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 defaultThemeVersion="124226"/>
  <bookViews>
    <workbookView xWindow="270" yWindow="315" windowWidth="10665" windowHeight="9330" tabRatio="870" firstSheet="1" activeTab="1"/>
  </bookViews>
  <sheets>
    <sheet name="Tables" sheetId="64" state="hidden" r:id="rId1"/>
    <sheet name="BG Justif" sheetId="55" r:id="rId2"/>
    <sheet name="1-Fds Asso" sheetId="37" r:id="rId3"/>
    <sheet name="6-Immo Incorp" sheetId="38" r:id="rId4"/>
    <sheet name="7-Immo Corp" sheetId="47" r:id="rId5"/>
  </sheets>
  <definedNames>
    <definedName name="_xlnm._FilterDatabase" localSheetId="2" hidden="1">'1-Fds Asso'!$A$3:$K$250</definedName>
    <definedName name="_xlnm._FilterDatabase" localSheetId="3" hidden="1">'6-Immo Incorp'!$A$3:$K$37</definedName>
    <definedName name="_xlnm._FilterDatabase" localSheetId="4" hidden="1">'7-Immo Corp'!$A$3:$L$291</definedName>
    <definedName name="_xlnm.Criteria" localSheetId="2">'1-Fds Asso'!$A$4:$K$100</definedName>
    <definedName name="ÉlémentsClients">#REF!</definedName>
    <definedName name="ÉlémentsProd">#REF!</definedName>
    <definedName name="Nat_Prest">#REF!</definedName>
    <definedName name="PERIODE" comment="Période de travail concernée">Tables!#REF!</definedName>
    <definedName name="_xlnm.Print_Area" localSheetId="2">'1-Fds Asso'!$C$1:$L$93</definedName>
    <definedName name="_xlnm.Print_Area" localSheetId="3">'6-Immo Incorp'!$C$1:$K$33</definedName>
    <definedName name="_xlnm.Print_Area" localSheetId="4">'7-Immo Corp'!$C$1:$K$285</definedName>
    <definedName name="Table_Cptes">Tables!$B$7:$F$80</definedName>
    <definedName name="Type">#REF!</definedName>
  </definedNames>
  <calcPr calcId="125725"/>
</workbook>
</file>

<file path=xl/calcChain.xml><?xml version="1.0" encoding="utf-8"?>
<calcChain xmlns="http://schemas.openxmlformats.org/spreadsheetml/2006/main">
  <c r="B141" i="47"/>
  <c r="B141" a="1"/>
  <c r="B140"/>
  <c r="B140" a="1"/>
  <c r="B139"/>
  <c r="B139" a="1"/>
  <c r="B138"/>
  <c r="B138" a="1"/>
  <c r="B137"/>
  <c r="B137" a="1"/>
  <c r="B136"/>
  <c r="B136" a="1"/>
  <c r="B135"/>
  <c r="B135" a="1"/>
  <c r="B134"/>
  <c r="B134" a="1"/>
  <c r="B133"/>
  <c r="B133" a="1"/>
  <c r="B132"/>
  <c r="B132" a="1"/>
  <c r="B131"/>
  <c r="B131" a="1"/>
  <c r="B130"/>
  <c r="B130" a="1"/>
  <c r="B129"/>
  <c r="B129" a="1"/>
  <c r="B128"/>
  <c r="B128" a="1"/>
  <c r="B127"/>
  <c r="B127" a="1"/>
  <c r="B126"/>
  <c r="B126" a="1"/>
  <c r="B125"/>
  <c r="B125" a="1"/>
  <c r="B124"/>
  <c r="B124" a="1"/>
  <c r="B123"/>
  <c r="B123" a="1"/>
  <c r="B122"/>
  <c r="B122" a="1"/>
  <c r="B121"/>
  <c r="B121" a="1"/>
  <c r="B119"/>
  <c r="B119" a="1"/>
  <c r="B118"/>
  <c r="B118" a="1"/>
  <c r="B117"/>
  <c r="B117" a="1"/>
  <c r="B116"/>
  <c r="B116" a="1"/>
  <c r="B115"/>
  <c r="B115" a="1"/>
  <c r="B114"/>
  <c r="B114" a="1"/>
  <c r="B113"/>
  <c r="B113" a="1"/>
  <c r="B112"/>
  <c r="B112" a="1"/>
  <c r="B111"/>
  <c r="B111" a="1"/>
  <c r="B110"/>
  <c r="B110" a="1"/>
  <c r="B109"/>
  <c r="B109" a="1"/>
  <c r="B108"/>
  <c r="B108" a="1"/>
  <c r="B107"/>
  <c r="B107" a="1"/>
  <c r="B106"/>
  <c r="B106" a="1"/>
  <c r="B104"/>
  <c r="B104" a="1"/>
  <c r="B103"/>
  <c r="B103" a="1"/>
  <c r="B102"/>
  <c r="B102" a="1"/>
  <c r="B101"/>
  <c r="B101" a="1"/>
  <c r="B100"/>
  <c r="B100" a="1"/>
  <c r="B99"/>
  <c r="B99" a="1"/>
  <c r="B98"/>
  <c r="B98" a="1"/>
  <c r="B97"/>
  <c r="B97" a="1"/>
  <c r="B96"/>
  <c r="B96" a="1"/>
  <c r="B95"/>
  <c r="B95" a="1"/>
  <c r="B94"/>
  <c r="B94" a="1"/>
  <c r="B93"/>
  <c r="B93" a="1"/>
  <c r="B92"/>
  <c r="B92" a="1"/>
  <c r="B91"/>
  <c r="B91" a="1"/>
  <c r="B90"/>
  <c r="B90" a="1"/>
  <c r="B89"/>
  <c r="B89" a="1"/>
  <c r="B88"/>
  <c r="B88" a="1"/>
  <c r="B87"/>
  <c r="B87" a="1"/>
  <c r="B86"/>
  <c r="B86" a="1"/>
  <c r="B85"/>
  <c r="B85" a="1"/>
  <c r="B84"/>
  <c r="B84" a="1"/>
  <c r="B83"/>
  <c r="B83" a="1"/>
  <c r="B82"/>
  <c r="B82" a="1"/>
  <c r="B81"/>
  <c r="B81" a="1"/>
  <c r="B80"/>
  <c r="B80" a="1"/>
  <c r="B79"/>
  <c r="B79" a="1"/>
  <c r="B78"/>
  <c r="B78" a="1"/>
  <c r="B77"/>
  <c r="B77" a="1"/>
  <c r="B76"/>
  <c r="B76" a="1"/>
  <c r="B75"/>
  <c r="B75" a="1"/>
  <c r="B74"/>
  <c r="B74" a="1"/>
  <c r="B72"/>
  <c r="B72" a="1"/>
  <c r="B71"/>
  <c r="B71" a="1"/>
  <c r="B70"/>
  <c r="B70" a="1"/>
  <c r="B69" a="1"/>
  <c r="B69" s="1"/>
  <c r="B68" a="1"/>
  <c r="B68" s="1"/>
  <c r="B67" a="1"/>
  <c r="B67" s="1"/>
  <c r="B66" a="1"/>
  <c r="B66" s="1"/>
  <c r="B65" a="1"/>
  <c r="B65" s="1"/>
  <c r="B64" a="1"/>
  <c r="B64" s="1"/>
  <c r="B63" a="1"/>
  <c r="B63" s="1"/>
  <c r="B62" a="1"/>
  <c r="B62" s="1"/>
  <c r="B61" a="1"/>
  <c r="B61" s="1"/>
  <c r="B60" a="1"/>
  <c r="B60" s="1"/>
  <c r="B59" a="1"/>
  <c r="B59" s="1"/>
  <c r="B58" a="1"/>
  <c r="B58" s="1"/>
  <c r="B57" a="1"/>
  <c r="B57" s="1"/>
  <c r="B56" a="1"/>
  <c r="B56" s="1"/>
  <c r="B55" a="1"/>
  <c r="B55" s="1"/>
  <c r="B54" a="1"/>
  <c r="B54" s="1"/>
  <c r="B53" a="1"/>
  <c r="B53" s="1"/>
  <c r="B52" a="1"/>
  <c r="B52" s="1"/>
  <c r="B51" a="1"/>
  <c r="B51" s="1"/>
  <c r="B50" a="1"/>
  <c r="B50" s="1"/>
  <c r="B49" a="1"/>
  <c r="B49" s="1"/>
  <c r="B48" a="1"/>
  <c r="B48" s="1"/>
  <c r="B47" a="1"/>
  <c r="B47" s="1"/>
  <c r="B46" a="1"/>
  <c r="B46" s="1"/>
  <c r="B45" a="1"/>
  <c r="B45" s="1"/>
  <c r="B44" a="1"/>
  <c r="B44" s="1"/>
  <c r="B43" a="1"/>
  <c r="B43" s="1"/>
  <c r="B42" a="1"/>
  <c r="B42" s="1"/>
  <c r="B41" a="1"/>
  <c r="B41" s="1"/>
  <c r="B39" a="1"/>
  <c r="B39" s="1"/>
  <c r="B38" a="1"/>
  <c r="B38" s="1"/>
  <c r="B37" a="1"/>
  <c r="B37" s="1"/>
  <c r="B36" a="1"/>
  <c r="B36" s="1"/>
  <c r="B35" a="1"/>
  <c r="B35" s="1"/>
  <c r="B34" a="1"/>
  <c r="B34" s="1"/>
  <c r="B33" a="1"/>
  <c r="B33" s="1"/>
  <c r="B32" a="1"/>
  <c r="B32" s="1"/>
  <c r="B31" a="1"/>
  <c r="B31" s="1"/>
  <c r="B30" a="1"/>
  <c r="B30" s="1"/>
  <c r="B29" a="1"/>
  <c r="B29" s="1"/>
  <c r="B28" a="1"/>
  <c r="B28" s="1"/>
  <c r="B27" a="1"/>
  <c r="B27" s="1"/>
  <c r="B26" a="1"/>
  <c r="B26" s="1"/>
  <c r="B25" a="1"/>
  <c r="B25" s="1"/>
  <c r="B24" a="1"/>
  <c r="B24" s="1"/>
  <c r="B23" a="1"/>
  <c r="B23" s="1"/>
  <c r="B22" a="1"/>
  <c r="B22" s="1"/>
  <c r="B21" a="1"/>
  <c r="B21" s="1"/>
  <c r="B20" a="1"/>
  <c r="B20" s="1"/>
  <c r="B19" a="1"/>
  <c r="B19" s="1"/>
  <c r="B18" a="1"/>
  <c r="B18" s="1"/>
  <c r="B17" a="1"/>
  <c r="B17" s="1"/>
  <c r="B15" a="1"/>
  <c r="B15" s="1"/>
  <c r="B14" a="1"/>
  <c r="B14" s="1"/>
  <c r="B13" a="1"/>
  <c r="B13" s="1"/>
  <c r="B12" a="1"/>
  <c r="B12" s="1"/>
  <c r="B11" a="1"/>
  <c r="B11" s="1"/>
  <c r="B10" a="1"/>
  <c r="B10" s="1"/>
  <c r="B9" a="1"/>
  <c r="B9" s="1"/>
  <c r="B8" a="1"/>
  <c r="B8" s="1"/>
  <c r="B7" a="1"/>
  <c r="B7" s="1"/>
  <c r="B6" a="1"/>
  <c r="B6" s="1"/>
  <c r="B5" a="1"/>
  <c r="B5" s="1"/>
  <c r="B4" a="1"/>
  <c r="B4" s="1"/>
  <c r="B5" i="38" a="1"/>
  <c r="B5" s="1"/>
  <c r="B6" a="1"/>
  <c r="B6" s="1"/>
  <c r="B7" a="1"/>
  <c r="B7" s="1"/>
  <c r="B8" a="1"/>
  <c r="B8" s="1"/>
  <c r="B9" a="1"/>
  <c r="B9" s="1"/>
  <c r="B4" a="1"/>
  <c r="B4" s="1"/>
  <c r="B5" i="37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B30" a="1"/>
  <c r="B30" s="1"/>
  <c r="B31" a="1"/>
  <c r="B31" s="1"/>
  <c r="B32" a="1"/>
  <c r="B32" s="1"/>
  <c r="B33" a="1"/>
  <c r="B33" s="1"/>
  <c r="B34" a="1"/>
  <c r="B34" s="1"/>
  <c r="B35" a="1"/>
  <c r="B35" s="1"/>
  <c r="B36" a="1"/>
  <c r="B36" s="1"/>
  <c r="B37" a="1"/>
  <c r="B37" s="1"/>
  <c r="B38" a="1"/>
  <c r="B38" s="1"/>
  <c r="B39" a="1"/>
  <c r="B39" s="1"/>
  <c r="B40" a="1"/>
  <c r="B40" s="1"/>
  <c r="B41" a="1"/>
  <c r="B41" s="1"/>
  <c r="B42" a="1"/>
  <c r="B42" s="1"/>
  <c r="B43" a="1"/>
  <c r="B43" s="1"/>
  <c r="B44" a="1"/>
  <c r="B44" s="1"/>
  <c r="B45" a="1"/>
  <c r="B45" s="1"/>
  <c r="B46" a="1"/>
  <c r="B46" s="1"/>
  <c r="B47" a="1"/>
  <c r="B47" s="1"/>
  <c r="B48" a="1"/>
  <c r="B48" s="1"/>
  <c r="B49" a="1"/>
  <c r="B49" s="1"/>
  <c r="B50" a="1"/>
  <c r="B50" s="1"/>
  <c r="B51" a="1"/>
  <c r="B51" s="1"/>
  <c r="B52" a="1"/>
  <c r="B52" s="1"/>
  <c r="B53" a="1"/>
  <c r="B53" s="1"/>
  <c r="B54" a="1"/>
  <c r="B54" s="1"/>
  <c r="B55" a="1"/>
  <c r="B55" s="1"/>
  <c r="B56" a="1"/>
  <c r="B56" s="1"/>
  <c r="B4" a="1"/>
  <c r="B4" s="1"/>
  <c r="Q17" i="55" l="1"/>
  <c r="N17"/>
  <c r="M17"/>
  <c r="L17"/>
  <c r="Q16"/>
  <c r="M16"/>
  <c r="L16"/>
  <c r="N16" s="1"/>
  <c r="Q15"/>
  <c r="M15"/>
  <c r="L15"/>
  <c r="N15" s="1"/>
  <c r="Q14"/>
  <c r="M14"/>
  <c r="L14"/>
  <c r="N14" s="1"/>
  <c r="Q13"/>
  <c r="N13"/>
  <c r="M13"/>
  <c r="L13"/>
  <c r="Q12"/>
  <c r="M12"/>
  <c r="L12"/>
  <c r="N12" s="1"/>
  <c r="Q11"/>
  <c r="M11"/>
  <c r="L11"/>
  <c r="N11" s="1"/>
  <c r="Q10"/>
  <c r="M10"/>
  <c r="L10"/>
  <c r="N10" s="1"/>
  <c r="Q9"/>
  <c r="N9"/>
  <c r="M9"/>
  <c r="L9"/>
  <c r="Q8"/>
  <c r="N8"/>
  <c r="M8"/>
  <c r="L8"/>
  <c r="Q7"/>
  <c r="M7"/>
  <c r="L7"/>
  <c r="N7" s="1"/>
  <c r="M34"/>
  <c r="L34"/>
  <c r="M33"/>
  <c r="L33"/>
  <c r="N33" s="1"/>
  <c r="M32"/>
  <c r="L32"/>
  <c r="M31"/>
  <c r="L31"/>
  <c r="N31" s="1"/>
  <c r="M30"/>
  <c r="L30"/>
  <c r="N30" s="1"/>
  <c r="M29"/>
  <c r="N29" s="1"/>
  <c r="L29"/>
  <c r="M28"/>
  <c r="L28"/>
  <c r="M27"/>
  <c r="L27"/>
  <c r="M26"/>
  <c r="L26"/>
  <c r="N26" s="1"/>
  <c r="N25"/>
  <c r="M25"/>
  <c r="L25"/>
  <c r="M24"/>
  <c r="L24"/>
  <c r="M23"/>
  <c r="L23"/>
  <c r="N23" s="1"/>
  <c r="M22"/>
  <c r="L22"/>
  <c r="N22" s="1"/>
  <c r="M21"/>
  <c r="L21"/>
  <c r="N21" s="1"/>
  <c r="M20"/>
  <c r="L20"/>
  <c r="M19"/>
  <c r="L19"/>
  <c r="M18"/>
  <c r="L18"/>
  <c r="N18" s="1"/>
  <c r="AA5"/>
  <c r="AB5"/>
  <c r="AC5"/>
  <c r="AD5"/>
  <c r="AE5"/>
  <c r="AF5"/>
  <c r="AG5"/>
  <c r="AH5"/>
  <c r="AI5"/>
  <c r="AJ5"/>
  <c r="AK5"/>
  <c r="AO5"/>
  <c r="AP5"/>
  <c r="AR5"/>
  <c r="AB6"/>
  <c r="AC6"/>
  <c r="AD6"/>
  <c r="AE6"/>
  <c r="AF6"/>
  <c r="AG6"/>
  <c r="AH6"/>
  <c r="AI6"/>
  <c r="AJ6"/>
  <c r="AK6"/>
  <c r="AO6"/>
  <c r="AP6"/>
  <c r="AR6"/>
  <c r="AB7"/>
  <c r="AC7"/>
  <c r="AD7"/>
  <c r="AE7"/>
  <c r="AF7"/>
  <c r="AG7"/>
  <c r="AH7"/>
  <c r="AI7"/>
  <c r="AJ7"/>
  <c r="AK7"/>
  <c r="AO7"/>
  <c r="AP7"/>
  <c r="AR7"/>
  <c r="AB8"/>
  <c r="AC8"/>
  <c r="AD8"/>
  <c r="AE8"/>
  <c r="AF8"/>
  <c r="AG8"/>
  <c r="AH8"/>
  <c r="AI8"/>
  <c r="AJ8"/>
  <c r="AK8"/>
  <c r="AO8"/>
  <c r="AP8"/>
  <c r="AR8"/>
  <c r="AB9"/>
  <c r="AC9"/>
  <c r="AD9"/>
  <c r="AE9"/>
  <c r="AF9"/>
  <c r="AG9"/>
  <c r="AH9"/>
  <c r="AI9"/>
  <c r="AJ9"/>
  <c r="AK9"/>
  <c r="AO9"/>
  <c r="AP9"/>
  <c r="AR9"/>
  <c r="AB10"/>
  <c r="AC10"/>
  <c r="AD10"/>
  <c r="AE10"/>
  <c r="AF10"/>
  <c r="AG10"/>
  <c r="AH10"/>
  <c r="AI10"/>
  <c r="AJ10"/>
  <c r="AK10"/>
  <c r="AO10"/>
  <c r="AP10"/>
  <c r="AR10"/>
  <c r="AB11"/>
  <c r="AC11"/>
  <c r="AD11"/>
  <c r="AE11"/>
  <c r="AF11"/>
  <c r="AG11"/>
  <c r="AH11"/>
  <c r="AI11"/>
  <c r="AJ11"/>
  <c r="AK11"/>
  <c r="AO11"/>
  <c r="AP11"/>
  <c r="AR11"/>
  <c r="AB12"/>
  <c r="AC12"/>
  <c r="AD12"/>
  <c r="AE12"/>
  <c r="AF12"/>
  <c r="AG12"/>
  <c r="AH12"/>
  <c r="AI12"/>
  <c r="AJ12"/>
  <c r="AK12"/>
  <c r="AO12"/>
  <c r="AP12"/>
  <c r="AR12"/>
  <c r="AB13"/>
  <c r="AC13"/>
  <c r="AD13"/>
  <c r="AE13"/>
  <c r="AF13"/>
  <c r="AG13"/>
  <c r="AH13"/>
  <c r="AI13"/>
  <c r="AJ13"/>
  <c r="AK13"/>
  <c r="AO13"/>
  <c r="AP13"/>
  <c r="AR13"/>
  <c r="AB14"/>
  <c r="AC14"/>
  <c r="AD14"/>
  <c r="AE14"/>
  <c r="AF14"/>
  <c r="AG14"/>
  <c r="AH14"/>
  <c r="AI14"/>
  <c r="AJ14"/>
  <c r="AK14"/>
  <c r="AO14"/>
  <c r="AP14"/>
  <c r="AR14"/>
  <c r="AB15"/>
  <c r="AC15"/>
  <c r="AD15"/>
  <c r="AE15"/>
  <c r="AF15"/>
  <c r="AG15"/>
  <c r="AH15"/>
  <c r="AI15"/>
  <c r="AJ15"/>
  <c r="AK15"/>
  <c r="AO15"/>
  <c r="AP15"/>
  <c r="AR15"/>
  <c r="AB16"/>
  <c r="AC16"/>
  <c r="AD16"/>
  <c r="AE16"/>
  <c r="AF16"/>
  <c r="AG16"/>
  <c r="AH16"/>
  <c r="AI16"/>
  <c r="AJ16"/>
  <c r="AK16"/>
  <c r="AO16"/>
  <c r="AP16"/>
  <c r="AR16"/>
  <c r="AB17"/>
  <c r="AC17"/>
  <c r="AD17"/>
  <c r="AE17"/>
  <c r="AF17"/>
  <c r="AG17"/>
  <c r="AH17"/>
  <c r="AI17"/>
  <c r="AJ17"/>
  <c r="AK17"/>
  <c r="AO17"/>
  <c r="AP17"/>
  <c r="AR17"/>
  <c r="AB18"/>
  <c r="AC18"/>
  <c r="AD18"/>
  <c r="AE18"/>
  <c r="AF18"/>
  <c r="AG18"/>
  <c r="AH18"/>
  <c r="AI18"/>
  <c r="AJ18"/>
  <c r="AK18"/>
  <c r="AO18"/>
  <c r="AP18"/>
  <c r="AR18"/>
  <c r="AB19"/>
  <c r="AC19"/>
  <c r="AD19"/>
  <c r="AE19"/>
  <c r="AF19"/>
  <c r="AG19"/>
  <c r="AH19"/>
  <c r="AI19"/>
  <c r="AJ19"/>
  <c r="AK19"/>
  <c r="AO19"/>
  <c r="AP19"/>
  <c r="AR19"/>
  <c r="AB20"/>
  <c r="AC20"/>
  <c r="AD20"/>
  <c r="AE20"/>
  <c r="AF20"/>
  <c r="AG20"/>
  <c r="AH20"/>
  <c r="AI20"/>
  <c r="AJ20"/>
  <c r="AK20"/>
  <c r="AO20"/>
  <c r="AP20"/>
  <c r="AR20"/>
  <c r="AB21"/>
  <c r="AC21"/>
  <c r="AD21"/>
  <c r="AE21"/>
  <c r="AF21"/>
  <c r="AG21"/>
  <c r="AH21"/>
  <c r="AI21"/>
  <c r="AJ21"/>
  <c r="AK21"/>
  <c r="AO21"/>
  <c r="AP21"/>
  <c r="AR21"/>
  <c r="AB22"/>
  <c r="AC22"/>
  <c r="AD22"/>
  <c r="AE22"/>
  <c r="AF22"/>
  <c r="AG22"/>
  <c r="AH22"/>
  <c r="AI22"/>
  <c r="AJ22"/>
  <c r="AK22"/>
  <c r="AO22"/>
  <c r="AP22"/>
  <c r="AR22"/>
  <c r="AB23"/>
  <c r="AC23"/>
  <c r="AD23"/>
  <c r="AE23"/>
  <c r="AF23"/>
  <c r="AG23"/>
  <c r="AH23"/>
  <c r="AI23"/>
  <c r="AJ23"/>
  <c r="AK23"/>
  <c r="AO23"/>
  <c r="AP23"/>
  <c r="AR23"/>
  <c r="AB24"/>
  <c r="AC24"/>
  <c r="AD24"/>
  <c r="AE24"/>
  <c r="AF24"/>
  <c r="AG24"/>
  <c r="AH24"/>
  <c r="AI24"/>
  <c r="AJ24"/>
  <c r="AK24"/>
  <c r="AO24"/>
  <c r="AP24"/>
  <c r="AR24"/>
  <c r="AB25"/>
  <c r="AC25"/>
  <c r="AD25"/>
  <c r="AE25"/>
  <c r="AF25"/>
  <c r="AG25"/>
  <c r="AH25"/>
  <c r="AI25"/>
  <c r="AJ25"/>
  <c r="AK25"/>
  <c r="AO25"/>
  <c r="AP25"/>
  <c r="AR25"/>
  <c r="AB26"/>
  <c r="AC26"/>
  <c r="AD26"/>
  <c r="AE26"/>
  <c r="AF26"/>
  <c r="AG26"/>
  <c r="AH26"/>
  <c r="AI26"/>
  <c r="AJ26"/>
  <c r="AK26"/>
  <c r="AO26"/>
  <c r="AP26"/>
  <c r="AR26"/>
  <c r="AB27"/>
  <c r="AC27"/>
  <c r="AD27"/>
  <c r="AE27"/>
  <c r="AF27"/>
  <c r="AG27"/>
  <c r="AH27"/>
  <c r="AI27"/>
  <c r="AJ27"/>
  <c r="AK27"/>
  <c r="AO27"/>
  <c r="AP27"/>
  <c r="AR27"/>
  <c r="AB28"/>
  <c r="AC28"/>
  <c r="AD28"/>
  <c r="AE28"/>
  <c r="AF28"/>
  <c r="AG28"/>
  <c r="AH28"/>
  <c r="AI28"/>
  <c r="AJ28"/>
  <c r="AK28"/>
  <c r="AO28"/>
  <c r="AP28"/>
  <c r="AR28"/>
  <c r="AB29"/>
  <c r="AC29"/>
  <c r="AD29"/>
  <c r="AE29"/>
  <c r="AF29"/>
  <c r="AG29"/>
  <c r="AH29"/>
  <c r="AI29"/>
  <c r="AJ29"/>
  <c r="AK29"/>
  <c r="AO29"/>
  <c r="AP29"/>
  <c r="AR29"/>
  <c r="AB30"/>
  <c r="AC30"/>
  <c r="AD30"/>
  <c r="AE30"/>
  <c r="AF30"/>
  <c r="AG30"/>
  <c r="AH30"/>
  <c r="AI30"/>
  <c r="AJ30"/>
  <c r="AK30"/>
  <c r="AO30"/>
  <c r="AP30"/>
  <c r="AR30"/>
  <c r="AB31"/>
  <c r="AC31"/>
  <c r="AD31"/>
  <c r="AE31"/>
  <c r="AF31"/>
  <c r="AG31"/>
  <c r="AH31"/>
  <c r="AI31"/>
  <c r="AJ31"/>
  <c r="AK31"/>
  <c r="AO31"/>
  <c r="AP31"/>
  <c r="AR31"/>
  <c r="AB32"/>
  <c r="AC32"/>
  <c r="AD32"/>
  <c r="AE32"/>
  <c r="AF32"/>
  <c r="AG32"/>
  <c r="AH32"/>
  <c r="AI32"/>
  <c r="AJ32"/>
  <c r="AK32"/>
  <c r="AO32"/>
  <c r="AP32"/>
  <c r="AR32"/>
  <c r="AB33"/>
  <c r="AC33"/>
  <c r="AD33"/>
  <c r="AE33"/>
  <c r="AF33"/>
  <c r="AG33"/>
  <c r="AH33"/>
  <c r="AI33"/>
  <c r="AJ33"/>
  <c r="AK33"/>
  <c r="AO33"/>
  <c r="AP33"/>
  <c r="AR33"/>
  <c r="AB34"/>
  <c r="AC34"/>
  <c r="AD34"/>
  <c r="AE34"/>
  <c r="AF34"/>
  <c r="AG34"/>
  <c r="AH34"/>
  <c r="AI34"/>
  <c r="AJ34"/>
  <c r="AK34"/>
  <c r="AO34"/>
  <c r="AP34"/>
  <c r="AR34"/>
  <c r="AB35"/>
  <c r="AC35"/>
  <c r="AD35"/>
  <c r="AE35"/>
  <c r="AF35"/>
  <c r="AG35"/>
  <c r="AH35"/>
  <c r="AI35"/>
  <c r="AJ35"/>
  <c r="AK35"/>
  <c r="AO35"/>
  <c r="AP35"/>
  <c r="AR35"/>
  <c r="AB36"/>
  <c r="AC36"/>
  <c r="AD36"/>
  <c r="AE36"/>
  <c r="AF36"/>
  <c r="AG36"/>
  <c r="AH36"/>
  <c r="AI36"/>
  <c r="AJ36"/>
  <c r="AK36"/>
  <c r="AO36"/>
  <c r="AP36"/>
  <c r="AR36"/>
  <c r="AB37"/>
  <c r="AC37"/>
  <c r="AD37"/>
  <c r="AE37"/>
  <c r="AF37"/>
  <c r="AG37"/>
  <c r="AH37"/>
  <c r="AI37"/>
  <c r="AJ37"/>
  <c r="AK37"/>
  <c r="AO37"/>
  <c r="AP37"/>
  <c r="AR37"/>
  <c r="AB38"/>
  <c r="AC38"/>
  <c r="AD38"/>
  <c r="AE38"/>
  <c r="AF38"/>
  <c r="AG38"/>
  <c r="AH38"/>
  <c r="AI38"/>
  <c r="AJ38"/>
  <c r="AK38"/>
  <c r="AO38"/>
  <c r="AP38"/>
  <c r="AR38"/>
  <c r="AB39"/>
  <c r="AC39"/>
  <c r="AD39"/>
  <c r="AE39"/>
  <c r="AF39"/>
  <c r="AG39"/>
  <c r="AH39"/>
  <c r="AI39"/>
  <c r="AJ39"/>
  <c r="AK39"/>
  <c r="AO39"/>
  <c r="AP39"/>
  <c r="AR39"/>
  <c r="AB40"/>
  <c r="AC40"/>
  <c r="AD40"/>
  <c r="AE40"/>
  <c r="AF40"/>
  <c r="AG40"/>
  <c r="AH40"/>
  <c r="AI40"/>
  <c r="AJ40"/>
  <c r="AK40"/>
  <c r="AO40"/>
  <c r="AP40"/>
  <c r="AR40"/>
  <c r="AB41"/>
  <c r="AC41"/>
  <c r="AD41"/>
  <c r="AE41"/>
  <c r="AF41"/>
  <c r="AG41"/>
  <c r="AH41"/>
  <c r="AI41"/>
  <c r="AJ41"/>
  <c r="AK41"/>
  <c r="AO41"/>
  <c r="AP41"/>
  <c r="AR41"/>
  <c r="AB42"/>
  <c r="AC42"/>
  <c r="AD42"/>
  <c r="AE42"/>
  <c r="AF42"/>
  <c r="AG42"/>
  <c r="AH42"/>
  <c r="AI42"/>
  <c r="AJ42"/>
  <c r="AK42"/>
  <c r="AO42"/>
  <c r="AP42"/>
  <c r="AR42"/>
  <c r="AB43"/>
  <c r="AC43"/>
  <c r="AD43"/>
  <c r="AE43"/>
  <c r="AF43"/>
  <c r="AG43"/>
  <c r="AH43"/>
  <c r="AI43"/>
  <c r="AJ43"/>
  <c r="AK43"/>
  <c r="AO43"/>
  <c r="AP43"/>
  <c r="AR43"/>
  <c r="AB44"/>
  <c r="AC44"/>
  <c r="AD44"/>
  <c r="AE44"/>
  <c r="AF44"/>
  <c r="AG44"/>
  <c r="AH44"/>
  <c r="AI44"/>
  <c r="AJ44"/>
  <c r="AK44"/>
  <c r="AO44"/>
  <c r="AP44"/>
  <c r="AR44"/>
  <c r="AB45"/>
  <c r="AC45"/>
  <c r="AD45"/>
  <c r="AE45"/>
  <c r="AF45"/>
  <c r="AG45"/>
  <c r="AH45"/>
  <c r="AI45"/>
  <c r="AJ45"/>
  <c r="AK45"/>
  <c r="AO45"/>
  <c r="AP45"/>
  <c r="AR45"/>
  <c r="AB46"/>
  <c r="AC46"/>
  <c r="AD46"/>
  <c r="AE46"/>
  <c r="AF46"/>
  <c r="AG46"/>
  <c r="AH46"/>
  <c r="AI46"/>
  <c r="AJ46"/>
  <c r="AK46"/>
  <c r="AO46"/>
  <c r="AP46"/>
  <c r="AR46"/>
  <c r="AB47"/>
  <c r="AC47"/>
  <c r="AD47"/>
  <c r="AE47"/>
  <c r="AF47"/>
  <c r="AG47"/>
  <c r="AH47"/>
  <c r="AI47"/>
  <c r="AJ47"/>
  <c r="AK47"/>
  <c r="AO47"/>
  <c r="AP47"/>
  <c r="AR47"/>
  <c r="AB48"/>
  <c r="AC48"/>
  <c r="AD48"/>
  <c r="AE48"/>
  <c r="AF48"/>
  <c r="AG48"/>
  <c r="AH48"/>
  <c r="AI48"/>
  <c r="AJ48"/>
  <c r="AK48"/>
  <c r="AO48"/>
  <c r="AP48"/>
  <c r="AR48"/>
  <c r="AB49"/>
  <c r="AC49"/>
  <c r="AD49"/>
  <c r="AE49"/>
  <c r="AF49"/>
  <c r="AG49"/>
  <c r="AH49"/>
  <c r="AI49"/>
  <c r="AJ49"/>
  <c r="AK49"/>
  <c r="AO49"/>
  <c r="AP49"/>
  <c r="AR49"/>
  <c r="AB50"/>
  <c r="AC50"/>
  <c r="AD50"/>
  <c r="AE50"/>
  <c r="AF50"/>
  <c r="AG50"/>
  <c r="AH50"/>
  <c r="AI50"/>
  <c r="AJ50"/>
  <c r="AK50"/>
  <c r="AO50"/>
  <c r="AP50"/>
  <c r="AR50"/>
  <c r="AB51"/>
  <c r="AC51"/>
  <c r="AD51"/>
  <c r="AE51"/>
  <c r="AF51"/>
  <c r="AG51"/>
  <c r="AH51"/>
  <c r="AI51"/>
  <c r="AJ51"/>
  <c r="AK51"/>
  <c r="AO51"/>
  <c r="AP51"/>
  <c r="AR51"/>
  <c r="AB52"/>
  <c r="AC52"/>
  <c r="AD52"/>
  <c r="AE52"/>
  <c r="AF52"/>
  <c r="AG52"/>
  <c r="AH52"/>
  <c r="AI52"/>
  <c r="AJ52"/>
  <c r="AK52"/>
  <c r="AO52"/>
  <c r="AP52"/>
  <c r="AR52"/>
  <c r="AB53"/>
  <c r="AC53"/>
  <c r="AD53"/>
  <c r="AE53"/>
  <c r="AF53"/>
  <c r="AG53"/>
  <c r="AH53"/>
  <c r="AI53"/>
  <c r="AJ53"/>
  <c r="AK53"/>
  <c r="AO53"/>
  <c r="AP53"/>
  <c r="AR53"/>
  <c r="AB54"/>
  <c r="AC54"/>
  <c r="AD54"/>
  <c r="AE54"/>
  <c r="AF54"/>
  <c r="AG54"/>
  <c r="AH54"/>
  <c r="AI54"/>
  <c r="AJ54"/>
  <c r="AK54"/>
  <c r="AO54"/>
  <c r="AP54"/>
  <c r="AR54"/>
  <c r="AB55"/>
  <c r="AC55"/>
  <c r="AD55"/>
  <c r="AE55"/>
  <c r="AF55"/>
  <c r="AG55"/>
  <c r="AH55"/>
  <c r="AI55"/>
  <c r="AJ55"/>
  <c r="AK55"/>
  <c r="AO55"/>
  <c r="AP55"/>
  <c r="AR55"/>
  <c r="AB56"/>
  <c r="AC56"/>
  <c r="AD56"/>
  <c r="AE56"/>
  <c r="AF56"/>
  <c r="AG56"/>
  <c r="AH56"/>
  <c r="AI56"/>
  <c r="AJ56"/>
  <c r="AK56"/>
  <c r="AO56"/>
  <c r="AP56"/>
  <c r="AR56"/>
  <c r="AB57"/>
  <c r="AC57"/>
  <c r="AD57"/>
  <c r="AE57"/>
  <c r="AF57"/>
  <c r="AG57"/>
  <c r="AH57"/>
  <c r="AI57"/>
  <c r="AJ57"/>
  <c r="AK57"/>
  <c r="AO57"/>
  <c r="AP57"/>
  <c r="AR57"/>
  <c r="AB58"/>
  <c r="AC58"/>
  <c r="AD58"/>
  <c r="AE58"/>
  <c r="AF58"/>
  <c r="AG58"/>
  <c r="AH58"/>
  <c r="AI58"/>
  <c r="AJ58"/>
  <c r="AK58"/>
  <c r="AO58"/>
  <c r="AP58"/>
  <c r="AR58"/>
  <c r="AB59"/>
  <c r="AC59"/>
  <c r="AD59"/>
  <c r="AE59"/>
  <c r="AF59"/>
  <c r="AG59"/>
  <c r="AH59"/>
  <c r="AI59"/>
  <c r="AJ59"/>
  <c r="AK59"/>
  <c r="AO59"/>
  <c r="AP59"/>
  <c r="AR59"/>
  <c r="AB60"/>
  <c r="AC60"/>
  <c r="AD60"/>
  <c r="AE60"/>
  <c r="AF60"/>
  <c r="AG60"/>
  <c r="AH60"/>
  <c r="AI60"/>
  <c r="AJ60"/>
  <c r="AK60"/>
  <c r="AO60"/>
  <c r="AP60"/>
  <c r="AR60"/>
  <c r="AB61"/>
  <c r="AC61"/>
  <c r="AD61"/>
  <c r="AE61"/>
  <c r="AF61"/>
  <c r="AG61"/>
  <c r="AH61"/>
  <c r="AI61"/>
  <c r="AJ61"/>
  <c r="AK61"/>
  <c r="AO61"/>
  <c r="AP61"/>
  <c r="AR61"/>
  <c r="AB62"/>
  <c r="AC62"/>
  <c r="AD62"/>
  <c r="AE62"/>
  <c r="AF62"/>
  <c r="AG62"/>
  <c r="AH62"/>
  <c r="AI62"/>
  <c r="AJ62"/>
  <c r="AK62"/>
  <c r="AO62"/>
  <c r="AP62"/>
  <c r="AR62"/>
  <c r="AB63"/>
  <c r="AC63"/>
  <c r="AD63"/>
  <c r="AE63"/>
  <c r="AF63"/>
  <c r="AG63"/>
  <c r="AH63"/>
  <c r="AI63"/>
  <c r="AJ63"/>
  <c r="AK63"/>
  <c r="AO63"/>
  <c r="AP63"/>
  <c r="AR63"/>
  <c r="AB64"/>
  <c r="AC64"/>
  <c r="AD64"/>
  <c r="AE64"/>
  <c r="AF64"/>
  <c r="AG64"/>
  <c r="AH64"/>
  <c r="AI64"/>
  <c r="AJ64"/>
  <c r="AK64"/>
  <c r="AO64"/>
  <c r="AP64"/>
  <c r="AR64"/>
  <c r="AB65"/>
  <c r="AC65"/>
  <c r="AD65"/>
  <c r="AE65"/>
  <c r="AF65"/>
  <c r="AG65"/>
  <c r="AH65"/>
  <c r="AI65"/>
  <c r="AJ65"/>
  <c r="AK65"/>
  <c r="AO65"/>
  <c r="AP65"/>
  <c r="AR65"/>
  <c r="AB66"/>
  <c r="AC66"/>
  <c r="AD66"/>
  <c r="AE66"/>
  <c r="AF66"/>
  <c r="AG66"/>
  <c r="AH66"/>
  <c r="AI66"/>
  <c r="AJ66"/>
  <c r="AK66"/>
  <c r="AO66"/>
  <c r="AP66"/>
  <c r="AR66"/>
  <c r="AB67"/>
  <c r="AC67"/>
  <c r="AD67"/>
  <c r="AE67"/>
  <c r="AF67"/>
  <c r="AG67"/>
  <c r="AH67"/>
  <c r="AI67"/>
  <c r="AJ67"/>
  <c r="AK67"/>
  <c r="AO67"/>
  <c r="AP67"/>
  <c r="AR67"/>
  <c r="AB68"/>
  <c r="AC68"/>
  <c r="AD68"/>
  <c r="AE68"/>
  <c r="AF68"/>
  <c r="AG68"/>
  <c r="AH68"/>
  <c r="AI68"/>
  <c r="AJ68"/>
  <c r="AK68"/>
  <c r="AO68"/>
  <c r="AP68"/>
  <c r="AR68"/>
  <c r="AB69"/>
  <c r="AC69"/>
  <c r="AD69"/>
  <c r="AE69"/>
  <c r="AF69"/>
  <c r="AG69"/>
  <c r="AH69"/>
  <c r="AI69"/>
  <c r="AJ69"/>
  <c r="AK69"/>
  <c r="AO69"/>
  <c r="AP69"/>
  <c r="AR69"/>
  <c r="AB70"/>
  <c r="AC70"/>
  <c r="AD70"/>
  <c r="AE70"/>
  <c r="AF70"/>
  <c r="AG70"/>
  <c r="AH70"/>
  <c r="AI70"/>
  <c r="AJ70"/>
  <c r="AK70"/>
  <c r="AO70"/>
  <c r="AP70"/>
  <c r="AR70"/>
  <c r="AB71"/>
  <c r="AC71"/>
  <c r="AD71"/>
  <c r="AE71"/>
  <c r="AF71"/>
  <c r="AG71"/>
  <c r="AH71"/>
  <c r="AI71"/>
  <c r="AJ71"/>
  <c r="AK71"/>
  <c r="AO71"/>
  <c r="AP71"/>
  <c r="AR71"/>
  <c r="AB72"/>
  <c r="AC72"/>
  <c r="AD72"/>
  <c r="AE72"/>
  <c r="AF72"/>
  <c r="AG72"/>
  <c r="AH72"/>
  <c r="AI72"/>
  <c r="AJ72"/>
  <c r="AK72"/>
  <c r="AO72"/>
  <c r="AP72"/>
  <c r="AR72"/>
  <c r="AB73"/>
  <c r="AC73"/>
  <c r="AD73"/>
  <c r="AE73"/>
  <c r="AF73"/>
  <c r="AG73"/>
  <c r="AH73"/>
  <c r="AI73"/>
  <c r="AJ73"/>
  <c r="AK73"/>
  <c r="AO73"/>
  <c r="AP73"/>
  <c r="AR73"/>
  <c r="AB74"/>
  <c r="AC74"/>
  <c r="AD74"/>
  <c r="AE74"/>
  <c r="AF74"/>
  <c r="AG74"/>
  <c r="AH74"/>
  <c r="AI74"/>
  <c r="AJ74"/>
  <c r="AK74"/>
  <c r="AO74"/>
  <c r="AP74"/>
  <c r="AR74"/>
  <c r="AB75"/>
  <c r="AC75"/>
  <c r="AD75"/>
  <c r="AE75"/>
  <c r="AF75"/>
  <c r="AG75"/>
  <c r="AH75"/>
  <c r="AI75"/>
  <c r="AJ75"/>
  <c r="AK75"/>
  <c r="AO75"/>
  <c r="AP75"/>
  <c r="AR75"/>
  <c r="AB76"/>
  <c r="AC76"/>
  <c r="AD76"/>
  <c r="AE76"/>
  <c r="AF76"/>
  <c r="AG76"/>
  <c r="AH76"/>
  <c r="AI76"/>
  <c r="AJ76"/>
  <c r="AK76"/>
  <c r="AO76"/>
  <c r="AP76"/>
  <c r="AR76"/>
  <c r="AB77"/>
  <c r="AC77"/>
  <c r="AD77"/>
  <c r="AE77"/>
  <c r="AF77"/>
  <c r="AG77"/>
  <c r="AH77"/>
  <c r="AI77"/>
  <c r="AJ77"/>
  <c r="AK77"/>
  <c r="AO77"/>
  <c r="AP77"/>
  <c r="AR77"/>
  <c r="AB78"/>
  <c r="AC78"/>
  <c r="AD78"/>
  <c r="AE78"/>
  <c r="AF78"/>
  <c r="AG78"/>
  <c r="AH78"/>
  <c r="AI78"/>
  <c r="AJ78"/>
  <c r="AK78"/>
  <c r="AO78"/>
  <c r="AP78"/>
  <c r="AR78"/>
  <c r="AB79"/>
  <c r="AC79"/>
  <c r="AD79"/>
  <c r="AE79"/>
  <c r="AF79"/>
  <c r="AG79"/>
  <c r="AH79"/>
  <c r="AI79"/>
  <c r="AJ79"/>
  <c r="AK79"/>
  <c r="AO79"/>
  <c r="AP79"/>
  <c r="AR79"/>
  <c r="AB80"/>
  <c r="AC80"/>
  <c r="AD80"/>
  <c r="AE80"/>
  <c r="AF80"/>
  <c r="AG80"/>
  <c r="AH80"/>
  <c r="AI80"/>
  <c r="AJ80"/>
  <c r="AK80"/>
  <c r="AO80"/>
  <c r="AP80"/>
  <c r="AR80"/>
  <c r="AB81"/>
  <c r="AC81"/>
  <c r="AD81"/>
  <c r="AE81"/>
  <c r="AF81"/>
  <c r="AG81"/>
  <c r="AH81"/>
  <c r="AI81"/>
  <c r="AJ81"/>
  <c r="AK81"/>
  <c r="AO81"/>
  <c r="AP81"/>
  <c r="AR81"/>
  <c r="AB82"/>
  <c r="AC82"/>
  <c r="AD82"/>
  <c r="AE82"/>
  <c r="AF82"/>
  <c r="AG82"/>
  <c r="AH82"/>
  <c r="AI82"/>
  <c r="AJ82"/>
  <c r="AK82"/>
  <c r="AO82"/>
  <c r="AP82"/>
  <c r="AR82"/>
  <c r="AB83"/>
  <c r="AC83"/>
  <c r="AD83"/>
  <c r="AE83"/>
  <c r="AF83"/>
  <c r="AG83"/>
  <c r="AH83"/>
  <c r="AI83"/>
  <c r="AJ83"/>
  <c r="AK83"/>
  <c r="AO83"/>
  <c r="AP83"/>
  <c r="AR83"/>
  <c r="AB84"/>
  <c r="AC84"/>
  <c r="AD84"/>
  <c r="AE84"/>
  <c r="AF84"/>
  <c r="AG84"/>
  <c r="AH84"/>
  <c r="AI84"/>
  <c r="AJ84"/>
  <c r="AK84"/>
  <c r="AO84"/>
  <c r="AP84"/>
  <c r="AR84"/>
  <c r="AB85"/>
  <c r="AC85"/>
  <c r="AD85"/>
  <c r="AE85"/>
  <c r="AF85"/>
  <c r="AG85"/>
  <c r="AH85"/>
  <c r="AI85"/>
  <c r="AJ85"/>
  <c r="AK85"/>
  <c r="AO85"/>
  <c r="AP85"/>
  <c r="AR85"/>
  <c r="AB86"/>
  <c r="AC86"/>
  <c r="AD86"/>
  <c r="AE86"/>
  <c r="AF86"/>
  <c r="AG86"/>
  <c r="AH86"/>
  <c r="AI86"/>
  <c r="AJ86"/>
  <c r="AK86"/>
  <c r="AO86"/>
  <c r="AP86"/>
  <c r="AR86"/>
  <c r="AB87"/>
  <c r="AC87"/>
  <c r="AD87"/>
  <c r="AE87"/>
  <c r="AF87"/>
  <c r="AG87"/>
  <c r="AH87"/>
  <c r="AI87"/>
  <c r="AJ87"/>
  <c r="AK87"/>
  <c r="AO87"/>
  <c r="AP87"/>
  <c r="AR87"/>
  <c r="AB88"/>
  <c r="AC88"/>
  <c r="AD88"/>
  <c r="AE88"/>
  <c r="AF88"/>
  <c r="AG88"/>
  <c r="AH88"/>
  <c r="AI88"/>
  <c r="AJ88"/>
  <c r="AK88"/>
  <c r="AO88"/>
  <c r="AP88"/>
  <c r="AR88"/>
  <c r="AB89"/>
  <c r="AC89"/>
  <c r="AD89"/>
  <c r="AE89"/>
  <c r="AF89"/>
  <c r="AG89"/>
  <c r="AH89"/>
  <c r="AI89"/>
  <c r="AJ89"/>
  <c r="AK89"/>
  <c r="AO89"/>
  <c r="AP89"/>
  <c r="AR89"/>
  <c r="AB90"/>
  <c r="AC90"/>
  <c r="AD90"/>
  <c r="AE90"/>
  <c r="AF90"/>
  <c r="AG90"/>
  <c r="AH90"/>
  <c r="AI90"/>
  <c r="AJ90"/>
  <c r="AK90"/>
  <c r="AO90"/>
  <c r="AP90"/>
  <c r="AR90"/>
  <c r="AB91"/>
  <c r="AC91"/>
  <c r="AD91"/>
  <c r="AE91"/>
  <c r="AF91"/>
  <c r="AG91"/>
  <c r="AH91"/>
  <c r="AI91"/>
  <c r="AJ91"/>
  <c r="AK91"/>
  <c r="AO91"/>
  <c r="AP91"/>
  <c r="AR91"/>
  <c r="AB92"/>
  <c r="AC92"/>
  <c r="AD92"/>
  <c r="AE92"/>
  <c r="AF92"/>
  <c r="AG92"/>
  <c r="AH92"/>
  <c r="AI92"/>
  <c r="AJ92"/>
  <c r="AK92"/>
  <c r="AO92"/>
  <c r="AP92"/>
  <c r="AR92"/>
  <c r="AB93"/>
  <c r="AC93"/>
  <c r="AD93"/>
  <c r="AE93"/>
  <c r="AF93"/>
  <c r="AG93"/>
  <c r="AH93"/>
  <c r="AI93"/>
  <c r="AJ93"/>
  <c r="AK93"/>
  <c r="AO93"/>
  <c r="AP93"/>
  <c r="AR93"/>
  <c r="AB94"/>
  <c r="AC94"/>
  <c r="AD94"/>
  <c r="AE94"/>
  <c r="AF94"/>
  <c r="AG94"/>
  <c r="AH94"/>
  <c r="AI94"/>
  <c r="AJ94"/>
  <c r="AK94"/>
  <c r="AO94"/>
  <c r="AP94"/>
  <c r="AR94"/>
  <c r="AB95"/>
  <c r="AC95"/>
  <c r="AD95"/>
  <c r="AE95"/>
  <c r="AF95"/>
  <c r="AG95"/>
  <c r="AH95"/>
  <c r="AI95"/>
  <c r="AJ95"/>
  <c r="AK95"/>
  <c r="AO95"/>
  <c r="AP95"/>
  <c r="AR95"/>
  <c r="AB96"/>
  <c r="AC96"/>
  <c r="AD96"/>
  <c r="AE96"/>
  <c r="AF96"/>
  <c r="AG96"/>
  <c r="AH96"/>
  <c r="AI96"/>
  <c r="AJ96"/>
  <c r="AK96"/>
  <c r="AO96"/>
  <c r="AP96"/>
  <c r="AR96"/>
  <c r="AB97"/>
  <c r="AC97"/>
  <c r="AD97"/>
  <c r="AE97"/>
  <c r="AF97"/>
  <c r="AG97"/>
  <c r="AH97"/>
  <c r="AI97"/>
  <c r="AJ97"/>
  <c r="AK97"/>
  <c r="AO97"/>
  <c r="AP97"/>
  <c r="AR97"/>
  <c r="AB98"/>
  <c r="AC98"/>
  <c r="AD98"/>
  <c r="AE98"/>
  <c r="AF98"/>
  <c r="AG98"/>
  <c r="AH98"/>
  <c r="AI98"/>
  <c r="AJ98"/>
  <c r="AK98"/>
  <c r="AO98"/>
  <c r="AP98"/>
  <c r="AR98"/>
  <c r="AB99"/>
  <c r="AC99"/>
  <c r="AD99"/>
  <c r="AE99"/>
  <c r="AF99"/>
  <c r="AG99"/>
  <c r="AH99"/>
  <c r="AI99"/>
  <c r="AJ99"/>
  <c r="AK99"/>
  <c r="AO99"/>
  <c r="AP99"/>
  <c r="AR99"/>
  <c r="AB100"/>
  <c r="AC100"/>
  <c r="AD100"/>
  <c r="AE100"/>
  <c r="AF100"/>
  <c r="AG100"/>
  <c r="AH100"/>
  <c r="AI100"/>
  <c r="AJ100"/>
  <c r="AK100"/>
  <c r="AO100"/>
  <c r="AP100"/>
  <c r="AR100"/>
  <c r="AB101"/>
  <c r="AC101"/>
  <c r="AD101"/>
  <c r="AE101"/>
  <c r="AF101"/>
  <c r="AG101"/>
  <c r="AH101"/>
  <c r="AI101"/>
  <c r="AJ101"/>
  <c r="AK101"/>
  <c r="AO101"/>
  <c r="AP101"/>
  <c r="AR101"/>
  <c r="AB102"/>
  <c r="AC102"/>
  <c r="AD102"/>
  <c r="AE102"/>
  <c r="AF102"/>
  <c r="AG102"/>
  <c r="AH102"/>
  <c r="AI102"/>
  <c r="AJ102"/>
  <c r="AK102"/>
  <c r="AO102"/>
  <c r="AP102"/>
  <c r="AR102"/>
  <c r="AB103"/>
  <c r="AC103"/>
  <c r="AD103"/>
  <c r="AE103"/>
  <c r="AF103"/>
  <c r="AG103"/>
  <c r="AH103"/>
  <c r="AI103"/>
  <c r="AJ103"/>
  <c r="AK103"/>
  <c r="AO103"/>
  <c r="AP103"/>
  <c r="AR103"/>
  <c r="AB104"/>
  <c r="AC104"/>
  <c r="AD104"/>
  <c r="AE104"/>
  <c r="AF104"/>
  <c r="AG104"/>
  <c r="AH104"/>
  <c r="AI104"/>
  <c r="AJ104"/>
  <c r="AK104"/>
  <c r="AO104"/>
  <c r="AP104"/>
  <c r="AR104"/>
  <c r="AB105"/>
  <c r="AC105"/>
  <c r="AD105"/>
  <c r="AE105"/>
  <c r="AF105"/>
  <c r="AG105"/>
  <c r="AH105"/>
  <c r="AI105"/>
  <c r="AJ105"/>
  <c r="AK105"/>
  <c r="AO105"/>
  <c r="AP105"/>
  <c r="AR105"/>
  <c r="AB106"/>
  <c r="AC106"/>
  <c r="AD106"/>
  <c r="AE106"/>
  <c r="AF106"/>
  <c r="AG106"/>
  <c r="AH106"/>
  <c r="AI106"/>
  <c r="AJ106"/>
  <c r="AK106"/>
  <c r="AO106"/>
  <c r="AP106"/>
  <c r="AR106"/>
  <c r="AB107"/>
  <c r="AC107"/>
  <c r="AD107"/>
  <c r="AE107"/>
  <c r="AF107"/>
  <c r="AG107"/>
  <c r="AH107"/>
  <c r="AI107"/>
  <c r="AJ107"/>
  <c r="AK107"/>
  <c r="AO107"/>
  <c r="AP107"/>
  <c r="AR107"/>
  <c r="AB108"/>
  <c r="AC108"/>
  <c r="AD108"/>
  <c r="AE108"/>
  <c r="AF108"/>
  <c r="AG108"/>
  <c r="AH108"/>
  <c r="AI108"/>
  <c r="AJ108"/>
  <c r="AK108"/>
  <c r="AO108"/>
  <c r="AP108"/>
  <c r="AR108"/>
  <c r="AB109"/>
  <c r="AC109"/>
  <c r="AD109"/>
  <c r="AE109"/>
  <c r="AF109"/>
  <c r="AG109"/>
  <c r="AH109"/>
  <c r="AI109"/>
  <c r="AJ109"/>
  <c r="AK109"/>
  <c r="AO109"/>
  <c r="AP109"/>
  <c r="AR109"/>
  <c r="AB110"/>
  <c r="AC110"/>
  <c r="AD110"/>
  <c r="AE110"/>
  <c r="AF110"/>
  <c r="AG110"/>
  <c r="AH110"/>
  <c r="AI110"/>
  <c r="AJ110"/>
  <c r="AK110"/>
  <c r="AO110"/>
  <c r="AP110"/>
  <c r="AR110"/>
  <c r="AB111"/>
  <c r="AC111"/>
  <c r="AD111"/>
  <c r="AE111"/>
  <c r="AF111"/>
  <c r="AG111"/>
  <c r="AH111"/>
  <c r="AI111"/>
  <c r="AJ111"/>
  <c r="AK111"/>
  <c r="AO111"/>
  <c r="AP111"/>
  <c r="AR111"/>
  <c r="AB112"/>
  <c r="AC112"/>
  <c r="AD112"/>
  <c r="AE112"/>
  <c r="AF112"/>
  <c r="AG112"/>
  <c r="AH112"/>
  <c r="AI112"/>
  <c r="AJ112"/>
  <c r="AK112"/>
  <c r="AO112"/>
  <c r="AP112"/>
  <c r="AR112"/>
  <c r="AB113"/>
  <c r="AC113"/>
  <c r="AD113"/>
  <c r="AE113"/>
  <c r="AF113"/>
  <c r="AG113"/>
  <c r="AH113"/>
  <c r="AI113"/>
  <c r="AJ113"/>
  <c r="AK113"/>
  <c r="AO113"/>
  <c r="AP113"/>
  <c r="AR113"/>
  <c r="AB114"/>
  <c r="AC114"/>
  <c r="AD114"/>
  <c r="AE114"/>
  <c r="AF114"/>
  <c r="AG114"/>
  <c r="AH114"/>
  <c r="AI114"/>
  <c r="AJ114"/>
  <c r="AK114"/>
  <c r="AO114"/>
  <c r="AP114"/>
  <c r="AR114"/>
  <c r="AB115"/>
  <c r="AC115"/>
  <c r="AD115"/>
  <c r="AE115"/>
  <c r="AF115"/>
  <c r="AG115"/>
  <c r="AH115"/>
  <c r="AI115"/>
  <c r="AJ115"/>
  <c r="AK115"/>
  <c r="AO115"/>
  <c r="AP115"/>
  <c r="AR115"/>
  <c r="AB116"/>
  <c r="AC116"/>
  <c r="AD116"/>
  <c r="AE116"/>
  <c r="AF116"/>
  <c r="AG116"/>
  <c r="AH116"/>
  <c r="AI116"/>
  <c r="AJ116"/>
  <c r="AK116"/>
  <c r="AO116"/>
  <c r="AP116"/>
  <c r="AR116"/>
  <c r="AB117"/>
  <c r="AC117"/>
  <c r="AD117"/>
  <c r="AE117"/>
  <c r="AF117"/>
  <c r="AG117"/>
  <c r="AH117"/>
  <c r="AI117"/>
  <c r="AJ117"/>
  <c r="AK117"/>
  <c r="AO117"/>
  <c r="AP117"/>
  <c r="AR117"/>
  <c r="AB118"/>
  <c r="AC118"/>
  <c r="AD118"/>
  <c r="AE118"/>
  <c r="AF118"/>
  <c r="AG118"/>
  <c r="AH118"/>
  <c r="AI118"/>
  <c r="AJ118"/>
  <c r="AK118"/>
  <c r="AO118"/>
  <c r="AP118"/>
  <c r="AR118"/>
  <c r="AB119"/>
  <c r="AC119"/>
  <c r="AD119"/>
  <c r="AE119"/>
  <c r="AF119"/>
  <c r="AG119"/>
  <c r="AH119"/>
  <c r="AI119"/>
  <c r="AJ119"/>
  <c r="AK119"/>
  <c r="AO119"/>
  <c r="AP119"/>
  <c r="AR119"/>
  <c r="AB120"/>
  <c r="AC120"/>
  <c r="AD120"/>
  <c r="AE120"/>
  <c r="AF120"/>
  <c r="AG120"/>
  <c r="AH120"/>
  <c r="AI120"/>
  <c r="AJ120"/>
  <c r="AK120"/>
  <c r="AO120"/>
  <c r="AP120"/>
  <c r="AR120"/>
  <c r="AB121"/>
  <c r="AC121"/>
  <c r="AD121"/>
  <c r="AE121"/>
  <c r="AF121"/>
  <c r="AG121"/>
  <c r="AH121"/>
  <c r="AI121"/>
  <c r="AJ121"/>
  <c r="AK121"/>
  <c r="AO121"/>
  <c r="AP121"/>
  <c r="AR121"/>
  <c r="AB122"/>
  <c r="AC122"/>
  <c r="AD122"/>
  <c r="AE122"/>
  <c r="AF122"/>
  <c r="AG122"/>
  <c r="AH122"/>
  <c r="AI122"/>
  <c r="AJ122"/>
  <c r="AK122"/>
  <c r="AO122"/>
  <c r="AP122"/>
  <c r="AR122"/>
  <c r="AB123"/>
  <c r="AC123"/>
  <c r="AD123"/>
  <c r="AE123"/>
  <c r="AF123"/>
  <c r="AG123"/>
  <c r="AH123"/>
  <c r="AI123"/>
  <c r="AJ123"/>
  <c r="AK123"/>
  <c r="AO123"/>
  <c r="AP123"/>
  <c r="AR123"/>
  <c r="AB124"/>
  <c r="AC124"/>
  <c r="AD124"/>
  <c r="AE124"/>
  <c r="AF124"/>
  <c r="AG124"/>
  <c r="AH124"/>
  <c r="AI124"/>
  <c r="AJ124"/>
  <c r="AK124"/>
  <c r="AO124"/>
  <c r="AP124"/>
  <c r="AR124"/>
  <c r="AB125"/>
  <c r="AC125"/>
  <c r="AD125"/>
  <c r="AE125"/>
  <c r="AF125"/>
  <c r="AG125"/>
  <c r="AH125"/>
  <c r="AI125"/>
  <c r="AJ125"/>
  <c r="AK125"/>
  <c r="AO125"/>
  <c r="AP125"/>
  <c r="AR125"/>
  <c r="AB126"/>
  <c r="AC126"/>
  <c r="AD126"/>
  <c r="AE126"/>
  <c r="AF126"/>
  <c r="AG126"/>
  <c r="AH126"/>
  <c r="AI126"/>
  <c r="AJ126"/>
  <c r="AK126"/>
  <c r="AO126"/>
  <c r="AP126"/>
  <c r="AR126"/>
  <c r="AB127"/>
  <c r="AC127"/>
  <c r="AD127"/>
  <c r="AE127"/>
  <c r="AF127"/>
  <c r="AG127"/>
  <c r="AH127"/>
  <c r="AI127"/>
  <c r="AJ127"/>
  <c r="AK127"/>
  <c r="AO127"/>
  <c r="AP127"/>
  <c r="AR127"/>
  <c r="AB128"/>
  <c r="AC128"/>
  <c r="AD128"/>
  <c r="AE128"/>
  <c r="AF128"/>
  <c r="AG128"/>
  <c r="AH128"/>
  <c r="AI128"/>
  <c r="AJ128"/>
  <c r="AK128"/>
  <c r="AO128"/>
  <c r="AP128"/>
  <c r="AR128"/>
  <c r="AB129"/>
  <c r="AC129"/>
  <c r="AD129"/>
  <c r="AE129"/>
  <c r="AF129"/>
  <c r="AG129"/>
  <c r="AH129"/>
  <c r="AI129"/>
  <c r="AJ129"/>
  <c r="AK129"/>
  <c r="AO129"/>
  <c r="AP129"/>
  <c r="AR129"/>
  <c r="AB130"/>
  <c r="AC130"/>
  <c r="AD130"/>
  <c r="AE130"/>
  <c r="AF130"/>
  <c r="AG130"/>
  <c r="AH130"/>
  <c r="AI130"/>
  <c r="AJ130"/>
  <c r="AK130"/>
  <c r="AO130"/>
  <c r="AP130"/>
  <c r="AR130"/>
  <c r="AB131"/>
  <c r="AC131"/>
  <c r="AD131"/>
  <c r="AE131"/>
  <c r="AF131"/>
  <c r="AG131"/>
  <c r="AH131"/>
  <c r="AI131"/>
  <c r="AJ131"/>
  <c r="AK131"/>
  <c r="AO131"/>
  <c r="AP131"/>
  <c r="AR131"/>
  <c r="AB132"/>
  <c r="AC132"/>
  <c r="AD132"/>
  <c r="AE132"/>
  <c r="AF132"/>
  <c r="AG132"/>
  <c r="AH132"/>
  <c r="AI132"/>
  <c r="AJ132"/>
  <c r="AK132"/>
  <c r="AO132"/>
  <c r="AP132"/>
  <c r="AR132"/>
  <c r="AB133"/>
  <c r="AC133"/>
  <c r="AD133"/>
  <c r="AE133"/>
  <c r="AF133"/>
  <c r="AG133"/>
  <c r="AH133"/>
  <c r="AI133"/>
  <c r="AJ133"/>
  <c r="AK133"/>
  <c r="AO133"/>
  <c r="AP133"/>
  <c r="AR133"/>
  <c r="AB134"/>
  <c r="AC134"/>
  <c r="AD134"/>
  <c r="AE134"/>
  <c r="AF134"/>
  <c r="AG134"/>
  <c r="AH134"/>
  <c r="AI134"/>
  <c r="AJ134"/>
  <c r="AK134"/>
  <c r="AO134"/>
  <c r="AP134"/>
  <c r="AR134"/>
  <c r="AB135"/>
  <c r="AC135"/>
  <c r="AD135"/>
  <c r="AE135"/>
  <c r="AF135"/>
  <c r="AG135"/>
  <c r="AH135"/>
  <c r="AI135"/>
  <c r="AJ135"/>
  <c r="AK135"/>
  <c r="AO135"/>
  <c r="AP135"/>
  <c r="AR135"/>
  <c r="AB136"/>
  <c r="AC136"/>
  <c r="AD136"/>
  <c r="AE136"/>
  <c r="AF136"/>
  <c r="AG136"/>
  <c r="AH136"/>
  <c r="AI136"/>
  <c r="AJ136"/>
  <c r="AK136"/>
  <c r="AO136"/>
  <c r="AP136"/>
  <c r="AR136"/>
  <c r="AB137"/>
  <c r="AC137"/>
  <c r="AD137"/>
  <c r="AE137"/>
  <c r="AF137"/>
  <c r="AG137"/>
  <c r="AH137"/>
  <c r="AI137"/>
  <c r="AJ137"/>
  <c r="AK137"/>
  <c r="AO137"/>
  <c r="AP137"/>
  <c r="AR137"/>
  <c r="AB138"/>
  <c r="AC138"/>
  <c r="AD138"/>
  <c r="AE138"/>
  <c r="AF138"/>
  <c r="AG138"/>
  <c r="AH138"/>
  <c r="AI138"/>
  <c r="AJ138"/>
  <c r="AK138"/>
  <c r="AO138"/>
  <c r="AP138"/>
  <c r="AR138"/>
  <c r="AB139"/>
  <c r="AC139"/>
  <c r="AD139"/>
  <c r="AE139"/>
  <c r="AF139"/>
  <c r="AG139"/>
  <c r="AH139"/>
  <c r="AI139"/>
  <c r="AJ139"/>
  <c r="AK139"/>
  <c r="AO139"/>
  <c r="AP139"/>
  <c r="AR139"/>
  <c r="AB140"/>
  <c r="AC140"/>
  <c r="AD140"/>
  <c r="AE140"/>
  <c r="AF140"/>
  <c r="AG140"/>
  <c r="AH140"/>
  <c r="AI140"/>
  <c r="AJ140"/>
  <c r="AK140"/>
  <c r="AO140"/>
  <c r="AP140"/>
  <c r="AR140"/>
  <c r="AB141"/>
  <c r="AC141"/>
  <c r="AD141"/>
  <c r="AE141"/>
  <c r="AF141"/>
  <c r="AG141"/>
  <c r="AH141"/>
  <c r="AI141"/>
  <c r="AJ141"/>
  <c r="AK141"/>
  <c r="AO141"/>
  <c r="AP141"/>
  <c r="AR141"/>
  <c r="AB142"/>
  <c r="AC142"/>
  <c r="AD142"/>
  <c r="AE142"/>
  <c r="AF142"/>
  <c r="AG142"/>
  <c r="AH142"/>
  <c r="AI142"/>
  <c r="AJ142"/>
  <c r="AK142"/>
  <c r="AO142"/>
  <c r="AP142"/>
  <c r="AR142"/>
  <c r="AB143"/>
  <c r="AC143"/>
  <c r="AD143"/>
  <c r="AE143"/>
  <c r="AF143"/>
  <c r="AG143"/>
  <c r="AH143"/>
  <c r="AI143"/>
  <c r="AJ143"/>
  <c r="AK143"/>
  <c r="AO143"/>
  <c r="AP143"/>
  <c r="AR143"/>
  <c r="AB144"/>
  <c r="AC144"/>
  <c r="AD144"/>
  <c r="AE144"/>
  <c r="AF144"/>
  <c r="AG144"/>
  <c r="AH144"/>
  <c r="AI144"/>
  <c r="AJ144"/>
  <c r="AK144"/>
  <c r="AO144"/>
  <c r="AP144"/>
  <c r="AR144"/>
  <c r="AB145"/>
  <c r="AC145"/>
  <c r="AD145"/>
  <c r="AE145"/>
  <c r="AF145"/>
  <c r="AG145"/>
  <c r="AH145"/>
  <c r="AI145"/>
  <c r="AJ145"/>
  <c r="AK145"/>
  <c r="AO145"/>
  <c r="AP145"/>
  <c r="AR145"/>
  <c r="AB146"/>
  <c r="AC146"/>
  <c r="AD146"/>
  <c r="AE146"/>
  <c r="AF146"/>
  <c r="AG146"/>
  <c r="AH146"/>
  <c r="AI146"/>
  <c r="AJ146"/>
  <c r="AK146"/>
  <c r="AO146"/>
  <c r="AP146"/>
  <c r="AR146"/>
  <c r="AB147"/>
  <c r="AC147"/>
  <c r="AD147"/>
  <c r="AE147"/>
  <c r="AF147"/>
  <c r="AG147"/>
  <c r="AH147"/>
  <c r="AI147"/>
  <c r="AJ147"/>
  <c r="AK147"/>
  <c r="AO147"/>
  <c r="AP147"/>
  <c r="AR147"/>
  <c r="AB148"/>
  <c r="AC148"/>
  <c r="AD148"/>
  <c r="AE148"/>
  <c r="AF148"/>
  <c r="AG148"/>
  <c r="AH148"/>
  <c r="AI148"/>
  <c r="AJ148"/>
  <c r="AK148"/>
  <c r="AO148"/>
  <c r="AP148"/>
  <c r="AR148"/>
  <c r="AB149"/>
  <c r="AC149"/>
  <c r="AD149"/>
  <c r="AE149"/>
  <c r="AF149"/>
  <c r="AG149"/>
  <c r="AH149"/>
  <c r="AI149"/>
  <c r="AJ149"/>
  <c r="AK149"/>
  <c r="AO149"/>
  <c r="AP149"/>
  <c r="AR149"/>
  <c r="AB150"/>
  <c r="AC150"/>
  <c r="AD150"/>
  <c r="AE150"/>
  <c r="AF150"/>
  <c r="AG150"/>
  <c r="AH150"/>
  <c r="AI150"/>
  <c r="AJ150"/>
  <c r="AK150"/>
  <c r="AO150"/>
  <c r="AP150"/>
  <c r="AR150"/>
  <c r="AB151"/>
  <c r="AC151"/>
  <c r="AD151"/>
  <c r="AE151"/>
  <c r="AF151"/>
  <c r="AG151"/>
  <c r="AH151"/>
  <c r="AI151"/>
  <c r="AJ151"/>
  <c r="AK151"/>
  <c r="AO151"/>
  <c r="AP151"/>
  <c r="AR151"/>
  <c r="AB152"/>
  <c r="AC152"/>
  <c r="AD152"/>
  <c r="AE152"/>
  <c r="AF152"/>
  <c r="AG152"/>
  <c r="AH152"/>
  <c r="AI152"/>
  <c r="AJ152"/>
  <c r="AK152"/>
  <c r="AO152"/>
  <c r="AP152"/>
  <c r="AR152"/>
  <c r="AB153"/>
  <c r="AC153"/>
  <c r="AD153"/>
  <c r="AE153"/>
  <c r="AF153"/>
  <c r="AG153"/>
  <c r="AH153"/>
  <c r="AI153"/>
  <c r="AJ153"/>
  <c r="AK153"/>
  <c r="AO153"/>
  <c r="AP153"/>
  <c r="AR153"/>
  <c r="AB154"/>
  <c r="AC154"/>
  <c r="AD154"/>
  <c r="AE154"/>
  <c r="AF154"/>
  <c r="AG154"/>
  <c r="AH154"/>
  <c r="AI154"/>
  <c r="AJ154"/>
  <c r="AK154"/>
  <c r="AO154"/>
  <c r="AP154"/>
  <c r="AR154"/>
  <c r="AB155"/>
  <c r="AC155"/>
  <c r="AD155"/>
  <c r="AE155"/>
  <c r="AF155"/>
  <c r="AG155"/>
  <c r="AH155"/>
  <c r="AI155"/>
  <c r="AJ155"/>
  <c r="AK155"/>
  <c r="AO155"/>
  <c r="AP155"/>
  <c r="AR155"/>
  <c r="AB156"/>
  <c r="AC156"/>
  <c r="AD156"/>
  <c r="AE156"/>
  <c r="AF156"/>
  <c r="AG156"/>
  <c r="AH156"/>
  <c r="AI156"/>
  <c r="AJ156"/>
  <c r="AK156"/>
  <c r="AO156"/>
  <c r="AP156"/>
  <c r="AR156"/>
  <c r="AB157"/>
  <c r="AC157"/>
  <c r="AD157"/>
  <c r="AE157"/>
  <c r="AF157"/>
  <c r="AG157"/>
  <c r="AH157"/>
  <c r="AI157"/>
  <c r="AJ157"/>
  <c r="AK157"/>
  <c r="AO157"/>
  <c r="AP157"/>
  <c r="AR157"/>
  <c r="AB158"/>
  <c r="AC158"/>
  <c r="AD158"/>
  <c r="AE158"/>
  <c r="AF158"/>
  <c r="AG158"/>
  <c r="AH158"/>
  <c r="AI158"/>
  <c r="AJ158"/>
  <c r="AK158"/>
  <c r="AO158"/>
  <c r="AP158"/>
  <c r="AR158"/>
  <c r="AB159"/>
  <c r="AC159"/>
  <c r="AD159"/>
  <c r="AE159"/>
  <c r="AF159"/>
  <c r="AG159"/>
  <c r="AH159"/>
  <c r="AI159"/>
  <c r="AJ159"/>
  <c r="AK159"/>
  <c r="AO159"/>
  <c r="AP159"/>
  <c r="AR159"/>
  <c r="AB160"/>
  <c r="AC160"/>
  <c r="AD160"/>
  <c r="AE160"/>
  <c r="AF160"/>
  <c r="AG160"/>
  <c r="AH160"/>
  <c r="AI160"/>
  <c r="AJ160"/>
  <c r="AK160"/>
  <c r="AO160"/>
  <c r="AP160"/>
  <c r="AR160"/>
  <c r="AB161"/>
  <c r="AC161"/>
  <c r="AD161"/>
  <c r="AE161"/>
  <c r="AF161"/>
  <c r="AG161"/>
  <c r="AH161"/>
  <c r="AI161"/>
  <c r="AJ161"/>
  <c r="AK161"/>
  <c r="AO161"/>
  <c r="AP161"/>
  <c r="AR161"/>
  <c r="AB162"/>
  <c r="AC162"/>
  <c r="AD162"/>
  <c r="AE162"/>
  <c r="AF162"/>
  <c r="AG162"/>
  <c r="AH162"/>
  <c r="AI162"/>
  <c r="AJ162"/>
  <c r="AK162"/>
  <c r="AO162"/>
  <c r="AP162"/>
  <c r="AR162"/>
  <c r="AB163"/>
  <c r="AC163"/>
  <c r="AD163"/>
  <c r="AE163"/>
  <c r="AF163"/>
  <c r="AG163"/>
  <c r="AH163"/>
  <c r="AI163"/>
  <c r="AJ163"/>
  <c r="AK163"/>
  <c r="AO163"/>
  <c r="AP163"/>
  <c r="AR163"/>
  <c r="AB164"/>
  <c r="AC164"/>
  <c r="AD164"/>
  <c r="AE164"/>
  <c r="AF164"/>
  <c r="AG164"/>
  <c r="AH164"/>
  <c r="AI164"/>
  <c r="AJ164"/>
  <c r="AK164"/>
  <c r="AO164"/>
  <c r="AP164"/>
  <c r="AR164"/>
  <c r="AB165"/>
  <c r="AC165"/>
  <c r="AD165"/>
  <c r="AE165"/>
  <c r="AF165"/>
  <c r="AG165"/>
  <c r="AH165"/>
  <c r="AI165"/>
  <c r="AJ165"/>
  <c r="AK165"/>
  <c r="AO165"/>
  <c r="AP165"/>
  <c r="AR165"/>
  <c r="AB166"/>
  <c r="AC166"/>
  <c r="AD166"/>
  <c r="AE166"/>
  <c r="AF166"/>
  <c r="AG166"/>
  <c r="AH166"/>
  <c r="AI166"/>
  <c r="AJ166"/>
  <c r="AK166"/>
  <c r="AO166"/>
  <c r="AP166"/>
  <c r="AR166"/>
  <c r="AB167"/>
  <c r="AC167"/>
  <c r="AD167"/>
  <c r="AE167"/>
  <c r="AF167"/>
  <c r="AG167"/>
  <c r="AH167"/>
  <c r="AI167"/>
  <c r="AJ167"/>
  <c r="AK167"/>
  <c r="AO167"/>
  <c r="AP167"/>
  <c r="AR167"/>
  <c r="AB168"/>
  <c r="AC168"/>
  <c r="AD168"/>
  <c r="AE168"/>
  <c r="AF168"/>
  <c r="AG168"/>
  <c r="AH168"/>
  <c r="AI168"/>
  <c r="AJ168"/>
  <c r="AK168"/>
  <c r="AO168"/>
  <c r="AP168"/>
  <c r="AR168"/>
  <c r="AB169"/>
  <c r="AC169"/>
  <c r="AD169"/>
  <c r="AE169"/>
  <c r="AF169"/>
  <c r="AG169"/>
  <c r="AH169"/>
  <c r="AI169"/>
  <c r="AJ169"/>
  <c r="AK169"/>
  <c r="AO169"/>
  <c r="AP169"/>
  <c r="AR169"/>
  <c r="AB170"/>
  <c r="AC170"/>
  <c r="AD170"/>
  <c r="AE170"/>
  <c r="AF170"/>
  <c r="AG170"/>
  <c r="AH170"/>
  <c r="AI170"/>
  <c r="AJ170"/>
  <c r="AK170"/>
  <c r="AO170"/>
  <c r="AP170"/>
  <c r="AR170"/>
  <c r="AB171"/>
  <c r="AC171"/>
  <c r="AD171"/>
  <c r="AE171"/>
  <c r="AF171"/>
  <c r="AG171"/>
  <c r="AH171"/>
  <c r="AI171"/>
  <c r="AJ171"/>
  <c r="AK171"/>
  <c r="AO171"/>
  <c r="AP171"/>
  <c r="AR171"/>
  <c r="AB172"/>
  <c r="AC172"/>
  <c r="AD172"/>
  <c r="AE172"/>
  <c r="AF172"/>
  <c r="AG172"/>
  <c r="AH172"/>
  <c r="AI172"/>
  <c r="AJ172"/>
  <c r="AK172"/>
  <c r="AO172"/>
  <c r="AP172"/>
  <c r="AR172"/>
  <c r="AB173"/>
  <c r="AC173"/>
  <c r="AD173"/>
  <c r="AE173"/>
  <c r="AF173"/>
  <c r="AG173"/>
  <c r="AH173"/>
  <c r="AI173"/>
  <c r="AJ173"/>
  <c r="AK173"/>
  <c r="AO173"/>
  <c r="AP173"/>
  <c r="AR173"/>
  <c r="AB174"/>
  <c r="AC174"/>
  <c r="AD174"/>
  <c r="AE174"/>
  <c r="AF174"/>
  <c r="AG174"/>
  <c r="AH174"/>
  <c r="AI174"/>
  <c r="AJ174"/>
  <c r="AK174"/>
  <c r="AO174"/>
  <c r="AP174"/>
  <c r="AR174"/>
  <c r="AB175"/>
  <c r="AC175"/>
  <c r="AD175"/>
  <c r="AE175"/>
  <c r="AF175"/>
  <c r="AG175"/>
  <c r="AH175"/>
  <c r="AI175"/>
  <c r="AJ175"/>
  <c r="AK175"/>
  <c r="AO175"/>
  <c r="AP175"/>
  <c r="AR175"/>
  <c r="AB176"/>
  <c r="AC176"/>
  <c r="AD176"/>
  <c r="AE176"/>
  <c r="AF176"/>
  <c r="AG176"/>
  <c r="AH176"/>
  <c r="AI176"/>
  <c r="AJ176"/>
  <c r="AK176"/>
  <c r="AO176"/>
  <c r="AP176"/>
  <c r="AR176"/>
  <c r="AB177"/>
  <c r="AC177"/>
  <c r="AD177"/>
  <c r="AE177"/>
  <c r="AF177"/>
  <c r="AG177"/>
  <c r="AH177"/>
  <c r="AI177"/>
  <c r="AJ177"/>
  <c r="AK177"/>
  <c r="AO177"/>
  <c r="AP177"/>
  <c r="AR177"/>
  <c r="AB178"/>
  <c r="AC178"/>
  <c r="AD178"/>
  <c r="AE178"/>
  <c r="AF178"/>
  <c r="AG178"/>
  <c r="AH178"/>
  <c r="AI178"/>
  <c r="AJ178"/>
  <c r="AK178"/>
  <c r="AO178"/>
  <c r="AP178"/>
  <c r="AR178"/>
  <c r="AB179"/>
  <c r="AC179"/>
  <c r="AD179"/>
  <c r="AE179"/>
  <c r="AF179"/>
  <c r="AG179"/>
  <c r="AH179"/>
  <c r="AI179"/>
  <c r="AJ179"/>
  <c r="AK179"/>
  <c r="AO179"/>
  <c r="AP179"/>
  <c r="AR179"/>
  <c r="AB180"/>
  <c r="AC180"/>
  <c r="AD180"/>
  <c r="AE180"/>
  <c r="AF180"/>
  <c r="AG180"/>
  <c r="AH180"/>
  <c r="AI180"/>
  <c r="AJ180"/>
  <c r="AK180"/>
  <c r="AO180"/>
  <c r="AP180"/>
  <c r="AR180"/>
  <c r="AB181"/>
  <c r="AC181"/>
  <c r="AD181"/>
  <c r="AE181"/>
  <c r="AF181"/>
  <c r="AG181"/>
  <c r="AH181"/>
  <c r="AI181"/>
  <c r="AJ181"/>
  <c r="AK181"/>
  <c r="AO181"/>
  <c r="AP181"/>
  <c r="AR181"/>
  <c r="AB182"/>
  <c r="AC182"/>
  <c r="AD182"/>
  <c r="AE182"/>
  <c r="AF182"/>
  <c r="AG182"/>
  <c r="AH182"/>
  <c r="AI182"/>
  <c r="AJ182"/>
  <c r="AK182"/>
  <c r="AO182"/>
  <c r="AP182"/>
  <c r="AR182"/>
  <c r="AB183"/>
  <c r="AC183"/>
  <c r="AD183"/>
  <c r="AE183"/>
  <c r="AF183"/>
  <c r="AG183"/>
  <c r="AH183"/>
  <c r="AI183"/>
  <c r="AJ183"/>
  <c r="AK183"/>
  <c r="AO183"/>
  <c r="AP183"/>
  <c r="AR183"/>
  <c r="AB184"/>
  <c r="AC184"/>
  <c r="AD184"/>
  <c r="AE184"/>
  <c r="AF184"/>
  <c r="AG184"/>
  <c r="AH184"/>
  <c r="AI184"/>
  <c r="AJ184"/>
  <c r="AK184"/>
  <c r="AO184"/>
  <c r="AP184"/>
  <c r="AR184"/>
  <c r="AB185"/>
  <c r="AC185"/>
  <c r="AD185"/>
  <c r="AE185"/>
  <c r="AF185"/>
  <c r="AG185"/>
  <c r="AH185"/>
  <c r="AI185"/>
  <c r="AJ185"/>
  <c r="AK185"/>
  <c r="AO185"/>
  <c r="AP185"/>
  <c r="AR185"/>
  <c r="AB186"/>
  <c r="AC186"/>
  <c r="AD186"/>
  <c r="AE186"/>
  <c r="AF186"/>
  <c r="AG186"/>
  <c r="AH186"/>
  <c r="AI186"/>
  <c r="AJ186"/>
  <c r="AK186"/>
  <c r="AO186"/>
  <c r="AP186"/>
  <c r="AR186"/>
  <c r="AB187"/>
  <c r="AC187"/>
  <c r="AD187"/>
  <c r="AE187"/>
  <c r="AF187"/>
  <c r="AG187"/>
  <c r="AH187"/>
  <c r="AI187"/>
  <c r="AJ187"/>
  <c r="AK187"/>
  <c r="AO187"/>
  <c r="AP187"/>
  <c r="AR187"/>
  <c r="AB188"/>
  <c r="AC188"/>
  <c r="AD188"/>
  <c r="AE188"/>
  <c r="AF188"/>
  <c r="AG188"/>
  <c r="AH188"/>
  <c r="AI188"/>
  <c r="AJ188"/>
  <c r="AK188"/>
  <c r="AO188"/>
  <c r="AP188"/>
  <c r="AR188"/>
  <c r="AB189"/>
  <c r="AC189"/>
  <c r="AD189"/>
  <c r="AE189"/>
  <c r="AF189"/>
  <c r="AG189"/>
  <c r="AH189"/>
  <c r="AI189"/>
  <c r="AJ189"/>
  <c r="AK189"/>
  <c r="AO189"/>
  <c r="AP189"/>
  <c r="AR189"/>
  <c r="AB190"/>
  <c r="AC190"/>
  <c r="AD190"/>
  <c r="AE190"/>
  <c r="AF190"/>
  <c r="AG190"/>
  <c r="AH190"/>
  <c r="AI190"/>
  <c r="AJ190"/>
  <c r="AK190"/>
  <c r="AO190"/>
  <c r="AP190"/>
  <c r="AR190"/>
  <c r="AB191"/>
  <c r="AC191"/>
  <c r="AD191"/>
  <c r="AE191"/>
  <c r="AF191"/>
  <c r="AG191"/>
  <c r="AH191"/>
  <c r="AI191"/>
  <c r="AJ191"/>
  <c r="AK191"/>
  <c r="AO191"/>
  <c r="AP191"/>
  <c r="AR191"/>
  <c r="AB192"/>
  <c r="AC192"/>
  <c r="AD192"/>
  <c r="AE192"/>
  <c r="AF192"/>
  <c r="AG192"/>
  <c r="AH192"/>
  <c r="AI192"/>
  <c r="AJ192"/>
  <c r="AK192"/>
  <c r="AO192"/>
  <c r="AP192"/>
  <c r="AR192"/>
  <c r="AB193"/>
  <c r="AC193"/>
  <c r="AD193"/>
  <c r="AE193"/>
  <c r="AF193"/>
  <c r="AG193"/>
  <c r="AH193"/>
  <c r="AI193"/>
  <c r="AJ193"/>
  <c r="AK193"/>
  <c r="AO193"/>
  <c r="AP193"/>
  <c r="AR193"/>
  <c r="AB194"/>
  <c r="AC194"/>
  <c r="AD194"/>
  <c r="AE194"/>
  <c r="AF194"/>
  <c r="AG194"/>
  <c r="AH194"/>
  <c r="AI194"/>
  <c r="AJ194"/>
  <c r="AK194"/>
  <c r="AO194"/>
  <c r="AP194"/>
  <c r="AR194"/>
  <c r="AB195"/>
  <c r="AC195"/>
  <c r="AD195"/>
  <c r="AE195"/>
  <c r="AF195"/>
  <c r="AG195"/>
  <c r="AH195"/>
  <c r="AI195"/>
  <c r="AJ195"/>
  <c r="AK195"/>
  <c r="AO195"/>
  <c r="AP195"/>
  <c r="AR195"/>
  <c r="AB196"/>
  <c r="AC196"/>
  <c r="AD196"/>
  <c r="AE196"/>
  <c r="AF196"/>
  <c r="AG196"/>
  <c r="AH196"/>
  <c r="AI196"/>
  <c r="AJ196"/>
  <c r="AK196"/>
  <c r="AO196"/>
  <c r="AP196"/>
  <c r="AR196"/>
  <c r="AB197"/>
  <c r="AC197"/>
  <c r="AD197"/>
  <c r="AE197"/>
  <c r="AF197"/>
  <c r="AG197"/>
  <c r="AH197"/>
  <c r="AI197"/>
  <c r="AJ197"/>
  <c r="AK197"/>
  <c r="AO197"/>
  <c r="AP197"/>
  <c r="AR197"/>
  <c r="AB198"/>
  <c r="AC198"/>
  <c r="AD198"/>
  <c r="AE198"/>
  <c r="AF198"/>
  <c r="AG198"/>
  <c r="AH198"/>
  <c r="AI198"/>
  <c r="AJ198"/>
  <c r="AK198"/>
  <c r="AO198"/>
  <c r="AP198"/>
  <c r="AR198"/>
  <c r="AB199"/>
  <c r="AC199"/>
  <c r="AD199"/>
  <c r="AE199"/>
  <c r="AF199"/>
  <c r="AG199"/>
  <c r="AH199"/>
  <c r="AI199"/>
  <c r="AJ199"/>
  <c r="AK199"/>
  <c r="AO199"/>
  <c r="AP199"/>
  <c r="AR199"/>
  <c r="AB200"/>
  <c r="AC200"/>
  <c r="AD200"/>
  <c r="AE200"/>
  <c r="AF200"/>
  <c r="AG200"/>
  <c r="AH200"/>
  <c r="AI200"/>
  <c r="AJ200"/>
  <c r="AK200"/>
  <c r="AO200"/>
  <c r="AP200"/>
  <c r="AR200"/>
  <c r="AB201"/>
  <c r="AC201"/>
  <c r="AD201"/>
  <c r="AE201"/>
  <c r="AF201"/>
  <c r="AG201"/>
  <c r="AH201"/>
  <c r="AI201"/>
  <c r="AJ201"/>
  <c r="AK201"/>
  <c r="AO201"/>
  <c r="AP201"/>
  <c r="AR201"/>
  <c r="AB202"/>
  <c r="AC202"/>
  <c r="AD202"/>
  <c r="AE202"/>
  <c r="AF202"/>
  <c r="AG202"/>
  <c r="AH202"/>
  <c r="AI202"/>
  <c r="AJ202"/>
  <c r="AK202"/>
  <c r="AO202"/>
  <c r="AP202"/>
  <c r="AR202"/>
  <c r="AB203"/>
  <c r="AC203"/>
  <c r="AD203"/>
  <c r="AE203"/>
  <c r="AF203"/>
  <c r="AG203"/>
  <c r="AH203"/>
  <c r="AI203"/>
  <c r="AJ203"/>
  <c r="AK203"/>
  <c r="AO203"/>
  <c r="AP203"/>
  <c r="AR203"/>
  <c r="AB204"/>
  <c r="AC204"/>
  <c r="AD204"/>
  <c r="AE204"/>
  <c r="AF204"/>
  <c r="AG204"/>
  <c r="AH204"/>
  <c r="AI204"/>
  <c r="AJ204"/>
  <c r="AK204"/>
  <c r="AO204"/>
  <c r="AP204"/>
  <c r="AR204"/>
  <c r="AB205"/>
  <c r="AC205"/>
  <c r="AD205"/>
  <c r="AE205"/>
  <c r="AF205"/>
  <c r="AG205"/>
  <c r="AH205"/>
  <c r="AI205"/>
  <c r="AJ205"/>
  <c r="AK205"/>
  <c r="AO205"/>
  <c r="AP205"/>
  <c r="AR205"/>
  <c r="AB206"/>
  <c r="AC206"/>
  <c r="AD206"/>
  <c r="AE206"/>
  <c r="AF206"/>
  <c r="AG206"/>
  <c r="AH206"/>
  <c r="AI206"/>
  <c r="AJ206"/>
  <c r="AK206"/>
  <c r="AO206"/>
  <c r="AP206"/>
  <c r="AR206"/>
  <c r="AB207"/>
  <c r="AC207"/>
  <c r="AD207"/>
  <c r="AE207"/>
  <c r="AF207"/>
  <c r="AG207"/>
  <c r="AH207"/>
  <c r="AI207"/>
  <c r="AJ207"/>
  <c r="AK207"/>
  <c r="AO207"/>
  <c r="AP207"/>
  <c r="AR207"/>
  <c r="AB208"/>
  <c r="AC208"/>
  <c r="AD208"/>
  <c r="AE208"/>
  <c r="AF208"/>
  <c r="AG208"/>
  <c r="AH208"/>
  <c r="AI208"/>
  <c r="AJ208"/>
  <c r="AK208"/>
  <c r="AO208"/>
  <c r="AP208"/>
  <c r="AR208"/>
  <c r="AB209"/>
  <c r="AC209"/>
  <c r="AD209"/>
  <c r="AE209"/>
  <c r="AF209"/>
  <c r="AG209"/>
  <c r="AH209"/>
  <c r="AI209"/>
  <c r="AJ209"/>
  <c r="AK209"/>
  <c r="AO209"/>
  <c r="AP209"/>
  <c r="AR209"/>
  <c r="AB210"/>
  <c r="AC210"/>
  <c r="AD210"/>
  <c r="AE210"/>
  <c r="AF210"/>
  <c r="AG210"/>
  <c r="AH210"/>
  <c r="AI210"/>
  <c r="AJ210"/>
  <c r="AK210"/>
  <c r="AO210"/>
  <c r="AP210"/>
  <c r="AR210"/>
  <c r="AB211"/>
  <c r="AC211"/>
  <c r="AD211"/>
  <c r="AE211"/>
  <c r="AF211"/>
  <c r="AG211"/>
  <c r="AH211"/>
  <c r="AI211"/>
  <c r="AJ211"/>
  <c r="AK211"/>
  <c r="AO211"/>
  <c r="AP211"/>
  <c r="AR211"/>
  <c r="AB212"/>
  <c r="AC212"/>
  <c r="AD212"/>
  <c r="AE212"/>
  <c r="AF212"/>
  <c r="AG212"/>
  <c r="AH212"/>
  <c r="AI212"/>
  <c r="AJ212"/>
  <c r="AK212"/>
  <c r="AO212"/>
  <c r="AP212"/>
  <c r="AR212"/>
  <c r="AB213"/>
  <c r="AC213"/>
  <c r="AD213"/>
  <c r="AE213"/>
  <c r="AF213"/>
  <c r="AG213"/>
  <c r="AH213"/>
  <c r="AI213"/>
  <c r="AJ213"/>
  <c r="AK213"/>
  <c r="AO213"/>
  <c r="AP213"/>
  <c r="AR213"/>
  <c r="AB214"/>
  <c r="AC214"/>
  <c r="AD214"/>
  <c r="AE214"/>
  <c r="AF214"/>
  <c r="AG214"/>
  <c r="AH214"/>
  <c r="AI214"/>
  <c r="AJ214"/>
  <c r="AK214"/>
  <c r="AO214"/>
  <c r="AP214"/>
  <c r="AR214"/>
  <c r="AB215"/>
  <c r="AC215"/>
  <c r="AD215"/>
  <c r="AE215"/>
  <c r="AF215"/>
  <c r="AG215"/>
  <c r="AH215"/>
  <c r="AI215"/>
  <c r="AJ215"/>
  <c r="AK215"/>
  <c r="AO215"/>
  <c r="AP215"/>
  <c r="AR215"/>
  <c r="AB216"/>
  <c r="AC216"/>
  <c r="AD216"/>
  <c r="AE216"/>
  <c r="AF216"/>
  <c r="AG216"/>
  <c r="AH216"/>
  <c r="AI216"/>
  <c r="AJ216"/>
  <c r="AK216"/>
  <c r="AO216"/>
  <c r="AP216"/>
  <c r="AR216"/>
  <c r="AB217"/>
  <c r="AC217"/>
  <c r="AD217"/>
  <c r="AE217"/>
  <c r="AF217"/>
  <c r="AG217"/>
  <c r="AH217"/>
  <c r="AI217"/>
  <c r="AJ217"/>
  <c r="AK217"/>
  <c r="AO217"/>
  <c r="AP217"/>
  <c r="AR217"/>
  <c r="AB218"/>
  <c r="AC218"/>
  <c r="AD218"/>
  <c r="AE218"/>
  <c r="AF218"/>
  <c r="AG218"/>
  <c r="AH218"/>
  <c r="AI218"/>
  <c r="AJ218"/>
  <c r="AK218"/>
  <c r="AO218"/>
  <c r="AP218"/>
  <c r="AR218"/>
  <c r="AB219"/>
  <c r="AC219"/>
  <c r="AD219"/>
  <c r="AE219"/>
  <c r="AF219"/>
  <c r="AG219"/>
  <c r="AH219"/>
  <c r="AI219"/>
  <c r="AJ219"/>
  <c r="AK219"/>
  <c r="AO219"/>
  <c r="AP219"/>
  <c r="AR219"/>
  <c r="AB220"/>
  <c r="AC220"/>
  <c r="AD220"/>
  <c r="AE220"/>
  <c r="AF220"/>
  <c r="AG220"/>
  <c r="AH220"/>
  <c r="AI220"/>
  <c r="AJ220"/>
  <c r="AK220"/>
  <c r="AO220"/>
  <c r="AP220"/>
  <c r="AR220"/>
  <c r="AB221"/>
  <c r="AC221"/>
  <c r="AD221"/>
  <c r="AE221"/>
  <c r="AF221"/>
  <c r="AG221"/>
  <c r="AH221"/>
  <c r="AI221"/>
  <c r="AJ221"/>
  <c r="AK221"/>
  <c r="AO221"/>
  <c r="AP221"/>
  <c r="AR221"/>
  <c r="AB222"/>
  <c r="AC222"/>
  <c r="AD222"/>
  <c r="AE222"/>
  <c r="AF222"/>
  <c r="AG222"/>
  <c r="AH222"/>
  <c r="AI222"/>
  <c r="AJ222"/>
  <c r="AK222"/>
  <c r="AO222"/>
  <c r="AP222"/>
  <c r="AR222"/>
  <c r="AB223"/>
  <c r="AC223"/>
  <c r="AD223"/>
  <c r="AE223"/>
  <c r="AF223"/>
  <c r="AG223"/>
  <c r="AH223"/>
  <c r="AI223"/>
  <c r="AJ223"/>
  <c r="AK223"/>
  <c r="AO223"/>
  <c r="AP223"/>
  <c r="AR223"/>
  <c r="AB224"/>
  <c r="AC224"/>
  <c r="AD224"/>
  <c r="AE224"/>
  <c r="AF224"/>
  <c r="AG224"/>
  <c r="AH224"/>
  <c r="AI224"/>
  <c r="AJ224"/>
  <c r="AK224"/>
  <c r="AO224"/>
  <c r="AP224"/>
  <c r="AR224"/>
  <c r="AB225"/>
  <c r="AC225"/>
  <c r="AD225"/>
  <c r="AE225"/>
  <c r="AF225"/>
  <c r="AG225"/>
  <c r="AH225"/>
  <c r="AI225"/>
  <c r="AJ225"/>
  <c r="AK225"/>
  <c r="AO225"/>
  <c r="AP225"/>
  <c r="AR225"/>
  <c r="AB226"/>
  <c r="AC226"/>
  <c r="AD226"/>
  <c r="AE226"/>
  <c r="AF226"/>
  <c r="AG226"/>
  <c r="AH226"/>
  <c r="AI226"/>
  <c r="AJ226"/>
  <c r="AK226"/>
  <c r="AO226"/>
  <c r="AP226"/>
  <c r="AR226"/>
  <c r="AB227"/>
  <c r="AC227"/>
  <c r="AD227"/>
  <c r="AE227"/>
  <c r="AF227"/>
  <c r="AG227"/>
  <c r="AH227"/>
  <c r="AI227"/>
  <c r="AJ227"/>
  <c r="AK227"/>
  <c r="AO227"/>
  <c r="AP227"/>
  <c r="AR227"/>
  <c r="AB228"/>
  <c r="AC228"/>
  <c r="AD228"/>
  <c r="AE228"/>
  <c r="AF228"/>
  <c r="AG228"/>
  <c r="AH228"/>
  <c r="AI228"/>
  <c r="AJ228"/>
  <c r="AK228"/>
  <c r="AO228"/>
  <c r="AP228"/>
  <c r="AR228"/>
  <c r="AB229"/>
  <c r="AC229"/>
  <c r="AD229"/>
  <c r="AE229"/>
  <c r="AF229"/>
  <c r="AG229"/>
  <c r="AH229"/>
  <c r="AI229"/>
  <c r="AJ229"/>
  <c r="AK229"/>
  <c r="AO229"/>
  <c r="AP229"/>
  <c r="AR229"/>
  <c r="AB230"/>
  <c r="AC230"/>
  <c r="AD230"/>
  <c r="AE230"/>
  <c r="AF230"/>
  <c r="AG230"/>
  <c r="AH230"/>
  <c r="AI230"/>
  <c r="AJ230"/>
  <c r="AK230"/>
  <c r="AO230"/>
  <c r="AP230"/>
  <c r="AR230"/>
  <c r="AB231"/>
  <c r="AC231"/>
  <c r="AD231"/>
  <c r="AE231"/>
  <c r="AF231"/>
  <c r="AG231"/>
  <c r="AH231"/>
  <c r="AI231"/>
  <c r="AJ231"/>
  <c r="AK231"/>
  <c r="AO231"/>
  <c r="AP231"/>
  <c r="AR231"/>
  <c r="AB232"/>
  <c r="AC232"/>
  <c r="AD232"/>
  <c r="AE232"/>
  <c r="AF232"/>
  <c r="AG232"/>
  <c r="AH232"/>
  <c r="AI232"/>
  <c r="AJ232"/>
  <c r="AK232"/>
  <c r="AO232"/>
  <c r="AP232"/>
  <c r="AR232"/>
  <c r="AB233"/>
  <c r="AC233"/>
  <c r="AD233"/>
  <c r="AE233"/>
  <c r="AF233"/>
  <c r="AG233"/>
  <c r="AH233"/>
  <c r="AI233"/>
  <c r="AJ233"/>
  <c r="AK233"/>
  <c r="AO233"/>
  <c r="AP233"/>
  <c r="AR233"/>
  <c r="AB234"/>
  <c r="AC234"/>
  <c r="AD234"/>
  <c r="AE234"/>
  <c r="AF234"/>
  <c r="AG234"/>
  <c r="AH234"/>
  <c r="AI234"/>
  <c r="AJ234"/>
  <c r="AK234"/>
  <c r="AO234"/>
  <c r="AP234"/>
  <c r="AR234"/>
  <c r="AB235"/>
  <c r="AC235"/>
  <c r="AD235"/>
  <c r="AE235"/>
  <c r="AF235"/>
  <c r="AG235"/>
  <c r="AH235"/>
  <c r="AI235"/>
  <c r="AJ235"/>
  <c r="AK235"/>
  <c r="AO235"/>
  <c r="AP235"/>
  <c r="AR235"/>
  <c r="AB236"/>
  <c r="AC236"/>
  <c r="AD236"/>
  <c r="AE236"/>
  <c r="AF236"/>
  <c r="AG236"/>
  <c r="AH236"/>
  <c r="AI236"/>
  <c r="AJ236"/>
  <c r="AK236"/>
  <c r="AO236"/>
  <c r="AP236"/>
  <c r="AR236"/>
  <c r="AB237"/>
  <c r="AC237"/>
  <c r="AD237"/>
  <c r="AE237"/>
  <c r="AF237"/>
  <c r="AG237"/>
  <c r="AH237"/>
  <c r="AI237"/>
  <c r="AJ237"/>
  <c r="AK237"/>
  <c r="AO237"/>
  <c r="AP237"/>
  <c r="AR237"/>
  <c r="AB238"/>
  <c r="AC238"/>
  <c r="AD238"/>
  <c r="AE238"/>
  <c r="AF238"/>
  <c r="AG238"/>
  <c r="AH238"/>
  <c r="AI238"/>
  <c r="AJ238"/>
  <c r="AK238"/>
  <c r="AO238"/>
  <c r="AP238"/>
  <c r="AR238"/>
  <c r="AB239"/>
  <c r="AC239"/>
  <c r="AD239"/>
  <c r="AE239"/>
  <c r="AF239"/>
  <c r="AG239"/>
  <c r="AH239"/>
  <c r="AI239"/>
  <c r="AJ239"/>
  <c r="AK239"/>
  <c r="AO239"/>
  <c r="AP239"/>
  <c r="AR239"/>
  <c r="AB240"/>
  <c r="AC240"/>
  <c r="AD240"/>
  <c r="AE240"/>
  <c r="AF240"/>
  <c r="AG240"/>
  <c r="AH240"/>
  <c r="AI240"/>
  <c r="AJ240"/>
  <c r="AK240"/>
  <c r="AO240"/>
  <c r="AP240"/>
  <c r="AR240"/>
  <c r="AB241"/>
  <c r="AC241"/>
  <c r="AD241"/>
  <c r="AE241"/>
  <c r="AF241"/>
  <c r="AG241"/>
  <c r="AH241"/>
  <c r="AI241"/>
  <c r="AJ241"/>
  <c r="AK241"/>
  <c r="AO241"/>
  <c r="AP241"/>
  <c r="AR241"/>
  <c r="AB242"/>
  <c r="AC242"/>
  <c r="AD242"/>
  <c r="AE242"/>
  <c r="AF242"/>
  <c r="AG242"/>
  <c r="AH242"/>
  <c r="AI242"/>
  <c r="AJ242"/>
  <c r="AK242"/>
  <c r="AO242"/>
  <c r="AP242"/>
  <c r="AR242"/>
  <c r="AB243"/>
  <c r="AC243"/>
  <c r="AD243"/>
  <c r="AE243"/>
  <c r="AF243"/>
  <c r="AG243"/>
  <c r="AH243"/>
  <c r="AI243"/>
  <c r="AJ243"/>
  <c r="AK243"/>
  <c r="AO243"/>
  <c r="AP243"/>
  <c r="AR243"/>
  <c r="AB244"/>
  <c r="AC244"/>
  <c r="AD244"/>
  <c r="AE244"/>
  <c r="AF244"/>
  <c r="AG244"/>
  <c r="AH244"/>
  <c r="AI244"/>
  <c r="AJ244"/>
  <c r="AK244"/>
  <c r="AO244"/>
  <c r="AP244"/>
  <c r="AR244"/>
  <c r="AB245"/>
  <c r="AC245"/>
  <c r="AD245"/>
  <c r="AE245"/>
  <c r="AF245"/>
  <c r="AG245"/>
  <c r="AH245"/>
  <c r="AI245"/>
  <c r="AJ245"/>
  <c r="AK245"/>
  <c r="AO245"/>
  <c r="AP245"/>
  <c r="AR245"/>
  <c r="AB246"/>
  <c r="AC246"/>
  <c r="AD246"/>
  <c r="AE246"/>
  <c r="AF246"/>
  <c r="AG246"/>
  <c r="AH246"/>
  <c r="AI246"/>
  <c r="AJ246"/>
  <c r="AK246"/>
  <c r="AO246"/>
  <c r="AP246"/>
  <c r="AR246"/>
  <c r="AB247"/>
  <c r="AC247"/>
  <c r="AD247"/>
  <c r="AE247"/>
  <c r="AF247"/>
  <c r="AG247"/>
  <c r="AH247"/>
  <c r="AI247"/>
  <c r="AJ247"/>
  <c r="AK247"/>
  <c r="AO247"/>
  <c r="AP247"/>
  <c r="AR247"/>
  <c r="AB248"/>
  <c r="AC248"/>
  <c r="AD248"/>
  <c r="AE248"/>
  <c r="AF248"/>
  <c r="AG248"/>
  <c r="AH248"/>
  <c r="AI248"/>
  <c r="AJ248"/>
  <c r="AK248"/>
  <c r="AO248"/>
  <c r="AP248"/>
  <c r="AR248"/>
  <c r="AB249"/>
  <c r="AC249"/>
  <c r="AD249"/>
  <c r="AE249"/>
  <c r="AF249"/>
  <c r="AG249"/>
  <c r="AH249"/>
  <c r="AI249"/>
  <c r="AJ249"/>
  <c r="AK249"/>
  <c r="AO249"/>
  <c r="AP249"/>
  <c r="AR249"/>
  <c r="AB250"/>
  <c r="AC250"/>
  <c r="AD250"/>
  <c r="AE250"/>
  <c r="AF250"/>
  <c r="AG250"/>
  <c r="AH250"/>
  <c r="AI250"/>
  <c r="AJ250"/>
  <c r="AK250"/>
  <c r="AO250"/>
  <c r="AP250"/>
  <c r="AR250"/>
  <c r="AB251"/>
  <c r="AC251"/>
  <c r="AD251"/>
  <c r="AE251"/>
  <c r="AF251"/>
  <c r="AG251"/>
  <c r="AH251"/>
  <c r="AI251"/>
  <c r="AJ251"/>
  <c r="AK251"/>
  <c r="AO251"/>
  <c r="AP251"/>
  <c r="AR251"/>
  <c r="AB252"/>
  <c r="AC252"/>
  <c r="AD252"/>
  <c r="AE252"/>
  <c r="AF252"/>
  <c r="AG252"/>
  <c r="AH252"/>
  <c r="AI252"/>
  <c r="AJ252"/>
  <c r="AK252"/>
  <c r="AO252"/>
  <c r="AP252"/>
  <c r="AR252"/>
  <c r="AB253"/>
  <c r="AC253"/>
  <c r="AD253"/>
  <c r="AE253"/>
  <c r="AF253"/>
  <c r="AG253"/>
  <c r="AH253"/>
  <c r="AI253"/>
  <c r="AJ253"/>
  <c r="AK253"/>
  <c r="AO253"/>
  <c r="AP253"/>
  <c r="AR253"/>
  <c r="AB254"/>
  <c r="AC254"/>
  <c r="AD254"/>
  <c r="AE254"/>
  <c r="AF254"/>
  <c r="AG254"/>
  <c r="AH254"/>
  <c r="AI254"/>
  <c r="AJ254"/>
  <c r="AK254"/>
  <c r="AO254"/>
  <c r="AP254"/>
  <c r="AR254"/>
  <c r="AB255"/>
  <c r="AC255"/>
  <c r="AD255"/>
  <c r="AE255"/>
  <c r="AF255"/>
  <c r="AG255"/>
  <c r="AH255"/>
  <c r="AI255"/>
  <c r="AJ255"/>
  <c r="AK255"/>
  <c r="AO255"/>
  <c r="AP255"/>
  <c r="AR255"/>
  <c r="AB256"/>
  <c r="AC256"/>
  <c r="AD256"/>
  <c r="AE256"/>
  <c r="AF256"/>
  <c r="AG256"/>
  <c r="AH256"/>
  <c r="AI256"/>
  <c r="AJ256"/>
  <c r="AK256"/>
  <c r="AO256"/>
  <c r="AP256"/>
  <c r="AR256"/>
  <c r="AB257"/>
  <c r="AC257"/>
  <c r="AD257"/>
  <c r="AE257"/>
  <c r="AF257"/>
  <c r="AG257"/>
  <c r="AH257"/>
  <c r="AI257"/>
  <c r="AJ257"/>
  <c r="AK257"/>
  <c r="AO257"/>
  <c r="AP257"/>
  <c r="AR257"/>
  <c r="AB258"/>
  <c r="AC258"/>
  <c r="AD258"/>
  <c r="AE258"/>
  <c r="AF258"/>
  <c r="AG258"/>
  <c r="AH258"/>
  <c r="AI258"/>
  <c r="AJ258"/>
  <c r="AK258"/>
  <c r="AO258"/>
  <c r="AP258"/>
  <c r="AR258"/>
  <c r="AB259"/>
  <c r="AC259"/>
  <c r="AD259"/>
  <c r="AE259"/>
  <c r="AF259"/>
  <c r="AG259"/>
  <c r="AH259"/>
  <c r="AI259"/>
  <c r="AJ259"/>
  <c r="AK259"/>
  <c r="AO259"/>
  <c r="AP259"/>
  <c r="AR259"/>
  <c r="AB260"/>
  <c r="AC260"/>
  <c r="AD260"/>
  <c r="AE260"/>
  <c r="AF260"/>
  <c r="AG260"/>
  <c r="AH260"/>
  <c r="AI260"/>
  <c r="AJ260"/>
  <c r="AK260"/>
  <c r="AO260"/>
  <c r="AP260"/>
  <c r="AR260"/>
  <c r="AB261"/>
  <c r="AC261"/>
  <c r="AD261"/>
  <c r="AE261"/>
  <c r="AF261"/>
  <c r="AG261"/>
  <c r="AH261"/>
  <c r="AI261"/>
  <c r="AJ261"/>
  <c r="AK261"/>
  <c r="AO261"/>
  <c r="AP261"/>
  <c r="AR261"/>
  <c r="AB262"/>
  <c r="AC262"/>
  <c r="AD262"/>
  <c r="AE262"/>
  <c r="AF262"/>
  <c r="AG262"/>
  <c r="AH262"/>
  <c r="AI262"/>
  <c r="AJ262"/>
  <c r="AK262"/>
  <c r="AO262"/>
  <c r="AP262"/>
  <c r="AR262"/>
  <c r="AB263"/>
  <c r="AC263"/>
  <c r="AD263"/>
  <c r="AE263"/>
  <c r="AF263"/>
  <c r="AG263"/>
  <c r="AH263"/>
  <c r="AI263"/>
  <c r="AJ263"/>
  <c r="AK263"/>
  <c r="AO263"/>
  <c r="AP263"/>
  <c r="AR263"/>
  <c r="AB264"/>
  <c r="AC264"/>
  <c r="AD264"/>
  <c r="AE264"/>
  <c r="AF264"/>
  <c r="AG264"/>
  <c r="AH264"/>
  <c r="AI264"/>
  <c r="AJ264"/>
  <c r="AK264"/>
  <c r="AO264"/>
  <c r="AP264"/>
  <c r="AR264"/>
  <c r="AB265"/>
  <c r="AC265"/>
  <c r="AD265"/>
  <c r="AE265"/>
  <c r="AF265"/>
  <c r="AG265"/>
  <c r="AH265"/>
  <c r="AI265"/>
  <c r="AJ265"/>
  <c r="AK265"/>
  <c r="AO265"/>
  <c r="AP265"/>
  <c r="AR265"/>
  <c r="AB266"/>
  <c r="AC266"/>
  <c r="AD266"/>
  <c r="AE266"/>
  <c r="AF266"/>
  <c r="AG266"/>
  <c r="AH266"/>
  <c r="AI266"/>
  <c r="AJ266"/>
  <c r="AK266"/>
  <c r="AO266"/>
  <c r="AP266"/>
  <c r="AR266"/>
  <c r="AB267"/>
  <c r="AC267"/>
  <c r="AD267"/>
  <c r="AE267"/>
  <c r="AF267"/>
  <c r="AG267"/>
  <c r="AH267"/>
  <c r="AI267"/>
  <c r="AJ267"/>
  <c r="AK267"/>
  <c r="AO267"/>
  <c r="AP267"/>
  <c r="AR267"/>
  <c r="AB268"/>
  <c r="AC268"/>
  <c r="AD268"/>
  <c r="AE268"/>
  <c r="AF268"/>
  <c r="AG268"/>
  <c r="AH268"/>
  <c r="AI268"/>
  <c r="AJ268"/>
  <c r="AK268"/>
  <c r="AO268"/>
  <c r="AP268"/>
  <c r="AR268"/>
  <c r="AB269"/>
  <c r="AC269"/>
  <c r="AD269"/>
  <c r="AE269"/>
  <c r="AF269"/>
  <c r="AG269"/>
  <c r="AH269"/>
  <c r="AI269"/>
  <c r="AJ269"/>
  <c r="AK269"/>
  <c r="AO269"/>
  <c r="AP269"/>
  <c r="AR269"/>
  <c r="AB270"/>
  <c r="AC270"/>
  <c r="AD270"/>
  <c r="AE270"/>
  <c r="AF270"/>
  <c r="AG270"/>
  <c r="AH270"/>
  <c r="AI270"/>
  <c r="AJ270"/>
  <c r="AK270"/>
  <c r="AO270"/>
  <c r="AP270"/>
  <c r="AR270"/>
  <c r="AB271"/>
  <c r="AC271"/>
  <c r="AD271"/>
  <c r="AE271"/>
  <c r="AF271"/>
  <c r="AG271"/>
  <c r="AH271"/>
  <c r="AI271"/>
  <c r="AJ271"/>
  <c r="AK271"/>
  <c r="AO271"/>
  <c r="AP271"/>
  <c r="AR271"/>
  <c r="AB272"/>
  <c r="AC272"/>
  <c r="AD272"/>
  <c r="AE272"/>
  <c r="AF272"/>
  <c r="AG272"/>
  <c r="AH272"/>
  <c r="AI272"/>
  <c r="AJ272"/>
  <c r="AK272"/>
  <c r="AO272"/>
  <c r="AP272"/>
  <c r="AR272"/>
  <c r="AB273"/>
  <c r="AC273"/>
  <c r="AD273"/>
  <c r="AE273"/>
  <c r="AF273"/>
  <c r="AG273"/>
  <c r="AH273"/>
  <c r="AI273"/>
  <c r="AJ273"/>
  <c r="AK273"/>
  <c r="AO273"/>
  <c r="AP273"/>
  <c r="AR273"/>
  <c r="AB274"/>
  <c r="AC274"/>
  <c r="AD274"/>
  <c r="AE274"/>
  <c r="AF274"/>
  <c r="AG274"/>
  <c r="AH274"/>
  <c r="AI274"/>
  <c r="AJ274"/>
  <c r="AK274"/>
  <c r="AO274"/>
  <c r="AP274"/>
  <c r="AR274"/>
  <c r="AB275"/>
  <c r="AC275"/>
  <c r="AD275"/>
  <c r="AE275"/>
  <c r="AF275"/>
  <c r="AG275"/>
  <c r="AH275"/>
  <c r="AI275"/>
  <c r="AJ275"/>
  <c r="AK275"/>
  <c r="AO275"/>
  <c r="AP275"/>
  <c r="AR275"/>
  <c r="AB276"/>
  <c r="AC276"/>
  <c r="AD276"/>
  <c r="AE276"/>
  <c r="AF276"/>
  <c r="AG276"/>
  <c r="AH276"/>
  <c r="AI276"/>
  <c r="AJ276"/>
  <c r="AK276"/>
  <c r="AO276"/>
  <c r="AP276"/>
  <c r="AR276"/>
  <c r="AB277"/>
  <c r="AC277"/>
  <c r="AD277"/>
  <c r="AE277"/>
  <c r="AF277"/>
  <c r="AG277"/>
  <c r="AH277"/>
  <c r="AI277"/>
  <c r="AJ277"/>
  <c r="AK277"/>
  <c r="AO277"/>
  <c r="AP277"/>
  <c r="AR277"/>
  <c r="AB278"/>
  <c r="AC278"/>
  <c r="AD278"/>
  <c r="AE278"/>
  <c r="AF278"/>
  <c r="AG278"/>
  <c r="AH278"/>
  <c r="AI278"/>
  <c r="AJ278"/>
  <c r="AK278"/>
  <c r="AO278"/>
  <c r="AP278"/>
  <c r="AR278"/>
  <c r="AB279"/>
  <c r="AC279"/>
  <c r="AD279"/>
  <c r="AE279"/>
  <c r="AF279"/>
  <c r="AG279"/>
  <c r="AH279"/>
  <c r="AI279"/>
  <c r="AJ279"/>
  <c r="AK279"/>
  <c r="AO279"/>
  <c r="AP279"/>
  <c r="AR279"/>
  <c r="AB280"/>
  <c r="AC280"/>
  <c r="AD280"/>
  <c r="AE280"/>
  <c r="AF280"/>
  <c r="AG280"/>
  <c r="AH280"/>
  <c r="AI280"/>
  <c r="AJ280"/>
  <c r="AK280"/>
  <c r="AO280"/>
  <c r="AP280"/>
  <c r="AR280"/>
  <c r="AB281"/>
  <c r="AC281"/>
  <c r="AD281"/>
  <c r="AE281"/>
  <c r="AF281"/>
  <c r="AG281"/>
  <c r="AH281"/>
  <c r="AI281"/>
  <c r="AJ281"/>
  <c r="AK281"/>
  <c r="AO281"/>
  <c r="AP281"/>
  <c r="AR281"/>
  <c r="AB282"/>
  <c r="AC282"/>
  <c r="AD282"/>
  <c r="AE282"/>
  <c r="AF282"/>
  <c r="AG282"/>
  <c r="AH282"/>
  <c r="AI282"/>
  <c r="AJ282"/>
  <c r="AK282"/>
  <c r="AO282"/>
  <c r="AP282"/>
  <c r="AR282"/>
  <c r="AB283"/>
  <c r="AC283"/>
  <c r="AD283"/>
  <c r="AE283"/>
  <c r="AF283"/>
  <c r="AG283"/>
  <c r="AH283"/>
  <c r="AI283"/>
  <c r="AJ283"/>
  <c r="AK283"/>
  <c r="AO283"/>
  <c r="AP283"/>
  <c r="AR283"/>
  <c r="AB284"/>
  <c r="AC284"/>
  <c r="AD284"/>
  <c r="AE284"/>
  <c r="AF284"/>
  <c r="AG284"/>
  <c r="AH284"/>
  <c r="AI284"/>
  <c r="AJ284"/>
  <c r="AK284"/>
  <c r="AO284"/>
  <c r="AP284"/>
  <c r="AR284"/>
  <c r="AB285"/>
  <c r="AC285"/>
  <c r="AD285"/>
  <c r="AE285"/>
  <c r="AF285"/>
  <c r="AG285"/>
  <c r="AH285"/>
  <c r="AI285"/>
  <c r="AJ285"/>
  <c r="AK285"/>
  <c r="AO285"/>
  <c r="AP285"/>
  <c r="AR285"/>
  <c r="AB286"/>
  <c r="AC286"/>
  <c r="AD286"/>
  <c r="AE286"/>
  <c r="AF286"/>
  <c r="AG286"/>
  <c r="AH286"/>
  <c r="AI286"/>
  <c r="AJ286"/>
  <c r="AK286"/>
  <c r="AO286"/>
  <c r="AP286"/>
  <c r="AR286"/>
  <c r="AB287"/>
  <c r="AC287"/>
  <c r="AD287"/>
  <c r="AE287"/>
  <c r="AF287"/>
  <c r="AG287"/>
  <c r="AH287"/>
  <c r="AI287"/>
  <c r="AJ287"/>
  <c r="AK287"/>
  <c r="AO287"/>
  <c r="AP287"/>
  <c r="AR287"/>
  <c r="AB288"/>
  <c r="AC288"/>
  <c r="AD288"/>
  <c r="AE288"/>
  <c r="AF288"/>
  <c r="AG288"/>
  <c r="AH288"/>
  <c r="AI288"/>
  <c r="AJ288"/>
  <c r="AK288"/>
  <c r="AO288"/>
  <c r="AP288"/>
  <c r="AR288"/>
  <c r="AB289"/>
  <c r="AC289"/>
  <c r="AD289"/>
  <c r="AE289"/>
  <c r="AF289"/>
  <c r="AG289"/>
  <c r="AH289"/>
  <c r="AI289"/>
  <c r="AJ289"/>
  <c r="AK289"/>
  <c r="AO289"/>
  <c r="AP289"/>
  <c r="AR289"/>
  <c r="AB290"/>
  <c r="AC290"/>
  <c r="AD290"/>
  <c r="AE290"/>
  <c r="AF290"/>
  <c r="AG290"/>
  <c r="AH290"/>
  <c r="AI290"/>
  <c r="AJ290"/>
  <c r="AK290"/>
  <c r="AO290"/>
  <c r="AP290"/>
  <c r="AR290"/>
  <c r="AB291"/>
  <c r="AC291"/>
  <c r="AD291"/>
  <c r="AE291"/>
  <c r="AF291"/>
  <c r="AG291"/>
  <c r="AH291"/>
  <c r="AI291"/>
  <c r="AJ291"/>
  <c r="AK291"/>
  <c r="AO291"/>
  <c r="AP291"/>
  <c r="AR291"/>
  <c r="AB292"/>
  <c r="AC292"/>
  <c r="AD292"/>
  <c r="AE292"/>
  <c r="AF292"/>
  <c r="AG292"/>
  <c r="AH292"/>
  <c r="AI292"/>
  <c r="AJ292"/>
  <c r="AK292"/>
  <c r="AO292"/>
  <c r="AP292"/>
  <c r="AR292"/>
  <c r="AB293"/>
  <c r="AC293"/>
  <c r="AD293"/>
  <c r="AE293"/>
  <c r="AF293"/>
  <c r="AG293"/>
  <c r="AH293"/>
  <c r="AI293"/>
  <c r="AJ293"/>
  <c r="AK293"/>
  <c r="AO293"/>
  <c r="AP293"/>
  <c r="AR293"/>
  <c r="AB294"/>
  <c r="AC294"/>
  <c r="AD294"/>
  <c r="AE294"/>
  <c r="AF294"/>
  <c r="AG294"/>
  <c r="AH294"/>
  <c r="AI294"/>
  <c r="AJ294"/>
  <c r="AK294"/>
  <c r="AO294"/>
  <c r="AP294"/>
  <c r="AR294"/>
  <c r="AB295"/>
  <c r="AC295"/>
  <c r="AD295"/>
  <c r="AE295"/>
  <c r="AF295"/>
  <c r="AG295"/>
  <c r="AH295"/>
  <c r="AI295"/>
  <c r="AJ295"/>
  <c r="AK295"/>
  <c r="AO295"/>
  <c r="AP295"/>
  <c r="AR295"/>
  <c r="AB296"/>
  <c r="AC296"/>
  <c r="AD296"/>
  <c r="AE296"/>
  <c r="AF296"/>
  <c r="AG296"/>
  <c r="AH296"/>
  <c r="AI296"/>
  <c r="AJ296"/>
  <c r="AK296"/>
  <c r="AO296"/>
  <c r="AP296"/>
  <c r="AR296"/>
  <c r="AB297"/>
  <c r="AC297"/>
  <c r="AD297"/>
  <c r="AE297"/>
  <c r="AF297"/>
  <c r="AG297"/>
  <c r="AH297"/>
  <c r="AI297"/>
  <c r="AJ297"/>
  <c r="AK297"/>
  <c r="AO297"/>
  <c r="AP297"/>
  <c r="AR297"/>
  <c r="AB298"/>
  <c r="AC298"/>
  <c r="AD298"/>
  <c r="AE298"/>
  <c r="AF298"/>
  <c r="AG298"/>
  <c r="AH298"/>
  <c r="AI298"/>
  <c r="AJ298"/>
  <c r="AK298"/>
  <c r="AO298"/>
  <c r="AP298"/>
  <c r="AR298"/>
  <c r="AB299"/>
  <c r="AC299"/>
  <c r="AD299"/>
  <c r="AE299"/>
  <c r="AF299"/>
  <c r="AG299"/>
  <c r="AH299"/>
  <c r="AI299"/>
  <c r="AJ299"/>
  <c r="AK299"/>
  <c r="AO299"/>
  <c r="AP299"/>
  <c r="AR299"/>
  <c r="AB300"/>
  <c r="AC300"/>
  <c r="AD300"/>
  <c r="AE300"/>
  <c r="AF300"/>
  <c r="AG300"/>
  <c r="AH300"/>
  <c r="AI300"/>
  <c r="AJ300"/>
  <c r="AK300"/>
  <c r="AO300"/>
  <c r="AP300"/>
  <c r="AR300"/>
  <c r="AB301"/>
  <c r="AC301"/>
  <c r="AD301"/>
  <c r="AE301"/>
  <c r="AF301"/>
  <c r="AG301"/>
  <c r="AH301"/>
  <c r="AI301"/>
  <c r="AJ301"/>
  <c r="AK301"/>
  <c r="AO301"/>
  <c r="AP301"/>
  <c r="AR301"/>
  <c r="AB302"/>
  <c r="AC302"/>
  <c r="AD302"/>
  <c r="AE302"/>
  <c r="AF302"/>
  <c r="AG302"/>
  <c r="AH302"/>
  <c r="AI302"/>
  <c r="AJ302"/>
  <c r="AK302"/>
  <c r="AO302"/>
  <c r="AP302"/>
  <c r="AR302"/>
  <c r="AB303"/>
  <c r="AC303"/>
  <c r="AD303"/>
  <c r="AE303"/>
  <c r="AF303"/>
  <c r="AG303"/>
  <c r="AH303"/>
  <c r="AI303"/>
  <c r="AJ303"/>
  <c r="AK303"/>
  <c r="AO303"/>
  <c r="AP303"/>
  <c r="AR303"/>
  <c r="AB304"/>
  <c r="AC304"/>
  <c r="AD304"/>
  <c r="AE304"/>
  <c r="AF304"/>
  <c r="AG304"/>
  <c r="AH304"/>
  <c r="AI304"/>
  <c r="AJ304"/>
  <c r="AK304"/>
  <c r="AO304"/>
  <c r="AP304"/>
  <c r="AR304"/>
  <c r="AB305"/>
  <c r="AC305"/>
  <c r="AD305"/>
  <c r="AE305"/>
  <c r="AF305"/>
  <c r="AG305"/>
  <c r="AH305"/>
  <c r="AI305"/>
  <c r="AJ305"/>
  <c r="AK305"/>
  <c r="AO305"/>
  <c r="AP305"/>
  <c r="AR305"/>
  <c r="AB306"/>
  <c r="AC306"/>
  <c r="AD306"/>
  <c r="AE306"/>
  <c r="AF306"/>
  <c r="AG306"/>
  <c r="AH306"/>
  <c r="AI306"/>
  <c r="AJ306"/>
  <c r="AK306"/>
  <c r="AO306"/>
  <c r="AP306"/>
  <c r="AR306"/>
  <c r="AB307"/>
  <c r="AC307"/>
  <c r="AD307"/>
  <c r="AE307"/>
  <c r="AF307"/>
  <c r="AG307"/>
  <c r="AH307"/>
  <c r="AI307"/>
  <c r="AJ307"/>
  <c r="AK307"/>
  <c r="AO307"/>
  <c r="AP307"/>
  <c r="AR307"/>
  <c r="AB308"/>
  <c r="AC308"/>
  <c r="AD308"/>
  <c r="AE308"/>
  <c r="AF308"/>
  <c r="AG308"/>
  <c r="AH308"/>
  <c r="AI308"/>
  <c r="AJ308"/>
  <c r="AK308"/>
  <c r="AO308"/>
  <c r="AP308"/>
  <c r="AR308"/>
  <c r="AB309"/>
  <c r="AC309"/>
  <c r="AD309"/>
  <c r="AE309"/>
  <c r="AF309"/>
  <c r="AG309"/>
  <c r="AH309"/>
  <c r="AI309"/>
  <c r="AJ309"/>
  <c r="AK309"/>
  <c r="AO309"/>
  <c r="AP309"/>
  <c r="AR309"/>
  <c r="AB310"/>
  <c r="AC310"/>
  <c r="AD310"/>
  <c r="AE310"/>
  <c r="AF310"/>
  <c r="AG310"/>
  <c r="AH310"/>
  <c r="AI310"/>
  <c r="AJ310"/>
  <c r="AK310"/>
  <c r="AO310"/>
  <c r="AP310"/>
  <c r="AR310"/>
  <c r="AB311"/>
  <c r="AC311"/>
  <c r="AD311"/>
  <c r="AE311"/>
  <c r="AF311"/>
  <c r="AG311"/>
  <c r="AH311"/>
  <c r="AI311"/>
  <c r="AJ311"/>
  <c r="AK311"/>
  <c r="AO311"/>
  <c r="AP311"/>
  <c r="AR311"/>
  <c r="AB312"/>
  <c r="AC312"/>
  <c r="AD312"/>
  <c r="AE312"/>
  <c r="AF312"/>
  <c r="AG312"/>
  <c r="AH312"/>
  <c r="AI312"/>
  <c r="AJ312"/>
  <c r="AK312"/>
  <c r="AO312"/>
  <c r="AP312"/>
  <c r="AR312"/>
  <c r="AB313"/>
  <c r="AC313"/>
  <c r="AD313"/>
  <c r="AE313"/>
  <c r="AF313"/>
  <c r="AG313"/>
  <c r="AH313"/>
  <c r="AI313"/>
  <c r="AJ313"/>
  <c r="AK313"/>
  <c r="AO313"/>
  <c r="AP313"/>
  <c r="AR313"/>
  <c r="AB314"/>
  <c r="AC314"/>
  <c r="AD314"/>
  <c r="AE314"/>
  <c r="AF314"/>
  <c r="AG314"/>
  <c r="AH314"/>
  <c r="AI314"/>
  <c r="AJ314"/>
  <c r="AK314"/>
  <c r="AO314"/>
  <c r="AP314"/>
  <c r="AR314"/>
  <c r="AB315"/>
  <c r="AC315"/>
  <c r="AD315"/>
  <c r="AE315"/>
  <c r="AF315"/>
  <c r="AG315"/>
  <c r="AH315"/>
  <c r="AI315"/>
  <c r="AJ315"/>
  <c r="AK315"/>
  <c r="AO315"/>
  <c r="AP315"/>
  <c r="AR315"/>
  <c r="AB316"/>
  <c r="AC316"/>
  <c r="AD316"/>
  <c r="AE316"/>
  <c r="AF316"/>
  <c r="AG316"/>
  <c r="AH316"/>
  <c r="AI316"/>
  <c r="AJ316"/>
  <c r="AK316"/>
  <c r="AO316"/>
  <c r="AP316"/>
  <c r="AR316"/>
  <c r="AB317"/>
  <c r="AC317"/>
  <c r="AD317"/>
  <c r="AE317"/>
  <c r="AF317"/>
  <c r="AG317"/>
  <c r="AH317"/>
  <c r="AI317"/>
  <c r="AJ317"/>
  <c r="AK317"/>
  <c r="AO317"/>
  <c r="AP317"/>
  <c r="AR317"/>
  <c r="AB318"/>
  <c r="AC318"/>
  <c r="AD318"/>
  <c r="AE318"/>
  <c r="AF318"/>
  <c r="AG318"/>
  <c r="AH318"/>
  <c r="AI318"/>
  <c r="AJ318"/>
  <c r="AK318"/>
  <c r="AO318"/>
  <c r="AP318"/>
  <c r="AR318"/>
  <c r="AB319"/>
  <c r="AC319"/>
  <c r="AD319"/>
  <c r="AE319"/>
  <c r="AF319"/>
  <c r="AG319"/>
  <c r="AH319"/>
  <c r="AI319"/>
  <c r="AJ319"/>
  <c r="AK319"/>
  <c r="AO319"/>
  <c r="AP319"/>
  <c r="AR319"/>
  <c r="AB320"/>
  <c r="AC320"/>
  <c r="AD320"/>
  <c r="AE320"/>
  <c r="AF320"/>
  <c r="AG320"/>
  <c r="AH320"/>
  <c r="AI320"/>
  <c r="AJ320"/>
  <c r="AK320"/>
  <c r="AO320"/>
  <c r="AP320"/>
  <c r="AR320"/>
  <c r="AB321"/>
  <c r="AC321"/>
  <c r="AD321"/>
  <c r="AE321"/>
  <c r="AF321"/>
  <c r="AG321"/>
  <c r="AH321"/>
  <c r="AI321"/>
  <c r="AJ321"/>
  <c r="AK321"/>
  <c r="AO321"/>
  <c r="AP321"/>
  <c r="AR321"/>
  <c r="AB322"/>
  <c r="AC322"/>
  <c r="AD322"/>
  <c r="AE322"/>
  <c r="AF322"/>
  <c r="AG322"/>
  <c r="AH322"/>
  <c r="AI322"/>
  <c r="AJ322"/>
  <c r="AK322"/>
  <c r="AO322"/>
  <c r="AP322"/>
  <c r="AR322"/>
  <c r="AB323"/>
  <c r="AC323"/>
  <c r="AD323"/>
  <c r="AE323"/>
  <c r="AF323"/>
  <c r="AG323"/>
  <c r="AH323"/>
  <c r="AI323"/>
  <c r="AJ323"/>
  <c r="AK323"/>
  <c r="AO323"/>
  <c r="AP323"/>
  <c r="AR323"/>
  <c r="AB324"/>
  <c r="AC324"/>
  <c r="AD324"/>
  <c r="AE324"/>
  <c r="AF324"/>
  <c r="AG324"/>
  <c r="AH324"/>
  <c r="AI324"/>
  <c r="AJ324"/>
  <c r="AK324"/>
  <c r="AO324"/>
  <c r="AP324"/>
  <c r="AR324"/>
  <c r="AB325"/>
  <c r="AC325"/>
  <c r="AD325"/>
  <c r="AE325"/>
  <c r="AF325"/>
  <c r="AG325"/>
  <c r="AH325"/>
  <c r="AI325"/>
  <c r="AJ325"/>
  <c r="AK325"/>
  <c r="AO325"/>
  <c r="AP325"/>
  <c r="AR325"/>
  <c r="AB326"/>
  <c r="AC326"/>
  <c r="AD326"/>
  <c r="AE326"/>
  <c r="AF326"/>
  <c r="AG326"/>
  <c r="AH326"/>
  <c r="AI326"/>
  <c r="AJ326"/>
  <c r="AK326"/>
  <c r="AO326"/>
  <c r="AP326"/>
  <c r="AR326"/>
  <c r="AB327"/>
  <c r="AC327"/>
  <c r="AD327"/>
  <c r="AE327"/>
  <c r="AF327"/>
  <c r="AG327"/>
  <c r="AH327"/>
  <c r="AI327"/>
  <c r="AJ327"/>
  <c r="AK327"/>
  <c r="AO327"/>
  <c r="AP327"/>
  <c r="AR327"/>
  <c r="AB328"/>
  <c r="AC328"/>
  <c r="AD328"/>
  <c r="AE328"/>
  <c r="AF328"/>
  <c r="AG328"/>
  <c r="AH328"/>
  <c r="AI328"/>
  <c r="AJ328"/>
  <c r="AK328"/>
  <c r="AO328"/>
  <c r="AP328"/>
  <c r="AR328"/>
  <c r="AB329"/>
  <c r="AC329"/>
  <c r="AD329"/>
  <c r="AE329"/>
  <c r="AF329"/>
  <c r="AG329"/>
  <c r="AH329"/>
  <c r="AI329"/>
  <c r="AJ329"/>
  <c r="AK329"/>
  <c r="AO329"/>
  <c r="AP329"/>
  <c r="AR329"/>
  <c r="AB330"/>
  <c r="AC330"/>
  <c r="AD330"/>
  <c r="AE330"/>
  <c r="AF330"/>
  <c r="AG330"/>
  <c r="AH330"/>
  <c r="AI330"/>
  <c r="AJ330"/>
  <c r="AK330"/>
  <c r="AO330"/>
  <c r="AP330"/>
  <c r="AR330"/>
  <c r="AB331"/>
  <c r="AC331"/>
  <c r="AD331"/>
  <c r="AE331"/>
  <c r="AF331"/>
  <c r="AG331"/>
  <c r="AH331"/>
  <c r="AI331"/>
  <c r="AJ331"/>
  <c r="AK331"/>
  <c r="AO331"/>
  <c r="AP331"/>
  <c r="AR331"/>
  <c r="AB332"/>
  <c r="AC332"/>
  <c r="AD332"/>
  <c r="AE332"/>
  <c r="AF332"/>
  <c r="AG332"/>
  <c r="AH332"/>
  <c r="AI332"/>
  <c r="AJ332"/>
  <c r="AK332"/>
  <c r="AO332"/>
  <c r="AP332"/>
  <c r="AR332"/>
  <c r="AB333"/>
  <c r="AC333"/>
  <c r="AD333"/>
  <c r="AE333"/>
  <c r="AF333"/>
  <c r="AG333"/>
  <c r="AH333"/>
  <c r="AI333"/>
  <c r="AJ333"/>
  <c r="AK333"/>
  <c r="AO333"/>
  <c r="AP333"/>
  <c r="AR333"/>
  <c r="AB334"/>
  <c r="AC334"/>
  <c r="AD334"/>
  <c r="AE334"/>
  <c r="AF334"/>
  <c r="AG334"/>
  <c r="AH334"/>
  <c r="AI334"/>
  <c r="AJ334"/>
  <c r="AK334"/>
  <c r="AO334"/>
  <c r="AP334"/>
  <c r="AR334"/>
  <c r="AB335"/>
  <c r="AC335"/>
  <c r="AD335"/>
  <c r="AE335"/>
  <c r="AF335"/>
  <c r="AG335"/>
  <c r="AH335"/>
  <c r="AI335"/>
  <c r="AJ335"/>
  <c r="AK335"/>
  <c r="AO335"/>
  <c r="AP335"/>
  <c r="AR335"/>
  <c r="AB336"/>
  <c r="AC336"/>
  <c r="AD336"/>
  <c r="AE336"/>
  <c r="AF336"/>
  <c r="AG336"/>
  <c r="AH336"/>
  <c r="AI336"/>
  <c r="AJ336"/>
  <c r="AK336"/>
  <c r="AO336"/>
  <c r="AP336"/>
  <c r="AR336"/>
  <c r="AB337"/>
  <c r="AC337"/>
  <c r="AD337"/>
  <c r="AE337"/>
  <c r="AF337"/>
  <c r="AG337"/>
  <c r="AH337"/>
  <c r="AI337"/>
  <c r="AJ337"/>
  <c r="AK337"/>
  <c r="AO337"/>
  <c r="AP337"/>
  <c r="AR337"/>
  <c r="AB338"/>
  <c r="AC338"/>
  <c r="AD338"/>
  <c r="AE338"/>
  <c r="AF338"/>
  <c r="AG338"/>
  <c r="AH338"/>
  <c r="AI338"/>
  <c r="AJ338"/>
  <c r="AK338"/>
  <c r="AO338"/>
  <c r="AP338"/>
  <c r="AR338"/>
  <c r="AB339"/>
  <c r="AC339"/>
  <c r="AD339"/>
  <c r="AE339"/>
  <c r="AF339"/>
  <c r="AG339"/>
  <c r="AH339"/>
  <c r="AI339"/>
  <c r="AJ339"/>
  <c r="AK339"/>
  <c r="AO339"/>
  <c r="AP339"/>
  <c r="AR339"/>
  <c r="AB340"/>
  <c r="AC340"/>
  <c r="AD340"/>
  <c r="AE340"/>
  <c r="AF340"/>
  <c r="AG340"/>
  <c r="AH340"/>
  <c r="AI340"/>
  <c r="AJ340"/>
  <c r="AK340"/>
  <c r="AO340"/>
  <c r="AP340"/>
  <c r="AR340"/>
  <c r="AB341"/>
  <c r="AC341"/>
  <c r="AD341"/>
  <c r="AE341"/>
  <c r="AF341"/>
  <c r="AG341"/>
  <c r="AH341"/>
  <c r="AI341"/>
  <c r="AJ341"/>
  <c r="AK341"/>
  <c r="AO341"/>
  <c r="AP341"/>
  <c r="AR341"/>
  <c r="AB342"/>
  <c r="AC342"/>
  <c r="AD342"/>
  <c r="AE342"/>
  <c r="AF342"/>
  <c r="AG342"/>
  <c r="AH342"/>
  <c r="AI342"/>
  <c r="AJ342"/>
  <c r="AK342"/>
  <c r="AO342"/>
  <c r="AP342"/>
  <c r="AR342"/>
  <c r="AB343"/>
  <c r="AC343"/>
  <c r="AD343"/>
  <c r="AE343"/>
  <c r="AF343"/>
  <c r="AG343"/>
  <c r="AH343"/>
  <c r="AI343"/>
  <c r="AJ343"/>
  <c r="AK343"/>
  <c r="AO343"/>
  <c r="AP343"/>
  <c r="AR343"/>
  <c r="AB344"/>
  <c r="AC344"/>
  <c r="AD344"/>
  <c r="AE344"/>
  <c r="AF344"/>
  <c r="AG344"/>
  <c r="AH344"/>
  <c r="AI344"/>
  <c r="AJ344"/>
  <c r="AK344"/>
  <c r="AO344"/>
  <c r="AP344"/>
  <c r="AR344"/>
  <c r="AB345"/>
  <c r="AC345"/>
  <c r="AD345"/>
  <c r="AE345"/>
  <c r="AF345"/>
  <c r="AG345"/>
  <c r="AH345"/>
  <c r="AI345"/>
  <c r="AJ345"/>
  <c r="AK345"/>
  <c r="AO345"/>
  <c r="AP345"/>
  <c r="AR345"/>
  <c r="AB346"/>
  <c r="AC346"/>
  <c r="AD346"/>
  <c r="AE346"/>
  <c r="AF346"/>
  <c r="AG346"/>
  <c r="AH346"/>
  <c r="AI346"/>
  <c r="AJ346"/>
  <c r="AK346"/>
  <c r="AO346"/>
  <c r="AP346"/>
  <c r="AR346"/>
  <c r="AB347"/>
  <c r="AC347"/>
  <c r="AD347"/>
  <c r="AE347"/>
  <c r="AF347"/>
  <c r="AG347"/>
  <c r="AH347"/>
  <c r="AI347"/>
  <c r="AJ347"/>
  <c r="AK347"/>
  <c r="AO347"/>
  <c r="AP347"/>
  <c r="AR347"/>
  <c r="AB348"/>
  <c r="AC348"/>
  <c r="AD348"/>
  <c r="AE348"/>
  <c r="AF348"/>
  <c r="AG348"/>
  <c r="AH348"/>
  <c r="AI348"/>
  <c r="AJ348"/>
  <c r="AK348"/>
  <c r="AO348"/>
  <c r="AP348"/>
  <c r="AR348"/>
  <c r="AB349"/>
  <c r="AC349"/>
  <c r="AD349"/>
  <c r="AE349"/>
  <c r="AF349"/>
  <c r="AG349"/>
  <c r="AH349"/>
  <c r="AI349"/>
  <c r="AJ349"/>
  <c r="AK349"/>
  <c r="AO349"/>
  <c r="AP349"/>
  <c r="AR349"/>
  <c r="AB350"/>
  <c r="AC350"/>
  <c r="AD350"/>
  <c r="AE350"/>
  <c r="AF350"/>
  <c r="AG350"/>
  <c r="AH350"/>
  <c r="AI350"/>
  <c r="AJ350"/>
  <c r="AK350"/>
  <c r="AO350"/>
  <c r="AP350"/>
  <c r="AR350"/>
  <c r="AB351"/>
  <c r="AC351"/>
  <c r="AD351"/>
  <c r="AE351"/>
  <c r="AF351"/>
  <c r="AG351"/>
  <c r="AH351"/>
  <c r="AI351"/>
  <c r="AJ351"/>
  <c r="AK351"/>
  <c r="AO351"/>
  <c r="AP351"/>
  <c r="AR351"/>
  <c r="AB352"/>
  <c r="AC352"/>
  <c r="AD352"/>
  <c r="AE352"/>
  <c r="AF352"/>
  <c r="AG352"/>
  <c r="AH352"/>
  <c r="AI352"/>
  <c r="AJ352"/>
  <c r="AK352"/>
  <c r="AO352"/>
  <c r="AP352"/>
  <c r="AR352"/>
  <c r="AB353"/>
  <c r="AC353"/>
  <c r="AD353"/>
  <c r="AE353"/>
  <c r="AF353"/>
  <c r="AG353"/>
  <c r="AH353"/>
  <c r="AI353"/>
  <c r="AJ353"/>
  <c r="AK353"/>
  <c r="AO353"/>
  <c r="AP353"/>
  <c r="AR353"/>
  <c r="AB354"/>
  <c r="AC354"/>
  <c r="AD354"/>
  <c r="AE354"/>
  <c r="AF354"/>
  <c r="AG354"/>
  <c r="AH354"/>
  <c r="AI354"/>
  <c r="AJ354"/>
  <c r="AK354"/>
  <c r="AO354"/>
  <c r="AP354"/>
  <c r="AR354"/>
  <c r="AB355"/>
  <c r="AC355"/>
  <c r="AD355"/>
  <c r="AE355"/>
  <c r="AF355"/>
  <c r="AG355"/>
  <c r="AH355"/>
  <c r="AI355"/>
  <c r="AJ355"/>
  <c r="AK355"/>
  <c r="AO355"/>
  <c r="AP355"/>
  <c r="AR355"/>
  <c r="AB356"/>
  <c r="AC356"/>
  <c r="AD356"/>
  <c r="AE356"/>
  <c r="AF356"/>
  <c r="AG356"/>
  <c r="AH356"/>
  <c r="AI356"/>
  <c r="AJ356"/>
  <c r="AK356"/>
  <c r="AO356"/>
  <c r="AP356"/>
  <c r="AR356"/>
  <c r="AB357"/>
  <c r="AC357"/>
  <c r="AD357"/>
  <c r="AE357"/>
  <c r="AF357"/>
  <c r="AG357"/>
  <c r="AH357"/>
  <c r="AI357"/>
  <c r="AJ357"/>
  <c r="AK357"/>
  <c r="AO357"/>
  <c r="AP357"/>
  <c r="AR357"/>
  <c r="AB358"/>
  <c r="AC358"/>
  <c r="AD358"/>
  <c r="AE358"/>
  <c r="AF358"/>
  <c r="AG358"/>
  <c r="AH358"/>
  <c r="AI358"/>
  <c r="AJ358"/>
  <c r="AK358"/>
  <c r="AO358"/>
  <c r="AP358"/>
  <c r="AR358"/>
  <c r="AB359"/>
  <c r="AC359"/>
  <c r="AD359"/>
  <c r="AE359"/>
  <c r="AF359"/>
  <c r="AG359"/>
  <c r="AH359"/>
  <c r="AI359"/>
  <c r="AJ359"/>
  <c r="AK359"/>
  <c r="AO359"/>
  <c r="AP359"/>
  <c r="AR359"/>
  <c r="AB360"/>
  <c r="AC360"/>
  <c r="AD360"/>
  <c r="AE360"/>
  <c r="AF360"/>
  <c r="AG360"/>
  <c r="AH360"/>
  <c r="AI360"/>
  <c r="AJ360"/>
  <c r="AK360"/>
  <c r="AO360"/>
  <c r="AP360"/>
  <c r="AR360"/>
  <c r="AB361"/>
  <c r="AC361"/>
  <c r="AD361"/>
  <c r="AE361"/>
  <c r="AF361"/>
  <c r="AG361"/>
  <c r="AH361"/>
  <c r="AI361"/>
  <c r="AJ361"/>
  <c r="AK361"/>
  <c r="AO361"/>
  <c r="AP361"/>
  <c r="AR361"/>
  <c r="AB362"/>
  <c r="AC362"/>
  <c r="AD362"/>
  <c r="AE362"/>
  <c r="AF362"/>
  <c r="AG362"/>
  <c r="AH362"/>
  <c r="AI362"/>
  <c r="AJ362"/>
  <c r="AK362"/>
  <c r="AO362"/>
  <c r="AP362"/>
  <c r="AR362"/>
  <c r="AB363"/>
  <c r="AC363"/>
  <c r="AD363"/>
  <c r="AE363"/>
  <c r="AF363"/>
  <c r="AG363"/>
  <c r="AH363"/>
  <c r="AI363"/>
  <c r="AJ363"/>
  <c r="AK363"/>
  <c r="AO363"/>
  <c r="AP363"/>
  <c r="AR363"/>
  <c r="AB364"/>
  <c r="AC364"/>
  <c r="AD364"/>
  <c r="AE364"/>
  <c r="AF364"/>
  <c r="AG364"/>
  <c r="AH364"/>
  <c r="AI364"/>
  <c r="AJ364"/>
  <c r="AK364"/>
  <c r="AO364"/>
  <c r="AP364"/>
  <c r="AR364"/>
  <c r="AB365"/>
  <c r="AC365"/>
  <c r="AD365"/>
  <c r="AE365"/>
  <c r="AF365"/>
  <c r="AG365"/>
  <c r="AH365"/>
  <c r="AI365"/>
  <c r="AJ365"/>
  <c r="AK365"/>
  <c r="AO365"/>
  <c r="AP365"/>
  <c r="AR365"/>
  <c r="AB366"/>
  <c r="AC366"/>
  <c r="AD366"/>
  <c r="AE366"/>
  <c r="AF366"/>
  <c r="AG366"/>
  <c r="AH366"/>
  <c r="AI366"/>
  <c r="AJ366"/>
  <c r="AK366"/>
  <c r="AO366"/>
  <c r="AP366"/>
  <c r="AR366"/>
  <c r="AB367"/>
  <c r="AC367"/>
  <c r="AD367"/>
  <c r="AE367"/>
  <c r="AF367"/>
  <c r="AG367"/>
  <c r="AH367"/>
  <c r="AI367"/>
  <c r="AJ367"/>
  <c r="AK367"/>
  <c r="AO367"/>
  <c r="AP367"/>
  <c r="AR367"/>
  <c r="AB368"/>
  <c r="AC368"/>
  <c r="AD368"/>
  <c r="AE368"/>
  <c r="AF368"/>
  <c r="AG368"/>
  <c r="AH368"/>
  <c r="AI368"/>
  <c r="AJ368"/>
  <c r="AK368"/>
  <c r="AO368"/>
  <c r="AP368"/>
  <c r="AR368"/>
  <c r="AB369"/>
  <c r="AC369"/>
  <c r="AD369"/>
  <c r="AE369"/>
  <c r="AF369"/>
  <c r="AG369"/>
  <c r="AH369"/>
  <c r="AI369"/>
  <c r="AJ369"/>
  <c r="AK369"/>
  <c r="AO369"/>
  <c r="AP369"/>
  <c r="AR369"/>
  <c r="AB370"/>
  <c r="AC370"/>
  <c r="AD370"/>
  <c r="AE370"/>
  <c r="AF370"/>
  <c r="AG370"/>
  <c r="AH370"/>
  <c r="AI370"/>
  <c r="AJ370"/>
  <c r="AK370"/>
  <c r="AO370"/>
  <c r="AP370"/>
  <c r="AR370"/>
  <c r="AB371"/>
  <c r="AC371"/>
  <c r="AD371"/>
  <c r="AE371"/>
  <c r="AF371"/>
  <c r="AG371"/>
  <c r="AH371"/>
  <c r="AI371"/>
  <c r="AJ371"/>
  <c r="AK371"/>
  <c r="AO371"/>
  <c r="AP371"/>
  <c r="AR371"/>
  <c r="AB372"/>
  <c r="AC372"/>
  <c r="AD372"/>
  <c r="AE372"/>
  <c r="AF372"/>
  <c r="AG372"/>
  <c r="AH372"/>
  <c r="AI372"/>
  <c r="AJ372"/>
  <c r="AK372"/>
  <c r="AO372"/>
  <c r="AP372"/>
  <c r="AR372"/>
  <c r="AB373"/>
  <c r="AC373"/>
  <c r="AD373"/>
  <c r="AE373"/>
  <c r="AF373"/>
  <c r="AG373"/>
  <c r="AH373"/>
  <c r="AI373"/>
  <c r="AJ373"/>
  <c r="AK373"/>
  <c r="AO373"/>
  <c r="AP373"/>
  <c r="AR373"/>
  <c r="AB374"/>
  <c r="AC374"/>
  <c r="AD374"/>
  <c r="AE374"/>
  <c r="AF374"/>
  <c r="AG374"/>
  <c r="AH374"/>
  <c r="AI374"/>
  <c r="AJ374"/>
  <c r="AK374"/>
  <c r="AO374"/>
  <c r="AP374"/>
  <c r="AR374"/>
  <c r="AB375"/>
  <c r="AC375"/>
  <c r="AD375"/>
  <c r="AE375"/>
  <c r="AF375"/>
  <c r="AG375"/>
  <c r="AH375"/>
  <c r="AI375"/>
  <c r="AJ375"/>
  <c r="AK375"/>
  <c r="AO375"/>
  <c r="AP375"/>
  <c r="AR375"/>
  <c r="AB376"/>
  <c r="AC376"/>
  <c r="AD376"/>
  <c r="AE376"/>
  <c r="AF376"/>
  <c r="AG376"/>
  <c r="AH376"/>
  <c r="AI376"/>
  <c r="AJ376"/>
  <c r="AK376"/>
  <c r="AO376"/>
  <c r="AP376"/>
  <c r="AR376"/>
  <c r="AB377"/>
  <c r="AC377"/>
  <c r="AD377"/>
  <c r="AE377"/>
  <c r="AF377"/>
  <c r="AG377"/>
  <c r="AH377"/>
  <c r="AI377"/>
  <c r="AJ377"/>
  <c r="AK377"/>
  <c r="AO377"/>
  <c r="AP377"/>
  <c r="AR377"/>
  <c r="AB378"/>
  <c r="AC378"/>
  <c r="AD378"/>
  <c r="AE378"/>
  <c r="AF378"/>
  <c r="AG378"/>
  <c r="AH378"/>
  <c r="AI378"/>
  <c r="AJ378"/>
  <c r="AK378"/>
  <c r="AO378"/>
  <c r="AP378"/>
  <c r="AR378"/>
  <c r="AB379"/>
  <c r="AC379"/>
  <c r="AD379"/>
  <c r="AE379"/>
  <c r="AF379"/>
  <c r="AG379"/>
  <c r="AH379"/>
  <c r="AI379"/>
  <c r="AJ379"/>
  <c r="AK379"/>
  <c r="AO379"/>
  <c r="AP379"/>
  <c r="AR379"/>
  <c r="AB380"/>
  <c r="AC380"/>
  <c r="AD380"/>
  <c r="AE380"/>
  <c r="AF380"/>
  <c r="AG380"/>
  <c r="AH380"/>
  <c r="AI380"/>
  <c r="AJ380"/>
  <c r="AK380"/>
  <c r="AO380"/>
  <c r="AP380"/>
  <c r="AR380"/>
  <c r="AB381"/>
  <c r="AC381"/>
  <c r="AD381"/>
  <c r="AE381"/>
  <c r="AF381"/>
  <c r="AG381"/>
  <c r="AH381"/>
  <c r="AI381"/>
  <c r="AJ381"/>
  <c r="AK381"/>
  <c r="AO381"/>
  <c r="AP381"/>
  <c r="AR381"/>
  <c r="AB382"/>
  <c r="AC382"/>
  <c r="AD382"/>
  <c r="AE382"/>
  <c r="AF382"/>
  <c r="AG382"/>
  <c r="AH382"/>
  <c r="AI382"/>
  <c r="AJ382"/>
  <c r="AK382"/>
  <c r="AO382"/>
  <c r="AP382"/>
  <c r="AR382"/>
  <c r="AB383"/>
  <c r="AC383"/>
  <c r="AD383"/>
  <c r="AE383"/>
  <c r="AF383"/>
  <c r="AG383"/>
  <c r="AH383"/>
  <c r="AI383"/>
  <c r="AJ383"/>
  <c r="AK383"/>
  <c r="AO383"/>
  <c r="AP383"/>
  <c r="AR383"/>
  <c r="AB384"/>
  <c r="AC384"/>
  <c r="AD384"/>
  <c r="AE384"/>
  <c r="AF384"/>
  <c r="AG384"/>
  <c r="AH384"/>
  <c r="AI384"/>
  <c r="AJ384"/>
  <c r="AK384"/>
  <c r="AO384"/>
  <c r="AP384"/>
  <c r="AR384"/>
  <c r="AB385"/>
  <c r="AC385"/>
  <c r="AD385"/>
  <c r="AE385"/>
  <c r="AF385"/>
  <c r="AG385"/>
  <c r="AH385"/>
  <c r="AI385"/>
  <c r="AJ385"/>
  <c r="AK385"/>
  <c r="AO385"/>
  <c r="AP385"/>
  <c r="AR385"/>
  <c r="AB386"/>
  <c r="AC386"/>
  <c r="AD386"/>
  <c r="AE386"/>
  <c r="AF386"/>
  <c r="AG386"/>
  <c r="AH386"/>
  <c r="AI386"/>
  <c r="AJ386"/>
  <c r="AK386"/>
  <c r="AO386"/>
  <c r="AP386"/>
  <c r="AR386"/>
  <c r="AB387"/>
  <c r="AC387"/>
  <c r="AD387"/>
  <c r="AE387"/>
  <c r="AF387"/>
  <c r="AG387"/>
  <c r="AH387"/>
  <c r="AI387"/>
  <c r="AJ387"/>
  <c r="AK387"/>
  <c r="AO387"/>
  <c r="AP387"/>
  <c r="AR387"/>
  <c r="AB388"/>
  <c r="AC388"/>
  <c r="AD388"/>
  <c r="AE388"/>
  <c r="AF388"/>
  <c r="AG388"/>
  <c r="AH388"/>
  <c r="AI388"/>
  <c r="AJ388"/>
  <c r="AK388"/>
  <c r="AO388"/>
  <c r="AP388"/>
  <c r="AR388"/>
  <c r="AB389"/>
  <c r="AC389"/>
  <c r="AD389"/>
  <c r="AE389"/>
  <c r="AF389"/>
  <c r="AG389"/>
  <c r="AH389"/>
  <c r="AI389"/>
  <c r="AJ389"/>
  <c r="AK389"/>
  <c r="AO389"/>
  <c r="AP389"/>
  <c r="AR389"/>
  <c r="AB390"/>
  <c r="AC390"/>
  <c r="AD390"/>
  <c r="AE390"/>
  <c r="AF390"/>
  <c r="AG390"/>
  <c r="AH390"/>
  <c r="AI390"/>
  <c r="AJ390"/>
  <c r="AK390"/>
  <c r="AO390"/>
  <c r="AP390"/>
  <c r="AR390"/>
  <c r="AB391"/>
  <c r="AC391"/>
  <c r="AD391"/>
  <c r="AE391"/>
  <c r="AF391"/>
  <c r="AG391"/>
  <c r="AH391"/>
  <c r="AI391"/>
  <c r="AJ391"/>
  <c r="AK391"/>
  <c r="AO391"/>
  <c r="AP391"/>
  <c r="AR391"/>
  <c r="AB392"/>
  <c r="AC392"/>
  <c r="AD392"/>
  <c r="AE392"/>
  <c r="AF392"/>
  <c r="AG392"/>
  <c r="AH392"/>
  <c r="AI392"/>
  <c r="AJ392"/>
  <c r="AK392"/>
  <c r="AO392"/>
  <c r="AP392"/>
  <c r="AR392"/>
  <c r="AB393"/>
  <c r="AC393"/>
  <c r="AD393"/>
  <c r="AE393"/>
  <c r="AF393"/>
  <c r="AG393"/>
  <c r="AH393"/>
  <c r="AI393"/>
  <c r="AJ393"/>
  <c r="AK393"/>
  <c r="AO393"/>
  <c r="AP393"/>
  <c r="AR393"/>
  <c r="AB394"/>
  <c r="AC394"/>
  <c r="AD394"/>
  <c r="AE394"/>
  <c r="AF394"/>
  <c r="AG394"/>
  <c r="AH394"/>
  <c r="AI394"/>
  <c r="AJ394"/>
  <c r="AK394"/>
  <c r="AO394"/>
  <c r="AP394"/>
  <c r="AR394"/>
  <c r="AB395"/>
  <c r="AC395"/>
  <c r="AD395"/>
  <c r="AE395"/>
  <c r="AF395"/>
  <c r="AG395"/>
  <c r="AH395"/>
  <c r="AI395"/>
  <c r="AJ395"/>
  <c r="AK395"/>
  <c r="AO395"/>
  <c r="AP395"/>
  <c r="AR395"/>
  <c r="AB396"/>
  <c r="AC396"/>
  <c r="AD396"/>
  <c r="AE396"/>
  <c r="AF396"/>
  <c r="AG396"/>
  <c r="AH396"/>
  <c r="AI396"/>
  <c r="AJ396"/>
  <c r="AK396"/>
  <c r="AO396"/>
  <c r="AP396"/>
  <c r="AR396"/>
  <c r="AB397"/>
  <c r="AC397"/>
  <c r="AD397"/>
  <c r="AE397"/>
  <c r="AF397"/>
  <c r="AG397"/>
  <c r="AH397"/>
  <c r="AI397"/>
  <c r="AJ397"/>
  <c r="AK397"/>
  <c r="AO397"/>
  <c r="AP397"/>
  <c r="AR397"/>
  <c r="AB398"/>
  <c r="AC398"/>
  <c r="AD398"/>
  <c r="AE398"/>
  <c r="AF398"/>
  <c r="AG398"/>
  <c r="AH398"/>
  <c r="AI398"/>
  <c r="AJ398"/>
  <c r="AK398"/>
  <c r="AO398"/>
  <c r="AP398"/>
  <c r="AR398"/>
  <c r="AB399"/>
  <c r="AC399"/>
  <c r="AD399"/>
  <c r="AE399"/>
  <c r="AF399"/>
  <c r="AG399"/>
  <c r="AH399"/>
  <c r="AI399"/>
  <c r="AJ399"/>
  <c r="AK399"/>
  <c r="AO399"/>
  <c r="AP399"/>
  <c r="AR399"/>
  <c r="AB400"/>
  <c r="AC400"/>
  <c r="AD400"/>
  <c r="AE400"/>
  <c r="AF400"/>
  <c r="AG400"/>
  <c r="AH400"/>
  <c r="AI400"/>
  <c r="AJ400"/>
  <c r="AK400"/>
  <c r="AO400"/>
  <c r="AP400"/>
  <c r="AR400"/>
  <c r="AB401"/>
  <c r="AC401"/>
  <c r="AD401"/>
  <c r="AE401"/>
  <c r="AF401"/>
  <c r="AG401"/>
  <c r="AH401"/>
  <c r="AI401"/>
  <c r="AJ401"/>
  <c r="AK401"/>
  <c r="AO401"/>
  <c r="AP401"/>
  <c r="AR401"/>
  <c r="AB402"/>
  <c r="AC402"/>
  <c r="AD402"/>
  <c r="AE402"/>
  <c r="AF402"/>
  <c r="AG402"/>
  <c r="AH402"/>
  <c r="AI402"/>
  <c r="AJ402"/>
  <c r="AK402"/>
  <c r="AO402"/>
  <c r="AP402"/>
  <c r="AR402"/>
  <c r="AB403"/>
  <c r="AC403"/>
  <c r="AD403"/>
  <c r="AE403"/>
  <c r="AF403"/>
  <c r="AG403"/>
  <c r="AH403"/>
  <c r="AI403"/>
  <c r="AJ403"/>
  <c r="AK403"/>
  <c r="AO403"/>
  <c r="AP403"/>
  <c r="AR403"/>
  <c r="AB404"/>
  <c r="AC404"/>
  <c r="AD404"/>
  <c r="AE404"/>
  <c r="AF404"/>
  <c r="AG404"/>
  <c r="AH404"/>
  <c r="AI404"/>
  <c r="AJ404"/>
  <c r="AK404"/>
  <c r="AO404"/>
  <c r="AP404"/>
  <c r="AR404"/>
  <c r="AB405"/>
  <c r="AC405"/>
  <c r="AD405"/>
  <c r="AE405"/>
  <c r="AF405"/>
  <c r="AG405"/>
  <c r="AH405"/>
  <c r="AI405"/>
  <c r="AJ405"/>
  <c r="AK405"/>
  <c r="AO405"/>
  <c r="AP405"/>
  <c r="AR405"/>
  <c r="AB406"/>
  <c r="AC406"/>
  <c r="AD406"/>
  <c r="AE406"/>
  <c r="AF406"/>
  <c r="AG406"/>
  <c r="AH406"/>
  <c r="AI406"/>
  <c r="AJ406"/>
  <c r="AK406"/>
  <c r="AO406"/>
  <c r="AP406"/>
  <c r="AR406"/>
  <c r="AB407"/>
  <c r="AC407"/>
  <c r="AD407"/>
  <c r="AE407"/>
  <c r="AF407"/>
  <c r="AG407"/>
  <c r="AH407"/>
  <c r="AI407"/>
  <c r="AJ407"/>
  <c r="AK407"/>
  <c r="AO407"/>
  <c r="AP407"/>
  <c r="AR407"/>
  <c r="AB408"/>
  <c r="AC408"/>
  <c r="AD408"/>
  <c r="AE408"/>
  <c r="AF408"/>
  <c r="AG408"/>
  <c r="AH408"/>
  <c r="AI408"/>
  <c r="AJ408"/>
  <c r="AK408"/>
  <c r="AO408"/>
  <c r="AP408"/>
  <c r="AR408"/>
  <c r="AB409"/>
  <c r="AC409"/>
  <c r="AD409"/>
  <c r="AE409"/>
  <c r="AF409"/>
  <c r="AG409"/>
  <c r="AH409"/>
  <c r="AI409"/>
  <c r="AJ409"/>
  <c r="AK409"/>
  <c r="AO409"/>
  <c r="AP409"/>
  <c r="AR409"/>
  <c r="AB410"/>
  <c r="AC410"/>
  <c r="AD410"/>
  <c r="AE410"/>
  <c r="AF410"/>
  <c r="AG410"/>
  <c r="AH410"/>
  <c r="AI410"/>
  <c r="AJ410"/>
  <c r="AK410"/>
  <c r="AO410"/>
  <c r="AP410"/>
  <c r="AR410"/>
  <c r="AB411"/>
  <c r="AC411"/>
  <c r="AD411"/>
  <c r="AE411"/>
  <c r="AF411"/>
  <c r="AG411"/>
  <c r="AH411"/>
  <c r="AI411"/>
  <c r="AJ411"/>
  <c r="AK411"/>
  <c r="AO411"/>
  <c r="AP411"/>
  <c r="AR411"/>
  <c r="AB412"/>
  <c r="AC412"/>
  <c r="AD412"/>
  <c r="AE412"/>
  <c r="AF412"/>
  <c r="AG412"/>
  <c r="AH412"/>
  <c r="AI412"/>
  <c r="AJ412"/>
  <c r="AK412"/>
  <c r="AO412"/>
  <c r="AP412"/>
  <c r="AR412"/>
  <c r="AB413"/>
  <c r="AC413"/>
  <c r="AD413"/>
  <c r="AE413"/>
  <c r="AF413"/>
  <c r="AG413"/>
  <c r="AH413"/>
  <c r="AI413"/>
  <c r="AJ413"/>
  <c r="AK413"/>
  <c r="AO413"/>
  <c r="AP413"/>
  <c r="AR413"/>
  <c r="AB414"/>
  <c r="AC414"/>
  <c r="AD414"/>
  <c r="AE414"/>
  <c r="AF414"/>
  <c r="AG414"/>
  <c r="AH414"/>
  <c r="AI414"/>
  <c r="AJ414"/>
  <c r="AK414"/>
  <c r="AO414"/>
  <c r="AP414"/>
  <c r="AR414"/>
  <c r="AB415"/>
  <c r="AC415"/>
  <c r="AD415"/>
  <c r="AE415"/>
  <c r="AF415"/>
  <c r="AG415"/>
  <c r="AH415"/>
  <c r="AI415"/>
  <c r="AJ415"/>
  <c r="AK415"/>
  <c r="AO415"/>
  <c r="AP415"/>
  <c r="AR415"/>
  <c r="AB416"/>
  <c r="AC416"/>
  <c r="AD416"/>
  <c r="AE416"/>
  <c r="AF416"/>
  <c r="AG416"/>
  <c r="AH416"/>
  <c r="AI416"/>
  <c r="AJ416"/>
  <c r="AK416"/>
  <c r="AO416"/>
  <c r="AP416"/>
  <c r="AR416"/>
  <c r="AB417"/>
  <c r="AC417"/>
  <c r="AD417"/>
  <c r="AE417"/>
  <c r="AF417"/>
  <c r="AG417"/>
  <c r="AH417"/>
  <c r="AI417"/>
  <c r="AJ417"/>
  <c r="AK417"/>
  <c r="AO417"/>
  <c r="AP417"/>
  <c r="AR417"/>
  <c r="AB418"/>
  <c r="AC418"/>
  <c r="AD418"/>
  <c r="AE418"/>
  <c r="AF418"/>
  <c r="AG418"/>
  <c r="AH418"/>
  <c r="AI418"/>
  <c r="AJ418"/>
  <c r="AK418"/>
  <c r="AO418"/>
  <c r="AP418"/>
  <c r="AR418"/>
  <c r="AB419"/>
  <c r="AC419"/>
  <c r="AD419"/>
  <c r="AE419"/>
  <c r="AF419"/>
  <c r="AG419"/>
  <c r="AH419"/>
  <c r="AI419"/>
  <c r="AJ419"/>
  <c r="AK419"/>
  <c r="AO419"/>
  <c r="AP419"/>
  <c r="AR419"/>
  <c r="AB420"/>
  <c r="AC420"/>
  <c r="AD420"/>
  <c r="AE420"/>
  <c r="AF420"/>
  <c r="AG420"/>
  <c r="AH420"/>
  <c r="AI420"/>
  <c r="AJ420"/>
  <c r="AK420"/>
  <c r="AO420"/>
  <c r="AP420"/>
  <c r="AR420"/>
  <c r="AB421"/>
  <c r="AC421"/>
  <c r="AD421"/>
  <c r="AE421"/>
  <c r="AF421"/>
  <c r="AG421"/>
  <c r="AH421"/>
  <c r="AI421"/>
  <c r="AJ421"/>
  <c r="AK421"/>
  <c r="AO421"/>
  <c r="AP421"/>
  <c r="AR421"/>
  <c r="AB422"/>
  <c r="AC422"/>
  <c r="AD422"/>
  <c r="AE422"/>
  <c r="AF422"/>
  <c r="AG422"/>
  <c r="AH422"/>
  <c r="AI422"/>
  <c r="AJ422"/>
  <c r="AK422"/>
  <c r="AO422"/>
  <c r="AP422"/>
  <c r="AR422"/>
  <c r="AB423"/>
  <c r="AC423"/>
  <c r="AD423"/>
  <c r="AE423"/>
  <c r="AF423"/>
  <c r="AG423"/>
  <c r="AH423"/>
  <c r="AI423"/>
  <c r="AJ423"/>
  <c r="AK423"/>
  <c r="AO423"/>
  <c r="AP423"/>
  <c r="AR423"/>
  <c r="AB424"/>
  <c r="AC424"/>
  <c r="AD424"/>
  <c r="AE424"/>
  <c r="AF424"/>
  <c r="AG424"/>
  <c r="AH424"/>
  <c r="AI424"/>
  <c r="AJ424"/>
  <c r="AK424"/>
  <c r="AO424"/>
  <c r="AP424"/>
  <c r="AR424"/>
  <c r="AB425"/>
  <c r="AC425"/>
  <c r="AD425"/>
  <c r="AE425"/>
  <c r="AF425"/>
  <c r="AG425"/>
  <c r="AH425"/>
  <c r="AI425"/>
  <c r="AJ425"/>
  <c r="AK425"/>
  <c r="AO425"/>
  <c r="AP425"/>
  <c r="AR425"/>
  <c r="AB426"/>
  <c r="AC426"/>
  <c r="AD426"/>
  <c r="AE426"/>
  <c r="AF426"/>
  <c r="AG426"/>
  <c r="AH426"/>
  <c r="AI426"/>
  <c r="AJ426"/>
  <c r="AK426"/>
  <c r="AO426"/>
  <c r="AP426"/>
  <c r="AR426"/>
  <c r="AB427"/>
  <c r="AC427"/>
  <c r="AD427"/>
  <c r="AE427"/>
  <c r="AF427"/>
  <c r="AG427"/>
  <c r="AH427"/>
  <c r="AI427"/>
  <c r="AJ427"/>
  <c r="AK427"/>
  <c r="AO427"/>
  <c r="AP427"/>
  <c r="AR427"/>
  <c r="AB428"/>
  <c r="AC428"/>
  <c r="AD428"/>
  <c r="AE428"/>
  <c r="AF428"/>
  <c r="AG428"/>
  <c r="AH428"/>
  <c r="AI428"/>
  <c r="AJ428"/>
  <c r="AK428"/>
  <c r="AO428"/>
  <c r="AP428"/>
  <c r="AR428"/>
  <c r="AB429"/>
  <c r="AC429"/>
  <c r="AD429"/>
  <c r="AE429"/>
  <c r="AF429"/>
  <c r="AG429"/>
  <c r="AH429"/>
  <c r="AI429"/>
  <c r="AJ429"/>
  <c r="AK429"/>
  <c r="AO429"/>
  <c r="AP429"/>
  <c r="AR429"/>
  <c r="AB430"/>
  <c r="AC430"/>
  <c r="AD430"/>
  <c r="AE430"/>
  <c r="AF430"/>
  <c r="AG430"/>
  <c r="AH430"/>
  <c r="AI430"/>
  <c r="AJ430"/>
  <c r="AK430"/>
  <c r="AO430"/>
  <c r="AP430"/>
  <c r="AR430"/>
  <c r="AB431"/>
  <c r="AC431"/>
  <c r="AD431"/>
  <c r="AE431"/>
  <c r="AF431"/>
  <c r="AG431"/>
  <c r="AH431"/>
  <c r="AI431"/>
  <c r="AJ431"/>
  <c r="AK431"/>
  <c r="AO431"/>
  <c r="AP431"/>
  <c r="AR431"/>
  <c r="AB432"/>
  <c r="AC432"/>
  <c r="AD432"/>
  <c r="AE432"/>
  <c r="AF432"/>
  <c r="AG432"/>
  <c r="AH432"/>
  <c r="AI432"/>
  <c r="AJ432"/>
  <c r="AK432"/>
  <c r="AO432"/>
  <c r="AP432"/>
  <c r="AR432"/>
  <c r="AB433"/>
  <c r="AC433"/>
  <c r="AD433"/>
  <c r="AE433"/>
  <c r="AF433"/>
  <c r="AG433"/>
  <c r="AH433"/>
  <c r="AI433"/>
  <c r="AJ433"/>
  <c r="AK433"/>
  <c r="AO433"/>
  <c r="AP433"/>
  <c r="AR433"/>
  <c r="AB434"/>
  <c r="AC434"/>
  <c r="AD434"/>
  <c r="AE434"/>
  <c r="AF434"/>
  <c r="AG434"/>
  <c r="AH434"/>
  <c r="AI434"/>
  <c r="AJ434"/>
  <c r="AK434"/>
  <c r="AO434"/>
  <c r="AP434"/>
  <c r="AR434"/>
  <c r="AB435"/>
  <c r="AC435"/>
  <c r="AD435"/>
  <c r="AE435"/>
  <c r="AF435"/>
  <c r="AG435"/>
  <c r="AH435"/>
  <c r="AI435"/>
  <c r="AJ435"/>
  <c r="AK435"/>
  <c r="AO435"/>
  <c r="AP435"/>
  <c r="AR435"/>
  <c r="AB436"/>
  <c r="AC436"/>
  <c r="AD436"/>
  <c r="AE436"/>
  <c r="AF436"/>
  <c r="AG436"/>
  <c r="AH436"/>
  <c r="AI436"/>
  <c r="AJ436"/>
  <c r="AK436"/>
  <c r="AO436"/>
  <c r="AP436"/>
  <c r="AR436"/>
  <c r="AB437"/>
  <c r="AC437"/>
  <c r="AD437"/>
  <c r="AE437"/>
  <c r="AF437"/>
  <c r="AG437"/>
  <c r="AH437"/>
  <c r="AI437"/>
  <c r="AJ437"/>
  <c r="AK437"/>
  <c r="AO437"/>
  <c r="AP437"/>
  <c r="AR437"/>
  <c r="AB438"/>
  <c r="AC438"/>
  <c r="AD438"/>
  <c r="AE438"/>
  <c r="AF438"/>
  <c r="AG438"/>
  <c r="AH438"/>
  <c r="AI438"/>
  <c r="AJ438"/>
  <c r="AK438"/>
  <c r="AO438"/>
  <c r="AP438"/>
  <c r="AR438"/>
  <c r="AB439"/>
  <c r="AC439"/>
  <c r="AD439"/>
  <c r="AE439"/>
  <c r="AF439"/>
  <c r="AG439"/>
  <c r="AH439"/>
  <c r="AI439"/>
  <c r="AJ439"/>
  <c r="AK439"/>
  <c r="AO439"/>
  <c r="AP439"/>
  <c r="AR439"/>
  <c r="AB440"/>
  <c r="AC440"/>
  <c r="AD440"/>
  <c r="AE440"/>
  <c r="AF440"/>
  <c r="AG440"/>
  <c r="AH440"/>
  <c r="AI440"/>
  <c r="AJ440"/>
  <c r="AK440"/>
  <c r="AO440"/>
  <c r="AP440"/>
  <c r="AR440"/>
  <c r="AB441"/>
  <c r="AC441"/>
  <c r="AD441"/>
  <c r="AE441"/>
  <c r="AF441"/>
  <c r="AG441"/>
  <c r="AH441"/>
  <c r="AI441"/>
  <c r="AJ441"/>
  <c r="AK441"/>
  <c r="AO441"/>
  <c r="AP441"/>
  <c r="AR441"/>
  <c r="AB442"/>
  <c r="AC442"/>
  <c r="AD442"/>
  <c r="AE442"/>
  <c r="AF442"/>
  <c r="AG442"/>
  <c r="AH442"/>
  <c r="AI442"/>
  <c r="AJ442"/>
  <c r="AK442"/>
  <c r="AO442"/>
  <c r="AP442"/>
  <c r="AR442"/>
  <c r="AB443"/>
  <c r="AC443"/>
  <c r="AD443"/>
  <c r="AE443"/>
  <c r="AF443"/>
  <c r="AG443"/>
  <c r="AH443"/>
  <c r="AI443"/>
  <c r="AJ443"/>
  <c r="AK443"/>
  <c r="AO443"/>
  <c r="AP443"/>
  <c r="AR443"/>
  <c r="AB444"/>
  <c r="AC444"/>
  <c r="AD444"/>
  <c r="AE444"/>
  <c r="AF444"/>
  <c r="AG444"/>
  <c r="AH444"/>
  <c r="AI444"/>
  <c r="AJ444"/>
  <c r="AK444"/>
  <c r="AO444"/>
  <c r="AP444"/>
  <c r="AR444"/>
  <c r="AB445"/>
  <c r="AC445"/>
  <c r="AD445"/>
  <c r="AE445"/>
  <c r="AF445"/>
  <c r="AG445"/>
  <c r="AH445"/>
  <c r="AI445"/>
  <c r="AJ445"/>
  <c r="AK445"/>
  <c r="AO445"/>
  <c r="AP445"/>
  <c r="AR445"/>
  <c r="AB446"/>
  <c r="AC446"/>
  <c r="AD446"/>
  <c r="AE446"/>
  <c r="AF446"/>
  <c r="AG446"/>
  <c r="AH446"/>
  <c r="AI446"/>
  <c r="AJ446"/>
  <c r="AK446"/>
  <c r="AO446"/>
  <c r="AP446"/>
  <c r="AR446"/>
  <c r="AB447"/>
  <c r="AC447"/>
  <c r="AD447"/>
  <c r="AE447"/>
  <c r="AF447"/>
  <c r="AG447"/>
  <c r="AH447"/>
  <c r="AI447"/>
  <c r="AJ447"/>
  <c r="AK447"/>
  <c r="AO447"/>
  <c r="AP447"/>
  <c r="AR447"/>
  <c r="AB448"/>
  <c r="AC448"/>
  <c r="AD448"/>
  <c r="AE448"/>
  <c r="AF448"/>
  <c r="AG448"/>
  <c r="AH448"/>
  <c r="AI448"/>
  <c r="AJ448"/>
  <c r="AK448"/>
  <c r="AO448"/>
  <c r="AP448"/>
  <c r="AR448"/>
  <c r="AB449"/>
  <c r="AC449"/>
  <c r="AD449"/>
  <c r="AE449"/>
  <c r="AF449"/>
  <c r="AG449"/>
  <c r="AH449"/>
  <c r="AI449"/>
  <c r="AJ449"/>
  <c r="AK449"/>
  <c r="AO449"/>
  <c r="AP449"/>
  <c r="AR449"/>
  <c r="AB450"/>
  <c r="AC450"/>
  <c r="AD450"/>
  <c r="AE450"/>
  <c r="AF450"/>
  <c r="AG450"/>
  <c r="AH450"/>
  <c r="AI450"/>
  <c r="AJ450"/>
  <c r="AK450"/>
  <c r="AO450"/>
  <c r="AP450"/>
  <c r="AR450"/>
  <c r="AB451"/>
  <c r="AC451"/>
  <c r="AD451"/>
  <c r="AE451"/>
  <c r="AF451"/>
  <c r="AG451"/>
  <c r="AH451"/>
  <c r="AI451"/>
  <c r="AJ451"/>
  <c r="AK451"/>
  <c r="AO451"/>
  <c r="AP451"/>
  <c r="AR451"/>
  <c r="AB452"/>
  <c r="AC452"/>
  <c r="AD452"/>
  <c r="AE452"/>
  <c r="AF452"/>
  <c r="AG452"/>
  <c r="AH452"/>
  <c r="AI452"/>
  <c r="AJ452"/>
  <c r="AK452"/>
  <c r="AO452"/>
  <c r="AP452"/>
  <c r="AR452"/>
  <c r="AB453"/>
  <c r="AC453"/>
  <c r="AD453"/>
  <c r="AE453"/>
  <c r="AF453"/>
  <c r="AG453"/>
  <c r="AH453"/>
  <c r="AI453"/>
  <c r="AJ453"/>
  <c r="AK453"/>
  <c r="AO453"/>
  <c r="AP453"/>
  <c r="AR453"/>
  <c r="AB454"/>
  <c r="AC454"/>
  <c r="AD454"/>
  <c r="AE454"/>
  <c r="AF454"/>
  <c r="AG454"/>
  <c r="AH454"/>
  <c r="AI454"/>
  <c r="AJ454"/>
  <c r="AK454"/>
  <c r="AO454"/>
  <c r="AP454"/>
  <c r="AR454"/>
  <c r="AB455"/>
  <c r="AC455"/>
  <c r="AD455"/>
  <c r="AE455"/>
  <c r="AF455"/>
  <c r="AG455"/>
  <c r="AH455"/>
  <c r="AI455"/>
  <c r="AJ455"/>
  <c r="AK455"/>
  <c r="AO455"/>
  <c r="AP455"/>
  <c r="AR455"/>
  <c r="AB456"/>
  <c r="AC456"/>
  <c r="AD456"/>
  <c r="AE456"/>
  <c r="AF456"/>
  <c r="AG456"/>
  <c r="AH456"/>
  <c r="AI456"/>
  <c r="AJ456"/>
  <c r="AK456"/>
  <c r="AO456"/>
  <c r="AP456"/>
  <c r="AR456"/>
  <c r="AB457"/>
  <c r="AC457"/>
  <c r="AD457"/>
  <c r="AE457"/>
  <c r="AF457"/>
  <c r="AG457"/>
  <c r="AH457"/>
  <c r="AI457"/>
  <c r="AJ457"/>
  <c r="AK457"/>
  <c r="AO457"/>
  <c r="AP457"/>
  <c r="AR457"/>
  <c r="AB458"/>
  <c r="AC458"/>
  <c r="AD458"/>
  <c r="AE458"/>
  <c r="AF458"/>
  <c r="AG458"/>
  <c r="AH458"/>
  <c r="AI458"/>
  <c r="AJ458"/>
  <c r="AK458"/>
  <c r="AO458"/>
  <c r="AP458"/>
  <c r="AR458"/>
  <c r="AB459"/>
  <c r="AC459"/>
  <c r="AD459"/>
  <c r="AE459"/>
  <c r="AF459"/>
  <c r="AG459"/>
  <c r="AH459"/>
  <c r="AI459"/>
  <c r="AJ459"/>
  <c r="AK459"/>
  <c r="AO459"/>
  <c r="AP459"/>
  <c r="AR459"/>
  <c r="AB460"/>
  <c r="AC460"/>
  <c r="AD460"/>
  <c r="AE460"/>
  <c r="AF460"/>
  <c r="AG460"/>
  <c r="AH460"/>
  <c r="AI460"/>
  <c r="AJ460"/>
  <c r="AK460"/>
  <c r="AO460"/>
  <c r="AP460"/>
  <c r="AR460"/>
  <c r="AB461"/>
  <c r="AC461"/>
  <c r="AD461"/>
  <c r="AE461"/>
  <c r="AF461"/>
  <c r="AG461"/>
  <c r="AH461"/>
  <c r="AI461"/>
  <c r="AJ461"/>
  <c r="AK461"/>
  <c r="AO461"/>
  <c r="AP461"/>
  <c r="AR461"/>
  <c r="AB462"/>
  <c r="AC462"/>
  <c r="AD462"/>
  <c r="AE462"/>
  <c r="AF462"/>
  <c r="AG462"/>
  <c r="AH462"/>
  <c r="AI462"/>
  <c r="AJ462"/>
  <c r="AK462"/>
  <c r="AO462"/>
  <c r="AP462"/>
  <c r="AR462"/>
  <c r="AB463"/>
  <c r="AC463"/>
  <c r="AD463"/>
  <c r="AE463"/>
  <c r="AF463"/>
  <c r="AG463"/>
  <c r="AH463"/>
  <c r="AI463"/>
  <c r="AJ463"/>
  <c r="AK463"/>
  <c r="AO463"/>
  <c r="AP463"/>
  <c r="AR463"/>
  <c r="AB464"/>
  <c r="AC464"/>
  <c r="AD464"/>
  <c r="AE464"/>
  <c r="AF464"/>
  <c r="AG464"/>
  <c r="AH464"/>
  <c r="AI464"/>
  <c r="AJ464"/>
  <c r="AK464"/>
  <c r="AO464"/>
  <c r="AP464"/>
  <c r="AR464"/>
  <c r="AB465"/>
  <c r="AC465"/>
  <c r="AD465"/>
  <c r="AE465"/>
  <c r="AF465"/>
  <c r="AG465"/>
  <c r="AH465"/>
  <c r="AI465"/>
  <c r="AJ465"/>
  <c r="AK465"/>
  <c r="AO465"/>
  <c r="AP465"/>
  <c r="AR465"/>
  <c r="AB466"/>
  <c r="AC466"/>
  <c r="AD466"/>
  <c r="AE466"/>
  <c r="AF466"/>
  <c r="AG466"/>
  <c r="AH466"/>
  <c r="AI466"/>
  <c r="AJ466"/>
  <c r="AK466"/>
  <c r="AO466"/>
  <c r="AP466"/>
  <c r="AR466"/>
  <c r="AB467"/>
  <c r="AC467"/>
  <c r="AD467"/>
  <c r="AE467"/>
  <c r="AF467"/>
  <c r="AG467"/>
  <c r="AH467"/>
  <c r="AI467"/>
  <c r="AJ467"/>
  <c r="AK467"/>
  <c r="AO467"/>
  <c r="AP467"/>
  <c r="AR467"/>
  <c r="AB468"/>
  <c r="AC468"/>
  <c r="AD468"/>
  <c r="AE468"/>
  <c r="AF468"/>
  <c r="AG468"/>
  <c r="AH468"/>
  <c r="AI468"/>
  <c r="AJ468"/>
  <c r="AK468"/>
  <c r="AO468"/>
  <c r="AP468"/>
  <c r="AR468"/>
  <c r="AB469"/>
  <c r="AC469"/>
  <c r="AD469"/>
  <c r="AE469"/>
  <c r="AF469"/>
  <c r="AG469"/>
  <c r="AH469"/>
  <c r="AI469"/>
  <c r="AJ469"/>
  <c r="AK469"/>
  <c r="AO469"/>
  <c r="AP469"/>
  <c r="AR469"/>
  <c r="AB470"/>
  <c r="AC470"/>
  <c r="AD470"/>
  <c r="AE470"/>
  <c r="AF470"/>
  <c r="AG470"/>
  <c r="AH470"/>
  <c r="AI470"/>
  <c r="AJ470"/>
  <c r="AK470"/>
  <c r="AO470"/>
  <c r="AP470"/>
  <c r="AR470"/>
  <c r="AB471"/>
  <c r="AC471"/>
  <c r="AD471"/>
  <c r="AE471"/>
  <c r="AF471"/>
  <c r="AG471"/>
  <c r="AH471"/>
  <c r="AI471"/>
  <c r="AJ471"/>
  <c r="AK471"/>
  <c r="AO471"/>
  <c r="AP471"/>
  <c r="AR471"/>
  <c r="AB472"/>
  <c r="AC472"/>
  <c r="AD472"/>
  <c r="AE472"/>
  <c r="AF472"/>
  <c r="AG472"/>
  <c r="AH472"/>
  <c r="AI472"/>
  <c r="AJ472"/>
  <c r="AK472"/>
  <c r="AO472"/>
  <c r="AP472"/>
  <c r="AR472"/>
  <c r="AB473"/>
  <c r="AC473"/>
  <c r="AD473"/>
  <c r="AE473"/>
  <c r="AF473"/>
  <c r="AG473"/>
  <c r="AH473"/>
  <c r="AI473"/>
  <c r="AJ473"/>
  <c r="AK473"/>
  <c r="AO473"/>
  <c r="AP473"/>
  <c r="AR473"/>
  <c r="AB474"/>
  <c r="AC474"/>
  <c r="AD474"/>
  <c r="AE474"/>
  <c r="AF474"/>
  <c r="AG474"/>
  <c r="AH474"/>
  <c r="AI474"/>
  <c r="AJ474"/>
  <c r="AK474"/>
  <c r="AO474"/>
  <c r="AP474"/>
  <c r="AR474"/>
  <c r="AB475"/>
  <c r="AC475"/>
  <c r="AD475"/>
  <c r="AE475"/>
  <c r="AF475"/>
  <c r="AG475"/>
  <c r="AH475"/>
  <c r="AI475"/>
  <c r="AJ475"/>
  <c r="AK475"/>
  <c r="AO475"/>
  <c r="AP475"/>
  <c r="AR475"/>
  <c r="AB476"/>
  <c r="AC476"/>
  <c r="AD476"/>
  <c r="AE476"/>
  <c r="AF476"/>
  <c r="AG476"/>
  <c r="AH476"/>
  <c r="AI476"/>
  <c r="AJ476"/>
  <c r="AK476"/>
  <c r="AO476"/>
  <c r="AP476"/>
  <c r="AR476"/>
  <c r="AB477"/>
  <c r="AC477"/>
  <c r="AD477"/>
  <c r="AE477"/>
  <c r="AF477"/>
  <c r="AG477"/>
  <c r="AH477"/>
  <c r="AI477"/>
  <c r="AJ477"/>
  <c r="AK477"/>
  <c r="AO477"/>
  <c r="AP477"/>
  <c r="AR477"/>
  <c r="AB478"/>
  <c r="AC478"/>
  <c r="AD478"/>
  <c r="AE478"/>
  <c r="AF478"/>
  <c r="AG478"/>
  <c r="AH478"/>
  <c r="AI478"/>
  <c r="AJ478"/>
  <c r="AK478"/>
  <c r="AO478"/>
  <c r="AP478"/>
  <c r="AR478"/>
  <c r="AB479"/>
  <c r="AC479"/>
  <c r="AD479"/>
  <c r="AE479"/>
  <c r="AF479"/>
  <c r="AG479"/>
  <c r="AH479"/>
  <c r="AI479"/>
  <c r="AJ479"/>
  <c r="AK479"/>
  <c r="AO479"/>
  <c r="AP479"/>
  <c r="AR479"/>
  <c r="AB480"/>
  <c r="AC480"/>
  <c r="AD480"/>
  <c r="AE480"/>
  <c r="AF480"/>
  <c r="AG480"/>
  <c r="AH480"/>
  <c r="AI480"/>
  <c r="AJ480"/>
  <c r="AK480"/>
  <c r="AO480"/>
  <c r="AP480"/>
  <c r="AR480"/>
  <c r="AB481"/>
  <c r="AC481"/>
  <c r="AD481"/>
  <c r="AE481"/>
  <c r="AF481"/>
  <c r="AG481"/>
  <c r="AH481"/>
  <c r="AI481"/>
  <c r="AJ481"/>
  <c r="AK481"/>
  <c r="AO481"/>
  <c r="AP481"/>
  <c r="AR481"/>
  <c r="AB482"/>
  <c r="AC482"/>
  <c r="AD482"/>
  <c r="AE482"/>
  <c r="AF482"/>
  <c r="AG482"/>
  <c r="AH482"/>
  <c r="AI482"/>
  <c r="AJ482"/>
  <c r="AK482"/>
  <c r="AO482"/>
  <c r="AP482"/>
  <c r="AR482"/>
  <c r="AB483"/>
  <c r="AC483"/>
  <c r="AD483"/>
  <c r="AE483"/>
  <c r="AF483"/>
  <c r="AG483"/>
  <c r="AH483"/>
  <c r="AI483"/>
  <c r="AJ483"/>
  <c r="AK483"/>
  <c r="AO483"/>
  <c r="AP483"/>
  <c r="AR483"/>
  <c r="AB484"/>
  <c r="AC484"/>
  <c r="AD484"/>
  <c r="AE484"/>
  <c r="AF484"/>
  <c r="AG484"/>
  <c r="AH484"/>
  <c r="AI484"/>
  <c r="AJ484"/>
  <c r="AK484"/>
  <c r="AO484"/>
  <c r="AP484"/>
  <c r="AR484"/>
  <c r="AB485"/>
  <c r="AC485"/>
  <c r="AD485"/>
  <c r="AE485"/>
  <c r="AF485"/>
  <c r="AG485"/>
  <c r="AH485"/>
  <c r="AI485"/>
  <c r="AJ485"/>
  <c r="AK485"/>
  <c r="AO485"/>
  <c r="AP485"/>
  <c r="AR485"/>
  <c r="AB486"/>
  <c r="AC486"/>
  <c r="AD486"/>
  <c r="AE486"/>
  <c r="AF486"/>
  <c r="AG486"/>
  <c r="AH486"/>
  <c r="AI486"/>
  <c r="AJ486"/>
  <c r="AK486"/>
  <c r="AO486"/>
  <c r="AP486"/>
  <c r="AR486"/>
  <c r="AB487"/>
  <c r="AC487"/>
  <c r="AD487"/>
  <c r="AE487"/>
  <c r="AF487"/>
  <c r="AG487"/>
  <c r="AH487"/>
  <c r="AI487"/>
  <c r="AJ487"/>
  <c r="AK487"/>
  <c r="AO487"/>
  <c r="AP487"/>
  <c r="AR487"/>
  <c r="AB488"/>
  <c r="AC488"/>
  <c r="AD488"/>
  <c r="AE488"/>
  <c r="AF488"/>
  <c r="AG488"/>
  <c r="AH488"/>
  <c r="AI488"/>
  <c r="AJ488"/>
  <c r="AK488"/>
  <c r="AO488"/>
  <c r="AP488"/>
  <c r="AR488"/>
  <c r="AB489"/>
  <c r="AC489"/>
  <c r="AD489"/>
  <c r="AE489"/>
  <c r="AF489"/>
  <c r="AG489"/>
  <c r="AH489"/>
  <c r="AI489"/>
  <c r="AJ489"/>
  <c r="AK489"/>
  <c r="AO489"/>
  <c r="AP489"/>
  <c r="AR489"/>
  <c r="AB490"/>
  <c r="AC490"/>
  <c r="AD490"/>
  <c r="AE490"/>
  <c r="AF490"/>
  <c r="AG490"/>
  <c r="AH490"/>
  <c r="AI490"/>
  <c r="AJ490"/>
  <c r="AK490"/>
  <c r="AO490"/>
  <c r="AP490"/>
  <c r="AR490"/>
  <c r="AB491"/>
  <c r="AC491"/>
  <c r="AD491"/>
  <c r="AE491"/>
  <c r="AF491"/>
  <c r="AG491"/>
  <c r="AH491"/>
  <c r="AI491"/>
  <c r="AJ491"/>
  <c r="AK491"/>
  <c r="AO491"/>
  <c r="AP491"/>
  <c r="AR491"/>
  <c r="AB492"/>
  <c r="AC492"/>
  <c r="AD492"/>
  <c r="AE492"/>
  <c r="AF492"/>
  <c r="AG492"/>
  <c r="AH492"/>
  <c r="AI492"/>
  <c r="AJ492"/>
  <c r="AK492"/>
  <c r="AO492"/>
  <c r="AP492"/>
  <c r="AR492"/>
  <c r="AB493"/>
  <c r="AC493"/>
  <c r="AD493"/>
  <c r="AE493"/>
  <c r="AF493"/>
  <c r="AG493"/>
  <c r="AH493"/>
  <c r="AI493"/>
  <c r="AJ493"/>
  <c r="AK493"/>
  <c r="AO493"/>
  <c r="AP493"/>
  <c r="AR493"/>
  <c r="AB494"/>
  <c r="AC494"/>
  <c r="AD494"/>
  <c r="AE494"/>
  <c r="AF494"/>
  <c r="AG494"/>
  <c r="AH494"/>
  <c r="AI494"/>
  <c r="AJ494"/>
  <c r="AK494"/>
  <c r="AO494"/>
  <c r="AP494"/>
  <c r="AR494"/>
  <c r="AB495"/>
  <c r="AC495"/>
  <c r="AD495"/>
  <c r="AE495"/>
  <c r="AF495"/>
  <c r="AG495"/>
  <c r="AH495"/>
  <c r="AI495"/>
  <c r="AJ495"/>
  <c r="AK495"/>
  <c r="AO495"/>
  <c r="AP495"/>
  <c r="AR495"/>
  <c r="AB496"/>
  <c r="AC496"/>
  <c r="AD496"/>
  <c r="AE496"/>
  <c r="AF496"/>
  <c r="AG496"/>
  <c r="AH496"/>
  <c r="AI496"/>
  <c r="AJ496"/>
  <c r="AK496"/>
  <c r="AO496"/>
  <c r="AP496"/>
  <c r="AR496"/>
  <c r="AB497"/>
  <c r="AC497"/>
  <c r="AD497"/>
  <c r="AE497"/>
  <c r="AF497"/>
  <c r="AG497"/>
  <c r="AH497"/>
  <c r="AI497"/>
  <c r="AJ497"/>
  <c r="AK497"/>
  <c r="AO497"/>
  <c r="AP497"/>
  <c r="AR497"/>
  <c r="AB498"/>
  <c r="AC498"/>
  <c r="AD498"/>
  <c r="AE498"/>
  <c r="AF498"/>
  <c r="AG498"/>
  <c r="AH498"/>
  <c r="AI498"/>
  <c r="AJ498"/>
  <c r="AK498"/>
  <c r="AO498"/>
  <c r="AP498"/>
  <c r="AR498"/>
  <c r="AB499"/>
  <c r="AC499"/>
  <c r="AD499"/>
  <c r="AE499"/>
  <c r="AF499"/>
  <c r="AG499"/>
  <c r="AH499"/>
  <c r="AI499"/>
  <c r="AJ499"/>
  <c r="AK499"/>
  <c r="AO499"/>
  <c r="AP499"/>
  <c r="AR499"/>
  <c r="AB500"/>
  <c r="AC500"/>
  <c r="AD500"/>
  <c r="AE500"/>
  <c r="AF500"/>
  <c r="AG500"/>
  <c r="AH500"/>
  <c r="AI500"/>
  <c r="AJ500"/>
  <c r="AK500"/>
  <c r="AO500"/>
  <c r="AP500"/>
  <c r="AR500"/>
  <c r="AB501"/>
  <c r="AC501"/>
  <c r="AD501"/>
  <c r="AE501"/>
  <c r="AF501"/>
  <c r="AG501"/>
  <c r="AH501"/>
  <c r="AI501"/>
  <c r="AJ501"/>
  <c r="AK501"/>
  <c r="AO501"/>
  <c r="AP501"/>
  <c r="AR501"/>
  <c r="AB502"/>
  <c r="AC502"/>
  <c r="AD502"/>
  <c r="AE502"/>
  <c r="AF502"/>
  <c r="AG502"/>
  <c r="AH502"/>
  <c r="AI502"/>
  <c r="AJ502"/>
  <c r="AK502"/>
  <c r="AO502"/>
  <c r="AP502"/>
  <c r="AR502"/>
  <c r="AB503"/>
  <c r="AC503"/>
  <c r="AD503"/>
  <c r="AE503"/>
  <c r="AF503"/>
  <c r="AG503"/>
  <c r="AH503"/>
  <c r="AI503"/>
  <c r="AJ503"/>
  <c r="AK503"/>
  <c r="AO503"/>
  <c r="AP503"/>
  <c r="AR503"/>
  <c r="AB504"/>
  <c r="AC504"/>
  <c r="AD504"/>
  <c r="AE504"/>
  <c r="AF504"/>
  <c r="AG504"/>
  <c r="AH504"/>
  <c r="AI504"/>
  <c r="AJ504"/>
  <c r="AK504"/>
  <c r="AO504"/>
  <c r="AP504"/>
  <c r="AR504"/>
  <c r="AB505"/>
  <c r="AC505"/>
  <c r="AD505"/>
  <c r="AE505"/>
  <c r="AF505"/>
  <c r="AG505"/>
  <c r="AH505"/>
  <c r="AI505"/>
  <c r="AJ505"/>
  <c r="AK505"/>
  <c r="AO505"/>
  <c r="AP505"/>
  <c r="AR505"/>
  <c r="AB506"/>
  <c r="AC506"/>
  <c r="AD506"/>
  <c r="AE506"/>
  <c r="AF506"/>
  <c r="AG506"/>
  <c r="AH506"/>
  <c r="AI506"/>
  <c r="AJ506"/>
  <c r="AK506"/>
  <c r="AO506"/>
  <c r="AP506"/>
  <c r="AR506"/>
  <c r="AB507"/>
  <c r="AC507"/>
  <c r="AD507"/>
  <c r="AE507"/>
  <c r="AF507"/>
  <c r="AG507"/>
  <c r="AH507"/>
  <c r="AI507"/>
  <c r="AJ507"/>
  <c r="AK507"/>
  <c r="AO507"/>
  <c r="AP507"/>
  <c r="AR507"/>
  <c r="AB508"/>
  <c r="AC508"/>
  <c r="AD508"/>
  <c r="AE508"/>
  <c r="AF508"/>
  <c r="AG508"/>
  <c r="AH508"/>
  <c r="AI508"/>
  <c r="AJ508"/>
  <c r="AK508"/>
  <c r="AO508"/>
  <c r="AP508"/>
  <c r="AR508"/>
  <c r="AB509"/>
  <c r="AC509"/>
  <c r="AD509"/>
  <c r="AE509"/>
  <c r="AF509"/>
  <c r="AG509"/>
  <c r="AH509"/>
  <c r="AI509"/>
  <c r="AJ509"/>
  <c r="AK509"/>
  <c r="AO509"/>
  <c r="AP509"/>
  <c r="AR509"/>
  <c r="AB510"/>
  <c r="AC510"/>
  <c r="AD510"/>
  <c r="AE510"/>
  <c r="AF510"/>
  <c r="AG510"/>
  <c r="AH510"/>
  <c r="AI510"/>
  <c r="AJ510"/>
  <c r="AK510"/>
  <c r="AO510"/>
  <c r="AP510"/>
  <c r="AR510"/>
  <c r="AB511"/>
  <c r="AC511"/>
  <c r="AD511"/>
  <c r="AE511"/>
  <c r="AF511"/>
  <c r="AG511"/>
  <c r="AH511"/>
  <c r="AI511"/>
  <c r="AJ511"/>
  <c r="AK511"/>
  <c r="AO511"/>
  <c r="AP511"/>
  <c r="AR511"/>
  <c r="AB512"/>
  <c r="AC512"/>
  <c r="AD512"/>
  <c r="AE512"/>
  <c r="AF512"/>
  <c r="AG512"/>
  <c r="AH512"/>
  <c r="AI512"/>
  <c r="AJ512"/>
  <c r="AK512"/>
  <c r="AO512"/>
  <c r="AP512"/>
  <c r="AR512"/>
  <c r="AB513"/>
  <c r="AC513"/>
  <c r="AD513"/>
  <c r="AE513"/>
  <c r="AF513"/>
  <c r="AG513"/>
  <c r="AH513"/>
  <c r="AI513"/>
  <c r="AJ513"/>
  <c r="AK513"/>
  <c r="AO513"/>
  <c r="AP513"/>
  <c r="AR513"/>
  <c r="AB514"/>
  <c r="AC514"/>
  <c r="AD514"/>
  <c r="AE514"/>
  <c r="AF514"/>
  <c r="AG514"/>
  <c r="AH514"/>
  <c r="AI514"/>
  <c r="AJ514"/>
  <c r="AK514"/>
  <c r="AO514"/>
  <c r="AP514"/>
  <c r="AR514"/>
  <c r="AB515"/>
  <c r="AC515"/>
  <c r="AD515"/>
  <c r="AE515"/>
  <c r="AF515"/>
  <c r="AG515"/>
  <c r="AH515"/>
  <c r="AI515"/>
  <c r="AJ515"/>
  <c r="AK515"/>
  <c r="AO515"/>
  <c r="AP515"/>
  <c r="AR515"/>
  <c r="AB516"/>
  <c r="AC516"/>
  <c r="AD516"/>
  <c r="AE516"/>
  <c r="AF516"/>
  <c r="AG516"/>
  <c r="AH516"/>
  <c r="AI516"/>
  <c r="AJ516"/>
  <c r="AK516"/>
  <c r="AO516"/>
  <c r="AP516"/>
  <c r="AR516"/>
  <c r="AB517"/>
  <c r="AC517"/>
  <c r="AD517"/>
  <c r="AE517"/>
  <c r="AF517"/>
  <c r="AG517"/>
  <c r="AH517"/>
  <c r="AI517"/>
  <c r="AJ517"/>
  <c r="AK517"/>
  <c r="AO517"/>
  <c r="AP517"/>
  <c r="AR517"/>
  <c r="AB518"/>
  <c r="AC518"/>
  <c r="AD518"/>
  <c r="AE518"/>
  <c r="AF518"/>
  <c r="AG518"/>
  <c r="AH518"/>
  <c r="AI518"/>
  <c r="AJ518"/>
  <c r="AK518"/>
  <c r="AO518"/>
  <c r="AP518"/>
  <c r="AR518"/>
  <c r="AB519"/>
  <c r="AC519"/>
  <c r="AD519"/>
  <c r="AE519"/>
  <c r="AF519"/>
  <c r="AG519"/>
  <c r="AH519"/>
  <c r="AI519"/>
  <c r="AJ519"/>
  <c r="AK519"/>
  <c r="AO519"/>
  <c r="AP519"/>
  <c r="AR519"/>
  <c r="AB520"/>
  <c r="AC520"/>
  <c r="AD520"/>
  <c r="AE520"/>
  <c r="AF520"/>
  <c r="AG520"/>
  <c r="AH520"/>
  <c r="AI520"/>
  <c r="AJ520"/>
  <c r="AK520"/>
  <c r="AO520"/>
  <c r="AP520"/>
  <c r="AR520"/>
  <c r="AB521"/>
  <c r="AC521"/>
  <c r="AD521"/>
  <c r="AE521"/>
  <c r="AF521"/>
  <c r="AG521"/>
  <c r="AH521"/>
  <c r="AI521"/>
  <c r="AJ521"/>
  <c r="AK521"/>
  <c r="AO521"/>
  <c r="AP521"/>
  <c r="AR521"/>
  <c r="AB522"/>
  <c r="AC522"/>
  <c r="AD522"/>
  <c r="AE522"/>
  <c r="AF522"/>
  <c r="AG522"/>
  <c r="AH522"/>
  <c r="AI522"/>
  <c r="AJ522"/>
  <c r="AK522"/>
  <c r="AO522"/>
  <c r="AP522"/>
  <c r="AR522"/>
  <c r="AB523"/>
  <c r="AC523"/>
  <c r="AD523"/>
  <c r="AE523"/>
  <c r="AF523"/>
  <c r="AG523"/>
  <c r="AH523"/>
  <c r="AI523"/>
  <c r="AJ523"/>
  <c r="AK523"/>
  <c r="AO523"/>
  <c r="AP523"/>
  <c r="AR523"/>
  <c r="AB524"/>
  <c r="AC524"/>
  <c r="AD524"/>
  <c r="AE524"/>
  <c r="AF524"/>
  <c r="AG524"/>
  <c r="AH524"/>
  <c r="AI524"/>
  <c r="AJ524"/>
  <c r="AK524"/>
  <c r="AO524"/>
  <c r="AP524"/>
  <c r="AR524"/>
  <c r="AB525"/>
  <c r="AC525"/>
  <c r="AD525"/>
  <c r="AE525"/>
  <c r="AF525"/>
  <c r="AG525"/>
  <c r="AH525"/>
  <c r="AI525"/>
  <c r="AJ525"/>
  <c r="AK525"/>
  <c r="AO525"/>
  <c r="AP525"/>
  <c r="AR525"/>
  <c r="AB526"/>
  <c r="AC526"/>
  <c r="AD526"/>
  <c r="AE526"/>
  <c r="AF526"/>
  <c r="AG526"/>
  <c r="AH526"/>
  <c r="AI526"/>
  <c r="AJ526"/>
  <c r="AK526"/>
  <c r="AO526"/>
  <c r="AP526"/>
  <c r="AR526"/>
  <c r="AB527"/>
  <c r="AC527"/>
  <c r="AD527"/>
  <c r="AE527"/>
  <c r="AF527"/>
  <c r="AG527"/>
  <c r="AH527"/>
  <c r="AI527"/>
  <c r="AJ527"/>
  <c r="AK527"/>
  <c r="AO527"/>
  <c r="AP527"/>
  <c r="AR527"/>
  <c r="AB528"/>
  <c r="AC528"/>
  <c r="AD528"/>
  <c r="AE528"/>
  <c r="AF528"/>
  <c r="AG528"/>
  <c r="AH528"/>
  <c r="AI528"/>
  <c r="AJ528"/>
  <c r="AK528"/>
  <c r="AO528"/>
  <c r="AP528"/>
  <c r="AR528"/>
  <c r="AB529"/>
  <c r="AC529"/>
  <c r="AD529"/>
  <c r="AE529"/>
  <c r="AF529"/>
  <c r="AG529"/>
  <c r="AH529"/>
  <c r="AI529"/>
  <c r="AJ529"/>
  <c r="AK529"/>
  <c r="AO529"/>
  <c r="AP529"/>
  <c r="AR529"/>
  <c r="AB530"/>
  <c r="AC530"/>
  <c r="AD530"/>
  <c r="AE530"/>
  <c r="AF530"/>
  <c r="AG530"/>
  <c r="AH530"/>
  <c r="AI530"/>
  <c r="AJ530"/>
  <c r="AK530"/>
  <c r="AO530"/>
  <c r="AP530"/>
  <c r="AR530"/>
  <c r="AB531"/>
  <c r="AC531"/>
  <c r="AD531"/>
  <c r="AE531"/>
  <c r="AF531"/>
  <c r="AG531"/>
  <c r="AH531"/>
  <c r="AI531"/>
  <c r="AJ531"/>
  <c r="AK531"/>
  <c r="AO531"/>
  <c r="AP531"/>
  <c r="AR531"/>
  <c r="AB532"/>
  <c r="AC532"/>
  <c r="AD532"/>
  <c r="AE532"/>
  <c r="AF532"/>
  <c r="AG532"/>
  <c r="AH532"/>
  <c r="AI532"/>
  <c r="AJ532"/>
  <c r="AK532"/>
  <c r="AO532"/>
  <c r="AP532"/>
  <c r="AR532"/>
  <c r="AB533"/>
  <c r="AC533"/>
  <c r="AD533"/>
  <c r="AE533"/>
  <c r="AF533"/>
  <c r="AG533"/>
  <c r="AH533"/>
  <c r="AI533"/>
  <c r="AJ533"/>
  <c r="AK533"/>
  <c r="AO533"/>
  <c r="AP533"/>
  <c r="AR533"/>
  <c r="AB534"/>
  <c r="AC534"/>
  <c r="AD534"/>
  <c r="AE534"/>
  <c r="AF534"/>
  <c r="AG534"/>
  <c r="AH534"/>
  <c r="AI534"/>
  <c r="AJ534"/>
  <c r="AK534"/>
  <c r="AO534"/>
  <c r="AP534"/>
  <c r="AR534"/>
  <c r="AB535"/>
  <c r="AC535"/>
  <c r="AD535"/>
  <c r="AE535"/>
  <c r="AF535"/>
  <c r="AG535"/>
  <c r="AH535"/>
  <c r="AI535"/>
  <c r="AJ535"/>
  <c r="AK535"/>
  <c r="AO535"/>
  <c r="AP535"/>
  <c r="AR535"/>
  <c r="AB536"/>
  <c r="AC536"/>
  <c r="AD536"/>
  <c r="AE536"/>
  <c r="AF536"/>
  <c r="AG536"/>
  <c r="AH536"/>
  <c r="AI536"/>
  <c r="AJ536"/>
  <c r="AK536"/>
  <c r="AO536"/>
  <c r="AP536"/>
  <c r="AR536"/>
  <c r="AB537"/>
  <c r="AC537"/>
  <c r="AD537"/>
  <c r="AE537"/>
  <c r="AF537"/>
  <c r="AG537"/>
  <c r="AH537"/>
  <c r="AI537"/>
  <c r="AJ537"/>
  <c r="AK537"/>
  <c r="AO537"/>
  <c r="AP537"/>
  <c r="AR537"/>
  <c r="AB538"/>
  <c r="AC538"/>
  <c r="AD538"/>
  <c r="AE538"/>
  <c r="AF538"/>
  <c r="AG538"/>
  <c r="AH538"/>
  <c r="AI538"/>
  <c r="AJ538"/>
  <c r="AK538"/>
  <c r="AO538"/>
  <c r="AP538"/>
  <c r="AR538"/>
  <c r="AB539"/>
  <c r="AC539"/>
  <c r="AD539"/>
  <c r="AE539"/>
  <c r="AF539"/>
  <c r="AG539"/>
  <c r="AH539"/>
  <c r="AI539"/>
  <c r="AJ539"/>
  <c r="AK539"/>
  <c r="AO539"/>
  <c r="AP539"/>
  <c r="AR539"/>
  <c r="AB540"/>
  <c r="AC540"/>
  <c r="AD540"/>
  <c r="AE540"/>
  <c r="AF540"/>
  <c r="AG540"/>
  <c r="AH540"/>
  <c r="AI540"/>
  <c r="AJ540"/>
  <c r="AK540"/>
  <c r="AO540"/>
  <c r="AP540"/>
  <c r="AR540"/>
  <c r="AB541"/>
  <c r="AC541"/>
  <c r="AD541"/>
  <c r="AE541"/>
  <c r="AF541"/>
  <c r="AG541"/>
  <c r="AH541"/>
  <c r="AI541"/>
  <c r="AJ541"/>
  <c r="AK541"/>
  <c r="AO541"/>
  <c r="AP541"/>
  <c r="AR541"/>
  <c r="AB542"/>
  <c r="AC542"/>
  <c r="AD542"/>
  <c r="AE542"/>
  <c r="AF542"/>
  <c r="AG542"/>
  <c r="AH542"/>
  <c r="AI542"/>
  <c r="AJ542"/>
  <c r="AK542"/>
  <c r="AO542"/>
  <c r="AP542"/>
  <c r="AR542"/>
  <c r="AB543"/>
  <c r="AC543"/>
  <c r="AD543"/>
  <c r="AE543"/>
  <c r="AF543"/>
  <c r="AG543"/>
  <c r="AH543"/>
  <c r="AI543"/>
  <c r="AJ543"/>
  <c r="AK543"/>
  <c r="AO543"/>
  <c r="AP543"/>
  <c r="AR543"/>
  <c r="AB544"/>
  <c r="AC544"/>
  <c r="AD544"/>
  <c r="AE544"/>
  <c r="AF544"/>
  <c r="AG544"/>
  <c r="AH544"/>
  <c r="AI544"/>
  <c r="AJ544"/>
  <c r="AK544"/>
  <c r="AO544"/>
  <c r="AP544"/>
  <c r="AR544"/>
  <c r="AB545"/>
  <c r="AC545"/>
  <c r="AD545"/>
  <c r="AE545"/>
  <c r="AF545"/>
  <c r="AG545"/>
  <c r="AH545"/>
  <c r="AI545"/>
  <c r="AJ545"/>
  <c r="AK545"/>
  <c r="AO545"/>
  <c r="AP545"/>
  <c r="AR545"/>
  <c r="AB546"/>
  <c r="AC546"/>
  <c r="AD546"/>
  <c r="AE546"/>
  <c r="AF546"/>
  <c r="AG546"/>
  <c r="AH546"/>
  <c r="AI546"/>
  <c r="AJ546"/>
  <c r="AK546"/>
  <c r="AO546"/>
  <c r="AP546"/>
  <c r="AR546"/>
  <c r="AB547"/>
  <c r="AC547"/>
  <c r="AD547"/>
  <c r="AE547"/>
  <c r="AF547"/>
  <c r="AG547"/>
  <c r="AH547"/>
  <c r="AI547"/>
  <c r="AJ547"/>
  <c r="AK547"/>
  <c r="AO547"/>
  <c r="AP547"/>
  <c r="AR547"/>
  <c r="AB548"/>
  <c r="AC548"/>
  <c r="AD548"/>
  <c r="AE548"/>
  <c r="AF548"/>
  <c r="AG548"/>
  <c r="AH548"/>
  <c r="AI548"/>
  <c r="AJ548"/>
  <c r="AK548"/>
  <c r="AO548"/>
  <c r="AP548"/>
  <c r="AR548"/>
  <c r="AB549"/>
  <c r="AC549"/>
  <c r="AD549"/>
  <c r="AE549"/>
  <c r="AF549"/>
  <c r="AG549"/>
  <c r="AH549"/>
  <c r="AI549"/>
  <c r="AJ549"/>
  <c r="AK549"/>
  <c r="AO549"/>
  <c r="AP549"/>
  <c r="AR549"/>
  <c r="AB550"/>
  <c r="AC550"/>
  <c r="AD550"/>
  <c r="AE550"/>
  <c r="AF550"/>
  <c r="AG550"/>
  <c r="AH550"/>
  <c r="AI550"/>
  <c r="AJ550"/>
  <c r="AK550"/>
  <c r="AO550"/>
  <c r="AP550"/>
  <c r="AR550"/>
  <c r="AB551"/>
  <c r="AC551"/>
  <c r="AD551"/>
  <c r="AE551"/>
  <c r="AF551"/>
  <c r="AG551"/>
  <c r="AH551"/>
  <c r="AI551"/>
  <c r="AJ551"/>
  <c r="AK551"/>
  <c r="AO551"/>
  <c r="AP551"/>
  <c r="AR551"/>
  <c r="AB552"/>
  <c r="AC552"/>
  <c r="AD552"/>
  <c r="AE552"/>
  <c r="AF552"/>
  <c r="AG552"/>
  <c r="AH552"/>
  <c r="AI552"/>
  <c r="AJ552"/>
  <c r="AK552"/>
  <c r="AO552"/>
  <c r="AP552"/>
  <c r="AR552"/>
  <c r="AB553"/>
  <c r="AC553"/>
  <c r="AD553"/>
  <c r="AE553"/>
  <c r="AF553"/>
  <c r="AG553"/>
  <c r="AH553"/>
  <c r="AI553"/>
  <c r="AJ553"/>
  <c r="AK553"/>
  <c r="AO553"/>
  <c r="AP553"/>
  <c r="AR553"/>
  <c r="AB554"/>
  <c r="AC554"/>
  <c r="AD554"/>
  <c r="AE554"/>
  <c r="AF554"/>
  <c r="AG554"/>
  <c r="AH554"/>
  <c r="AI554"/>
  <c r="AJ554"/>
  <c r="AK554"/>
  <c r="AO554"/>
  <c r="AP554"/>
  <c r="AR554"/>
  <c r="AB555"/>
  <c r="AC555"/>
  <c r="AD555"/>
  <c r="AE555"/>
  <c r="AF555"/>
  <c r="AG555"/>
  <c r="AH555"/>
  <c r="AI555"/>
  <c r="AJ555"/>
  <c r="AK555"/>
  <c r="AO555"/>
  <c r="AP555"/>
  <c r="AR555"/>
  <c r="AB556"/>
  <c r="AC556"/>
  <c r="AD556"/>
  <c r="AE556"/>
  <c r="AF556"/>
  <c r="AG556"/>
  <c r="AH556"/>
  <c r="AI556"/>
  <c r="AJ556"/>
  <c r="AK556"/>
  <c r="AO556"/>
  <c r="AP556"/>
  <c r="AR556"/>
  <c r="AB557"/>
  <c r="AC557"/>
  <c r="AD557"/>
  <c r="AE557"/>
  <c r="AF557"/>
  <c r="AG557"/>
  <c r="AH557"/>
  <c r="AI557"/>
  <c r="AJ557"/>
  <c r="AK557"/>
  <c r="AO557"/>
  <c r="AP557"/>
  <c r="AR557"/>
  <c r="AB558"/>
  <c r="AC558"/>
  <c r="AD558"/>
  <c r="AE558"/>
  <c r="AF558"/>
  <c r="AG558"/>
  <c r="AH558"/>
  <c r="AI558"/>
  <c r="AJ558"/>
  <c r="AK558"/>
  <c r="AO558"/>
  <c r="AP558"/>
  <c r="AR558"/>
  <c r="AB559"/>
  <c r="AC559"/>
  <c r="AD559"/>
  <c r="AE559"/>
  <c r="AF559"/>
  <c r="AG559"/>
  <c r="AH559"/>
  <c r="AI559"/>
  <c r="AJ559"/>
  <c r="AK559"/>
  <c r="AO559"/>
  <c r="AP559"/>
  <c r="AR559"/>
  <c r="AB560"/>
  <c r="AC560"/>
  <c r="AD560"/>
  <c r="AE560"/>
  <c r="AF560"/>
  <c r="AG560"/>
  <c r="AH560"/>
  <c r="AI560"/>
  <c r="AJ560"/>
  <c r="AK560"/>
  <c r="AO560"/>
  <c r="AP560"/>
  <c r="AR560"/>
  <c r="AB561"/>
  <c r="AC561"/>
  <c r="AD561"/>
  <c r="AE561"/>
  <c r="AF561"/>
  <c r="AG561"/>
  <c r="AH561"/>
  <c r="AI561"/>
  <c r="AJ561"/>
  <c r="AK561"/>
  <c r="AO561"/>
  <c r="AP561"/>
  <c r="AR561"/>
  <c r="AB562"/>
  <c r="AC562"/>
  <c r="AD562"/>
  <c r="AE562"/>
  <c r="AF562"/>
  <c r="AG562"/>
  <c r="AH562"/>
  <c r="AI562"/>
  <c r="AJ562"/>
  <c r="AK562"/>
  <c r="AO562"/>
  <c r="AP562"/>
  <c r="AR562"/>
  <c r="AB563"/>
  <c r="AC563"/>
  <c r="AD563"/>
  <c r="AE563"/>
  <c r="AF563"/>
  <c r="AG563"/>
  <c r="AH563"/>
  <c r="AI563"/>
  <c r="AJ563"/>
  <c r="AK563"/>
  <c r="AO563"/>
  <c r="AP563"/>
  <c r="AR563"/>
  <c r="AB564"/>
  <c r="AC564"/>
  <c r="AD564"/>
  <c r="AE564"/>
  <c r="AF564"/>
  <c r="AG564"/>
  <c r="AH564"/>
  <c r="AI564"/>
  <c r="AJ564"/>
  <c r="AK564"/>
  <c r="AO564"/>
  <c r="AP564"/>
  <c r="AR564"/>
  <c r="AB565"/>
  <c r="AC565"/>
  <c r="AD565"/>
  <c r="AE565"/>
  <c r="AF565"/>
  <c r="AG565"/>
  <c r="AH565"/>
  <c r="AI565"/>
  <c r="AJ565"/>
  <c r="AK565"/>
  <c r="AO565"/>
  <c r="AP565"/>
  <c r="AR565"/>
  <c r="AB566"/>
  <c r="AC566"/>
  <c r="AD566"/>
  <c r="AE566"/>
  <c r="AF566"/>
  <c r="AG566"/>
  <c r="AH566"/>
  <c r="AI566"/>
  <c r="AJ566"/>
  <c r="AK566"/>
  <c r="AO566"/>
  <c r="AP566"/>
  <c r="AR566"/>
  <c r="AB567"/>
  <c r="AC567"/>
  <c r="AD567"/>
  <c r="AE567"/>
  <c r="AF567"/>
  <c r="AG567"/>
  <c r="AH567"/>
  <c r="AI567"/>
  <c r="AJ567"/>
  <c r="AK567"/>
  <c r="AO567"/>
  <c r="AP567"/>
  <c r="AR567"/>
  <c r="AB568"/>
  <c r="AC568"/>
  <c r="AD568"/>
  <c r="AE568"/>
  <c r="AF568"/>
  <c r="AG568"/>
  <c r="AH568"/>
  <c r="AI568"/>
  <c r="AJ568"/>
  <c r="AK568"/>
  <c r="AO568"/>
  <c r="AP568"/>
  <c r="AR568"/>
  <c r="AB569"/>
  <c r="AC569"/>
  <c r="AD569"/>
  <c r="AE569"/>
  <c r="AF569"/>
  <c r="AG569"/>
  <c r="AH569"/>
  <c r="AI569"/>
  <c r="AJ569"/>
  <c r="AK569"/>
  <c r="AO569"/>
  <c r="AP569"/>
  <c r="AR569"/>
  <c r="AB570"/>
  <c r="AC570"/>
  <c r="AD570"/>
  <c r="AE570"/>
  <c r="AF570"/>
  <c r="AG570"/>
  <c r="AH570"/>
  <c r="AI570"/>
  <c r="AJ570"/>
  <c r="AK570"/>
  <c r="AO570"/>
  <c r="AP570"/>
  <c r="AR570"/>
  <c r="AB571"/>
  <c r="AC571"/>
  <c r="AD571"/>
  <c r="AE571"/>
  <c r="AF571"/>
  <c r="AG571"/>
  <c r="AH571"/>
  <c r="AI571"/>
  <c r="AJ571"/>
  <c r="AK571"/>
  <c r="AO571"/>
  <c r="AP571"/>
  <c r="AR571"/>
  <c r="AB572"/>
  <c r="AC572"/>
  <c r="AD572"/>
  <c r="AE572"/>
  <c r="AF572"/>
  <c r="AG572"/>
  <c r="AH572"/>
  <c r="AI572"/>
  <c r="AJ572"/>
  <c r="AK572"/>
  <c r="AO572"/>
  <c r="AP572"/>
  <c r="AR572"/>
  <c r="AB573"/>
  <c r="AC573"/>
  <c r="AD573"/>
  <c r="AE573"/>
  <c r="AF573"/>
  <c r="AG573"/>
  <c r="AH573"/>
  <c r="AI573"/>
  <c r="AJ573"/>
  <c r="AK573"/>
  <c r="AO573"/>
  <c r="AP573"/>
  <c r="AR573"/>
  <c r="AB574"/>
  <c r="AC574"/>
  <c r="AD574"/>
  <c r="AE574"/>
  <c r="AF574"/>
  <c r="AG574"/>
  <c r="AH574"/>
  <c r="AI574"/>
  <c r="AJ574"/>
  <c r="AK574"/>
  <c r="AO574"/>
  <c r="AP574"/>
  <c r="AR574"/>
  <c r="AB575"/>
  <c r="AC575"/>
  <c r="AD575"/>
  <c r="AE575"/>
  <c r="AF575"/>
  <c r="AG575"/>
  <c r="AH575"/>
  <c r="AI575"/>
  <c r="AJ575"/>
  <c r="AK575"/>
  <c r="AO575"/>
  <c r="AP575"/>
  <c r="AR575"/>
  <c r="AB576"/>
  <c r="AC576"/>
  <c r="AD576"/>
  <c r="AE576"/>
  <c r="AF576"/>
  <c r="AG576"/>
  <c r="AH576"/>
  <c r="AI576"/>
  <c r="AJ576"/>
  <c r="AK576"/>
  <c r="AO576"/>
  <c r="AP576"/>
  <c r="AR576"/>
  <c r="AB577"/>
  <c r="AC577"/>
  <c r="AD577"/>
  <c r="AE577"/>
  <c r="AF577"/>
  <c r="AG577"/>
  <c r="AH577"/>
  <c r="AI577"/>
  <c r="AJ577"/>
  <c r="AK577"/>
  <c r="AO577"/>
  <c r="AP577"/>
  <c r="AR577"/>
  <c r="AB578"/>
  <c r="AC578"/>
  <c r="AD578"/>
  <c r="AE578"/>
  <c r="AF578"/>
  <c r="AG578"/>
  <c r="AH578"/>
  <c r="AI578"/>
  <c r="AJ578"/>
  <c r="AK578"/>
  <c r="AO578"/>
  <c r="AP578"/>
  <c r="AR578"/>
  <c r="AB579"/>
  <c r="AC579"/>
  <c r="AD579"/>
  <c r="AE579"/>
  <c r="AF579"/>
  <c r="AG579"/>
  <c r="AH579"/>
  <c r="AI579"/>
  <c r="AJ579"/>
  <c r="AK579"/>
  <c r="AO579"/>
  <c r="AP579"/>
  <c r="AR579"/>
  <c r="AB580"/>
  <c r="AC580"/>
  <c r="AD580"/>
  <c r="AE580"/>
  <c r="AF580"/>
  <c r="AG580"/>
  <c r="AH580"/>
  <c r="AI580"/>
  <c r="AJ580"/>
  <c r="AK580"/>
  <c r="AO580"/>
  <c r="AP580"/>
  <c r="AR580"/>
  <c r="AB581"/>
  <c r="AC581"/>
  <c r="AD581"/>
  <c r="AE581"/>
  <c r="AF581"/>
  <c r="AG581"/>
  <c r="AH581"/>
  <c r="AI581"/>
  <c r="AJ581"/>
  <c r="AK581"/>
  <c r="AO581"/>
  <c r="AP581"/>
  <c r="AR581"/>
  <c r="AB582"/>
  <c r="AC582"/>
  <c r="AD582"/>
  <c r="AE582"/>
  <c r="AF582"/>
  <c r="AG582"/>
  <c r="AH582"/>
  <c r="AI582"/>
  <c r="AJ582"/>
  <c r="AK582"/>
  <c r="AO582"/>
  <c r="AP582"/>
  <c r="AR582"/>
  <c r="AB583"/>
  <c r="AC583"/>
  <c r="AD583"/>
  <c r="AE583"/>
  <c r="AF583"/>
  <c r="AG583"/>
  <c r="AH583"/>
  <c r="AI583"/>
  <c r="AJ583"/>
  <c r="AK583"/>
  <c r="AO583"/>
  <c r="AP583"/>
  <c r="AR583"/>
  <c r="AB584"/>
  <c r="AC584"/>
  <c r="AD584"/>
  <c r="AE584"/>
  <c r="AF584"/>
  <c r="AG584"/>
  <c r="AH584"/>
  <c r="AI584"/>
  <c r="AJ584"/>
  <c r="AK584"/>
  <c r="AO584"/>
  <c r="AP584"/>
  <c r="AR584"/>
  <c r="AB585"/>
  <c r="AC585"/>
  <c r="AD585"/>
  <c r="AE585"/>
  <c r="AF585"/>
  <c r="AG585"/>
  <c r="AH585"/>
  <c r="AI585"/>
  <c r="AJ585"/>
  <c r="AK585"/>
  <c r="AO585"/>
  <c r="AP585"/>
  <c r="AR585"/>
  <c r="AB586"/>
  <c r="AC586"/>
  <c r="AD586"/>
  <c r="AE586"/>
  <c r="AF586"/>
  <c r="AG586"/>
  <c r="AH586"/>
  <c r="AI586"/>
  <c r="AJ586"/>
  <c r="AK586"/>
  <c r="AO586"/>
  <c r="AP586"/>
  <c r="AR586"/>
  <c r="AB587"/>
  <c r="AC587"/>
  <c r="AD587"/>
  <c r="AE587"/>
  <c r="AF587"/>
  <c r="AG587"/>
  <c r="AH587"/>
  <c r="AI587"/>
  <c r="AJ587"/>
  <c r="AK587"/>
  <c r="AO587"/>
  <c r="AP587"/>
  <c r="AR587"/>
  <c r="AB588"/>
  <c r="AC588"/>
  <c r="AD588"/>
  <c r="AE588"/>
  <c r="AF588"/>
  <c r="AG588"/>
  <c r="AH588"/>
  <c r="AI588"/>
  <c r="AJ588"/>
  <c r="AK588"/>
  <c r="AO588"/>
  <c r="AP588"/>
  <c r="AR588"/>
  <c r="AB589"/>
  <c r="AC589"/>
  <c r="AD589"/>
  <c r="AE589"/>
  <c r="AF589"/>
  <c r="AG589"/>
  <c r="AH589"/>
  <c r="AI589"/>
  <c r="AJ589"/>
  <c r="AK589"/>
  <c r="AO589"/>
  <c r="AP589"/>
  <c r="AR589"/>
  <c r="AB590"/>
  <c r="AC590"/>
  <c r="AD590"/>
  <c r="AE590"/>
  <c r="AF590"/>
  <c r="AG590"/>
  <c r="AH590"/>
  <c r="AI590"/>
  <c r="AJ590"/>
  <c r="AK590"/>
  <c r="AO590"/>
  <c r="AP590"/>
  <c r="AR590"/>
  <c r="AB591"/>
  <c r="AC591"/>
  <c r="AD591"/>
  <c r="AE591"/>
  <c r="AF591"/>
  <c r="AG591"/>
  <c r="AH591"/>
  <c r="AI591"/>
  <c r="AJ591"/>
  <c r="AK591"/>
  <c r="AO591"/>
  <c r="AP591"/>
  <c r="AR591"/>
  <c r="AB592"/>
  <c r="AC592"/>
  <c r="AD592"/>
  <c r="AE592"/>
  <c r="AF592"/>
  <c r="AG592"/>
  <c r="AH592"/>
  <c r="AI592"/>
  <c r="AJ592"/>
  <c r="AK592"/>
  <c r="AO592"/>
  <c r="AP592"/>
  <c r="AR592"/>
  <c r="AB593"/>
  <c r="AC593"/>
  <c r="AD593"/>
  <c r="AE593"/>
  <c r="AF593"/>
  <c r="AG593"/>
  <c r="AH593"/>
  <c r="AI593"/>
  <c r="AJ593"/>
  <c r="AK593"/>
  <c r="AO593"/>
  <c r="AP593"/>
  <c r="AR593"/>
  <c r="AB594"/>
  <c r="AC594"/>
  <c r="AD594"/>
  <c r="AE594"/>
  <c r="AF594"/>
  <c r="AG594"/>
  <c r="AH594"/>
  <c r="AI594"/>
  <c r="AJ594"/>
  <c r="AK594"/>
  <c r="AO594"/>
  <c r="AP594"/>
  <c r="AR594"/>
  <c r="AB595"/>
  <c r="AC595"/>
  <c r="AD595"/>
  <c r="AE595"/>
  <c r="AF595"/>
  <c r="AG595"/>
  <c r="AH595"/>
  <c r="AI595"/>
  <c r="AJ595"/>
  <c r="AK595"/>
  <c r="AO595"/>
  <c r="AP595"/>
  <c r="AR595"/>
  <c r="AB596"/>
  <c r="AC596"/>
  <c r="AD596"/>
  <c r="AE596"/>
  <c r="AF596"/>
  <c r="AG596"/>
  <c r="AH596"/>
  <c r="AI596"/>
  <c r="AJ596"/>
  <c r="AK596"/>
  <c r="AO596"/>
  <c r="AP596"/>
  <c r="AR596"/>
  <c r="AB597"/>
  <c r="AC597"/>
  <c r="AD597"/>
  <c r="AE597"/>
  <c r="AF597"/>
  <c r="AG597"/>
  <c r="AH597"/>
  <c r="AI597"/>
  <c r="AJ597"/>
  <c r="AK597"/>
  <c r="AO597"/>
  <c r="AP597"/>
  <c r="AR597"/>
  <c r="AB598"/>
  <c r="AC598"/>
  <c r="AD598"/>
  <c r="AE598"/>
  <c r="AF598"/>
  <c r="AG598"/>
  <c r="AH598"/>
  <c r="AI598"/>
  <c r="AJ598"/>
  <c r="AK598"/>
  <c r="AO598"/>
  <c r="AP598"/>
  <c r="AR598"/>
  <c r="AB599"/>
  <c r="AC599"/>
  <c r="AD599"/>
  <c r="AE599"/>
  <c r="AF599"/>
  <c r="AG599"/>
  <c r="AH599"/>
  <c r="AI599"/>
  <c r="AJ599"/>
  <c r="AK599"/>
  <c r="AO599"/>
  <c r="AP599"/>
  <c r="AR599"/>
  <c r="AB600"/>
  <c r="AC600"/>
  <c r="AD600"/>
  <c r="AE600"/>
  <c r="AF600"/>
  <c r="AG600"/>
  <c r="AH600"/>
  <c r="AI600"/>
  <c r="AJ600"/>
  <c r="AK600"/>
  <c r="AO600"/>
  <c r="AP600"/>
  <c r="AR600"/>
  <c r="AB601"/>
  <c r="AC601"/>
  <c r="AD601"/>
  <c r="AE601"/>
  <c r="AF601"/>
  <c r="AG601"/>
  <c r="AH601"/>
  <c r="AI601"/>
  <c r="AJ601"/>
  <c r="AK601"/>
  <c r="AO601"/>
  <c r="AP601"/>
  <c r="AR601"/>
  <c r="AB602"/>
  <c r="AC602"/>
  <c r="AD602"/>
  <c r="AE602"/>
  <c r="AF602"/>
  <c r="AG602"/>
  <c r="AH602"/>
  <c r="AI602"/>
  <c r="AJ602"/>
  <c r="AK602"/>
  <c r="AO602"/>
  <c r="AP602"/>
  <c r="AR602"/>
  <c r="AB603"/>
  <c r="AC603"/>
  <c r="AD603"/>
  <c r="AE603"/>
  <c r="AF603"/>
  <c r="AG603"/>
  <c r="AH603"/>
  <c r="AI603"/>
  <c r="AJ603"/>
  <c r="AK603"/>
  <c r="AO603"/>
  <c r="AP603"/>
  <c r="AR603"/>
  <c r="AB604"/>
  <c r="AC604"/>
  <c r="AD604"/>
  <c r="AE604"/>
  <c r="AF604"/>
  <c r="AG604"/>
  <c r="AH604"/>
  <c r="AI604"/>
  <c r="AJ604"/>
  <c r="AK604"/>
  <c r="AO604"/>
  <c r="AP604"/>
  <c r="AR604"/>
  <c r="AB605"/>
  <c r="AC605"/>
  <c r="AD605"/>
  <c r="AE605"/>
  <c r="AF605"/>
  <c r="AG605"/>
  <c r="AH605"/>
  <c r="AI605"/>
  <c r="AJ605"/>
  <c r="AK605"/>
  <c r="AO605"/>
  <c r="AP605"/>
  <c r="AR605"/>
  <c r="AB606"/>
  <c r="AC606"/>
  <c r="AD606"/>
  <c r="AE606"/>
  <c r="AF606"/>
  <c r="AG606"/>
  <c r="AH606"/>
  <c r="AI606"/>
  <c r="AJ606"/>
  <c r="AK606"/>
  <c r="AO606"/>
  <c r="AP606"/>
  <c r="AR606"/>
  <c r="AB607"/>
  <c r="AC607"/>
  <c r="AD607"/>
  <c r="AE607"/>
  <c r="AF607"/>
  <c r="AG607"/>
  <c r="AH607"/>
  <c r="AI607"/>
  <c r="AJ607"/>
  <c r="AK607"/>
  <c r="AO607"/>
  <c r="AP607"/>
  <c r="AR607"/>
  <c r="AB608"/>
  <c r="AC608"/>
  <c r="AD608"/>
  <c r="AE608"/>
  <c r="AF608"/>
  <c r="AG608"/>
  <c r="AH608"/>
  <c r="AI608"/>
  <c r="AJ608"/>
  <c r="AK608"/>
  <c r="AO608"/>
  <c r="AP608"/>
  <c r="AR608"/>
  <c r="AB609"/>
  <c r="AC609"/>
  <c r="AD609"/>
  <c r="AE609"/>
  <c r="AF609"/>
  <c r="AG609"/>
  <c r="AH609"/>
  <c r="AI609"/>
  <c r="AJ609"/>
  <c r="AK609"/>
  <c r="AO609"/>
  <c r="AP609"/>
  <c r="AR609"/>
  <c r="AB610"/>
  <c r="AC610"/>
  <c r="AD610"/>
  <c r="AE610"/>
  <c r="AF610"/>
  <c r="AG610"/>
  <c r="AH610"/>
  <c r="AI610"/>
  <c r="AJ610"/>
  <c r="AK610"/>
  <c r="AO610"/>
  <c r="AP610"/>
  <c r="AR610"/>
  <c r="AB611"/>
  <c r="AC611"/>
  <c r="AD611"/>
  <c r="AE611"/>
  <c r="AF611"/>
  <c r="AG611"/>
  <c r="AH611"/>
  <c r="AI611"/>
  <c r="AJ611"/>
  <c r="AK611"/>
  <c r="AO611"/>
  <c r="AP611"/>
  <c r="AR611"/>
  <c r="AB612"/>
  <c r="AC612"/>
  <c r="AD612"/>
  <c r="AE612"/>
  <c r="AF612"/>
  <c r="AG612"/>
  <c r="AH612"/>
  <c r="AI612"/>
  <c r="AJ612"/>
  <c r="AK612"/>
  <c r="AO612"/>
  <c r="AP612"/>
  <c r="AR612"/>
  <c r="AB613"/>
  <c r="AC613"/>
  <c r="AD613"/>
  <c r="AE613"/>
  <c r="AF613"/>
  <c r="AG613"/>
  <c r="AH613"/>
  <c r="AI613"/>
  <c r="AJ613"/>
  <c r="AK613"/>
  <c r="AO613"/>
  <c r="AP613"/>
  <c r="AR613"/>
  <c r="AB614"/>
  <c r="AC614"/>
  <c r="AD614"/>
  <c r="AE614"/>
  <c r="AF614"/>
  <c r="AG614"/>
  <c r="AH614"/>
  <c r="AI614"/>
  <c r="AJ614"/>
  <c r="AK614"/>
  <c r="AO614"/>
  <c r="AP614"/>
  <c r="AR614"/>
  <c r="AB615"/>
  <c r="AC615"/>
  <c r="AD615"/>
  <c r="AE615"/>
  <c r="AF615"/>
  <c r="AG615"/>
  <c r="AH615"/>
  <c r="AI615"/>
  <c r="AJ615"/>
  <c r="AK615"/>
  <c r="AO615"/>
  <c r="AP615"/>
  <c r="AR615"/>
  <c r="AB616"/>
  <c r="AC616"/>
  <c r="AD616"/>
  <c r="AE616"/>
  <c r="AF616"/>
  <c r="AG616"/>
  <c r="AH616"/>
  <c r="AI616"/>
  <c r="AJ616"/>
  <c r="AK616"/>
  <c r="AO616"/>
  <c r="AP616"/>
  <c r="AR616"/>
  <c r="AB617"/>
  <c r="AC617"/>
  <c r="AD617"/>
  <c r="AE617"/>
  <c r="AF617"/>
  <c r="AG617"/>
  <c r="AH617"/>
  <c r="AI617"/>
  <c r="AJ617"/>
  <c r="AK617"/>
  <c r="AO617"/>
  <c r="AP617"/>
  <c r="AR617"/>
  <c r="AB618"/>
  <c r="AC618"/>
  <c r="AD618"/>
  <c r="AE618"/>
  <c r="AF618"/>
  <c r="AG618"/>
  <c r="AH618"/>
  <c r="AI618"/>
  <c r="AJ618"/>
  <c r="AK618"/>
  <c r="AO618"/>
  <c r="AP618"/>
  <c r="AR618"/>
  <c r="AB619"/>
  <c r="AC619"/>
  <c r="AD619"/>
  <c r="AE619"/>
  <c r="AF619"/>
  <c r="AG619"/>
  <c r="AH619"/>
  <c r="AI619"/>
  <c r="AJ619"/>
  <c r="AK619"/>
  <c r="AO619"/>
  <c r="AP619"/>
  <c r="AR619"/>
  <c r="AB620"/>
  <c r="AC620"/>
  <c r="AD620"/>
  <c r="AE620"/>
  <c r="AF620"/>
  <c r="AG620"/>
  <c r="AH620"/>
  <c r="AI620"/>
  <c r="AJ620"/>
  <c r="AK620"/>
  <c r="AO620"/>
  <c r="AP620"/>
  <c r="AR620"/>
  <c r="AB621"/>
  <c r="AC621"/>
  <c r="AD621"/>
  <c r="AE621"/>
  <c r="AF621"/>
  <c r="AG621"/>
  <c r="AH621"/>
  <c r="AI621"/>
  <c r="AJ621"/>
  <c r="AK621"/>
  <c r="AO621"/>
  <c r="AP621"/>
  <c r="AR621"/>
  <c r="AB622"/>
  <c r="AC622"/>
  <c r="AD622"/>
  <c r="AE622"/>
  <c r="AF622"/>
  <c r="AG622"/>
  <c r="AH622"/>
  <c r="AI622"/>
  <c r="AJ622"/>
  <c r="AK622"/>
  <c r="AO622"/>
  <c r="AP622"/>
  <c r="AR622"/>
  <c r="AB623"/>
  <c r="AC623"/>
  <c r="AD623"/>
  <c r="AE623"/>
  <c r="AF623"/>
  <c r="AG623"/>
  <c r="AH623"/>
  <c r="AI623"/>
  <c r="AJ623"/>
  <c r="AK623"/>
  <c r="AO623"/>
  <c r="AP623"/>
  <c r="AR623"/>
  <c r="AB624"/>
  <c r="AC624"/>
  <c r="AD624"/>
  <c r="AE624"/>
  <c r="AF624"/>
  <c r="AG624"/>
  <c r="AH624"/>
  <c r="AI624"/>
  <c r="AJ624"/>
  <c r="AK624"/>
  <c r="AO624"/>
  <c r="AP624"/>
  <c r="AR624"/>
  <c r="AB625"/>
  <c r="AC625"/>
  <c r="AD625"/>
  <c r="AE625"/>
  <c r="AF625"/>
  <c r="AG625"/>
  <c r="AH625"/>
  <c r="AI625"/>
  <c r="AJ625"/>
  <c r="AK625"/>
  <c r="AO625"/>
  <c r="AP625"/>
  <c r="AR625"/>
  <c r="AB626"/>
  <c r="AC626"/>
  <c r="AD626"/>
  <c r="AE626"/>
  <c r="AF626"/>
  <c r="AG626"/>
  <c r="AH626"/>
  <c r="AI626"/>
  <c r="AJ626"/>
  <c r="AK626"/>
  <c r="AO626"/>
  <c r="AP626"/>
  <c r="AR626"/>
  <c r="AB627"/>
  <c r="AC627"/>
  <c r="AD627"/>
  <c r="AE627"/>
  <c r="AF627"/>
  <c r="AG627"/>
  <c r="AH627"/>
  <c r="AI627"/>
  <c r="AJ627"/>
  <c r="AK627"/>
  <c r="AO627"/>
  <c r="AP627"/>
  <c r="AR627"/>
  <c r="AB628"/>
  <c r="AC628"/>
  <c r="AD628"/>
  <c r="AE628"/>
  <c r="AF628"/>
  <c r="AG628"/>
  <c r="AH628"/>
  <c r="AI628"/>
  <c r="AJ628"/>
  <c r="AK628"/>
  <c r="AO628"/>
  <c r="AP628"/>
  <c r="AR628"/>
  <c r="AB629"/>
  <c r="AC629"/>
  <c r="AD629"/>
  <c r="AE629"/>
  <c r="AF629"/>
  <c r="AG629"/>
  <c r="AH629"/>
  <c r="AI629"/>
  <c r="AJ629"/>
  <c r="AK629"/>
  <c r="AO629"/>
  <c r="AP629"/>
  <c r="AR629"/>
  <c r="AB630"/>
  <c r="AC630"/>
  <c r="AD630"/>
  <c r="AE630"/>
  <c r="AF630"/>
  <c r="AG630"/>
  <c r="AH630"/>
  <c r="AI630"/>
  <c r="AJ630"/>
  <c r="AK630"/>
  <c r="AO630"/>
  <c r="AP630"/>
  <c r="AR630"/>
  <c r="AB631"/>
  <c r="AC631"/>
  <c r="AD631"/>
  <c r="AE631"/>
  <c r="AF631"/>
  <c r="AG631"/>
  <c r="AH631"/>
  <c r="AI631"/>
  <c r="AJ631"/>
  <c r="AK631"/>
  <c r="AO631"/>
  <c r="AP631"/>
  <c r="AR631"/>
  <c r="AB632"/>
  <c r="AC632"/>
  <c r="AD632"/>
  <c r="AE632"/>
  <c r="AF632"/>
  <c r="AG632"/>
  <c r="AH632"/>
  <c r="AI632"/>
  <c r="AJ632"/>
  <c r="AK632"/>
  <c r="AO632"/>
  <c r="AP632"/>
  <c r="AR632"/>
  <c r="AB633"/>
  <c r="AC633"/>
  <c r="AD633"/>
  <c r="AE633"/>
  <c r="AF633"/>
  <c r="AG633"/>
  <c r="AH633"/>
  <c r="AI633"/>
  <c r="AJ633"/>
  <c r="AK633"/>
  <c r="AO633"/>
  <c r="AP633"/>
  <c r="AR633"/>
  <c r="AB634"/>
  <c r="AC634"/>
  <c r="AD634"/>
  <c r="AE634"/>
  <c r="AF634"/>
  <c r="AG634"/>
  <c r="AH634"/>
  <c r="AI634"/>
  <c r="AJ634"/>
  <c r="AK634"/>
  <c r="AO634"/>
  <c r="AP634"/>
  <c r="AR634"/>
  <c r="AB635"/>
  <c r="AC635"/>
  <c r="AD635"/>
  <c r="AE635"/>
  <c r="AF635"/>
  <c r="AG635"/>
  <c r="AH635"/>
  <c r="AI635"/>
  <c r="AJ635"/>
  <c r="AK635"/>
  <c r="AO635"/>
  <c r="AP635"/>
  <c r="AR635"/>
  <c r="AB636"/>
  <c r="AC636"/>
  <c r="AD636"/>
  <c r="AE636"/>
  <c r="AF636"/>
  <c r="AG636"/>
  <c r="AH636"/>
  <c r="AI636"/>
  <c r="AJ636"/>
  <c r="AK636"/>
  <c r="AO636"/>
  <c r="AP636"/>
  <c r="AR636"/>
  <c r="AB637"/>
  <c r="AC637"/>
  <c r="AD637"/>
  <c r="AE637"/>
  <c r="AF637"/>
  <c r="AG637"/>
  <c r="AH637"/>
  <c r="AI637"/>
  <c r="AJ637"/>
  <c r="AK637"/>
  <c r="AO637"/>
  <c r="AP637"/>
  <c r="AR637"/>
  <c r="AB638"/>
  <c r="AC638"/>
  <c r="AD638"/>
  <c r="AE638"/>
  <c r="AF638"/>
  <c r="AG638"/>
  <c r="AH638"/>
  <c r="AI638"/>
  <c r="AJ638"/>
  <c r="AK638"/>
  <c r="AO638"/>
  <c r="AP638"/>
  <c r="AR638"/>
  <c r="AB639"/>
  <c r="AC639"/>
  <c r="AD639"/>
  <c r="AE639"/>
  <c r="AF639"/>
  <c r="AG639"/>
  <c r="AH639"/>
  <c r="AI639"/>
  <c r="AJ639"/>
  <c r="AK639"/>
  <c r="AO639"/>
  <c r="AP639"/>
  <c r="AR639"/>
  <c r="AB640"/>
  <c r="AC640"/>
  <c r="AD640"/>
  <c r="AE640"/>
  <c r="AF640"/>
  <c r="AG640"/>
  <c r="AH640"/>
  <c r="AI640"/>
  <c r="AJ640"/>
  <c r="AK640"/>
  <c r="AO640"/>
  <c r="AP640"/>
  <c r="AR640"/>
  <c r="AB641"/>
  <c r="AC641"/>
  <c r="AD641"/>
  <c r="AE641"/>
  <c r="AF641"/>
  <c r="AG641"/>
  <c r="AH641"/>
  <c r="AI641"/>
  <c r="AJ641"/>
  <c r="AK641"/>
  <c r="AO641"/>
  <c r="AP641"/>
  <c r="AR641"/>
  <c r="AB642"/>
  <c r="AC642"/>
  <c r="AD642"/>
  <c r="AE642"/>
  <c r="AF642"/>
  <c r="AG642"/>
  <c r="AH642"/>
  <c r="AI642"/>
  <c r="AJ642"/>
  <c r="AK642"/>
  <c r="AO642"/>
  <c r="AP642"/>
  <c r="AR642"/>
  <c r="AB643"/>
  <c r="AC643"/>
  <c r="AD643"/>
  <c r="AE643"/>
  <c r="AF643"/>
  <c r="AG643"/>
  <c r="AH643"/>
  <c r="AI643"/>
  <c r="AJ643"/>
  <c r="AK643"/>
  <c r="AO643"/>
  <c r="AP643"/>
  <c r="AR643"/>
  <c r="AB644"/>
  <c r="AC644"/>
  <c r="AD644"/>
  <c r="AE644"/>
  <c r="AF644"/>
  <c r="AG644"/>
  <c r="AH644"/>
  <c r="AI644"/>
  <c r="AJ644"/>
  <c r="AK644"/>
  <c r="AO644"/>
  <c r="AP644"/>
  <c r="AR644"/>
  <c r="AB645"/>
  <c r="AC645"/>
  <c r="AD645"/>
  <c r="AE645"/>
  <c r="AF645"/>
  <c r="AG645"/>
  <c r="AH645"/>
  <c r="AI645"/>
  <c r="AJ645"/>
  <c r="AK645"/>
  <c r="AO645"/>
  <c r="AP645"/>
  <c r="AR645"/>
  <c r="AB646"/>
  <c r="AC646"/>
  <c r="AD646"/>
  <c r="AE646"/>
  <c r="AF646"/>
  <c r="AG646"/>
  <c r="AH646"/>
  <c r="AI646"/>
  <c r="AJ646"/>
  <c r="AK646"/>
  <c r="AO646"/>
  <c r="AP646"/>
  <c r="AR646"/>
  <c r="AB647"/>
  <c r="AC647"/>
  <c r="AD647"/>
  <c r="AE647"/>
  <c r="AF647"/>
  <c r="AG647"/>
  <c r="AH647"/>
  <c r="AI647"/>
  <c r="AJ647"/>
  <c r="AK647"/>
  <c r="AO647"/>
  <c r="AP647"/>
  <c r="AR647"/>
  <c r="AB648"/>
  <c r="AC648"/>
  <c r="AD648"/>
  <c r="AE648"/>
  <c r="AF648"/>
  <c r="AG648"/>
  <c r="AH648"/>
  <c r="AI648"/>
  <c r="AJ648"/>
  <c r="AK648"/>
  <c r="AO648"/>
  <c r="AP648"/>
  <c r="AR648"/>
  <c r="AB649"/>
  <c r="AC649"/>
  <c r="AD649"/>
  <c r="AE649"/>
  <c r="AF649"/>
  <c r="AG649"/>
  <c r="AH649"/>
  <c r="AI649"/>
  <c r="AJ649"/>
  <c r="AK649"/>
  <c r="AO649"/>
  <c r="AP649"/>
  <c r="AR649"/>
  <c r="AB650"/>
  <c r="AC650"/>
  <c r="AD650"/>
  <c r="AE650"/>
  <c r="AF650"/>
  <c r="AG650"/>
  <c r="AH650"/>
  <c r="AI650"/>
  <c r="AJ650"/>
  <c r="AK650"/>
  <c r="AO650"/>
  <c r="AP650"/>
  <c r="AR650"/>
  <c r="AB651"/>
  <c r="AC651"/>
  <c r="AD651"/>
  <c r="AE651"/>
  <c r="AF651"/>
  <c r="AG651"/>
  <c r="AH651"/>
  <c r="AI651"/>
  <c r="AJ651"/>
  <c r="AK651"/>
  <c r="AO651"/>
  <c r="AP651"/>
  <c r="AR651"/>
  <c r="AB652"/>
  <c r="AC652"/>
  <c r="AD652"/>
  <c r="AE652"/>
  <c r="AF652"/>
  <c r="AG652"/>
  <c r="AH652"/>
  <c r="AI652"/>
  <c r="AJ652"/>
  <c r="AK652"/>
  <c r="AO652"/>
  <c r="AP652"/>
  <c r="AR652"/>
  <c r="AB653"/>
  <c r="AC653"/>
  <c r="AD653"/>
  <c r="AE653"/>
  <c r="AF653"/>
  <c r="AG653"/>
  <c r="AH653"/>
  <c r="AI653"/>
  <c r="AJ653"/>
  <c r="AK653"/>
  <c r="AO653"/>
  <c r="AP653"/>
  <c r="AR653"/>
  <c r="AB654"/>
  <c r="AC654"/>
  <c r="AD654"/>
  <c r="AE654"/>
  <c r="AF654"/>
  <c r="AG654"/>
  <c r="AH654"/>
  <c r="AI654"/>
  <c r="AJ654"/>
  <c r="AK654"/>
  <c r="AO654"/>
  <c r="AP654"/>
  <c r="AR654"/>
  <c r="AB655"/>
  <c r="AC655"/>
  <c r="AD655"/>
  <c r="AE655"/>
  <c r="AF655"/>
  <c r="AG655"/>
  <c r="AH655"/>
  <c r="AI655"/>
  <c r="AJ655"/>
  <c r="AK655"/>
  <c r="AO655"/>
  <c r="AP655"/>
  <c r="AR655"/>
  <c r="AB656"/>
  <c r="AC656"/>
  <c r="AD656"/>
  <c r="AE656"/>
  <c r="AF656"/>
  <c r="AG656"/>
  <c r="AH656"/>
  <c r="AI656"/>
  <c r="AJ656"/>
  <c r="AK656"/>
  <c r="AO656"/>
  <c r="AP656"/>
  <c r="AR656"/>
  <c r="AB657"/>
  <c r="AC657"/>
  <c r="AD657"/>
  <c r="AE657"/>
  <c r="AF657"/>
  <c r="AG657"/>
  <c r="AH657"/>
  <c r="AI657"/>
  <c r="AJ657"/>
  <c r="AK657"/>
  <c r="AO657"/>
  <c r="AP657"/>
  <c r="AR657"/>
  <c r="AB658"/>
  <c r="AC658"/>
  <c r="AD658"/>
  <c r="AE658"/>
  <c r="AF658"/>
  <c r="AG658"/>
  <c r="AH658"/>
  <c r="AI658"/>
  <c r="AJ658"/>
  <c r="AK658"/>
  <c r="AO658"/>
  <c r="AP658"/>
  <c r="AR658"/>
  <c r="AB659"/>
  <c r="AC659"/>
  <c r="AD659"/>
  <c r="AE659"/>
  <c r="AF659"/>
  <c r="AG659"/>
  <c r="AH659"/>
  <c r="AI659"/>
  <c r="AJ659"/>
  <c r="AK659"/>
  <c r="AO659"/>
  <c r="AP659"/>
  <c r="AR659"/>
  <c r="AB660"/>
  <c r="AC660"/>
  <c r="AD660"/>
  <c r="AE660"/>
  <c r="AF660"/>
  <c r="AG660"/>
  <c r="AH660"/>
  <c r="AI660"/>
  <c r="AJ660"/>
  <c r="AK660"/>
  <c r="AO660"/>
  <c r="AP660"/>
  <c r="AR660"/>
  <c r="AB661"/>
  <c r="AC661"/>
  <c r="AD661"/>
  <c r="AE661"/>
  <c r="AF661"/>
  <c r="AG661"/>
  <c r="AH661"/>
  <c r="AI661"/>
  <c r="AJ661"/>
  <c r="AK661"/>
  <c r="AO661"/>
  <c r="AP661"/>
  <c r="AR661"/>
  <c r="AB662"/>
  <c r="AC662"/>
  <c r="AD662"/>
  <c r="AE662"/>
  <c r="AF662"/>
  <c r="AG662"/>
  <c r="AH662"/>
  <c r="AI662"/>
  <c r="AJ662"/>
  <c r="AK662"/>
  <c r="AO662"/>
  <c r="AP662"/>
  <c r="AR662"/>
  <c r="AB663"/>
  <c r="AC663"/>
  <c r="AD663"/>
  <c r="AE663"/>
  <c r="AF663"/>
  <c r="AG663"/>
  <c r="AH663"/>
  <c r="AI663"/>
  <c r="AJ663"/>
  <c r="AK663"/>
  <c r="AO663"/>
  <c r="AP663"/>
  <c r="AR663"/>
  <c r="AB664"/>
  <c r="AC664"/>
  <c r="AD664"/>
  <c r="AE664"/>
  <c r="AF664"/>
  <c r="AG664"/>
  <c r="AH664"/>
  <c r="AI664"/>
  <c r="AJ664"/>
  <c r="AK664"/>
  <c r="AO664"/>
  <c r="AP664"/>
  <c r="AR664"/>
  <c r="AB665"/>
  <c r="AC665"/>
  <c r="AD665"/>
  <c r="AE665"/>
  <c r="AF665"/>
  <c r="AG665"/>
  <c r="AH665"/>
  <c r="AI665"/>
  <c r="AJ665"/>
  <c r="AK665"/>
  <c r="AO665"/>
  <c r="AP665"/>
  <c r="AR665"/>
  <c r="AB666"/>
  <c r="AC666"/>
  <c r="AD666"/>
  <c r="AE666"/>
  <c r="AF666"/>
  <c r="AG666"/>
  <c r="AH666"/>
  <c r="AI666"/>
  <c r="AJ666"/>
  <c r="AK666"/>
  <c r="AO666"/>
  <c r="AP666"/>
  <c r="AR666"/>
  <c r="AB667"/>
  <c r="AC667"/>
  <c r="AD667"/>
  <c r="AE667"/>
  <c r="AF667"/>
  <c r="AG667"/>
  <c r="AH667"/>
  <c r="AI667"/>
  <c r="AJ667"/>
  <c r="AK667"/>
  <c r="AO667"/>
  <c r="AP667"/>
  <c r="AR667"/>
  <c r="AB668"/>
  <c r="AC668"/>
  <c r="AD668"/>
  <c r="AE668"/>
  <c r="AF668"/>
  <c r="AG668"/>
  <c r="AH668"/>
  <c r="AI668"/>
  <c r="AJ668"/>
  <c r="AK668"/>
  <c r="AO668"/>
  <c r="AP668"/>
  <c r="AR668"/>
  <c r="AB669"/>
  <c r="AC669"/>
  <c r="AD669"/>
  <c r="AE669"/>
  <c r="AF669"/>
  <c r="AG669"/>
  <c r="AH669"/>
  <c r="AI669"/>
  <c r="AJ669"/>
  <c r="AK669"/>
  <c r="AO669"/>
  <c r="AP669"/>
  <c r="AR669"/>
  <c r="AB670"/>
  <c r="AC670"/>
  <c r="AD670"/>
  <c r="AE670"/>
  <c r="AF670"/>
  <c r="AG670"/>
  <c r="AH670"/>
  <c r="AI670"/>
  <c r="AJ670"/>
  <c r="AK670"/>
  <c r="AO670"/>
  <c r="AP670"/>
  <c r="AR670"/>
  <c r="AB671"/>
  <c r="AC671"/>
  <c r="AD671"/>
  <c r="AE671"/>
  <c r="AF671"/>
  <c r="AG671"/>
  <c r="AH671"/>
  <c r="AI671"/>
  <c r="AJ671"/>
  <c r="AK671"/>
  <c r="AO671"/>
  <c r="AP671"/>
  <c r="AR671"/>
  <c r="AB672"/>
  <c r="AC672"/>
  <c r="AD672"/>
  <c r="AE672"/>
  <c r="AF672"/>
  <c r="AG672"/>
  <c r="AH672"/>
  <c r="AI672"/>
  <c r="AJ672"/>
  <c r="AK672"/>
  <c r="AO672"/>
  <c r="AP672"/>
  <c r="AR672"/>
  <c r="AB673"/>
  <c r="AC673"/>
  <c r="AD673"/>
  <c r="AE673"/>
  <c r="AF673"/>
  <c r="AG673"/>
  <c r="AH673"/>
  <c r="AI673"/>
  <c r="AJ673"/>
  <c r="AK673"/>
  <c r="AO673"/>
  <c r="AP673"/>
  <c r="AR673"/>
  <c r="AB674"/>
  <c r="AC674"/>
  <c r="AD674"/>
  <c r="AE674"/>
  <c r="AF674"/>
  <c r="AG674"/>
  <c r="AH674"/>
  <c r="AI674"/>
  <c r="AJ674"/>
  <c r="AK674"/>
  <c r="AO674"/>
  <c r="AP674"/>
  <c r="AR674"/>
  <c r="AB675"/>
  <c r="AC675"/>
  <c r="AD675"/>
  <c r="AE675"/>
  <c r="AF675"/>
  <c r="AG675"/>
  <c r="AH675"/>
  <c r="AI675"/>
  <c r="AJ675"/>
  <c r="AK675"/>
  <c r="AO675"/>
  <c r="AP675"/>
  <c r="AR675"/>
  <c r="AB676"/>
  <c r="AC676"/>
  <c r="AD676"/>
  <c r="AE676"/>
  <c r="AF676"/>
  <c r="AG676"/>
  <c r="AH676"/>
  <c r="AI676"/>
  <c r="AJ676"/>
  <c r="AK676"/>
  <c r="AO676"/>
  <c r="AP676"/>
  <c r="AR676"/>
  <c r="AB677"/>
  <c r="AC677"/>
  <c r="AD677"/>
  <c r="AE677"/>
  <c r="AF677"/>
  <c r="AG677"/>
  <c r="AH677"/>
  <c r="AI677"/>
  <c r="AJ677"/>
  <c r="AK677"/>
  <c r="AO677"/>
  <c r="AP677"/>
  <c r="AR677"/>
  <c r="AB678"/>
  <c r="AC678"/>
  <c r="AD678"/>
  <c r="AE678"/>
  <c r="AF678"/>
  <c r="AG678"/>
  <c r="AH678"/>
  <c r="AI678"/>
  <c r="AJ678"/>
  <c r="AK678"/>
  <c r="AO678"/>
  <c r="AP678"/>
  <c r="AR678"/>
  <c r="AB679"/>
  <c r="AC679"/>
  <c r="AD679"/>
  <c r="AE679"/>
  <c r="AF679"/>
  <c r="AG679"/>
  <c r="AH679"/>
  <c r="AI679"/>
  <c r="AJ679"/>
  <c r="AK679"/>
  <c r="AO679"/>
  <c r="AP679"/>
  <c r="AR679"/>
  <c r="AB680"/>
  <c r="AC680"/>
  <c r="AD680"/>
  <c r="AE680"/>
  <c r="AF680"/>
  <c r="AG680"/>
  <c r="AH680"/>
  <c r="AI680"/>
  <c r="AJ680"/>
  <c r="AK680"/>
  <c r="AO680"/>
  <c r="AP680"/>
  <c r="AR680"/>
  <c r="AB681"/>
  <c r="AC681"/>
  <c r="AD681"/>
  <c r="AE681"/>
  <c r="AF681"/>
  <c r="AG681"/>
  <c r="AH681"/>
  <c r="AI681"/>
  <c r="AJ681"/>
  <c r="AK681"/>
  <c r="AO681"/>
  <c r="AP681"/>
  <c r="AR681"/>
  <c r="AB682"/>
  <c r="AC682"/>
  <c r="AD682"/>
  <c r="AE682"/>
  <c r="AF682"/>
  <c r="AG682"/>
  <c r="AH682"/>
  <c r="AI682"/>
  <c r="AJ682"/>
  <c r="AK682"/>
  <c r="AO682"/>
  <c r="AP682"/>
  <c r="AR682"/>
  <c r="AB683"/>
  <c r="AC683"/>
  <c r="AD683"/>
  <c r="AE683"/>
  <c r="AF683"/>
  <c r="AG683"/>
  <c r="AH683"/>
  <c r="AI683"/>
  <c r="AJ683"/>
  <c r="AK683"/>
  <c r="AO683"/>
  <c r="AP683"/>
  <c r="AR683"/>
  <c r="AB684"/>
  <c r="AC684"/>
  <c r="AD684"/>
  <c r="AE684"/>
  <c r="AF684"/>
  <c r="AG684"/>
  <c r="AH684"/>
  <c r="AI684"/>
  <c r="AJ684"/>
  <c r="AK684"/>
  <c r="AO684"/>
  <c r="AP684"/>
  <c r="AR684"/>
  <c r="AB685"/>
  <c r="AC685"/>
  <c r="AD685"/>
  <c r="AE685"/>
  <c r="AF685"/>
  <c r="AG685"/>
  <c r="AH685"/>
  <c r="AI685"/>
  <c r="AJ685"/>
  <c r="AK685"/>
  <c r="AO685"/>
  <c r="AP685"/>
  <c r="AR685"/>
  <c r="AB686"/>
  <c r="AC686"/>
  <c r="AD686"/>
  <c r="AE686"/>
  <c r="AF686"/>
  <c r="AG686"/>
  <c r="AH686"/>
  <c r="AI686"/>
  <c r="AJ686"/>
  <c r="AK686"/>
  <c r="AO686"/>
  <c r="AP686"/>
  <c r="AR686"/>
  <c r="AB687"/>
  <c r="AC687"/>
  <c r="AD687"/>
  <c r="AE687"/>
  <c r="AF687"/>
  <c r="AG687"/>
  <c r="AH687"/>
  <c r="AI687"/>
  <c r="AJ687"/>
  <c r="AK687"/>
  <c r="AO687"/>
  <c r="AP687"/>
  <c r="AR687"/>
  <c r="AB688"/>
  <c r="AC688"/>
  <c r="AD688"/>
  <c r="AE688"/>
  <c r="AF688"/>
  <c r="AG688"/>
  <c r="AH688"/>
  <c r="AI688"/>
  <c r="AJ688"/>
  <c r="AK688"/>
  <c r="AO688"/>
  <c r="AP688"/>
  <c r="AR688"/>
  <c r="AB689"/>
  <c r="AC689"/>
  <c r="AD689"/>
  <c r="AE689"/>
  <c r="AF689"/>
  <c r="AG689"/>
  <c r="AH689"/>
  <c r="AI689"/>
  <c r="AJ689"/>
  <c r="AK689"/>
  <c r="AO689"/>
  <c r="AP689"/>
  <c r="AR689"/>
  <c r="AB690"/>
  <c r="AC690"/>
  <c r="AD690"/>
  <c r="AE690"/>
  <c r="AF690"/>
  <c r="AG690"/>
  <c r="AH690"/>
  <c r="AI690"/>
  <c r="AJ690"/>
  <c r="AK690"/>
  <c r="AO690"/>
  <c r="AP690"/>
  <c r="AR690"/>
  <c r="AB691"/>
  <c r="AC691"/>
  <c r="AD691"/>
  <c r="AE691"/>
  <c r="AF691"/>
  <c r="AG691"/>
  <c r="AH691"/>
  <c r="AI691"/>
  <c r="AJ691"/>
  <c r="AK691"/>
  <c r="AO691"/>
  <c r="AP691"/>
  <c r="AR691"/>
  <c r="AB692"/>
  <c r="AC692"/>
  <c r="AD692"/>
  <c r="AE692"/>
  <c r="AF692"/>
  <c r="AG692"/>
  <c r="AH692"/>
  <c r="AI692"/>
  <c r="AJ692"/>
  <c r="AK692"/>
  <c r="AO692"/>
  <c r="AP692"/>
  <c r="AR692"/>
  <c r="AB693"/>
  <c r="AC693"/>
  <c r="AD693"/>
  <c r="AE693"/>
  <c r="AF693"/>
  <c r="AG693"/>
  <c r="AH693"/>
  <c r="AI693"/>
  <c r="AJ693"/>
  <c r="AK693"/>
  <c r="AO693"/>
  <c r="AP693"/>
  <c r="AR693"/>
  <c r="AB694"/>
  <c r="AC694"/>
  <c r="AD694"/>
  <c r="AE694"/>
  <c r="AF694"/>
  <c r="AG694"/>
  <c r="AH694"/>
  <c r="AI694"/>
  <c r="AJ694"/>
  <c r="AK694"/>
  <c r="AO694"/>
  <c r="AP694"/>
  <c r="AR694"/>
  <c r="AB695"/>
  <c r="AC695"/>
  <c r="AD695"/>
  <c r="AE695"/>
  <c r="AF695"/>
  <c r="AG695"/>
  <c r="AH695"/>
  <c r="AI695"/>
  <c r="AJ695"/>
  <c r="AK695"/>
  <c r="AO695"/>
  <c r="AP695"/>
  <c r="AR695"/>
  <c r="AB696"/>
  <c r="AC696"/>
  <c r="AD696"/>
  <c r="AE696"/>
  <c r="AF696"/>
  <c r="AG696"/>
  <c r="AH696"/>
  <c r="AI696"/>
  <c r="AJ696"/>
  <c r="AK696"/>
  <c r="AO696"/>
  <c r="AP696"/>
  <c r="AR696"/>
  <c r="AB697"/>
  <c r="AC697"/>
  <c r="AD697"/>
  <c r="AE697"/>
  <c r="AF697"/>
  <c r="AG697"/>
  <c r="AH697"/>
  <c r="AI697"/>
  <c r="AJ697"/>
  <c r="AK697"/>
  <c r="AO697"/>
  <c r="AP697"/>
  <c r="AR697"/>
  <c r="AB698"/>
  <c r="AC698"/>
  <c r="AD698"/>
  <c r="AE698"/>
  <c r="AF698"/>
  <c r="AG698"/>
  <c r="AH698"/>
  <c r="AI698"/>
  <c r="AJ698"/>
  <c r="AK698"/>
  <c r="AO698"/>
  <c r="AP698"/>
  <c r="AR698"/>
  <c r="AB699"/>
  <c r="AC699"/>
  <c r="AD699"/>
  <c r="AE699"/>
  <c r="AF699"/>
  <c r="AG699"/>
  <c r="AH699"/>
  <c r="AI699"/>
  <c r="AJ699"/>
  <c r="AK699"/>
  <c r="AO699"/>
  <c r="AP699"/>
  <c r="AR699"/>
  <c r="AB700"/>
  <c r="AC700"/>
  <c r="AD700"/>
  <c r="AE700"/>
  <c r="AF700"/>
  <c r="AG700"/>
  <c r="AH700"/>
  <c r="AI700"/>
  <c r="AJ700"/>
  <c r="AK700"/>
  <c r="AO700"/>
  <c r="AP700"/>
  <c r="AR700"/>
  <c r="AB701"/>
  <c r="AC701"/>
  <c r="AD701"/>
  <c r="AE701"/>
  <c r="AF701"/>
  <c r="AG701"/>
  <c r="AH701"/>
  <c r="AI701"/>
  <c r="AJ701"/>
  <c r="AK701"/>
  <c r="AO701"/>
  <c r="AP701"/>
  <c r="AR701"/>
  <c r="AB702"/>
  <c r="AC702"/>
  <c r="AD702"/>
  <c r="AE702"/>
  <c r="AF702"/>
  <c r="AG702"/>
  <c r="AH702"/>
  <c r="AI702"/>
  <c r="AJ702"/>
  <c r="AK702"/>
  <c r="AO702"/>
  <c r="AP702"/>
  <c r="AR702"/>
  <c r="AB703"/>
  <c r="AC703"/>
  <c r="AD703"/>
  <c r="AE703"/>
  <c r="AF703"/>
  <c r="AG703"/>
  <c r="AH703"/>
  <c r="AI703"/>
  <c r="AJ703"/>
  <c r="AK703"/>
  <c r="AO703"/>
  <c r="AP703"/>
  <c r="AR703"/>
  <c r="AB704"/>
  <c r="AC704"/>
  <c r="AD704"/>
  <c r="AE704"/>
  <c r="AF704"/>
  <c r="AG704"/>
  <c r="AH704"/>
  <c r="AI704"/>
  <c r="AJ704"/>
  <c r="AK704"/>
  <c r="AO704"/>
  <c r="AP704"/>
  <c r="AR704"/>
  <c r="AB705"/>
  <c r="AC705"/>
  <c r="AD705"/>
  <c r="AE705"/>
  <c r="AF705"/>
  <c r="AG705"/>
  <c r="AH705"/>
  <c r="AI705"/>
  <c r="AJ705"/>
  <c r="AK705"/>
  <c r="AO705"/>
  <c r="AP705"/>
  <c r="AR705"/>
  <c r="AB706"/>
  <c r="AC706"/>
  <c r="AD706"/>
  <c r="AE706"/>
  <c r="AF706"/>
  <c r="AG706"/>
  <c r="AH706"/>
  <c r="AI706"/>
  <c r="AJ706"/>
  <c r="AK706"/>
  <c r="AO706"/>
  <c r="AP706"/>
  <c r="AR706"/>
  <c r="AB707"/>
  <c r="AC707"/>
  <c r="AD707"/>
  <c r="AE707"/>
  <c r="AF707"/>
  <c r="AG707"/>
  <c r="AH707"/>
  <c r="AI707"/>
  <c r="AJ707"/>
  <c r="AK707"/>
  <c r="AO707"/>
  <c r="AP707"/>
  <c r="AR707"/>
  <c r="AB708"/>
  <c r="AC708"/>
  <c r="AD708"/>
  <c r="AE708"/>
  <c r="AF708"/>
  <c r="AG708"/>
  <c r="AH708"/>
  <c r="AI708"/>
  <c r="AJ708"/>
  <c r="AK708"/>
  <c r="AO708"/>
  <c r="AP708"/>
  <c r="AR708"/>
  <c r="AB709"/>
  <c r="AC709"/>
  <c r="AD709"/>
  <c r="AE709"/>
  <c r="AF709"/>
  <c r="AG709"/>
  <c r="AH709"/>
  <c r="AI709"/>
  <c r="AJ709"/>
  <c r="AK709"/>
  <c r="AO709"/>
  <c r="AP709"/>
  <c r="AR709"/>
  <c r="AB710"/>
  <c r="AC710"/>
  <c r="AD710"/>
  <c r="AE710"/>
  <c r="AF710"/>
  <c r="AG710"/>
  <c r="AH710"/>
  <c r="AI710"/>
  <c r="AJ710"/>
  <c r="AK710"/>
  <c r="AO710"/>
  <c r="AP710"/>
  <c r="AR710"/>
  <c r="AB711"/>
  <c r="AC711"/>
  <c r="AD711"/>
  <c r="AE711"/>
  <c r="AF711"/>
  <c r="AG711"/>
  <c r="AH711"/>
  <c r="AI711"/>
  <c r="AJ711"/>
  <c r="AK711"/>
  <c r="AO711"/>
  <c r="AP711"/>
  <c r="AR711"/>
  <c r="AB712"/>
  <c r="AC712"/>
  <c r="AD712"/>
  <c r="AE712"/>
  <c r="AF712"/>
  <c r="AG712"/>
  <c r="AH712"/>
  <c r="AI712"/>
  <c r="AJ712"/>
  <c r="AK712"/>
  <c r="AO712"/>
  <c r="AP712"/>
  <c r="AR712"/>
  <c r="AB713"/>
  <c r="AC713"/>
  <c r="AD713"/>
  <c r="AE713"/>
  <c r="AF713"/>
  <c r="AG713"/>
  <c r="AH713"/>
  <c r="AI713"/>
  <c r="AJ713"/>
  <c r="AK713"/>
  <c r="AO713"/>
  <c r="AP713"/>
  <c r="AR713"/>
  <c r="AB714"/>
  <c r="AC714"/>
  <c r="AD714"/>
  <c r="AE714"/>
  <c r="AF714"/>
  <c r="AG714"/>
  <c r="AH714"/>
  <c r="AI714"/>
  <c r="AJ714"/>
  <c r="AK714"/>
  <c r="AO714"/>
  <c r="AP714"/>
  <c r="AR714"/>
  <c r="AB715"/>
  <c r="AC715"/>
  <c r="AD715"/>
  <c r="AE715"/>
  <c r="AF715"/>
  <c r="AG715"/>
  <c r="AH715"/>
  <c r="AI715"/>
  <c r="AJ715"/>
  <c r="AK715"/>
  <c r="AO715"/>
  <c r="AP715"/>
  <c r="AR715"/>
  <c r="AB716"/>
  <c r="AC716"/>
  <c r="AD716"/>
  <c r="AE716"/>
  <c r="AF716"/>
  <c r="AG716"/>
  <c r="AH716"/>
  <c r="AI716"/>
  <c r="AJ716"/>
  <c r="AK716"/>
  <c r="AO716"/>
  <c r="AP716"/>
  <c r="AR716"/>
  <c r="AB717"/>
  <c r="AC717"/>
  <c r="AD717"/>
  <c r="AE717"/>
  <c r="AF717"/>
  <c r="AG717"/>
  <c r="AH717"/>
  <c r="AI717"/>
  <c r="AJ717"/>
  <c r="AK717"/>
  <c r="AO717"/>
  <c r="AP717"/>
  <c r="AR717"/>
  <c r="AB718"/>
  <c r="AC718"/>
  <c r="AD718"/>
  <c r="AE718"/>
  <c r="AF718"/>
  <c r="AG718"/>
  <c r="AH718"/>
  <c r="AI718"/>
  <c r="AJ718"/>
  <c r="AK718"/>
  <c r="AO718"/>
  <c r="AP718"/>
  <c r="AR718"/>
  <c r="AB719"/>
  <c r="AC719"/>
  <c r="AD719"/>
  <c r="AE719"/>
  <c r="AF719"/>
  <c r="AG719"/>
  <c r="AH719"/>
  <c r="AI719"/>
  <c r="AJ719"/>
  <c r="AK719"/>
  <c r="AO719"/>
  <c r="AP719"/>
  <c r="AR719"/>
  <c r="AB720"/>
  <c r="AC720"/>
  <c r="AD720"/>
  <c r="AE720"/>
  <c r="AF720"/>
  <c r="AG720"/>
  <c r="AH720"/>
  <c r="AI720"/>
  <c r="AJ720"/>
  <c r="AK720"/>
  <c r="AO720"/>
  <c r="AP720"/>
  <c r="AR720"/>
  <c r="AB721"/>
  <c r="AC721"/>
  <c r="AD721"/>
  <c r="AE721"/>
  <c r="AF721"/>
  <c r="AG721"/>
  <c r="AH721"/>
  <c r="AI721"/>
  <c r="AJ721"/>
  <c r="AK721"/>
  <c r="AO721"/>
  <c r="AP721"/>
  <c r="AR721"/>
  <c r="AB722"/>
  <c r="AC722"/>
  <c r="AD722"/>
  <c r="AE722"/>
  <c r="AF722"/>
  <c r="AG722"/>
  <c r="AH722"/>
  <c r="AI722"/>
  <c r="AJ722"/>
  <c r="AK722"/>
  <c r="AO722"/>
  <c r="AP722"/>
  <c r="AR722"/>
  <c r="AB723"/>
  <c r="AC723"/>
  <c r="AD723"/>
  <c r="AE723"/>
  <c r="AF723"/>
  <c r="AG723"/>
  <c r="AH723"/>
  <c r="AI723"/>
  <c r="AJ723"/>
  <c r="AK723"/>
  <c r="AO723"/>
  <c r="AP723"/>
  <c r="AR723"/>
  <c r="AB724"/>
  <c r="AC724"/>
  <c r="AD724"/>
  <c r="AE724"/>
  <c r="AF724"/>
  <c r="AG724"/>
  <c r="AH724"/>
  <c r="AI724"/>
  <c r="AJ724"/>
  <c r="AK724"/>
  <c r="AO724"/>
  <c r="AP724"/>
  <c r="AR724"/>
  <c r="AB725"/>
  <c r="AC725"/>
  <c r="AD725"/>
  <c r="AE725"/>
  <c r="AF725"/>
  <c r="AG725"/>
  <c r="AH725"/>
  <c r="AI725"/>
  <c r="AJ725"/>
  <c r="AK725"/>
  <c r="AO725"/>
  <c r="AP725"/>
  <c r="AR725"/>
  <c r="AB726"/>
  <c r="AC726"/>
  <c r="AD726"/>
  <c r="AE726"/>
  <c r="AF726"/>
  <c r="AG726"/>
  <c r="AH726"/>
  <c r="AI726"/>
  <c r="AJ726"/>
  <c r="AK726"/>
  <c r="AO726"/>
  <c r="AP726"/>
  <c r="AR726"/>
  <c r="AB727"/>
  <c r="AC727"/>
  <c r="AD727"/>
  <c r="AE727"/>
  <c r="AF727"/>
  <c r="AG727"/>
  <c r="AH727"/>
  <c r="AI727"/>
  <c r="AJ727"/>
  <c r="AK727"/>
  <c r="AO727"/>
  <c r="AP727"/>
  <c r="AR727"/>
  <c r="AB728"/>
  <c r="AC728"/>
  <c r="AD728"/>
  <c r="AE728"/>
  <c r="AF728"/>
  <c r="AG728"/>
  <c r="AH728"/>
  <c r="AI728"/>
  <c r="AJ728"/>
  <c r="AK728"/>
  <c r="AO728"/>
  <c r="AP728"/>
  <c r="AR728"/>
  <c r="AB729"/>
  <c r="AC729"/>
  <c r="AD729"/>
  <c r="AE729"/>
  <c r="AF729"/>
  <c r="AG729"/>
  <c r="AH729"/>
  <c r="AI729"/>
  <c r="AJ729"/>
  <c r="AK729"/>
  <c r="AO729"/>
  <c r="AP729"/>
  <c r="AR729"/>
  <c r="AB730"/>
  <c r="AC730"/>
  <c r="AD730"/>
  <c r="AE730"/>
  <c r="AF730"/>
  <c r="AG730"/>
  <c r="AH730"/>
  <c r="AI730"/>
  <c r="AJ730"/>
  <c r="AK730"/>
  <c r="AO730"/>
  <c r="AP730"/>
  <c r="AR730"/>
  <c r="AB731"/>
  <c r="AC731"/>
  <c r="AD731"/>
  <c r="AE731"/>
  <c r="AF731"/>
  <c r="AG731"/>
  <c r="AH731"/>
  <c r="AI731"/>
  <c r="AJ731"/>
  <c r="AK731"/>
  <c r="AO731"/>
  <c r="AP731"/>
  <c r="AR731"/>
  <c r="AB732"/>
  <c r="AC732"/>
  <c r="AD732"/>
  <c r="AE732"/>
  <c r="AF732"/>
  <c r="AG732"/>
  <c r="AH732"/>
  <c r="AI732"/>
  <c r="AJ732"/>
  <c r="AK732"/>
  <c r="AO732"/>
  <c r="AP732"/>
  <c r="AR732"/>
  <c r="AB733"/>
  <c r="AC733"/>
  <c r="AD733"/>
  <c r="AE733"/>
  <c r="AF733"/>
  <c r="AG733"/>
  <c r="AH733"/>
  <c r="AI733"/>
  <c r="AJ733"/>
  <c r="AK733"/>
  <c r="AO733"/>
  <c r="AP733"/>
  <c r="AR733"/>
  <c r="AB734"/>
  <c r="AC734"/>
  <c r="AD734"/>
  <c r="AE734"/>
  <c r="AF734"/>
  <c r="AG734"/>
  <c r="AH734"/>
  <c r="AI734"/>
  <c r="AJ734"/>
  <c r="AK734"/>
  <c r="AO734"/>
  <c r="AP734"/>
  <c r="AR734"/>
  <c r="AB735"/>
  <c r="AC735"/>
  <c r="AD735"/>
  <c r="AE735"/>
  <c r="AF735"/>
  <c r="AG735"/>
  <c r="AH735"/>
  <c r="AI735"/>
  <c r="AJ735"/>
  <c r="AK735"/>
  <c r="AO735"/>
  <c r="AP735"/>
  <c r="AR735"/>
  <c r="AB736"/>
  <c r="AC736"/>
  <c r="AD736"/>
  <c r="AE736"/>
  <c r="AF736"/>
  <c r="AG736"/>
  <c r="AH736"/>
  <c r="AI736"/>
  <c r="AJ736"/>
  <c r="AK736"/>
  <c r="AO736"/>
  <c r="AP736"/>
  <c r="AR736"/>
  <c r="AB737"/>
  <c r="AC737"/>
  <c r="AD737"/>
  <c r="AE737"/>
  <c r="AF737"/>
  <c r="AG737"/>
  <c r="AH737"/>
  <c r="AI737"/>
  <c r="AJ737"/>
  <c r="AK737"/>
  <c r="AO737"/>
  <c r="AP737"/>
  <c r="AR737"/>
  <c r="AB738"/>
  <c r="AC738"/>
  <c r="AD738"/>
  <c r="AE738"/>
  <c r="AF738"/>
  <c r="AG738"/>
  <c r="AH738"/>
  <c r="AI738"/>
  <c r="AJ738"/>
  <c r="AK738"/>
  <c r="AO738"/>
  <c r="AP738"/>
  <c r="AR738"/>
  <c r="AB739"/>
  <c r="AC739"/>
  <c r="AD739"/>
  <c r="AE739"/>
  <c r="AF739"/>
  <c r="AG739"/>
  <c r="AH739"/>
  <c r="AI739"/>
  <c r="AJ739"/>
  <c r="AK739"/>
  <c r="AO739"/>
  <c r="AP739"/>
  <c r="AR739"/>
  <c r="AB740"/>
  <c r="AC740"/>
  <c r="AD740"/>
  <c r="AE740"/>
  <c r="AF740"/>
  <c r="AG740"/>
  <c r="AH740"/>
  <c r="AI740"/>
  <c r="AJ740"/>
  <c r="AK740"/>
  <c r="AO740"/>
  <c r="AP740"/>
  <c r="AR740"/>
  <c r="AB741"/>
  <c r="AC741"/>
  <c r="AD741"/>
  <c r="AE741"/>
  <c r="AF741"/>
  <c r="AG741"/>
  <c r="AH741"/>
  <c r="AI741"/>
  <c r="AJ741"/>
  <c r="AK741"/>
  <c r="AO741"/>
  <c r="AP741"/>
  <c r="AR741"/>
  <c r="AB742"/>
  <c r="AC742"/>
  <c r="AD742"/>
  <c r="AE742"/>
  <c r="AF742"/>
  <c r="AG742"/>
  <c r="AH742"/>
  <c r="AI742"/>
  <c r="AJ742"/>
  <c r="AK742"/>
  <c r="AO742"/>
  <c r="AP742"/>
  <c r="AR742"/>
  <c r="AB743"/>
  <c r="AC743"/>
  <c r="AD743"/>
  <c r="AE743"/>
  <c r="AF743"/>
  <c r="AG743"/>
  <c r="AH743"/>
  <c r="AI743"/>
  <c r="AJ743"/>
  <c r="AK743"/>
  <c r="AO743"/>
  <c r="AP743"/>
  <c r="AR743"/>
  <c r="AB744"/>
  <c r="AC744"/>
  <c r="AD744"/>
  <c r="AE744"/>
  <c r="AF744"/>
  <c r="AG744"/>
  <c r="AH744"/>
  <c r="AI744"/>
  <c r="AJ744"/>
  <c r="AK744"/>
  <c r="AO744"/>
  <c r="AP744"/>
  <c r="AR744"/>
  <c r="AB745"/>
  <c r="AC745"/>
  <c r="AD745"/>
  <c r="AE745"/>
  <c r="AF745"/>
  <c r="AG745"/>
  <c r="AH745"/>
  <c r="AI745"/>
  <c r="AJ745"/>
  <c r="AK745"/>
  <c r="AO745"/>
  <c r="AP745"/>
  <c r="AR745"/>
  <c r="AB746"/>
  <c r="AC746"/>
  <c r="AD746"/>
  <c r="AE746"/>
  <c r="AF746"/>
  <c r="AG746"/>
  <c r="AH746"/>
  <c r="AI746"/>
  <c r="AJ746"/>
  <c r="AK746"/>
  <c r="AO746"/>
  <c r="AP746"/>
  <c r="AR746"/>
  <c r="AB747"/>
  <c r="AC747"/>
  <c r="AD747"/>
  <c r="AE747"/>
  <c r="AF747"/>
  <c r="AG747"/>
  <c r="AH747"/>
  <c r="AI747"/>
  <c r="AJ747"/>
  <c r="AK747"/>
  <c r="AO747"/>
  <c r="AP747"/>
  <c r="AR747"/>
  <c r="AB748"/>
  <c r="AC748"/>
  <c r="AD748"/>
  <c r="AE748"/>
  <c r="AF748"/>
  <c r="AG748"/>
  <c r="AH748"/>
  <c r="AI748"/>
  <c r="AJ748"/>
  <c r="AK748"/>
  <c r="AO748"/>
  <c r="AP748"/>
  <c r="AR748"/>
  <c r="AB749"/>
  <c r="AC749"/>
  <c r="AD749"/>
  <c r="AE749"/>
  <c r="AF749"/>
  <c r="AG749"/>
  <c r="AH749"/>
  <c r="AI749"/>
  <c r="AJ749"/>
  <c r="AK749"/>
  <c r="AO749"/>
  <c r="AP749"/>
  <c r="AR749"/>
  <c r="AB750"/>
  <c r="AC750"/>
  <c r="AD750"/>
  <c r="AE750"/>
  <c r="AF750"/>
  <c r="AG750"/>
  <c r="AH750"/>
  <c r="AI750"/>
  <c r="AJ750"/>
  <c r="AK750"/>
  <c r="AO750"/>
  <c r="AP750"/>
  <c r="AR750"/>
  <c r="AB751"/>
  <c r="AC751"/>
  <c r="AD751"/>
  <c r="AE751"/>
  <c r="AF751"/>
  <c r="AG751"/>
  <c r="AH751"/>
  <c r="AI751"/>
  <c r="AJ751"/>
  <c r="AK751"/>
  <c r="AO751"/>
  <c r="AP751"/>
  <c r="AR751"/>
  <c r="AB752"/>
  <c r="AC752"/>
  <c r="AD752"/>
  <c r="AE752"/>
  <c r="AF752"/>
  <c r="AG752"/>
  <c r="AH752"/>
  <c r="AI752"/>
  <c r="AJ752"/>
  <c r="AK752"/>
  <c r="AO752"/>
  <c r="AP752"/>
  <c r="AR752"/>
  <c r="AB753"/>
  <c r="AC753"/>
  <c r="AD753"/>
  <c r="AE753"/>
  <c r="AF753"/>
  <c r="AG753"/>
  <c r="AH753"/>
  <c r="AI753"/>
  <c r="AJ753"/>
  <c r="AK753"/>
  <c r="AO753"/>
  <c r="AP753"/>
  <c r="AR753"/>
  <c r="AB754"/>
  <c r="AC754"/>
  <c r="AD754"/>
  <c r="AE754"/>
  <c r="AF754"/>
  <c r="AG754"/>
  <c r="AH754"/>
  <c r="AI754"/>
  <c r="AJ754"/>
  <c r="AK754"/>
  <c r="AO754"/>
  <c r="AP754"/>
  <c r="AR754"/>
  <c r="AB755"/>
  <c r="AC755"/>
  <c r="AD755"/>
  <c r="AE755"/>
  <c r="AF755"/>
  <c r="AG755"/>
  <c r="AH755"/>
  <c r="AI755"/>
  <c r="AJ755"/>
  <c r="AK755"/>
  <c r="AO755"/>
  <c r="AP755"/>
  <c r="AR755"/>
  <c r="AB756"/>
  <c r="AC756"/>
  <c r="AD756"/>
  <c r="AE756"/>
  <c r="AF756"/>
  <c r="AG756"/>
  <c r="AH756"/>
  <c r="AI756"/>
  <c r="AJ756"/>
  <c r="AK756"/>
  <c r="AO756"/>
  <c r="AP756"/>
  <c r="AR756"/>
  <c r="AB757"/>
  <c r="AC757"/>
  <c r="AD757"/>
  <c r="AE757"/>
  <c r="AF757"/>
  <c r="AG757"/>
  <c r="AH757"/>
  <c r="AI757"/>
  <c r="AJ757"/>
  <c r="AK757"/>
  <c r="AO757"/>
  <c r="AP757"/>
  <c r="AR757"/>
  <c r="AB758"/>
  <c r="AC758"/>
  <c r="AD758"/>
  <c r="AE758"/>
  <c r="AF758"/>
  <c r="AG758"/>
  <c r="AH758"/>
  <c r="AI758"/>
  <c r="AJ758"/>
  <c r="AK758"/>
  <c r="AO758"/>
  <c r="AP758"/>
  <c r="AR758"/>
  <c r="AB759"/>
  <c r="AC759"/>
  <c r="AD759"/>
  <c r="AE759"/>
  <c r="AF759"/>
  <c r="AG759"/>
  <c r="AH759"/>
  <c r="AI759"/>
  <c r="AJ759"/>
  <c r="AK759"/>
  <c r="AO759"/>
  <c r="AP759"/>
  <c r="AR759"/>
  <c r="AB760"/>
  <c r="AC760"/>
  <c r="AD760"/>
  <c r="AE760"/>
  <c r="AF760"/>
  <c r="AG760"/>
  <c r="AH760"/>
  <c r="AI760"/>
  <c r="AJ760"/>
  <c r="AK760"/>
  <c r="AO760"/>
  <c r="AP760"/>
  <c r="AR760"/>
  <c r="AB761"/>
  <c r="AC761"/>
  <c r="AD761"/>
  <c r="AE761"/>
  <c r="AF761"/>
  <c r="AG761"/>
  <c r="AH761"/>
  <c r="AI761"/>
  <c r="AJ761"/>
  <c r="AK761"/>
  <c r="AO761"/>
  <c r="AP761"/>
  <c r="AR761"/>
  <c r="AB762"/>
  <c r="AC762"/>
  <c r="AD762"/>
  <c r="AE762"/>
  <c r="AF762"/>
  <c r="AG762"/>
  <c r="AH762"/>
  <c r="AI762"/>
  <c r="AJ762"/>
  <c r="AK762"/>
  <c r="AO762"/>
  <c r="AP762"/>
  <c r="AR762"/>
  <c r="AB763"/>
  <c r="AC763"/>
  <c r="AD763"/>
  <c r="AE763"/>
  <c r="AF763"/>
  <c r="AG763"/>
  <c r="AH763"/>
  <c r="AI763"/>
  <c r="AJ763"/>
  <c r="AK763"/>
  <c r="AO763"/>
  <c r="AP763"/>
  <c r="AR763"/>
  <c r="AB764"/>
  <c r="AC764"/>
  <c r="AD764"/>
  <c r="AE764"/>
  <c r="AF764"/>
  <c r="AG764"/>
  <c r="AH764"/>
  <c r="AI764"/>
  <c r="AJ764"/>
  <c r="AK764"/>
  <c r="AO764"/>
  <c r="AP764"/>
  <c r="AR764"/>
  <c r="AB765"/>
  <c r="AC765"/>
  <c r="AD765"/>
  <c r="AE765"/>
  <c r="AF765"/>
  <c r="AG765"/>
  <c r="AH765"/>
  <c r="AI765"/>
  <c r="AJ765"/>
  <c r="AK765"/>
  <c r="AO765"/>
  <c r="AP765"/>
  <c r="AR765"/>
  <c r="AB766"/>
  <c r="AC766"/>
  <c r="AD766"/>
  <c r="AE766"/>
  <c r="AF766"/>
  <c r="AG766"/>
  <c r="AH766"/>
  <c r="AI766"/>
  <c r="AJ766"/>
  <c r="AK766"/>
  <c r="AO766"/>
  <c r="AP766"/>
  <c r="AR766"/>
  <c r="AB767"/>
  <c r="AC767"/>
  <c r="AD767"/>
  <c r="AE767"/>
  <c r="AF767"/>
  <c r="AG767"/>
  <c r="AH767"/>
  <c r="AI767"/>
  <c r="AJ767"/>
  <c r="AK767"/>
  <c r="AO767"/>
  <c r="AP767"/>
  <c r="AR767"/>
  <c r="AB768"/>
  <c r="AC768"/>
  <c r="AD768"/>
  <c r="AE768"/>
  <c r="AF768"/>
  <c r="AG768"/>
  <c r="AH768"/>
  <c r="AI768"/>
  <c r="AJ768"/>
  <c r="AK768"/>
  <c r="AO768"/>
  <c r="AP768"/>
  <c r="AR768"/>
  <c r="AB769"/>
  <c r="AC769"/>
  <c r="AD769"/>
  <c r="AE769"/>
  <c r="AF769"/>
  <c r="AG769"/>
  <c r="AH769"/>
  <c r="AI769"/>
  <c r="AJ769"/>
  <c r="AK769"/>
  <c r="AO769"/>
  <c r="AP769"/>
  <c r="AR769"/>
  <c r="AB770"/>
  <c r="AC770"/>
  <c r="AD770"/>
  <c r="AE770"/>
  <c r="AF770"/>
  <c r="AG770"/>
  <c r="AH770"/>
  <c r="AI770"/>
  <c r="AJ770"/>
  <c r="AK770"/>
  <c r="AO770"/>
  <c r="AP770"/>
  <c r="AR770"/>
  <c r="AB771"/>
  <c r="AC771"/>
  <c r="AD771"/>
  <c r="AE771"/>
  <c r="AF771"/>
  <c r="AG771"/>
  <c r="AH771"/>
  <c r="AI771"/>
  <c r="AJ771"/>
  <c r="AK771"/>
  <c r="AO771"/>
  <c r="AP771"/>
  <c r="AR771"/>
  <c r="AB772"/>
  <c r="AC772"/>
  <c r="AD772"/>
  <c r="AE772"/>
  <c r="AF772"/>
  <c r="AG772"/>
  <c r="AH772"/>
  <c r="AI772"/>
  <c r="AJ772"/>
  <c r="AK772"/>
  <c r="AO772"/>
  <c r="AP772"/>
  <c r="AR772"/>
  <c r="AB773"/>
  <c r="AC773"/>
  <c r="AD773"/>
  <c r="AE773"/>
  <c r="AF773"/>
  <c r="AG773"/>
  <c r="AH773"/>
  <c r="AI773"/>
  <c r="AJ773"/>
  <c r="AK773"/>
  <c r="AO773"/>
  <c r="AP773"/>
  <c r="AR773"/>
  <c r="AB774"/>
  <c r="AC774"/>
  <c r="AD774"/>
  <c r="AE774"/>
  <c r="AF774"/>
  <c r="AG774"/>
  <c r="AH774"/>
  <c r="AI774"/>
  <c r="AJ774"/>
  <c r="AK774"/>
  <c r="AO774"/>
  <c r="AP774"/>
  <c r="AR774"/>
  <c r="AB775"/>
  <c r="AC775"/>
  <c r="AD775"/>
  <c r="AE775"/>
  <c r="AF775"/>
  <c r="AG775"/>
  <c r="AH775"/>
  <c r="AI775"/>
  <c r="AJ775"/>
  <c r="AK775"/>
  <c r="AO775"/>
  <c r="AP775"/>
  <c r="AR775"/>
  <c r="AB776"/>
  <c r="AC776"/>
  <c r="AD776"/>
  <c r="AE776"/>
  <c r="AF776"/>
  <c r="AG776"/>
  <c r="AH776"/>
  <c r="AI776"/>
  <c r="AJ776"/>
  <c r="AK776"/>
  <c r="AO776"/>
  <c r="AP776"/>
  <c r="AR776"/>
  <c r="AB777"/>
  <c r="AC777"/>
  <c r="AD777"/>
  <c r="AE777"/>
  <c r="AF777"/>
  <c r="AG777"/>
  <c r="AH777"/>
  <c r="AI777"/>
  <c r="AJ777"/>
  <c r="AK777"/>
  <c r="AO777"/>
  <c r="AP777"/>
  <c r="AR777"/>
  <c r="AB778"/>
  <c r="AC778"/>
  <c r="AD778"/>
  <c r="AE778"/>
  <c r="AF778"/>
  <c r="AG778"/>
  <c r="AH778"/>
  <c r="AI778"/>
  <c r="AJ778"/>
  <c r="AK778"/>
  <c r="AO778"/>
  <c r="AP778"/>
  <c r="AR778"/>
  <c r="AB779"/>
  <c r="AC779"/>
  <c r="AD779"/>
  <c r="AE779"/>
  <c r="AF779"/>
  <c r="AG779"/>
  <c r="AH779"/>
  <c r="AI779"/>
  <c r="AJ779"/>
  <c r="AK779"/>
  <c r="AO779"/>
  <c r="AP779"/>
  <c r="AR779"/>
  <c r="AB780"/>
  <c r="AC780"/>
  <c r="AD780"/>
  <c r="AE780"/>
  <c r="AF780"/>
  <c r="AG780"/>
  <c r="AH780"/>
  <c r="AI780"/>
  <c r="AJ780"/>
  <c r="AK780"/>
  <c r="AO780"/>
  <c r="AP780"/>
  <c r="AR780"/>
  <c r="AB781"/>
  <c r="AC781"/>
  <c r="AD781"/>
  <c r="AE781"/>
  <c r="AF781"/>
  <c r="AG781"/>
  <c r="AH781"/>
  <c r="AI781"/>
  <c r="AJ781"/>
  <c r="AK781"/>
  <c r="AO781"/>
  <c r="AP781"/>
  <c r="AR781"/>
  <c r="AB782"/>
  <c r="AC782"/>
  <c r="AD782"/>
  <c r="AE782"/>
  <c r="AF782"/>
  <c r="AG782"/>
  <c r="AH782"/>
  <c r="AI782"/>
  <c r="AJ782"/>
  <c r="AK782"/>
  <c r="AO782"/>
  <c r="AP782"/>
  <c r="AR782"/>
  <c r="AB783"/>
  <c r="AC783"/>
  <c r="AD783"/>
  <c r="AE783"/>
  <c r="AF783"/>
  <c r="AG783"/>
  <c r="AH783"/>
  <c r="AI783"/>
  <c r="AJ783"/>
  <c r="AK783"/>
  <c r="AO783"/>
  <c r="AP783"/>
  <c r="AR783"/>
  <c r="AB784"/>
  <c r="AC784"/>
  <c r="AD784"/>
  <c r="AE784"/>
  <c r="AF784"/>
  <c r="AG784"/>
  <c r="AH784"/>
  <c r="AI784"/>
  <c r="AJ784"/>
  <c r="AK784"/>
  <c r="AO784"/>
  <c r="AP784"/>
  <c r="AR784"/>
  <c r="AB785"/>
  <c r="AC785"/>
  <c r="AD785"/>
  <c r="AE785"/>
  <c r="AF785"/>
  <c r="AG785"/>
  <c r="AH785"/>
  <c r="AI785"/>
  <c r="AJ785"/>
  <c r="AK785"/>
  <c r="AO785"/>
  <c r="AP785"/>
  <c r="AR785"/>
  <c r="AB786"/>
  <c r="AC786"/>
  <c r="AD786"/>
  <c r="AE786"/>
  <c r="AF786"/>
  <c r="AG786"/>
  <c r="AH786"/>
  <c r="AI786"/>
  <c r="AJ786"/>
  <c r="AK786"/>
  <c r="AO786"/>
  <c r="AP786"/>
  <c r="AR786"/>
  <c r="AB787"/>
  <c r="AC787"/>
  <c r="AD787"/>
  <c r="AE787"/>
  <c r="AF787"/>
  <c r="AG787"/>
  <c r="AH787"/>
  <c r="AI787"/>
  <c r="AJ787"/>
  <c r="AK787"/>
  <c r="AO787"/>
  <c r="AP787"/>
  <c r="AR787"/>
  <c r="AB788"/>
  <c r="AC788"/>
  <c r="AD788"/>
  <c r="AE788"/>
  <c r="AF788"/>
  <c r="AG788"/>
  <c r="AH788"/>
  <c r="AI788"/>
  <c r="AJ788"/>
  <c r="AK788"/>
  <c r="AO788"/>
  <c r="AP788"/>
  <c r="AR788"/>
  <c r="AB789"/>
  <c r="AC789"/>
  <c r="AD789"/>
  <c r="AE789"/>
  <c r="AF789"/>
  <c r="AG789"/>
  <c r="AH789"/>
  <c r="AI789"/>
  <c r="AJ789"/>
  <c r="AK789"/>
  <c r="AO789"/>
  <c r="AP789"/>
  <c r="AR789"/>
  <c r="AB790"/>
  <c r="AC790"/>
  <c r="AD790"/>
  <c r="AE790"/>
  <c r="AF790"/>
  <c r="AG790"/>
  <c r="AH790"/>
  <c r="AI790"/>
  <c r="AJ790"/>
  <c r="AK790"/>
  <c r="AO790"/>
  <c r="AP790"/>
  <c r="AR790"/>
  <c r="AB791"/>
  <c r="AC791"/>
  <c r="AD791"/>
  <c r="AE791"/>
  <c r="AF791"/>
  <c r="AG791"/>
  <c r="AH791"/>
  <c r="AI791"/>
  <c r="AJ791"/>
  <c r="AK791"/>
  <c r="AO791"/>
  <c r="AP791"/>
  <c r="AR791"/>
  <c r="AB792"/>
  <c r="AC792"/>
  <c r="AD792"/>
  <c r="AE792"/>
  <c r="AF792"/>
  <c r="AG792"/>
  <c r="AH792"/>
  <c r="AI792"/>
  <c r="AJ792"/>
  <c r="AK792"/>
  <c r="AO792"/>
  <c r="AP792"/>
  <c r="AR792"/>
  <c r="AB793"/>
  <c r="AC793"/>
  <c r="AD793"/>
  <c r="AE793"/>
  <c r="AF793"/>
  <c r="AG793"/>
  <c r="AH793"/>
  <c r="AI793"/>
  <c r="AJ793"/>
  <c r="AK793"/>
  <c r="AO793"/>
  <c r="AP793"/>
  <c r="AR793"/>
  <c r="AB794"/>
  <c r="AC794"/>
  <c r="AD794"/>
  <c r="AE794"/>
  <c r="AF794"/>
  <c r="AG794"/>
  <c r="AH794"/>
  <c r="AI794"/>
  <c r="AJ794"/>
  <c r="AK794"/>
  <c r="AO794"/>
  <c r="AP794"/>
  <c r="AR794"/>
  <c r="AB795"/>
  <c r="AC795"/>
  <c r="AD795"/>
  <c r="AE795"/>
  <c r="AF795"/>
  <c r="AG795"/>
  <c r="AH795"/>
  <c r="AI795"/>
  <c r="AJ795"/>
  <c r="AK795"/>
  <c r="AO795"/>
  <c r="AP795"/>
  <c r="AR795"/>
  <c r="AB796"/>
  <c r="AC796"/>
  <c r="AD796"/>
  <c r="AE796"/>
  <c r="AF796"/>
  <c r="AG796"/>
  <c r="AH796"/>
  <c r="AI796"/>
  <c r="AJ796"/>
  <c r="AK796"/>
  <c r="AO796"/>
  <c r="AP796"/>
  <c r="AR796"/>
  <c r="AB797"/>
  <c r="AC797"/>
  <c r="AD797"/>
  <c r="AE797"/>
  <c r="AF797"/>
  <c r="AG797"/>
  <c r="AH797"/>
  <c r="AI797"/>
  <c r="AJ797"/>
  <c r="AK797"/>
  <c r="AO797"/>
  <c r="AP797"/>
  <c r="AR797"/>
  <c r="AB798"/>
  <c r="AC798"/>
  <c r="AD798"/>
  <c r="AE798"/>
  <c r="AF798"/>
  <c r="AG798"/>
  <c r="AH798"/>
  <c r="AI798"/>
  <c r="AJ798"/>
  <c r="AK798"/>
  <c r="AO798"/>
  <c r="AP798"/>
  <c r="AR798"/>
  <c r="AB799"/>
  <c r="AC799"/>
  <c r="AD799"/>
  <c r="AE799"/>
  <c r="AF799"/>
  <c r="AG799"/>
  <c r="AH799"/>
  <c r="AI799"/>
  <c r="AJ799"/>
  <c r="AK799"/>
  <c r="AO799"/>
  <c r="AP799"/>
  <c r="AR799"/>
  <c r="AB800"/>
  <c r="AC800"/>
  <c r="AD800"/>
  <c r="AE800"/>
  <c r="AF800"/>
  <c r="AG800"/>
  <c r="AH800"/>
  <c r="AI800"/>
  <c r="AJ800"/>
  <c r="AK800"/>
  <c r="AO800"/>
  <c r="AP800"/>
  <c r="AR800"/>
  <c r="AB801"/>
  <c r="AC801"/>
  <c r="AD801"/>
  <c r="AE801"/>
  <c r="AF801"/>
  <c r="AG801"/>
  <c r="AH801"/>
  <c r="AI801"/>
  <c r="AJ801"/>
  <c r="AK801"/>
  <c r="AO801"/>
  <c r="AP801"/>
  <c r="AR801"/>
  <c r="AB802"/>
  <c r="AC802"/>
  <c r="AD802"/>
  <c r="AE802"/>
  <c r="AF802"/>
  <c r="AG802"/>
  <c r="AH802"/>
  <c r="AI802"/>
  <c r="AJ802"/>
  <c r="AK802"/>
  <c r="AO802"/>
  <c r="AP802"/>
  <c r="AR802"/>
  <c r="AB803"/>
  <c r="AC803"/>
  <c r="AD803"/>
  <c r="AE803"/>
  <c r="AF803"/>
  <c r="AG803"/>
  <c r="AH803"/>
  <c r="AI803"/>
  <c r="AJ803"/>
  <c r="AK803"/>
  <c r="AO803"/>
  <c r="AP803"/>
  <c r="AR803"/>
  <c r="AB804"/>
  <c r="AC804"/>
  <c r="AD804"/>
  <c r="AE804"/>
  <c r="AF804"/>
  <c r="AG804"/>
  <c r="AH804"/>
  <c r="AI804"/>
  <c r="AJ804"/>
  <c r="AK804"/>
  <c r="AO804"/>
  <c r="AP804"/>
  <c r="AR804"/>
  <c r="AB805"/>
  <c r="AC805"/>
  <c r="AD805"/>
  <c r="AE805"/>
  <c r="AF805"/>
  <c r="AG805"/>
  <c r="AH805"/>
  <c r="AI805"/>
  <c r="AJ805"/>
  <c r="AK805"/>
  <c r="AO805"/>
  <c r="AP805"/>
  <c r="AR805"/>
  <c r="AB806"/>
  <c r="AC806"/>
  <c r="AD806"/>
  <c r="AE806"/>
  <c r="AF806"/>
  <c r="AG806"/>
  <c r="AH806"/>
  <c r="AI806"/>
  <c r="AJ806"/>
  <c r="AK806"/>
  <c r="AO806"/>
  <c r="AP806"/>
  <c r="AR806"/>
  <c r="AB807"/>
  <c r="AC807"/>
  <c r="AD807"/>
  <c r="AE807"/>
  <c r="AF807"/>
  <c r="AG807"/>
  <c r="AH807"/>
  <c r="AI807"/>
  <c r="AJ807"/>
  <c r="AK807"/>
  <c r="AO807"/>
  <c r="AP807"/>
  <c r="AR807"/>
  <c r="AB808"/>
  <c r="AC808"/>
  <c r="AD808"/>
  <c r="AE808"/>
  <c r="AF808"/>
  <c r="AG808"/>
  <c r="AH808"/>
  <c r="AI808"/>
  <c r="AJ808"/>
  <c r="AK808"/>
  <c r="AO808"/>
  <c r="AP808"/>
  <c r="AR808"/>
  <c r="AB809"/>
  <c r="AC809"/>
  <c r="AD809"/>
  <c r="AE809"/>
  <c r="AF809"/>
  <c r="AG809"/>
  <c r="AH809"/>
  <c r="AI809"/>
  <c r="AJ809"/>
  <c r="AK809"/>
  <c r="AO809"/>
  <c r="AP809"/>
  <c r="AR809"/>
  <c r="AB810"/>
  <c r="AC810"/>
  <c r="AD810"/>
  <c r="AE810"/>
  <c r="AF810"/>
  <c r="AG810"/>
  <c r="AH810"/>
  <c r="AI810"/>
  <c r="AJ810"/>
  <c r="AK810"/>
  <c r="AO810"/>
  <c r="AP810"/>
  <c r="AR810"/>
  <c r="AB811"/>
  <c r="AC811"/>
  <c r="AD811"/>
  <c r="AE811"/>
  <c r="AF811"/>
  <c r="AG811"/>
  <c r="AH811"/>
  <c r="AI811"/>
  <c r="AJ811"/>
  <c r="AK811"/>
  <c r="AO811"/>
  <c r="AP811"/>
  <c r="AR811"/>
  <c r="AB812"/>
  <c r="AC812"/>
  <c r="AD812"/>
  <c r="AE812"/>
  <c r="AF812"/>
  <c r="AG812"/>
  <c r="AH812"/>
  <c r="AI812"/>
  <c r="AJ812"/>
  <c r="AK812"/>
  <c r="AO812"/>
  <c r="AP812"/>
  <c r="AR812"/>
  <c r="AB813"/>
  <c r="AC813"/>
  <c r="AD813"/>
  <c r="AE813"/>
  <c r="AF813"/>
  <c r="AG813"/>
  <c r="AH813"/>
  <c r="AI813"/>
  <c r="AJ813"/>
  <c r="AK813"/>
  <c r="AO813"/>
  <c r="AP813"/>
  <c r="AR813"/>
  <c r="AB814"/>
  <c r="AC814"/>
  <c r="AD814"/>
  <c r="AE814"/>
  <c r="AF814"/>
  <c r="AG814"/>
  <c r="AH814"/>
  <c r="AI814"/>
  <c r="AJ814"/>
  <c r="AK814"/>
  <c r="AO814"/>
  <c r="AP814"/>
  <c r="AR814"/>
  <c r="AB815"/>
  <c r="AC815"/>
  <c r="AD815"/>
  <c r="AE815"/>
  <c r="AF815"/>
  <c r="AG815"/>
  <c r="AH815"/>
  <c r="AI815"/>
  <c r="AJ815"/>
  <c r="AK815"/>
  <c r="AO815"/>
  <c r="AP815"/>
  <c r="AR815"/>
  <c r="AB816"/>
  <c r="AC816"/>
  <c r="AD816"/>
  <c r="AE816"/>
  <c r="AF816"/>
  <c r="AG816"/>
  <c r="AH816"/>
  <c r="AI816"/>
  <c r="AJ816"/>
  <c r="AK816"/>
  <c r="AO816"/>
  <c r="AP816"/>
  <c r="AR816"/>
  <c r="AB817"/>
  <c r="AC817"/>
  <c r="AD817"/>
  <c r="AE817"/>
  <c r="AF817"/>
  <c r="AG817"/>
  <c r="AH817"/>
  <c r="AI817"/>
  <c r="AJ817"/>
  <c r="AK817"/>
  <c r="AO817"/>
  <c r="AP817"/>
  <c r="AR817"/>
  <c r="AB818"/>
  <c r="AC818"/>
  <c r="AD818"/>
  <c r="AE818"/>
  <c r="AF818"/>
  <c r="AG818"/>
  <c r="AH818"/>
  <c r="AI818"/>
  <c r="AJ818"/>
  <c r="AK818"/>
  <c r="AO818"/>
  <c r="AP818"/>
  <c r="AR818"/>
  <c r="AB819"/>
  <c r="AC819"/>
  <c r="AD819"/>
  <c r="AE819"/>
  <c r="AF819"/>
  <c r="AG819"/>
  <c r="AH819"/>
  <c r="AI819"/>
  <c r="AJ819"/>
  <c r="AK819"/>
  <c r="AO819"/>
  <c r="AP819"/>
  <c r="AR819"/>
  <c r="AB820"/>
  <c r="AC820"/>
  <c r="AD820"/>
  <c r="AE820"/>
  <c r="AF820"/>
  <c r="AG820"/>
  <c r="AH820"/>
  <c r="AI820"/>
  <c r="AJ820"/>
  <c r="AK820"/>
  <c r="AO820"/>
  <c r="AP820"/>
  <c r="AR820"/>
  <c r="AB821"/>
  <c r="AC821"/>
  <c r="AD821"/>
  <c r="AE821"/>
  <c r="AF821"/>
  <c r="AG821"/>
  <c r="AH821"/>
  <c r="AI821"/>
  <c r="AJ821"/>
  <c r="AK821"/>
  <c r="AO821"/>
  <c r="AP821"/>
  <c r="AR821"/>
  <c r="AB822"/>
  <c r="AC822"/>
  <c r="AD822"/>
  <c r="AE822"/>
  <c r="AF822"/>
  <c r="AG822"/>
  <c r="AH822"/>
  <c r="AI822"/>
  <c r="AJ822"/>
  <c r="AK822"/>
  <c r="AO822"/>
  <c r="AP822"/>
  <c r="AR822"/>
  <c r="AB823"/>
  <c r="AC823"/>
  <c r="AD823"/>
  <c r="AE823"/>
  <c r="AF823"/>
  <c r="AG823"/>
  <c r="AH823"/>
  <c r="AI823"/>
  <c r="AJ823"/>
  <c r="AK823"/>
  <c r="AO823"/>
  <c r="AP823"/>
  <c r="AR823"/>
  <c r="AB824"/>
  <c r="AC824"/>
  <c r="AD824"/>
  <c r="AE824"/>
  <c r="AF824"/>
  <c r="AG824"/>
  <c r="AH824"/>
  <c r="AI824"/>
  <c r="AJ824"/>
  <c r="AK824"/>
  <c r="AO824"/>
  <c r="AP824"/>
  <c r="AR824"/>
  <c r="AB825"/>
  <c r="AC825"/>
  <c r="AD825"/>
  <c r="AE825"/>
  <c r="AF825"/>
  <c r="AG825"/>
  <c r="AH825"/>
  <c r="AI825"/>
  <c r="AJ825"/>
  <c r="AK825"/>
  <c r="AO825"/>
  <c r="AP825"/>
  <c r="AR825"/>
  <c r="AB826"/>
  <c r="AC826"/>
  <c r="AD826"/>
  <c r="AE826"/>
  <c r="AF826"/>
  <c r="AG826"/>
  <c r="AH826"/>
  <c r="AI826"/>
  <c r="AJ826"/>
  <c r="AK826"/>
  <c r="AO826"/>
  <c r="AP826"/>
  <c r="AR826"/>
  <c r="AB827"/>
  <c r="AC827"/>
  <c r="AD827"/>
  <c r="AE827"/>
  <c r="AF827"/>
  <c r="AG827"/>
  <c r="AH827"/>
  <c r="AI827"/>
  <c r="AJ827"/>
  <c r="AK827"/>
  <c r="AO827"/>
  <c r="AP827"/>
  <c r="AR827"/>
  <c r="AB828"/>
  <c r="AC828"/>
  <c r="AD828"/>
  <c r="AE828"/>
  <c r="AF828"/>
  <c r="AG828"/>
  <c r="AH828"/>
  <c r="AI828"/>
  <c r="AJ828"/>
  <c r="AK828"/>
  <c r="AO828"/>
  <c r="AP828"/>
  <c r="AR828"/>
  <c r="AB829"/>
  <c r="AC829"/>
  <c r="AD829"/>
  <c r="AE829"/>
  <c r="AF829"/>
  <c r="AG829"/>
  <c r="AH829"/>
  <c r="AI829"/>
  <c r="AJ829"/>
  <c r="AK829"/>
  <c r="AO829"/>
  <c r="AP829"/>
  <c r="AR829"/>
  <c r="AB830"/>
  <c r="AC830"/>
  <c r="AD830"/>
  <c r="AE830"/>
  <c r="AF830"/>
  <c r="AG830"/>
  <c r="AH830"/>
  <c r="AI830"/>
  <c r="AJ830"/>
  <c r="AK830"/>
  <c r="AO830"/>
  <c r="AP830"/>
  <c r="AR830"/>
  <c r="AB831"/>
  <c r="AC831"/>
  <c r="AD831"/>
  <c r="AE831"/>
  <c r="AF831"/>
  <c r="AG831"/>
  <c r="AH831"/>
  <c r="AI831"/>
  <c r="AJ831"/>
  <c r="AK831"/>
  <c r="AO831"/>
  <c r="AP831"/>
  <c r="AR831"/>
  <c r="AB832"/>
  <c r="AC832"/>
  <c r="AD832"/>
  <c r="AE832"/>
  <c r="AF832"/>
  <c r="AG832"/>
  <c r="AH832"/>
  <c r="AI832"/>
  <c r="AJ832"/>
  <c r="AK832"/>
  <c r="AO832"/>
  <c r="AP832"/>
  <c r="AR832"/>
  <c r="AB833"/>
  <c r="AC833"/>
  <c r="AD833"/>
  <c r="AE833"/>
  <c r="AF833"/>
  <c r="AG833"/>
  <c r="AH833"/>
  <c r="AI833"/>
  <c r="AJ833"/>
  <c r="AK833"/>
  <c r="AO833"/>
  <c r="AP833"/>
  <c r="AR833"/>
  <c r="AB834"/>
  <c r="AC834"/>
  <c r="AD834"/>
  <c r="AE834"/>
  <c r="AF834"/>
  <c r="AG834"/>
  <c r="AH834"/>
  <c r="AI834"/>
  <c r="AJ834"/>
  <c r="AK834"/>
  <c r="AO834"/>
  <c r="AP834"/>
  <c r="AR834"/>
  <c r="AB835"/>
  <c r="AC835"/>
  <c r="AD835"/>
  <c r="AE835"/>
  <c r="AF835"/>
  <c r="AG835"/>
  <c r="AH835"/>
  <c r="AI835"/>
  <c r="AJ835"/>
  <c r="AK835"/>
  <c r="AO835"/>
  <c r="AP835"/>
  <c r="AR835"/>
  <c r="AB836"/>
  <c r="AC836"/>
  <c r="AD836"/>
  <c r="AE836"/>
  <c r="AF836"/>
  <c r="AG836"/>
  <c r="AH836"/>
  <c r="AI836"/>
  <c r="AJ836"/>
  <c r="AK836"/>
  <c r="AO836"/>
  <c r="AP836"/>
  <c r="AR836"/>
  <c r="AB837"/>
  <c r="AC837"/>
  <c r="AD837"/>
  <c r="AE837"/>
  <c r="AF837"/>
  <c r="AG837"/>
  <c r="AH837"/>
  <c r="AI837"/>
  <c r="AJ837"/>
  <c r="AK837"/>
  <c r="AO837"/>
  <c r="AP837"/>
  <c r="AR837"/>
  <c r="AB838"/>
  <c r="AC838"/>
  <c r="AD838"/>
  <c r="AE838"/>
  <c r="AF838"/>
  <c r="AG838"/>
  <c r="AH838"/>
  <c r="AI838"/>
  <c r="AJ838"/>
  <c r="AK838"/>
  <c r="AO838"/>
  <c r="AP838"/>
  <c r="AR838"/>
  <c r="AB839"/>
  <c r="AC839"/>
  <c r="AD839"/>
  <c r="AE839"/>
  <c r="AF839"/>
  <c r="AG839"/>
  <c r="AH839"/>
  <c r="AI839"/>
  <c r="AJ839"/>
  <c r="AK839"/>
  <c r="AO839"/>
  <c r="AP839"/>
  <c r="AR839"/>
  <c r="AB840"/>
  <c r="AC840"/>
  <c r="AD840"/>
  <c r="AE840"/>
  <c r="AF840"/>
  <c r="AG840"/>
  <c r="AH840"/>
  <c r="AI840"/>
  <c r="AJ840"/>
  <c r="AK840"/>
  <c r="AO840"/>
  <c r="AP840"/>
  <c r="AR840"/>
  <c r="AB841"/>
  <c r="AC841"/>
  <c r="AD841"/>
  <c r="AE841"/>
  <c r="AF841"/>
  <c r="AG841"/>
  <c r="AH841"/>
  <c r="AI841"/>
  <c r="AJ841"/>
  <c r="AK841"/>
  <c r="AO841"/>
  <c r="AP841"/>
  <c r="AR841"/>
  <c r="AB842"/>
  <c r="AC842"/>
  <c r="AD842"/>
  <c r="AE842"/>
  <c r="AF842"/>
  <c r="AG842"/>
  <c r="AH842"/>
  <c r="AI842"/>
  <c r="AJ842"/>
  <c r="AK842"/>
  <c r="AO842"/>
  <c r="AP842"/>
  <c r="AR842"/>
  <c r="AB843"/>
  <c r="AC843"/>
  <c r="AD843"/>
  <c r="AE843"/>
  <c r="AF843"/>
  <c r="AG843"/>
  <c r="AH843"/>
  <c r="AI843"/>
  <c r="AJ843"/>
  <c r="AK843"/>
  <c r="AO843"/>
  <c r="AP843"/>
  <c r="AR843"/>
  <c r="AB844"/>
  <c r="AC844"/>
  <c r="AD844"/>
  <c r="AE844"/>
  <c r="AF844"/>
  <c r="AG844"/>
  <c r="AH844"/>
  <c r="AI844"/>
  <c r="AJ844"/>
  <c r="AK844"/>
  <c r="AO844"/>
  <c r="AP844"/>
  <c r="AR844"/>
  <c r="AB845"/>
  <c r="AC845"/>
  <c r="AD845"/>
  <c r="AE845"/>
  <c r="AF845"/>
  <c r="AG845"/>
  <c r="AH845"/>
  <c r="AI845"/>
  <c r="AJ845"/>
  <c r="AK845"/>
  <c r="AO845"/>
  <c r="AP845"/>
  <c r="AR845"/>
  <c r="AB846"/>
  <c r="AC846"/>
  <c r="AD846"/>
  <c r="AE846"/>
  <c r="AF846"/>
  <c r="AG846"/>
  <c r="AH846"/>
  <c r="AI846"/>
  <c r="AJ846"/>
  <c r="AK846"/>
  <c r="AO846"/>
  <c r="AP846"/>
  <c r="AR846"/>
  <c r="AB847"/>
  <c r="AC847"/>
  <c r="AD847"/>
  <c r="AE847"/>
  <c r="AF847"/>
  <c r="AG847"/>
  <c r="AH847"/>
  <c r="AI847"/>
  <c r="AJ847"/>
  <c r="AK847"/>
  <c r="AO847"/>
  <c r="AP847"/>
  <c r="AR847"/>
  <c r="AB848"/>
  <c r="AC848"/>
  <c r="AD848"/>
  <c r="AE848"/>
  <c r="AF848"/>
  <c r="AG848"/>
  <c r="AH848"/>
  <c r="AI848"/>
  <c r="AJ848"/>
  <c r="AK848"/>
  <c r="AO848"/>
  <c r="AP848"/>
  <c r="AR848"/>
  <c r="AB849"/>
  <c r="AC849"/>
  <c r="AD849"/>
  <c r="AE849"/>
  <c r="AF849"/>
  <c r="AG849"/>
  <c r="AH849"/>
  <c r="AI849"/>
  <c r="AJ849"/>
  <c r="AK849"/>
  <c r="AO849"/>
  <c r="AP849"/>
  <c r="AR849"/>
  <c r="AB850"/>
  <c r="AC850"/>
  <c r="AD850"/>
  <c r="AE850"/>
  <c r="AF850"/>
  <c r="AG850"/>
  <c r="AH850"/>
  <c r="AI850"/>
  <c r="AJ850"/>
  <c r="AK850"/>
  <c r="AO850"/>
  <c r="AP850"/>
  <c r="AR850"/>
  <c r="AB851"/>
  <c r="AC851"/>
  <c r="AD851"/>
  <c r="AE851"/>
  <c r="AF851"/>
  <c r="AG851"/>
  <c r="AH851"/>
  <c r="AI851"/>
  <c r="AJ851"/>
  <c r="AK851"/>
  <c r="AO851"/>
  <c r="AP851"/>
  <c r="AR851"/>
  <c r="AB852"/>
  <c r="AC852"/>
  <c r="AD852"/>
  <c r="AE852"/>
  <c r="AF852"/>
  <c r="AG852"/>
  <c r="AH852"/>
  <c r="AI852"/>
  <c r="AJ852"/>
  <c r="AK852"/>
  <c r="AO852"/>
  <c r="AP852"/>
  <c r="AR852"/>
  <c r="AB853"/>
  <c r="AC853"/>
  <c r="AD853"/>
  <c r="AE853"/>
  <c r="AF853"/>
  <c r="AG853"/>
  <c r="AH853"/>
  <c r="AI853"/>
  <c r="AJ853"/>
  <c r="AK853"/>
  <c r="AO853"/>
  <c r="AP853"/>
  <c r="AR853"/>
  <c r="AB854"/>
  <c r="AC854"/>
  <c r="AD854"/>
  <c r="AE854"/>
  <c r="AF854"/>
  <c r="AG854"/>
  <c r="AH854"/>
  <c r="AI854"/>
  <c r="AJ854"/>
  <c r="AK854"/>
  <c r="AO854"/>
  <c r="AP854"/>
  <c r="AR854"/>
  <c r="AB855"/>
  <c r="AC855"/>
  <c r="AD855"/>
  <c r="AE855"/>
  <c r="AF855"/>
  <c r="AG855"/>
  <c r="AH855"/>
  <c r="AI855"/>
  <c r="AJ855"/>
  <c r="AK855"/>
  <c r="AO855"/>
  <c r="AP855"/>
  <c r="AR855"/>
  <c r="AB856"/>
  <c r="AC856"/>
  <c r="AD856"/>
  <c r="AE856"/>
  <c r="AF856"/>
  <c r="AG856"/>
  <c r="AH856"/>
  <c r="AI856"/>
  <c r="AJ856"/>
  <c r="AK856"/>
  <c r="AO856"/>
  <c r="AP856"/>
  <c r="AR856"/>
  <c r="AB857"/>
  <c r="AC857"/>
  <c r="AD857"/>
  <c r="AE857"/>
  <c r="AF857"/>
  <c r="AG857"/>
  <c r="AH857"/>
  <c r="AI857"/>
  <c r="AJ857"/>
  <c r="AK857"/>
  <c r="AO857"/>
  <c r="AP857"/>
  <c r="AR857"/>
  <c r="AB858"/>
  <c r="AC858"/>
  <c r="AD858"/>
  <c r="AE858"/>
  <c r="AF858"/>
  <c r="AG858"/>
  <c r="AH858"/>
  <c r="AI858"/>
  <c r="AJ858"/>
  <c r="AK858"/>
  <c r="AO858"/>
  <c r="AP858"/>
  <c r="AR858"/>
  <c r="AB859"/>
  <c r="AC859"/>
  <c r="AD859"/>
  <c r="AE859"/>
  <c r="AF859"/>
  <c r="AG859"/>
  <c r="AH859"/>
  <c r="AI859"/>
  <c r="AJ859"/>
  <c r="AK859"/>
  <c r="AO859"/>
  <c r="AP859"/>
  <c r="AR859"/>
  <c r="AB860"/>
  <c r="AC860"/>
  <c r="AD860"/>
  <c r="AE860"/>
  <c r="AF860"/>
  <c r="AG860"/>
  <c r="AH860"/>
  <c r="AI860"/>
  <c r="AJ860"/>
  <c r="AK860"/>
  <c r="AO860"/>
  <c r="AP860"/>
  <c r="AR860"/>
  <c r="AB861"/>
  <c r="AC861"/>
  <c r="AD861"/>
  <c r="AE861"/>
  <c r="AF861"/>
  <c r="AG861"/>
  <c r="AH861"/>
  <c r="AI861"/>
  <c r="AJ861"/>
  <c r="AK861"/>
  <c r="AO861"/>
  <c r="AP861"/>
  <c r="AR861"/>
  <c r="AB862"/>
  <c r="AC862"/>
  <c r="AD862"/>
  <c r="AE862"/>
  <c r="AF862"/>
  <c r="AG862"/>
  <c r="AH862"/>
  <c r="AI862"/>
  <c r="AJ862"/>
  <c r="AK862"/>
  <c r="AO862"/>
  <c r="AP862"/>
  <c r="AR862"/>
  <c r="AB863"/>
  <c r="AC863"/>
  <c r="AD863"/>
  <c r="AE863"/>
  <c r="AF863"/>
  <c r="AG863"/>
  <c r="AH863"/>
  <c r="AI863"/>
  <c r="AJ863"/>
  <c r="AK863"/>
  <c r="AO863"/>
  <c r="AP863"/>
  <c r="AR863"/>
  <c r="AB864"/>
  <c r="AC864"/>
  <c r="AD864"/>
  <c r="AE864"/>
  <c r="AF864"/>
  <c r="AG864"/>
  <c r="AH864"/>
  <c r="AI864"/>
  <c r="AJ864"/>
  <c r="AK864"/>
  <c r="AO864"/>
  <c r="AP864"/>
  <c r="AR864"/>
  <c r="AB865"/>
  <c r="AC865"/>
  <c r="AD865"/>
  <c r="AE865"/>
  <c r="AF865"/>
  <c r="AG865"/>
  <c r="AH865"/>
  <c r="AI865"/>
  <c r="AJ865"/>
  <c r="AK865"/>
  <c r="AO865"/>
  <c r="AP865"/>
  <c r="AR865"/>
  <c r="AB866"/>
  <c r="AC866"/>
  <c r="AD866"/>
  <c r="AE866"/>
  <c r="AF866"/>
  <c r="AG866"/>
  <c r="AH866"/>
  <c r="AI866"/>
  <c r="AJ866"/>
  <c r="AK866"/>
  <c r="AO866"/>
  <c r="AP866"/>
  <c r="AR866"/>
  <c r="AB867"/>
  <c r="AC867"/>
  <c r="AD867"/>
  <c r="AE867"/>
  <c r="AF867"/>
  <c r="AG867"/>
  <c r="AH867"/>
  <c r="AI867"/>
  <c r="AJ867"/>
  <c r="AK867"/>
  <c r="AO867"/>
  <c r="AP867"/>
  <c r="AR867"/>
  <c r="AB868"/>
  <c r="AC868"/>
  <c r="AD868"/>
  <c r="AE868"/>
  <c r="AF868"/>
  <c r="AG868"/>
  <c r="AH868"/>
  <c r="AI868"/>
  <c r="AJ868"/>
  <c r="AK868"/>
  <c r="AO868"/>
  <c r="AP868"/>
  <c r="AR868"/>
  <c r="AB869"/>
  <c r="AC869"/>
  <c r="AD869"/>
  <c r="AE869"/>
  <c r="AF869"/>
  <c r="AG869"/>
  <c r="AH869"/>
  <c r="AI869"/>
  <c r="AJ869"/>
  <c r="AK869"/>
  <c r="AO869"/>
  <c r="AP869"/>
  <c r="AR869"/>
  <c r="AB870"/>
  <c r="AC870"/>
  <c r="AD870"/>
  <c r="AE870"/>
  <c r="AF870"/>
  <c r="AG870"/>
  <c r="AH870"/>
  <c r="AI870"/>
  <c r="AJ870"/>
  <c r="AK870"/>
  <c r="AO870"/>
  <c r="AP870"/>
  <c r="AR870"/>
  <c r="AB871"/>
  <c r="AC871"/>
  <c r="AD871"/>
  <c r="AE871"/>
  <c r="AF871"/>
  <c r="AG871"/>
  <c r="AH871"/>
  <c r="AI871"/>
  <c r="AJ871"/>
  <c r="AK871"/>
  <c r="AO871"/>
  <c r="AP871"/>
  <c r="AR871"/>
  <c r="AB872"/>
  <c r="AC872"/>
  <c r="AD872"/>
  <c r="AE872"/>
  <c r="AF872"/>
  <c r="AG872"/>
  <c r="AH872"/>
  <c r="AI872"/>
  <c r="AJ872"/>
  <c r="AK872"/>
  <c r="AO872"/>
  <c r="AP872"/>
  <c r="AR872"/>
  <c r="AB873"/>
  <c r="AC873"/>
  <c r="AD873"/>
  <c r="AE873"/>
  <c r="AF873"/>
  <c r="AG873"/>
  <c r="AH873"/>
  <c r="AI873"/>
  <c r="AJ873"/>
  <c r="AK873"/>
  <c r="AO873"/>
  <c r="AP873"/>
  <c r="AR873"/>
  <c r="AB874"/>
  <c r="AC874"/>
  <c r="AD874"/>
  <c r="AE874"/>
  <c r="AF874"/>
  <c r="AG874"/>
  <c r="AH874"/>
  <c r="AI874"/>
  <c r="AJ874"/>
  <c r="AK874"/>
  <c r="AO874"/>
  <c r="AP874"/>
  <c r="AR874"/>
  <c r="AB875"/>
  <c r="AC875"/>
  <c r="AD875"/>
  <c r="AE875"/>
  <c r="AF875"/>
  <c r="AG875"/>
  <c r="AH875"/>
  <c r="AI875"/>
  <c r="AJ875"/>
  <c r="AK875"/>
  <c r="AO875"/>
  <c r="AP875"/>
  <c r="AR875"/>
  <c r="AB876"/>
  <c r="AC876"/>
  <c r="AD876"/>
  <c r="AE876"/>
  <c r="AF876"/>
  <c r="AG876"/>
  <c r="AH876"/>
  <c r="AI876"/>
  <c r="AJ876"/>
  <c r="AK876"/>
  <c r="AO876"/>
  <c r="AP876"/>
  <c r="AR876"/>
  <c r="AB877"/>
  <c r="AC877"/>
  <c r="AD877"/>
  <c r="AE877"/>
  <c r="AF877"/>
  <c r="AG877"/>
  <c r="AH877"/>
  <c r="AI877"/>
  <c r="AJ877"/>
  <c r="AK877"/>
  <c r="AO877"/>
  <c r="AP877"/>
  <c r="AR877"/>
  <c r="AB878"/>
  <c r="AC878"/>
  <c r="AD878"/>
  <c r="AE878"/>
  <c r="AF878"/>
  <c r="AG878"/>
  <c r="AH878"/>
  <c r="AI878"/>
  <c r="AJ878"/>
  <c r="AK878"/>
  <c r="AO878"/>
  <c r="AP878"/>
  <c r="AR878"/>
  <c r="AB879"/>
  <c r="AC879"/>
  <c r="AD879"/>
  <c r="AE879"/>
  <c r="AF879"/>
  <c r="AG879"/>
  <c r="AH879"/>
  <c r="AI879"/>
  <c r="AJ879"/>
  <c r="AK879"/>
  <c r="AO879"/>
  <c r="AP879"/>
  <c r="AR879"/>
  <c r="AB880"/>
  <c r="AC880"/>
  <c r="AD880"/>
  <c r="AE880"/>
  <c r="AF880"/>
  <c r="AG880"/>
  <c r="AH880"/>
  <c r="AI880"/>
  <c r="AJ880"/>
  <c r="AK880"/>
  <c r="AO880"/>
  <c r="AP880"/>
  <c r="AR880"/>
  <c r="AB881"/>
  <c r="AC881"/>
  <c r="AD881"/>
  <c r="AE881"/>
  <c r="AF881"/>
  <c r="AG881"/>
  <c r="AH881"/>
  <c r="AI881"/>
  <c r="AJ881"/>
  <c r="AK881"/>
  <c r="AO881"/>
  <c r="AP881"/>
  <c r="AR881"/>
  <c r="AB882"/>
  <c r="AC882"/>
  <c r="AD882"/>
  <c r="AE882"/>
  <c r="AF882"/>
  <c r="AG882"/>
  <c r="AH882"/>
  <c r="AI882"/>
  <c r="AJ882"/>
  <c r="AK882"/>
  <c r="AO882"/>
  <c r="AP882"/>
  <c r="AR882"/>
  <c r="AB883"/>
  <c r="AC883"/>
  <c r="AD883"/>
  <c r="AE883"/>
  <c r="AF883"/>
  <c r="AG883"/>
  <c r="AH883"/>
  <c r="AI883"/>
  <c r="AJ883"/>
  <c r="AK883"/>
  <c r="AO883"/>
  <c r="AP883"/>
  <c r="AR883"/>
  <c r="AB884"/>
  <c r="AC884"/>
  <c r="AD884"/>
  <c r="AE884"/>
  <c r="AF884"/>
  <c r="AG884"/>
  <c r="AH884"/>
  <c r="AI884"/>
  <c r="AJ884"/>
  <c r="AK884"/>
  <c r="AO884"/>
  <c r="AP884"/>
  <c r="AR884"/>
  <c r="AB885"/>
  <c r="AC885"/>
  <c r="AD885"/>
  <c r="AE885"/>
  <c r="AF885"/>
  <c r="AG885"/>
  <c r="AH885"/>
  <c r="AI885"/>
  <c r="AJ885"/>
  <c r="AK885"/>
  <c r="AO885"/>
  <c r="AP885"/>
  <c r="AR885"/>
  <c r="AB886"/>
  <c r="AC886"/>
  <c r="AD886"/>
  <c r="AE886"/>
  <c r="AF886"/>
  <c r="AG886"/>
  <c r="AH886"/>
  <c r="AI886"/>
  <c r="AJ886"/>
  <c r="AK886"/>
  <c r="AO886"/>
  <c r="AP886"/>
  <c r="AR886"/>
  <c r="AB887"/>
  <c r="AC887"/>
  <c r="AD887"/>
  <c r="AE887"/>
  <c r="AF887"/>
  <c r="AG887"/>
  <c r="AH887"/>
  <c r="AI887"/>
  <c r="AJ887"/>
  <c r="AK887"/>
  <c r="AO887"/>
  <c r="AP887"/>
  <c r="AR887"/>
  <c r="AB888"/>
  <c r="AC888"/>
  <c r="AD888"/>
  <c r="AE888"/>
  <c r="AF888"/>
  <c r="AG888"/>
  <c r="AH888"/>
  <c r="AI888"/>
  <c r="AJ888"/>
  <c r="AK888"/>
  <c r="AO888"/>
  <c r="AP888"/>
  <c r="AR888"/>
  <c r="AB889"/>
  <c r="AC889"/>
  <c r="AD889"/>
  <c r="AE889"/>
  <c r="AF889"/>
  <c r="AG889"/>
  <c r="AH889"/>
  <c r="AI889"/>
  <c r="AJ889"/>
  <c r="AK889"/>
  <c r="AO889"/>
  <c r="AP889"/>
  <c r="AR889"/>
  <c r="AB890"/>
  <c r="AC890"/>
  <c r="AD890"/>
  <c r="AE890"/>
  <c r="AF890"/>
  <c r="AG890"/>
  <c r="AH890"/>
  <c r="AI890"/>
  <c r="AJ890"/>
  <c r="AK890"/>
  <c r="AO890"/>
  <c r="AP890"/>
  <c r="AR890"/>
  <c r="AB891"/>
  <c r="AC891"/>
  <c r="AD891"/>
  <c r="AE891"/>
  <c r="AF891"/>
  <c r="AG891"/>
  <c r="AH891"/>
  <c r="AI891"/>
  <c r="AJ891"/>
  <c r="AK891"/>
  <c r="AO891"/>
  <c r="AP891"/>
  <c r="AR891"/>
  <c r="AB892"/>
  <c r="AC892"/>
  <c r="AD892"/>
  <c r="AE892"/>
  <c r="AF892"/>
  <c r="AG892"/>
  <c r="AH892"/>
  <c r="AI892"/>
  <c r="AJ892"/>
  <c r="AK892"/>
  <c r="AO892"/>
  <c r="AP892"/>
  <c r="AR892"/>
  <c r="AB893"/>
  <c r="AC893"/>
  <c r="AD893"/>
  <c r="AE893"/>
  <c r="AF893"/>
  <c r="AG893"/>
  <c r="AH893"/>
  <c r="AI893"/>
  <c r="AJ893"/>
  <c r="AK893"/>
  <c r="AO893"/>
  <c r="AP893"/>
  <c r="AR893"/>
  <c r="AB894"/>
  <c r="AC894"/>
  <c r="AD894"/>
  <c r="AE894"/>
  <c r="AF894"/>
  <c r="AG894"/>
  <c r="AH894"/>
  <c r="AI894"/>
  <c r="AJ894"/>
  <c r="AK894"/>
  <c r="AO894"/>
  <c r="AP894"/>
  <c r="AR894"/>
  <c r="AB895"/>
  <c r="AC895"/>
  <c r="AD895"/>
  <c r="AE895"/>
  <c r="AF895"/>
  <c r="AG895"/>
  <c r="AH895"/>
  <c r="AI895"/>
  <c r="AJ895"/>
  <c r="AK895"/>
  <c r="AO895"/>
  <c r="AP895"/>
  <c r="AR895"/>
  <c r="AB896"/>
  <c r="AC896"/>
  <c r="AD896"/>
  <c r="AE896"/>
  <c r="AF896"/>
  <c r="AG896"/>
  <c r="AH896"/>
  <c r="AI896"/>
  <c r="AJ896"/>
  <c r="AK896"/>
  <c r="AO896"/>
  <c r="AP896"/>
  <c r="AR896"/>
  <c r="AB897"/>
  <c r="AC897"/>
  <c r="AD897"/>
  <c r="AE897"/>
  <c r="AF897"/>
  <c r="AG897"/>
  <c r="AH897"/>
  <c r="AI897"/>
  <c r="AJ897"/>
  <c r="AK897"/>
  <c r="AO897"/>
  <c r="AP897"/>
  <c r="AR897"/>
  <c r="AB898"/>
  <c r="AC898"/>
  <c r="AD898"/>
  <c r="AE898"/>
  <c r="AF898"/>
  <c r="AG898"/>
  <c r="AH898"/>
  <c r="AI898"/>
  <c r="AJ898"/>
  <c r="AK898"/>
  <c r="AO898"/>
  <c r="AP898"/>
  <c r="AR898"/>
  <c r="AB899"/>
  <c r="AC899"/>
  <c r="AD899"/>
  <c r="AE899"/>
  <c r="AF899"/>
  <c r="AG899"/>
  <c r="AH899"/>
  <c r="AI899"/>
  <c r="AJ899"/>
  <c r="AK899"/>
  <c r="AO899"/>
  <c r="AP899"/>
  <c r="AR899"/>
  <c r="AB900"/>
  <c r="AC900"/>
  <c r="AD900"/>
  <c r="AE900"/>
  <c r="AF900"/>
  <c r="AG900"/>
  <c r="AH900"/>
  <c r="AI900"/>
  <c r="AJ900"/>
  <c r="AK900"/>
  <c r="AO900"/>
  <c r="AP900"/>
  <c r="AR900"/>
  <c r="AB901"/>
  <c r="AC901"/>
  <c r="AD901"/>
  <c r="AE901"/>
  <c r="AF901"/>
  <c r="AG901"/>
  <c r="AH901"/>
  <c r="AI901"/>
  <c r="AJ901"/>
  <c r="AK901"/>
  <c r="AO901"/>
  <c r="AP901"/>
  <c r="AR901"/>
  <c r="AB902"/>
  <c r="AC902"/>
  <c r="AD902"/>
  <c r="AE902"/>
  <c r="AF902"/>
  <c r="AG902"/>
  <c r="AH902"/>
  <c r="AI902"/>
  <c r="AJ902"/>
  <c r="AK902"/>
  <c r="AO902"/>
  <c r="AP902"/>
  <c r="AR902"/>
  <c r="AB903"/>
  <c r="AC903"/>
  <c r="AD903"/>
  <c r="AE903"/>
  <c r="AF903"/>
  <c r="AG903"/>
  <c r="AH903"/>
  <c r="AI903"/>
  <c r="AJ903"/>
  <c r="AK903"/>
  <c r="AO903"/>
  <c r="AP903"/>
  <c r="AR903"/>
  <c r="AB904"/>
  <c r="AC904"/>
  <c r="AD904"/>
  <c r="AE904"/>
  <c r="AF904"/>
  <c r="AG904"/>
  <c r="AH904"/>
  <c r="AI904"/>
  <c r="AJ904"/>
  <c r="AK904"/>
  <c r="AO904"/>
  <c r="AP904"/>
  <c r="AR904"/>
  <c r="AB905"/>
  <c r="AC905"/>
  <c r="AD905"/>
  <c r="AE905"/>
  <c r="AF905"/>
  <c r="AG905"/>
  <c r="AH905"/>
  <c r="AI905"/>
  <c r="AJ905"/>
  <c r="AK905"/>
  <c r="AO905"/>
  <c r="AP905"/>
  <c r="AR905"/>
  <c r="AB906"/>
  <c r="AC906"/>
  <c r="AD906"/>
  <c r="AE906"/>
  <c r="AF906"/>
  <c r="AG906"/>
  <c r="AH906"/>
  <c r="AI906"/>
  <c r="AJ906"/>
  <c r="AK906"/>
  <c r="AO906"/>
  <c r="AP906"/>
  <c r="AR906"/>
  <c r="AB907"/>
  <c r="AC907"/>
  <c r="AD907"/>
  <c r="AE907"/>
  <c r="AF907"/>
  <c r="AG907"/>
  <c r="AH907"/>
  <c r="AI907"/>
  <c r="AJ907"/>
  <c r="AK907"/>
  <c r="AO907"/>
  <c r="AP907"/>
  <c r="AR907"/>
  <c r="AB908"/>
  <c r="AC908"/>
  <c r="AD908"/>
  <c r="AE908"/>
  <c r="AF908"/>
  <c r="AG908"/>
  <c r="AH908"/>
  <c r="AI908"/>
  <c r="AJ908"/>
  <c r="AK908"/>
  <c r="AO908"/>
  <c r="AP908"/>
  <c r="AR908"/>
  <c r="AB909"/>
  <c r="AC909"/>
  <c r="AD909"/>
  <c r="AE909"/>
  <c r="AF909"/>
  <c r="AG909"/>
  <c r="AH909"/>
  <c r="AI909"/>
  <c r="AJ909"/>
  <c r="AK909"/>
  <c r="AO909"/>
  <c r="AP909"/>
  <c r="AR909"/>
  <c r="AB910"/>
  <c r="AC910"/>
  <c r="AD910"/>
  <c r="AE910"/>
  <c r="AF910"/>
  <c r="AG910"/>
  <c r="AH910"/>
  <c r="AI910"/>
  <c r="AJ910"/>
  <c r="AK910"/>
  <c r="AO910"/>
  <c r="AP910"/>
  <c r="AR910"/>
  <c r="AB911"/>
  <c r="AC911"/>
  <c r="AD911"/>
  <c r="AE911"/>
  <c r="AF911"/>
  <c r="AG911"/>
  <c r="AH911"/>
  <c r="AI911"/>
  <c r="AJ911"/>
  <c r="AK911"/>
  <c r="AO911"/>
  <c r="AP911"/>
  <c r="AR911"/>
  <c r="AB912"/>
  <c r="AC912"/>
  <c r="AD912"/>
  <c r="AE912"/>
  <c r="AF912"/>
  <c r="AG912"/>
  <c r="AH912"/>
  <c r="AI912"/>
  <c r="AJ912"/>
  <c r="AK912"/>
  <c r="AO912"/>
  <c r="AP912"/>
  <c r="AR912"/>
  <c r="AB913"/>
  <c r="AC913"/>
  <c r="AD913"/>
  <c r="AE913"/>
  <c r="AF913"/>
  <c r="AG913"/>
  <c r="AH913"/>
  <c r="AI913"/>
  <c r="AJ913"/>
  <c r="AK913"/>
  <c r="AO913"/>
  <c r="AP913"/>
  <c r="AR913"/>
  <c r="AB914"/>
  <c r="AC914"/>
  <c r="AD914"/>
  <c r="AE914"/>
  <c r="AF914"/>
  <c r="AG914"/>
  <c r="AH914"/>
  <c r="AI914"/>
  <c r="AJ914"/>
  <c r="AK914"/>
  <c r="AO914"/>
  <c r="AP914"/>
  <c r="AR914"/>
  <c r="AB915"/>
  <c r="AC915"/>
  <c r="AD915"/>
  <c r="AE915"/>
  <c r="AF915"/>
  <c r="AG915"/>
  <c r="AH915"/>
  <c r="AI915"/>
  <c r="AJ915"/>
  <c r="AK915"/>
  <c r="AO915"/>
  <c r="AP915"/>
  <c r="AR915"/>
  <c r="AB916"/>
  <c r="AC916"/>
  <c r="AD916"/>
  <c r="AE916"/>
  <c r="AF916"/>
  <c r="AG916"/>
  <c r="AH916"/>
  <c r="AI916"/>
  <c r="AJ916"/>
  <c r="AK916"/>
  <c r="AO916"/>
  <c r="AP916"/>
  <c r="AR916"/>
  <c r="AB917"/>
  <c r="AC917"/>
  <c r="AD917"/>
  <c r="AE917"/>
  <c r="AF917"/>
  <c r="AG917"/>
  <c r="AH917"/>
  <c r="AI917"/>
  <c r="AJ917"/>
  <c r="AK917"/>
  <c r="AO917"/>
  <c r="AP917"/>
  <c r="AR917"/>
  <c r="AB918"/>
  <c r="AC918"/>
  <c r="AD918"/>
  <c r="AE918"/>
  <c r="AF918"/>
  <c r="AG918"/>
  <c r="AH918"/>
  <c r="AI918"/>
  <c r="AJ918"/>
  <c r="AK918"/>
  <c r="AO918"/>
  <c r="AP918"/>
  <c r="AR918"/>
  <c r="AB919"/>
  <c r="AC919"/>
  <c r="AD919"/>
  <c r="AE919"/>
  <c r="AF919"/>
  <c r="AG919"/>
  <c r="AH919"/>
  <c r="AI919"/>
  <c r="AJ919"/>
  <c r="AK919"/>
  <c r="AO919"/>
  <c r="AP919"/>
  <c r="AR919"/>
  <c r="AB920"/>
  <c r="AC920"/>
  <c r="AD920"/>
  <c r="AE920"/>
  <c r="AF920"/>
  <c r="AG920"/>
  <c r="AH920"/>
  <c r="AI920"/>
  <c r="AJ920"/>
  <c r="AK920"/>
  <c r="AO920"/>
  <c r="AP920"/>
  <c r="AR920"/>
  <c r="AB921"/>
  <c r="AC921"/>
  <c r="AD921"/>
  <c r="AE921"/>
  <c r="AF921"/>
  <c r="AG921"/>
  <c r="AH921"/>
  <c r="AI921"/>
  <c r="AJ921"/>
  <c r="AK921"/>
  <c r="AO921"/>
  <c r="AP921"/>
  <c r="AR921"/>
  <c r="AB922"/>
  <c r="AC922"/>
  <c r="AD922"/>
  <c r="AE922"/>
  <c r="AF922"/>
  <c r="AG922"/>
  <c r="AH922"/>
  <c r="AI922"/>
  <c r="AJ922"/>
  <c r="AK922"/>
  <c r="AO922"/>
  <c r="AP922"/>
  <c r="AR922"/>
  <c r="AB923"/>
  <c r="AC923"/>
  <c r="AD923"/>
  <c r="AE923"/>
  <c r="AF923"/>
  <c r="AG923"/>
  <c r="AH923"/>
  <c r="AI923"/>
  <c r="AJ923"/>
  <c r="AK923"/>
  <c r="AO923"/>
  <c r="AP923"/>
  <c r="AR923"/>
  <c r="AB924"/>
  <c r="AC924"/>
  <c r="AD924"/>
  <c r="AE924"/>
  <c r="AF924"/>
  <c r="AG924"/>
  <c r="AH924"/>
  <c r="AI924"/>
  <c r="AJ924"/>
  <c r="AK924"/>
  <c r="AO924"/>
  <c r="AP924"/>
  <c r="AR924"/>
  <c r="AB925"/>
  <c r="AC925"/>
  <c r="AD925"/>
  <c r="AE925"/>
  <c r="AF925"/>
  <c r="AG925"/>
  <c r="AH925"/>
  <c r="AI925"/>
  <c r="AJ925"/>
  <c r="AK925"/>
  <c r="AO925"/>
  <c r="AP925"/>
  <c r="AR925"/>
  <c r="AB926"/>
  <c r="AC926"/>
  <c r="AD926"/>
  <c r="AE926"/>
  <c r="AF926"/>
  <c r="AG926"/>
  <c r="AH926"/>
  <c r="AI926"/>
  <c r="AJ926"/>
  <c r="AK926"/>
  <c r="AO926"/>
  <c r="AP926"/>
  <c r="AR926"/>
  <c r="AB927"/>
  <c r="AC927"/>
  <c r="AD927"/>
  <c r="AE927"/>
  <c r="AF927"/>
  <c r="AG927"/>
  <c r="AH927"/>
  <c r="AI927"/>
  <c r="AJ927"/>
  <c r="AK927"/>
  <c r="AO927"/>
  <c r="AP927"/>
  <c r="AR927"/>
  <c r="AB928"/>
  <c r="AC928"/>
  <c r="AD928"/>
  <c r="AE928"/>
  <c r="AF928"/>
  <c r="AG928"/>
  <c r="AH928"/>
  <c r="AI928"/>
  <c r="AJ928"/>
  <c r="AK928"/>
  <c r="AO928"/>
  <c r="AP928"/>
  <c r="AR928"/>
  <c r="AB929"/>
  <c r="AC929"/>
  <c r="AD929"/>
  <c r="AE929"/>
  <c r="AF929"/>
  <c r="AG929"/>
  <c r="AH929"/>
  <c r="AI929"/>
  <c r="AJ929"/>
  <c r="AK929"/>
  <c r="AO929"/>
  <c r="AP929"/>
  <c r="AR929"/>
  <c r="AB930"/>
  <c r="AC930"/>
  <c r="AD930"/>
  <c r="AE930"/>
  <c r="AF930"/>
  <c r="AG930"/>
  <c r="AH930"/>
  <c r="AI930"/>
  <c r="AJ930"/>
  <c r="AK930"/>
  <c r="AO930"/>
  <c r="AP930"/>
  <c r="AR930"/>
  <c r="AB931"/>
  <c r="AC931"/>
  <c r="AD931"/>
  <c r="AE931"/>
  <c r="AF931"/>
  <c r="AG931"/>
  <c r="AH931"/>
  <c r="AI931"/>
  <c r="AJ931"/>
  <c r="AK931"/>
  <c r="AO931"/>
  <c r="AP931"/>
  <c r="AR931"/>
  <c r="AB932"/>
  <c r="AC932"/>
  <c r="AD932"/>
  <c r="AE932"/>
  <c r="AF932"/>
  <c r="AG932"/>
  <c r="AH932"/>
  <c r="AI932"/>
  <c r="AJ932"/>
  <c r="AK932"/>
  <c r="AO932"/>
  <c r="AP932"/>
  <c r="AR932"/>
  <c r="AB933"/>
  <c r="AC933"/>
  <c r="AD933"/>
  <c r="AE933"/>
  <c r="AF933"/>
  <c r="AG933"/>
  <c r="AH933"/>
  <c r="AI933"/>
  <c r="AJ933"/>
  <c r="AK933"/>
  <c r="AO933"/>
  <c r="AP933"/>
  <c r="AR933"/>
  <c r="AB934"/>
  <c r="AC934"/>
  <c r="AD934"/>
  <c r="AE934"/>
  <c r="AF934"/>
  <c r="AG934"/>
  <c r="AH934"/>
  <c r="AI934"/>
  <c r="AJ934"/>
  <c r="AK934"/>
  <c r="AO934"/>
  <c r="AP934"/>
  <c r="AR934"/>
  <c r="AB935"/>
  <c r="AC935"/>
  <c r="AD935"/>
  <c r="AE935"/>
  <c r="AF935"/>
  <c r="AG935"/>
  <c r="AH935"/>
  <c r="AI935"/>
  <c r="AJ935"/>
  <c r="AK935"/>
  <c r="AO935"/>
  <c r="AP935"/>
  <c r="AR935"/>
  <c r="AB936"/>
  <c r="AC936"/>
  <c r="AD936"/>
  <c r="AE936"/>
  <c r="AF936"/>
  <c r="AG936"/>
  <c r="AH936"/>
  <c r="AI936"/>
  <c r="AJ936"/>
  <c r="AK936"/>
  <c r="AO936"/>
  <c r="AP936"/>
  <c r="AR936"/>
  <c r="AB937"/>
  <c r="AC937"/>
  <c r="AD937"/>
  <c r="AE937"/>
  <c r="AF937"/>
  <c r="AG937"/>
  <c r="AH937"/>
  <c r="AI937"/>
  <c r="AJ937"/>
  <c r="AK937"/>
  <c r="AO937"/>
  <c r="AP937"/>
  <c r="AR937"/>
  <c r="AB938"/>
  <c r="AC938"/>
  <c r="AD938"/>
  <c r="AE938"/>
  <c r="AF938"/>
  <c r="AG938"/>
  <c r="AH938"/>
  <c r="AI938"/>
  <c r="AJ938"/>
  <c r="AK938"/>
  <c r="AO938"/>
  <c r="AP938"/>
  <c r="AR938"/>
  <c r="AB939"/>
  <c r="AC939"/>
  <c r="AD939"/>
  <c r="AE939"/>
  <c r="AF939"/>
  <c r="AG939"/>
  <c r="AH939"/>
  <c r="AI939"/>
  <c r="AJ939"/>
  <c r="AK939"/>
  <c r="AO939"/>
  <c r="AP939"/>
  <c r="AR939"/>
  <c r="AB940"/>
  <c r="AC940"/>
  <c r="AD940"/>
  <c r="AE940"/>
  <c r="AF940"/>
  <c r="AG940"/>
  <c r="AH940"/>
  <c r="AI940"/>
  <c r="AJ940"/>
  <c r="AK940"/>
  <c r="AO940"/>
  <c r="AP940"/>
  <c r="AR940"/>
  <c r="AB941"/>
  <c r="AC941"/>
  <c r="AD941"/>
  <c r="AE941"/>
  <c r="AF941"/>
  <c r="AG941"/>
  <c r="AH941"/>
  <c r="AI941"/>
  <c r="AJ941"/>
  <c r="AK941"/>
  <c r="AO941"/>
  <c r="AP941"/>
  <c r="AR941"/>
  <c r="AB942"/>
  <c r="AC942"/>
  <c r="AD942"/>
  <c r="AE942"/>
  <c r="AF942"/>
  <c r="AG942"/>
  <c r="AH942"/>
  <c r="AI942"/>
  <c r="AJ942"/>
  <c r="AK942"/>
  <c r="AO942"/>
  <c r="AP942"/>
  <c r="AR942"/>
  <c r="AB943"/>
  <c r="AC943"/>
  <c r="AD943"/>
  <c r="AE943"/>
  <c r="AF943"/>
  <c r="AG943"/>
  <c r="AH943"/>
  <c r="AI943"/>
  <c r="AJ943"/>
  <c r="AK943"/>
  <c r="AO943"/>
  <c r="AP943"/>
  <c r="AR943"/>
  <c r="AB944"/>
  <c r="AC944"/>
  <c r="AD944"/>
  <c r="AE944"/>
  <c r="AF944"/>
  <c r="AG944"/>
  <c r="AH944"/>
  <c r="AI944"/>
  <c r="AJ944"/>
  <c r="AK944"/>
  <c r="AO944"/>
  <c r="AP944"/>
  <c r="AR944"/>
  <c r="AB945"/>
  <c r="AC945"/>
  <c r="AD945"/>
  <c r="AE945"/>
  <c r="AF945"/>
  <c r="AG945"/>
  <c r="AH945"/>
  <c r="AI945"/>
  <c r="AJ945"/>
  <c r="AK945"/>
  <c r="AO945"/>
  <c r="AP945"/>
  <c r="AR945"/>
  <c r="AB946"/>
  <c r="AC946"/>
  <c r="AD946"/>
  <c r="AE946"/>
  <c r="AF946"/>
  <c r="AG946"/>
  <c r="AH946"/>
  <c r="AI946"/>
  <c r="AJ946"/>
  <c r="AK946"/>
  <c r="AO946"/>
  <c r="AP946"/>
  <c r="AR946"/>
  <c r="AB947"/>
  <c r="AC947"/>
  <c r="AD947"/>
  <c r="AE947"/>
  <c r="AF947"/>
  <c r="AG947"/>
  <c r="AH947"/>
  <c r="AI947"/>
  <c r="AJ947"/>
  <c r="AK947"/>
  <c r="AO947"/>
  <c r="AP947"/>
  <c r="AR947"/>
  <c r="AB948"/>
  <c r="AC948"/>
  <c r="AD948"/>
  <c r="AE948"/>
  <c r="AF948"/>
  <c r="AG948"/>
  <c r="AH948"/>
  <c r="AI948"/>
  <c r="AJ948"/>
  <c r="AK948"/>
  <c r="AO948"/>
  <c r="AP948"/>
  <c r="AR948"/>
  <c r="AB949"/>
  <c r="AC949"/>
  <c r="AD949"/>
  <c r="AE949"/>
  <c r="AF949"/>
  <c r="AG949"/>
  <c r="AH949"/>
  <c r="AI949"/>
  <c r="AJ949"/>
  <c r="AK949"/>
  <c r="AO949"/>
  <c r="AP949"/>
  <c r="AR949"/>
  <c r="AB950"/>
  <c r="AC950"/>
  <c r="AD950"/>
  <c r="AE950"/>
  <c r="AF950"/>
  <c r="AG950"/>
  <c r="AH950"/>
  <c r="AI950"/>
  <c r="AJ950"/>
  <c r="AK950"/>
  <c r="AO950"/>
  <c r="AP950"/>
  <c r="AR950"/>
  <c r="AB951"/>
  <c r="AC951"/>
  <c r="AD951"/>
  <c r="AE951"/>
  <c r="AF951"/>
  <c r="AG951"/>
  <c r="AH951"/>
  <c r="AI951"/>
  <c r="AJ951"/>
  <c r="AK951"/>
  <c r="AO951"/>
  <c r="AP951"/>
  <c r="AR951"/>
  <c r="AB952"/>
  <c r="AC952"/>
  <c r="AD952"/>
  <c r="AE952"/>
  <c r="AF952"/>
  <c r="AG952"/>
  <c r="AH952"/>
  <c r="AI952"/>
  <c r="AJ952"/>
  <c r="AK952"/>
  <c r="AO952"/>
  <c r="AP952"/>
  <c r="AR952"/>
  <c r="AB953"/>
  <c r="AC953"/>
  <c r="AD953"/>
  <c r="AE953"/>
  <c r="AF953"/>
  <c r="AG953"/>
  <c r="AH953"/>
  <c r="AI953"/>
  <c r="AJ953"/>
  <c r="AK953"/>
  <c r="AO953"/>
  <c r="AP953"/>
  <c r="AR953"/>
  <c r="AB954"/>
  <c r="AC954"/>
  <c r="AD954"/>
  <c r="AE954"/>
  <c r="AF954"/>
  <c r="AG954"/>
  <c r="AH954"/>
  <c r="AI954"/>
  <c r="AJ954"/>
  <c r="AK954"/>
  <c r="AO954"/>
  <c r="AP954"/>
  <c r="AR954"/>
  <c r="AB955"/>
  <c r="AC955"/>
  <c r="AD955"/>
  <c r="AE955"/>
  <c r="AF955"/>
  <c r="AG955"/>
  <c r="AH955"/>
  <c r="AI955"/>
  <c r="AJ955"/>
  <c r="AK955"/>
  <c r="AO955"/>
  <c r="AP955"/>
  <c r="AR955"/>
  <c r="AB956"/>
  <c r="AC956"/>
  <c r="AD956"/>
  <c r="AE956"/>
  <c r="AF956"/>
  <c r="AG956"/>
  <c r="AH956"/>
  <c r="AI956"/>
  <c r="AJ956"/>
  <c r="AK956"/>
  <c r="AO956"/>
  <c r="AP956"/>
  <c r="AR956"/>
  <c r="AB957"/>
  <c r="AC957"/>
  <c r="AD957"/>
  <c r="AE957"/>
  <c r="AF957"/>
  <c r="AG957"/>
  <c r="AH957"/>
  <c r="AI957"/>
  <c r="AJ957"/>
  <c r="AK957"/>
  <c r="AO957"/>
  <c r="AP957"/>
  <c r="AR957"/>
  <c r="AB958"/>
  <c r="AC958"/>
  <c r="AD958"/>
  <c r="AE958"/>
  <c r="AF958"/>
  <c r="AG958"/>
  <c r="AH958"/>
  <c r="AI958"/>
  <c r="AJ958"/>
  <c r="AK958"/>
  <c r="AO958"/>
  <c r="AP958"/>
  <c r="AR958"/>
  <c r="AB959"/>
  <c r="AC959"/>
  <c r="AD959"/>
  <c r="AE959"/>
  <c r="AF959"/>
  <c r="AG959"/>
  <c r="AH959"/>
  <c r="AI959"/>
  <c r="AJ959"/>
  <c r="AK959"/>
  <c r="AO959"/>
  <c r="AP959"/>
  <c r="AR959"/>
  <c r="AB960"/>
  <c r="AC960"/>
  <c r="AD960"/>
  <c r="AE960"/>
  <c r="AF960"/>
  <c r="AG960"/>
  <c r="AH960"/>
  <c r="AI960"/>
  <c r="AJ960"/>
  <c r="AK960"/>
  <c r="AO960"/>
  <c r="AP960"/>
  <c r="AR960"/>
  <c r="AB961"/>
  <c r="AC961"/>
  <c r="AD961"/>
  <c r="AE961"/>
  <c r="AF961"/>
  <c r="AG961"/>
  <c r="AH961"/>
  <c r="AI961"/>
  <c r="AJ961"/>
  <c r="AK961"/>
  <c r="AO961"/>
  <c r="AP961"/>
  <c r="AR961"/>
  <c r="AB962"/>
  <c r="AC962"/>
  <c r="AD962"/>
  <c r="AE962"/>
  <c r="AF962"/>
  <c r="AG962"/>
  <c r="AH962"/>
  <c r="AI962"/>
  <c r="AJ962"/>
  <c r="AK962"/>
  <c r="AO962"/>
  <c r="AP962"/>
  <c r="AR962"/>
  <c r="AB963"/>
  <c r="AC963"/>
  <c r="AD963"/>
  <c r="AE963"/>
  <c r="AF963"/>
  <c r="AG963"/>
  <c r="AH963"/>
  <c r="AI963"/>
  <c r="AJ963"/>
  <c r="AK963"/>
  <c r="AO963"/>
  <c r="AP963"/>
  <c r="AR963"/>
  <c r="AB964"/>
  <c r="AC964"/>
  <c r="AD964"/>
  <c r="AE964"/>
  <c r="AF964"/>
  <c r="AG964"/>
  <c r="AH964"/>
  <c r="AI964"/>
  <c r="AJ964"/>
  <c r="AK964"/>
  <c r="AO964"/>
  <c r="AP964"/>
  <c r="AR964"/>
  <c r="AB965"/>
  <c r="AC965"/>
  <c r="AD965"/>
  <c r="AE965"/>
  <c r="AF965"/>
  <c r="AG965"/>
  <c r="AH965"/>
  <c r="AI965"/>
  <c r="AJ965"/>
  <c r="AK965"/>
  <c r="AO965"/>
  <c r="AP965"/>
  <c r="AR965"/>
  <c r="AB966"/>
  <c r="AC966"/>
  <c r="AD966"/>
  <c r="AE966"/>
  <c r="AF966"/>
  <c r="AG966"/>
  <c r="AH966"/>
  <c r="AI966"/>
  <c r="AJ966"/>
  <c r="AK966"/>
  <c r="AO966"/>
  <c r="AP966"/>
  <c r="AR966"/>
  <c r="AB967"/>
  <c r="AC967"/>
  <c r="AD967"/>
  <c r="AE967"/>
  <c r="AF967"/>
  <c r="AG967"/>
  <c r="AH967"/>
  <c r="AI967"/>
  <c r="AJ967"/>
  <c r="AK967"/>
  <c r="AO967"/>
  <c r="AP967"/>
  <c r="AR967"/>
  <c r="AB968"/>
  <c r="AC968"/>
  <c r="AD968"/>
  <c r="AE968"/>
  <c r="AF968"/>
  <c r="AG968"/>
  <c r="AH968"/>
  <c r="AI968"/>
  <c r="AJ968"/>
  <c r="AK968"/>
  <c r="AO968"/>
  <c r="AP968"/>
  <c r="AR968"/>
  <c r="AB969"/>
  <c r="AC969"/>
  <c r="AD969"/>
  <c r="AE969"/>
  <c r="AF969"/>
  <c r="AG969"/>
  <c r="AH969"/>
  <c r="AI969"/>
  <c r="AJ969"/>
  <c r="AK969"/>
  <c r="AO969"/>
  <c r="AP969"/>
  <c r="AR969"/>
  <c r="AB970"/>
  <c r="AC970"/>
  <c r="AD970"/>
  <c r="AE970"/>
  <c r="AF970"/>
  <c r="AG970"/>
  <c r="AH970"/>
  <c r="AI970"/>
  <c r="AJ970"/>
  <c r="AK970"/>
  <c r="AO970"/>
  <c r="AP970"/>
  <c r="AR970"/>
  <c r="AB971"/>
  <c r="AC971"/>
  <c r="AD971"/>
  <c r="AE971"/>
  <c r="AF971"/>
  <c r="AG971"/>
  <c r="AH971"/>
  <c r="AI971"/>
  <c r="AJ971"/>
  <c r="AK971"/>
  <c r="AO971"/>
  <c r="AP971"/>
  <c r="AR971"/>
  <c r="AB972"/>
  <c r="AC972"/>
  <c r="AD972"/>
  <c r="AE972"/>
  <c r="AF972"/>
  <c r="AG972"/>
  <c r="AH972"/>
  <c r="AI972"/>
  <c r="AJ972"/>
  <c r="AK972"/>
  <c r="AO972"/>
  <c r="AP972"/>
  <c r="AR972"/>
  <c r="AB973"/>
  <c r="AC973"/>
  <c r="AD973"/>
  <c r="AE973"/>
  <c r="AF973"/>
  <c r="AG973"/>
  <c r="AH973"/>
  <c r="AI973"/>
  <c r="AJ973"/>
  <c r="AK973"/>
  <c r="AO973"/>
  <c r="AP973"/>
  <c r="AR973"/>
  <c r="AB974"/>
  <c r="AC974"/>
  <c r="AD974"/>
  <c r="AE974"/>
  <c r="AF974"/>
  <c r="AG974"/>
  <c r="AH974"/>
  <c r="AI974"/>
  <c r="AJ974"/>
  <c r="AK974"/>
  <c r="AO974"/>
  <c r="AP974"/>
  <c r="AR974"/>
  <c r="AB975"/>
  <c r="AC975"/>
  <c r="AD975"/>
  <c r="AE975"/>
  <c r="AF975"/>
  <c r="AG975"/>
  <c r="AH975"/>
  <c r="AI975"/>
  <c r="AJ975"/>
  <c r="AK975"/>
  <c r="AO975"/>
  <c r="AP975"/>
  <c r="AR975"/>
  <c r="AB976"/>
  <c r="AC976"/>
  <c r="AD976"/>
  <c r="AE976"/>
  <c r="AF976"/>
  <c r="AG976"/>
  <c r="AH976"/>
  <c r="AI976"/>
  <c r="AJ976"/>
  <c r="AK976"/>
  <c r="AO976"/>
  <c r="AP976"/>
  <c r="AR976"/>
  <c r="AB977"/>
  <c r="AC977"/>
  <c r="AD977"/>
  <c r="AE977"/>
  <c r="AF977"/>
  <c r="AG977"/>
  <c r="AH977"/>
  <c r="AI977"/>
  <c r="AJ977"/>
  <c r="AK977"/>
  <c r="AO977"/>
  <c r="AP977"/>
  <c r="AR977"/>
  <c r="AB978"/>
  <c r="AC978"/>
  <c r="AD978"/>
  <c r="AE978"/>
  <c r="AF978"/>
  <c r="AG978"/>
  <c r="AH978"/>
  <c r="AI978"/>
  <c r="AJ978"/>
  <c r="AK978"/>
  <c r="AO978"/>
  <c r="AP978"/>
  <c r="AR978"/>
  <c r="AB979"/>
  <c r="AC979"/>
  <c r="AD979"/>
  <c r="AE979"/>
  <c r="AF979"/>
  <c r="AG979"/>
  <c r="AH979"/>
  <c r="AI979"/>
  <c r="AJ979"/>
  <c r="AK979"/>
  <c r="AO979"/>
  <c r="AP979"/>
  <c r="AR979"/>
  <c r="AB980"/>
  <c r="AC980"/>
  <c r="AD980"/>
  <c r="AE980"/>
  <c r="AF980"/>
  <c r="AG980"/>
  <c r="AH980"/>
  <c r="AI980"/>
  <c r="AJ980"/>
  <c r="AK980"/>
  <c r="AO980"/>
  <c r="AP980"/>
  <c r="AR980"/>
  <c r="AB981"/>
  <c r="AC981"/>
  <c r="AD981"/>
  <c r="AE981"/>
  <c r="AF981"/>
  <c r="AG981"/>
  <c r="AH981"/>
  <c r="AI981"/>
  <c r="AJ981"/>
  <c r="AK981"/>
  <c r="AO981"/>
  <c r="AP981"/>
  <c r="AR981"/>
  <c r="AB982"/>
  <c r="AC982"/>
  <c r="AD982"/>
  <c r="AE982"/>
  <c r="AF982"/>
  <c r="AG982"/>
  <c r="AH982"/>
  <c r="AI982"/>
  <c r="AJ982"/>
  <c r="AK982"/>
  <c r="AO982"/>
  <c r="AP982"/>
  <c r="AR982"/>
  <c r="AB983"/>
  <c r="AC983"/>
  <c r="AD983"/>
  <c r="AE983"/>
  <c r="AF983"/>
  <c r="AG983"/>
  <c r="AH983"/>
  <c r="AI983"/>
  <c r="AJ983"/>
  <c r="AK983"/>
  <c r="AO983"/>
  <c r="AP983"/>
  <c r="AR983"/>
  <c r="AB984"/>
  <c r="AC984"/>
  <c r="AD984"/>
  <c r="AE984"/>
  <c r="AF984"/>
  <c r="AG984"/>
  <c r="AH984"/>
  <c r="AI984"/>
  <c r="AJ984"/>
  <c r="AK984"/>
  <c r="AO984"/>
  <c r="AP984"/>
  <c r="AR984"/>
  <c r="AB985"/>
  <c r="AC985"/>
  <c r="AD985"/>
  <c r="AE985"/>
  <c r="AF985"/>
  <c r="AG985"/>
  <c r="AH985"/>
  <c r="AI985"/>
  <c r="AJ985"/>
  <c r="AK985"/>
  <c r="AO985"/>
  <c r="AP985"/>
  <c r="AR985"/>
  <c r="AB986"/>
  <c r="AC986"/>
  <c r="AD986"/>
  <c r="AE986"/>
  <c r="AF986"/>
  <c r="AG986"/>
  <c r="AH986"/>
  <c r="AI986"/>
  <c r="AJ986"/>
  <c r="AK986"/>
  <c r="AO986"/>
  <c r="AP986"/>
  <c r="AR986"/>
  <c r="AB987"/>
  <c r="AC987"/>
  <c r="AD987"/>
  <c r="AE987"/>
  <c r="AF987"/>
  <c r="AG987"/>
  <c r="AH987"/>
  <c r="AI987"/>
  <c r="AJ987"/>
  <c r="AK987"/>
  <c r="AO987"/>
  <c r="AP987"/>
  <c r="AR987"/>
  <c r="AB988"/>
  <c r="AC988"/>
  <c r="AD988"/>
  <c r="AE988"/>
  <c r="AF988"/>
  <c r="AG988"/>
  <c r="AH988"/>
  <c r="AI988"/>
  <c r="AJ988"/>
  <c r="AK988"/>
  <c r="AO988"/>
  <c r="AP988"/>
  <c r="AR988"/>
  <c r="AB989"/>
  <c r="AC989"/>
  <c r="AD989"/>
  <c r="AE989"/>
  <c r="AF989"/>
  <c r="AG989"/>
  <c r="AH989"/>
  <c r="AI989"/>
  <c r="AJ989"/>
  <c r="AK989"/>
  <c r="AO989"/>
  <c r="AP989"/>
  <c r="AR989"/>
  <c r="AB990"/>
  <c r="AC990"/>
  <c r="AD990"/>
  <c r="AE990"/>
  <c r="AF990"/>
  <c r="AG990"/>
  <c r="AH990"/>
  <c r="AI990"/>
  <c r="AJ990"/>
  <c r="AK990"/>
  <c r="AO990"/>
  <c r="AP990"/>
  <c r="AR990"/>
  <c r="AB991"/>
  <c r="AC991"/>
  <c r="AD991"/>
  <c r="AE991"/>
  <c r="AF991"/>
  <c r="AG991"/>
  <c r="AH991"/>
  <c r="AI991"/>
  <c r="AJ991"/>
  <c r="AK991"/>
  <c r="AO991"/>
  <c r="AP991"/>
  <c r="AR991"/>
  <c r="AB992"/>
  <c r="AC992"/>
  <c r="AD992"/>
  <c r="AE992"/>
  <c r="AF992"/>
  <c r="AG992"/>
  <c r="AH992"/>
  <c r="AI992"/>
  <c r="AJ992"/>
  <c r="AK992"/>
  <c r="AO992"/>
  <c r="AP992"/>
  <c r="AR992"/>
  <c r="AB993"/>
  <c r="AC993"/>
  <c r="AD993"/>
  <c r="AE993"/>
  <c r="AF993"/>
  <c r="AG993"/>
  <c r="AH993"/>
  <c r="AI993"/>
  <c r="AJ993"/>
  <c r="AK993"/>
  <c r="AO993"/>
  <c r="AP993"/>
  <c r="AR993"/>
  <c r="AB994"/>
  <c r="AC994"/>
  <c r="AD994"/>
  <c r="AE994"/>
  <c r="AF994"/>
  <c r="AG994"/>
  <c r="AH994"/>
  <c r="AI994"/>
  <c r="AJ994"/>
  <c r="AK994"/>
  <c r="AO994"/>
  <c r="AP994"/>
  <c r="AR994"/>
  <c r="AB995"/>
  <c r="AC995"/>
  <c r="AD995"/>
  <c r="AE995"/>
  <c r="AF995"/>
  <c r="AG995"/>
  <c r="AH995"/>
  <c r="AI995"/>
  <c r="AJ995"/>
  <c r="AK995"/>
  <c r="AO995"/>
  <c r="AP995"/>
  <c r="AR99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AA107"/>
  <c r="AA108"/>
  <c r="AA109"/>
  <c r="AA110"/>
  <c r="AA111"/>
  <c r="AA112"/>
  <c r="AA113"/>
  <c r="AA114"/>
  <c r="AA115"/>
  <c r="AA116"/>
  <c r="AA117"/>
  <c r="AA118"/>
  <c r="AA119"/>
  <c r="AA120"/>
  <c r="AA121"/>
  <c r="AA122"/>
  <c r="AA123"/>
  <c r="AA124"/>
  <c r="AA125"/>
  <c r="AA126"/>
  <c r="AA127"/>
  <c r="AA128"/>
  <c r="AA129"/>
  <c r="AA130"/>
  <c r="AA131"/>
  <c r="AA132"/>
  <c r="AA133"/>
  <c r="AA134"/>
  <c r="AA135"/>
  <c r="AA136"/>
  <c r="AA137"/>
  <c r="AA138"/>
  <c r="AA139"/>
  <c r="AA140"/>
  <c r="AA141"/>
  <c r="AA142"/>
  <c r="AA143"/>
  <c r="AA144"/>
  <c r="AA145"/>
  <c r="AA146"/>
  <c r="AA147"/>
  <c r="AA148"/>
  <c r="AA149"/>
  <c r="AA150"/>
  <c r="AA151"/>
  <c r="AA152"/>
  <c r="AA153"/>
  <c r="AA154"/>
  <c r="AA155"/>
  <c r="AA156"/>
  <c r="AA157"/>
  <c r="AA158"/>
  <c r="AA159"/>
  <c r="AA160"/>
  <c r="AA161"/>
  <c r="AA162"/>
  <c r="AA163"/>
  <c r="AA164"/>
  <c r="AA165"/>
  <c r="AA166"/>
  <c r="AA167"/>
  <c r="AA168"/>
  <c r="AA169"/>
  <c r="AA170"/>
  <c r="AA171"/>
  <c r="AA172"/>
  <c r="AA173"/>
  <c r="AA174"/>
  <c r="AA175"/>
  <c r="AA176"/>
  <c r="AA177"/>
  <c r="AA178"/>
  <c r="AA179"/>
  <c r="AA180"/>
  <c r="AA181"/>
  <c r="AA182"/>
  <c r="AA183"/>
  <c r="AA184"/>
  <c r="AA185"/>
  <c r="AA186"/>
  <c r="AA187"/>
  <c r="AA188"/>
  <c r="AA189"/>
  <c r="AA190"/>
  <c r="AA191"/>
  <c r="AA192"/>
  <c r="AA193"/>
  <c r="AA194"/>
  <c r="AA195"/>
  <c r="AA196"/>
  <c r="AA197"/>
  <c r="AA198"/>
  <c r="AA199"/>
  <c r="AA200"/>
  <c r="AA201"/>
  <c r="AA202"/>
  <c r="AA203"/>
  <c r="AA204"/>
  <c r="AA205"/>
  <c r="AA206"/>
  <c r="AA207"/>
  <c r="AA208"/>
  <c r="AA209"/>
  <c r="AA210"/>
  <c r="AA211"/>
  <c r="AA212"/>
  <c r="AA213"/>
  <c r="AA214"/>
  <c r="AA215"/>
  <c r="AA216"/>
  <c r="AA217"/>
  <c r="AA218"/>
  <c r="AA219"/>
  <c r="AA220"/>
  <c r="AA221"/>
  <c r="AA222"/>
  <c r="AA223"/>
  <c r="AA224"/>
  <c r="AA225"/>
  <c r="AA226"/>
  <c r="AA227"/>
  <c r="AA228"/>
  <c r="AA229"/>
  <c r="AA230"/>
  <c r="AA231"/>
  <c r="AA232"/>
  <c r="AA233"/>
  <c r="AA234"/>
  <c r="AA235"/>
  <c r="AA236"/>
  <c r="AA237"/>
  <c r="AA238"/>
  <c r="AA239"/>
  <c r="AA240"/>
  <c r="AA241"/>
  <c r="AA242"/>
  <c r="AA243"/>
  <c r="AA244"/>
  <c r="AA245"/>
  <c r="AA246"/>
  <c r="AA247"/>
  <c r="AA248"/>
  <c r="AA249"/>
  <c r="AA250"/>
  <c r="AA251"/>
  <c r="AA252"/>
  <c r="AA253"/>
  <c r="AA254"/>
  <c r="AA255"/>
  <c r="AA256"/>
  <c r="AA257"/>
  <c r="AA258"/>
  <c r="AA259"/>
  <c r="AA260"/>
  <c r="AA261"/>
  <c r="AA262"/>
  <c r="AA263"/>
  <c r="AA264"/>
  <c r="AA265"/>
  <c r="AA266"/>
  <c r="AA267"/>
  <c r="AA268"/>
  <c r="AA269"/>
  <c r="AA270"/>
  <c r="AA271"/>
  <c r="AA272"/>
  <c r="AA273"/>
  <c r="AA274"/>
  <c r="AA275"/>
  <c r="AA276"/>
  <c r="AA277"/>
  <c r="AA278"/>
  <c r="AA279"/>
  <c r="AA280"/>
  <c r="AA281"/>
  <c r="AA282"/>
  <c r="AA283"/>
  <c r="AA284"/>
  <c r="AA285"/>
  <c r="AA286"/>
  <c r="AA287"/>
  <c r="AA288"/>
  <c r="AA289"/>
  <c r="AA290"/>
  <c r="AA291"/>
  <c r="AA292"/>
  <c r="AA293"/>
  <c r="AA294"/>
  <c r="AA295"/>
  <c r="AA296"/>
  <c r="AA297"/>
  <c r="AA298"/>
  <c r="AA299"/>
  <c r="AA300"/>
  <c r="AA301"/>
  <c r="AA302"/>
  <c r="AA303"/>
  <c r="AA304"/>
  <c r="AA305"/>
  <c r="AA306"/>
  <c r="AA307"/>
  <c r="AA308"/>
  <c r="AA309"/>
  <c r="AA310"/>
  <c r="AA311"/>
  <c r="AA312"/>
  <c r="AA313"/>
  <c r="AA314"/>
  <c r="AA315"/>
  <c r="AA316"/>
  <c r="AA317"/>
  <c r="AA318"/>
  <c r="AA319"/>
  <c r="AA320"/>
  <c r="AA321"/>
  <c r="AA322"/>
  <c r="AA323"/>
  <c r="AA324"/>
  <c r="AA325"/>
  <c r="AA326"/>
  <c r="AA327"/>
  <c r="AA328"/>
  <c r="AA329"/>
  <c r="AA330"/>
  <c r="AA331"/>
  <c r="AA332"/>
  <c r="AA333"/>
  <c r="AA334"/>
  <c r="AA335"/>
  <c r="AA336"/>
  <c r="AA337"/>
  <c r="AA338"/>
  <c r="AA339"/>
  <c r="AA340"/>
  <c r="AA341"/>
  <c r="AA342"/>
  <c r="AA343"/>
  <c r="AA344"/>
  <c r="AA345"/>
  <c r="AA346"/>
  <c r="AA347"/>
  <c r="AA348"/>
  <c r="AA349"/>
  <c r="AA350"/>
  <c r="AA351"/>
  <c r="AA352"/>
  <c r="AA353"/>
  <c r="AA354"/>
  <c r="AA355"/>
  <c r="AA356"/>
  <c r="AA357"/>
  <c r="AA358"/>
  <c r="AA359"/>
  <c r="AA360"/>
  <c r="AA361"/>
  <c r="AA362"/>
  <c r="AA363"/>
  <c r="AA364"/>
  <c r="AA365"/>
  <c r="AA366"/>
  <c r="AA367"/>
  <c r="AA368"/>
  <c r="AA369"/>
  <c r="AA370"/>
  <c r="AA371"/>
  <c r="AA372"/>
  <c r="AA373"/>
  <c r="AA374"/>
  <c r="AA375"/>
  <c r="AA376"/>
  <c r="AA377"/>
  <c r="AA378"/>
  <c r="AA379"/>
  <c r="AA380"/>
  <c r="AA381"/>
  <c r="AA382"/>
  <c r="AA383"/>
  <c r="AA384"/>
  <c r="AA385"/>
  <c r="AA386"/>
  <c r="AA387"/>
  <c r="AA388"/>
  <c r="AA389"/>
  <c r="AA390"/>
  <c r="AA391"/>
  <c r="AA392"/>
  <c r="AA393"/>
  <c r="AA394"/>
  <c r="AA395"/>
  <c r="AA396"/>
  <c r="AA397"/>
  <c r="AA398"/>
  <c r="AA399"/>
  <c r="AA400"/>
  <c r="AA401"/>
  <c r="AA402"/>
  <c r="AA403"/>
  <c r="AA404"/>
  <c r="AA405"/>
  <c r="AA406"/>
  <c r="AA407"/>
  <c r="AA408"/>
  <c r="AA409"/>
  <c r="AA410"/>
  <c r="AA411"/>
  <c r="AA412"/>
  <c r="AA413"/>
  <c r="AA414"/>
  <c r="AA415"/>
  <c r="AA416"/>
  <c r="AA417"/>
  <c r="AA418"/>
  <c r="AA419"/>
  <c r="AA420"/>
  <c r="AA421"/>
  <c r="AA422"/>
  <c r="AA423"/>
  <c r="AA424"/>
  <c r="AA425"/>
  <c r="AA426"/>
  <c r="AA427"/>
  <c r="AA428"/>
  <c r="AA429"/>
  <c r="AA430"/>
  <c r="AA431"/>
  <c r="AA432"/>
  <c r="AA433"/>
  <c r="AA434"/>
  <c r="AA435"/>
  <c r="AA436"/>
  <c r="AA437"/>
  <c r="AA438"/>
  <c r="AA439"/>
  <c r="AA440"/>
  <c r="AA441"/>
  <c r="AA442"/>
  <c r="AA443"/>
  <c r="AA444"/>
  <c r="AA445"/>
  <c r="AA446"/>
  <c r="AA447"/>
  <c r="AA448"/>
  <c r="AA449"/>
  <c r="AA450"/>
  <c r="AA451"/>
  <c r="AA452"/>
  <c r="AA453"/>
  <c r="AA454"/>
  <c r="AA455"/>
  <c r="AA456"/>
  <c r="AA457"/>
  <c r="AA458"/>
  <c r="AA459"/>
  <c r="AA460"/>
  <c r="AA461"/>
  <c r="AA462"/>
  <c r="AA463"/>
  <c r="AA464"/>
  <c r="AA465"/>
  <c r="AA466"/>
  <c r="AA467"/>
  <c r="AA468"/>
  <c r="AA469"/>
  <c r="AA470"/>
  <c r="AA471"/>
  <c r="AA472"/>
  <c r="AA473"/>
  <c r="AA474"/>
  <c r="AA475"/>
  <c r="AA476"/>
  <c r="AA477"/>
  <c r="AA478"/>
  <c r="AA479"/>
  <c r="AA480"/>
  <c r="AA481"/>
  <c r="AA482"/>
  <c r="AA483"/>
  <c r="AA484"/>
  <c r="AA485"/>
  <c r="AA486"/>
  <c r="AA487"/>
  <c r="AA488"/>
  <c r="AA489"/>
  <c r="AA490"/>
  <c r="AA491"/>
  <c r="AA492"/>
  <c r="AA493"/>
  <c r="AA494"/>
  <c r="AA495"/>
  <c r="AA496"/>
  <c r="AA497"/>
  <c r="AA498"/>
  <c r="AA499"/>
  <c r="AA500"/>
  <c r="AA501"/>
  <c r="AA502"/>
  <c r="AA503"/>
  <c r="AA504"/>
  <c r="AA505"/>
  <c r="AA506"/>
  <c r="AA507"/>
  <c r="AA508"/>
  <c r="AA509"/>
  <c r="AA510"/>
  <c r="AA511"/>
  <c r="AA512"/>
  <c r="AA513"/>
  <c r="AA514"/>
  <c r="AA515"/>
  <c r="AA516"/>
  <c r="AA517"/>
  <c r="AA518"/>
  <c r="AA519"/>
  <c r="AA520"/>
  <c r="AA521"/>
  <c r="AA522"/>
  <c r="AA523"/>
  <c r="AA524"/>
  <c r="AA525"/>
  <c r="AA526"/>
  <c r="AA527"/>
  <c r="AA528"/>
  <c r="AA529"/>
  <c r="AA530"/>
  <c r="AA531"/>
  <c r="AA532"/>
  <c r="AA533"/>
  <c r="AA534"/>
  <c r="AA535"/>
  <c r="AA536"/>
  <c r="AA537"/>
  <c r="AA538"/>
  <c r="AA539"/>
  <c r="AA540"/>
  <c r="AA541"/>
  <c r="AA542"/>
  <c r="AA543"/>
  <c r="AA544"/>
  <c r="AA545"/>
  <c r="AA546"/>
  <c r="AA547"/>
  <c r="AA548"/>
  <c r="AA549"/>
  <c r="AA550"/>
  <c r="AA551"/>
  <c r="AA552"/>
  <c r="AA553"/>
  <c r="AA554"/>
  <c r="AA555"/>
  <c r="AA556"/>
  <c r="AA557"/>
  <c r="AA558"/>
  <c r="AA559"/>
  <c r="AA560"/>
  <c r="AA561"/>
  <c r="AA562"/>
  <c r="AA563"/>
  <c r="AA564"/>
  <c r="AA565"/>
  <c r="AA566"/>
  <c r="AA567"/>
  <c r="AA568"/>
  <c r="AA569"/>
  <c r="AA570"/>
  <c r="AA571"/>
  <c r="AA572"/>
  <c r="AA573"/>
  <c r="AA574"/>
  <c r="AA575"/>
  <c r="AA576"/>
  <c r="AA577"/>
  <c r="AA578"/>
  <c r="AA579"/>
  <c r="AA580"/>
  <c r="AA581"/>
  <c r="AA582"/>
  <c r="AA583"/>
  <c r="AA584"/>
  <c r="AA585"/>
  <c r="AA586"/>
  <c r="AA587"/>
  <c r="AA588"/>
  <c r="AA589"/>
  <c r="AA590"/>
  <c r="AA591"/>
  <c r="AA592"/>
  <c r="AA593"/>
  <c r="AA594"/>
  <c r="AA595"/>
  <c r="AA596"/>
  <c r="AA597"/>
  <c r="AA598"/>
  <c r="AA599"/>
  <c r="AA600"/>
  <c r="AA601"/>
  <c r="AA602"/>
  <c r="AA603"/>
  <c r="AA604"/>
  <c r="AA605"/>
  <c r="AA606"/>
  <c r="AA607"/>
  <c r="AA608"/>
  <c r="AA609"/>
  <c r="AA610"/>
  <c r="AA611"/>
  <c r="AA612"/>
  <c r="AA613"/>
  <c r="AA614"/>
  <c r="AA615"/>
  <c r="AA616"/>
  <c r="AA617"/>
  <c r="AA618"/>
  <c r="AA619"/>
  <c r="AA620"/>
  <c r="AA621"/>
  <c r="AA622"/>
  <c r="AA623"/>
  <c r="AA624"/>
  <c r="AA625"/>
  <c r="AA626"/>
  <c r="AA627"/>
  <c r="AA628"/>
  <c r="AA629"/>
  <c r="AA630"/>
  <c r="AA631"/>
  <c r="AA632"/>
  <c r="AA633"/>
  <c r="AA634"/>
  <c r="AA635"/>
  <c r="AA636"/>
  <c r="AA637"/>
  <c r="AA638"/>
  <c r="AA639"/>
  <c r="AA640"/>
  <c r="AA641"/>
  <c r="AA642"/>
  <c r="AA643"/>
  <c r="AA644"/>
  <c r="AA645"/>
  <c r="AA646"/>
  <c r="AA647"/>
  <c r="AA648"/>
  <c r="AA649"/>
  <c r="AA650"/>
  <c r="AA651"/>
  <c r="AA652"/>
  <c r="AA653"/>
  <c r="AA654"/>
  <c r="AA655"/>
  <c r="AA656"/>
  <c r="AA657"/>
  <c r="AA658"/>
  <c r="AA659"/>
  <c r="AA660"/>
  <c r="AA661"/>
  <c r="AA662"/>
  <c r="AA663"/>
  <c r="AA664"/>
  <c r="AA665"/>
  <c r="AA666"/>
  <c r="AA667"/>
  <c r="AA668"/>
  <c r="AA669"/>
  <c r="AA670"/>
  <c r="AA671"/>
  <c r="AA672"/>
  <c r="AA673"/>
  <c r="AA674"/>
  <c r="AA675"/>
  <c r="AA676"/>
  <c r="AA677"/>
  <c r="AA678"/>
  <c r="AA679"/>
  <c r="AA680"/>
  <c r="AA681"/>
  <c r="AA682"/>
  <c r="AA683"/>
  <c r="AA684"/>
  <c r="AA685"/>
  <c r="AA686"/>
  <c r="AA687"/>
  <c r="AA688"/>
  <c r="AA689"/>
  <c r="AA690"/>
  <c r="AA691"/>
  <c r="AA692"/>
  <c r="AA693"/>
  <c r="AA694"/>
  <c r="AA695"/>
  <c r="AA696"/>
  <c r="AA697"/>
  <c r="AA698"/>
  <c r="AA699"/>
  <c r="AA700"/>
  <c r="AA701"/>
  <c r="AA702"/>
  <c r="AA703"/>
  <c r="AA704"/>
  <c r="AA705"/>
  <c r="AA706"/>
  <c r="AA707"/>
  <c r="AA708"/>
  <c r="AA709"/>
  <c r="AA710"/>
  <c r="AA711"/>
  <c r="AA712"/>
  <c r="AA713"/>
  <c r="AA714"/>
  <c r="AA715"/>
  <c r="AA716"/>
  <c r="AA717"/>
  <c r="AA718"/>
  <c r="AA719"/>
  <c r="AA720"/>
  <c r="AA721"/>
  <c r="AA722"/>
  <c r="AA723"/>
  <c r="AA724"/>
  <c r="AA725"/>
  <c r="AA726"/>
  <c r="AA727"/>
  <c r="AA728"/>
  <c r="AA729"/>
  <c r="AA730"/>
  <c r="AA731"/>
  <c r="AA732"/>
  <c r="AA733"/>
  <c r="AA734"/>
  <c r="AA735"/>
  <c r="AA736"/>
  <c r="AA737"/>
  <c r="AA738"/>
  <c r="AA739"/>
  <c r="AA740"/>
  <c r="AA741"/>
  <c r="AA742"/>
  <c r="AA743"/>
  <c r="AA744"/>
  <c r="AA745"/>
  <c r="AA746"/>
  <c r="AA747"/>
  <c r="AA748"/>
  <c r="AA749"/>
  <c r="AA750"/>
  <c r="AA751"/>
  <c r="AA752"/>
  <c r="AA753"/>
  <c r="AA754"/>
  <c r="AA755"/>
  <c r="AA756"/>
  <c r="AA757"/>
  <c r="AA758"/>
  <c r="AA759"/>
  <c r="AA760"/>
  <c r="AA761"/>
  <c r="AA762"/>
  <c r="AA763"/>
  <c r="AA764"/>
  <c r="AA765"/>
  <c r="AA766"/>
  <c r="AA767"/>
  <c r="AA768"/>
  <c r="AA769"/>
  <c r="AA770"/>
  <c r="AA771"/>
  <c r="AA772"/>
  <c r="AA773"/>
  <c r="AA774"/>
  <c r="AA775"/>
  <c r="AA776"/>
  <c r="AA777"/>
  <c r="AA778"/>
  <c r="AA779"/>
  <c r="AA780"/>
  <c r="AA781"/>
  <c r="AA782"/>
  <c r="AA783"/>
  <c r="AA784"/>
  <c r="AA785"/>
  <c r="AA786"/>
  <c r="AA787"/>
  <c r="AA788"/>
  <c r="AA789"/>
  <c r="AA790"/>
  <c r="AA791"/>
  <c r="AA792"/>
  <c r="AA793"/>
  <c r="AA794"/>
  <c r="AA795"/>
  <c r="AA796"/>
  <c r="AA797"/>
  <c r="AA798"/>
  <c r="AA799"/>
  <c r="AA800"/>
  <c r="AA801"/>
  <c r="AA802"/>
  <c r="AA803"/>
  <c r="AA804"/>
  <c r="AA805"/>
  <c r="AA806"/>
  <c r="AA807"/>
  <c r="AA808"/>
  <c r="AA809"/>
  <c r="AA810"/>
  <c r="AA811"/>
  <c r="AA812"/>
  <c r="AA813"/>
  <c r="AA814"/>
  <c r="AA815"/>
  <c r="AA816"/>
  <c r="AA817"/>
  <c r="AA818"/>
  <c r="AA819"/>
  <c r="AA820"/>
  <c r="AA821"/>
  <c r="AA822"/>
  <c r="AA823"/>
  <c r="AA824"/>
  <c r="AA825"/>
  <c r="AA826"/>
  <c r="AA827"/>
  <c r="AA828"/>
  <c r="AA829"/>
  <c r="AA830"/>
  <c r="AA831"/>
  <c r="AA832"/>
  <c r="AA833"/>
  <c r="AA834"/>
  <c r="AA835"/>
  <c r="AA836"/>
  <c r="AA837"/>
  <c r="AA838"/>
  <c r="AA839"/>
  <c r="AA840"/>
  <c r="AA841"/>
  <c r="AA842"/>
  <c r="AA843"/>
  <c r="AA844"/>
  <c r="AA845"/>
  <c r="AA846"/>
  <c r="AA847"/>
  <c r="AA848"/>
  <c r="AA849"/>
  <c r="AA850"/>
  <c r="AA851"/>
  <c r="AA852"/>
  <c r="AA853"/>
  <c r="AA854"/>
  <c r="AA855"/>
  <c r="AA856"/>
  <c r="AA857"/>
  <c r="AA858"/>
  <c r="AA859"/>
  <c r="AA860"/>
  <c r="AA861"/>
  <c r="AA862"/>
  <c r="AA863"/>
  <c r="AA864"/>
  <c r="AA865"/>
  <c r="AA866"/>
  <c r="AA867"/>
  <c r="AA868"/>
  <c r="AA869"/>
  <c r="AA870"/>
  <c r="AA871"/>
  <c r="AA872"/>
  <c r="AA873"/>
  <c r="AA874"/>
  <c r="AA875"/>
  <c r="AA876"/>
  <c r="AA877"/>
  <c r="AA878"/>
  <c r="AA879"/>
  <c r="AA880"/>
  <c r="AA881"/>
  <c r="AA882"/>
  <c r="AA883"/>
  <c r="AA884"/>
  <c r="AA885"/>
  <c r="AA886"/>
  <c r="AA887"/>
  <c r="AA888"/>
  <c r="AA889"/>
  <c r="AA890"/>
  <c r="AA891"/>
  <c r="AA892"/>
  <c r="AA893"/>
  <c r="AA894"/>
  <c r="AA895"/>
  <c r="AA896"/>
  <c r="AA897"/>
  <c r="AA898"/>
  <c r="AA899"/>
  <c r="AA900"/>
  <c r="AA901"/>
  <c r="AA902"/>
  <c r="AA903"/>
  <c r="AA904"/>
  <c r="AA905"/>
  <c r="AA906"/>
  <c r="AA907"/>
  <c r="AA908"/>
  <c r="AA909"/>
  <c r="AA910"/>
  <c r="AA911"/>
  <c r="AA912"/>
  <c r="AA913"/>
  <c r="AA914"/>
  <c r="AA915"/>
  <c r="AA916"/>
  <c r="AA917"/>
  <c r="AA918"/>
  <c r="AA919"/>
  <c r="AA920"/>
  <c r="AA921"/>
  <c r="AA922"/>
  <c r="AA923"/>
  <c r="AA924"/>
  <c r="AA925"/>
  <c r="AA926"/>
  <c r="AA927"/>
  <c r="AA928"/>
  <c r="AA929"/>
  <c r="AA930"/>
  <c r="AA931"/>
  <c r="AA932"/>
  <c r="AA933"/>
  <c r="AA934"/>
  <c r="AA935"/>
  <c r="AA936"/>
  <c r="AA937"/>
  <c r="AA938"/>
  <c r="AA939"/>
  <c r="AA940"/>
  <c r="AA941"/>
  <c r="AA942"/>
  <c r="AA943"/>
  <c r="AA944"/>
  <c r="AA945"/>
  <c r="AA946"/>
  <c r="AA947"/>
  <c r="AA948"/>
  <c r="AA949"/>
  <c r="AA950"/>
  <c r="AA951"/>
  <c r="AA952"/>
  <c r="AA953"/>
  <c r="AA954"/>
  <c r="AA955"/>
  <c r="AA956"/>
  <c r="AA957"/>
  <c r="AA958"/>
  <c r="AA959"/>
  <c r="AA960"/>
  <c r="AA961"/>
  <c r="AA962"/>
  <c r="AA963"/>
  <c r="AA964"/>
  <c r="AA965"/>
  <c r="AA966"/>
  <c r="AA967"/>
  <c r="AA968"/>
  <c r="AA969"/>
  <c r="AA970"/>
  <c r="AA971"/>
  <c r="AA972"/>
  <c r="AA973"/>
  <c r="AA974"/>
  <c r="AA975"/>
  <c r="AA976"/>
  <c r="AA977"/>
  <c r="AA978"/>
  <c r="AA979"/>
  <c r="AA980"/>
  <c r="AA981"/>
  <c r="AA982"/>
  <c r="AA983"/>
  <c r="AA984"/>
  <c r="AA985"/>
  <c r="AA986"/>
  <c r="AA987"/>
  <c r="AA988"/>
  <c r="AA989"/>
  <c r="AA990"/>
  <c r="AA991"/>
  <c r="AA992"/>
  <c r="AA993"/>
  <c r="AA994"/>
  <c r="AA995"/>
  <c r="Q5"/>
  <c r="N20" l="1"/>
  <c r="N19"/>
  <c r="N24"/>
  <c r="N28"/>
  <c r="N27"/>
  <c r="N32"/>
  <c r="N34"/>
  <c r="AQ5"/>
  <c r="Z5"/>
  <c r="A92" i="37" l="1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9" i="38"/>
  <c r="A30"/>
  <c r="A31"/>
  <c r="A32"/>
  <c r="A33"/>
  <c r="A34"/>
  <c r="A35"/>
  <c r="A36"/>
  <c r="A37"/>
  <c r="A289" i="47"/>
  <c r="A290"/>
  <c r="A291"/>
  <c r="A285"/>
  <c r="A286"/>
  <c r="A287"/>
  <c r="A288"/>
  <c r="A282"/>
  <c r="A280"/>
  <c r="E279"/>
  <c r="F279"/>
  <c r="G279"/>
  <c r="I278"/>
  <c r="D278"/>
  <c r="H278" s="1"/>
  <c r="C278"/>
  <c r="C277"/>
  <c r="C276"/>
  <c r="C275"/>
  <c r="C274"/>
  <c r="E272"/>
  <c r="F272"/>
  <c r="I253"/>
  <c r="D253"/>
  <c r="H253" s="1"/>
  <c r="I206"/>
  <c r="D206"/>
  <c r="H206" s="1"/>
  <c r="I179"/>
  <c r="D179"/>
  <c r="H179" s="1"/>
  <c r="I155"/>
  <c r="D155"/>
  <c r="H155" s="1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E143"/>
  <c r="F143"/>
  <c r="G143"/>
  <c r="E10" i="38"/>
  <c r="F10"/>
  <c r="G10"/>
  <c r="E26"/>
  <c r="F26"/>
  <c r="G26"/>
  <c r="E20"/>
  <c r="F20"/>
  <c r="G20"/>
  <c r="I142" i="47"/>
  <c r="I120"/>
  <c r="I105"/>
  <c r="I73"/>
  <c r="I40"/>
  <c r="I16"/>
  <c r="D142"/>
  <c r="H142" s="1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D120"/>
  <c r="H120" s="1"/>
  <c r="J120" s="1"/>
  <c r="C120"/>
  <c r="C119"/>
  <c r="C118"/>
  <c r="C117"/>
  <c r="C116"/>
  <c r="C115"/>
  <c r="C114"/>
  <c r="C113"/>
  <c r="C112"/>
  <c r="C111"/>
  <c r="C110"/>
  <c r="C109"/>
  <c r="C108"/>
  <c r="C107"/>
  <c r="C106"/>
  <c r="D105"/>
  <c r="H105" s="1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D73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D40"/>
  <c r="H40" s="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D16"/>
  <c r="H16" s="1"/>
  <c r="C16"/>
  <c r="C15"/>
  <c r="C14"/>
  <c r="C13"/>
  <c r="C12"/>
  <c r="C11"/>
  <c r="C10"/>
  <c r="C9"/>
  <c r="C8"/>
  <c r="C7"/>
  <c r="C6"/>
  <c r="C5"/>
  <c r="C4"/>
  <c r="A273"/>
  <c r="A284"/>
  <c r="A283"/>
  <c r="A281"/>
  <c r="A146"/>
  <c r="A145"/>
  <c r="A144"/>
  <c r="I25" i="38"/>
  <c r="D25"/>
  <c r="C25"/>
  <c r="C24"/>
  <c r="C23"/>
  <c r="C22"/>
  <c r="C19"/>
  <c r="C18"/>
  <c r="C17"/>
  <c r="C16"/>
  <c r="C15"/>
  <c r="C9"/>
  <c r="C8"/>
  <c r="C7"/>
  <c r="C6"/>
  <c r="C5"/>
  <c r="C4"/>
  <c r="A11"/>
  <c r="A21"/>
  <c r="A27"/>
  <c r="A28"/>
  <c r="H90" i="37"/>
  <c r="H89"/>
  <c r="H88"/>
  <c r="H87"/>
  <c r="G90"/>
  <c r="C90"/>
  <c r="G89"/>
  <c r="C89"/>
  <c r="G88"/>
  <c r="C88"/>
  <c r="G87"/>
  <c r="C87"/>
  <c r="A63"/>
  <c r="A69"/>
  <c r="A70"/>
  <c r="A71"/>
  <c r="A72"/>
  <c r="A73"/>
  <c r="A74"/>
  <c r="A75"/>
  <c r="A76"/>
  <c r="A77"/>
  <c r="A79"/>
  <c r="A80"/>
  <c r="A81"/>
  <c r="A82"/>
  <c r="A86"/>
  <c r="I65"/>
  <c r="D65"/>
  <c r="H65" s="1"/>
  <c r="C65"/>
  <c r="I67"/>
  <c r="D67"/>
  <c r="H67" s="1"/>
  <c r="J105" i="47" l="1"/>
  <c r="J206"/>
  <c r="J16"/>
  <c r="J40"/>
  <c r="J278"/>
  <c r="J142"/>
  <c r="A142"/>
  <c r="H73"/>
  <c r="J73" s="1"/>
  <c r="J155"/>
  <c r="J179"/>
  <c r="J253"/>
  <c r="A155"/>
  <c r="A179"/>
  <c r="A206"/>
  <c r="A120"/>
  <c r="A253"/>
  <c r="A16"/>
  <c r="A105"/>
  <c r="A40"/>
  <c r="H25" i="38"/>
  <c r="J25" s="1"/>
  <c r="A25" s="1"/>
  <c r="J67" i="37"/>
  <c r="A65"/>
  <c r="J65"/>
  <c r="A73" i="47" l="1"/>
  <c r="I60" i="37" l="1"/>
  <c r="D60"/>
  <c r="G68"/>
  <c r="F68"/>
  <c r="E68"/>
  <c r="C67"/>
  <c r="A67" s="1"/>
  <c r="C66"/>
  <c r="C64"/>
  <c r="H60" l="1"/>
  <c r="J60" s="1"/>
  <c r="D44" i="64"/>
  <c r="D27"/>
  <c r="D41"/>
  <c r="D13"/>
  <c r="D65"/>
  <c r="D37"/>
  <c r="D12"/>
  <c r="D28"/>
  <c r="D10"/>
  <c r="D32"/>
  <c r="D36"/>
  <c r="D9"/>
  <c r="D35"/>
  <c r="D29"/>
  <c r="D22"/>
  <c r="D19"/>
  <c r="D33"/>
  <c r="D23"/>
  <c r="D8"/>
  <c r="D21"/>
  <c r="D17"/>
  <c r="D7"/>
  <c r="D24"/>
  <c r="D30"/>
  <c r="D11"/>
  <c r="D18"/>
  <c r="D16"/>
  <c r="S15" i="55" l="1"/>
  <c r="S11"/>
  <c r="S14"/>
  <c r="S10"/>
  <c r="S9"/>
  <c r="S16"/>
  <c r="S12"/>
  <c r="S8"/>
  <c r="S17"/>
  <c r="S13"/>
  <c r="S7"/>
  <c r="S5"/>
  <c r="I82" i="37"/>
  <c r="I3" i="47"/>
  <c r="I147" s="1"/>
  <c r="A147" s="1"/>
  <c r="C998" i="55"/>
  <c r="D998"/>
  <c r="E998"/>
  <c r="F998"/>
  <c r="H998"/>
  <c r="G998"/>
  <c r="L298"/>
  <c r="AL298" s="1"/>
  <c r="M298"/>
  <c r="AM298" s="1"/>
  <c r="L299"/>
  <c r="M299"/>
  <c r="L300"/>
  <c r="AL300" s="1"/>
  <c r="M300"/>
  <c r="AM300" s="1"/>
  <c r="L301"/>
  <c r="M301"/>
  <c r="L302"/>
  <c r="AL302" s="1"/>
  <c r="M302"/>
  <c r="AM302" s="1"/>
  <c r="L303"/>
  <c r="M303"/>
  <c r="L304"/>
  <c r="AL304" s="1"/>
  <c r="M304"/>
  <c r="AM304" s="1"/>
  <c r="L305"/>
  <c r="M305"/>
  <c r="L306"/>
  <c r="AL306" s="1"/>
  <c r="M306"/>
  <c r="AM306" s="1"/>
  <c r="L307"/>
  <c r="AL307" s="1"/>
  <c r="M307"/>
  <c r="AM307" s="1"/>
  <c r="L308"/>
  <c r="AL308" s="1"/>
  <c r="M308"/>
  <c r="AM308" s="1"/>
  <c r="L309"/>
  <c r="AL309" s="1"/>
  <c r="M309"/>
  <c r="AM309" s="1"/>
  <c r="L310"/>
  <c r="AL310" s="1"/>
  <c r="M310"/>
  <c r="AM310" s="1"/>
  <c r="L311"/>
  <c r="M311"/>
  <c r="L312"/>
  <c r="AL312" s="1"/>
  <c r="M312"/>
  <c r="AM312" s="1"/>
  <c r="L313"/>
  <c r="M313"/>
  <c r="L314"/>
  <c r="AL314" s="1"/>
  <c r="M314"/>
  <c r="AM314" s="1"/>
  <c r="L315"/>
  <c r="M315"/>
  <c r="L316"/>
  <c r="AL316" s="1"/>
  <c r="M316"/>
  <c r="AM316" s="1"/>
  <c r="L317"/>
  <c r="M317"/>
  <c r="L318"/>
  <c r="AL318" s="1"/>
  <c r="M318"/>
  <c r="AM318" s="1"/>
  <c r="L319"/>
  <c r="M319"/>
  <c r="L320"/>
  <c r="AL320" s="1"/>
  <c r="M320"/>
  <c r="AM320" s="1"/>
  <c r="L321"/>
  <c r="M321"/>
  <c r="L322"/>
  <c r="AL322" s="1"/>
  <c r="M322"/>
  <c r="AM322" s="1"/>
  <c r="L323"/>
  <c r="M323"/>
  <c r="L324"/>
  <c r="AL324" s="1"/>
  <c r="M324"/>
  <c r="AM324" s="1"/>
  <c r="L325"/>
  <c r="AL325" s="1"/>
  <c r="M325"/>
  <c r="AM325" s="1"/>
  <c r="L326"/>
  <c r="AL326" s="1"/>
  <c r="M326"/>
  <c r="AM326" s="1"/>
  <c r="L327"/>
  <c r="M327"/>
  <c r="L328"/>
  <c r="AL328" s="1"/>
  <c r="M328"/>
  <c r="AM328" s="1"/>
  <c r="L329"/>
  <c r="M329"/>
  <c r="L330"/>
  <c r="AL330" s="1"/>
  <c r="M330"/>
  <c r="AM330" s="1"/>
  <c r="L331"/>
  <c r="M331"/>
  <c r="L332"/>
  <c r="AL332" s="1"/>
  <c r="M332"/>
  <c r="AM332" s="1"/>
  <c r="L333"/>
  <c r="M333"/>
  <c r="L334"/>
  <c r="AL334" s="1"/>
  <c r="M334"/>
  <c r="AM334" s="1"/>
  <c r="L335"/>
  <c r="M335"/>
  <c r="L336"/>
  <c r="AL336" s="1"/>
  <c r="M336"/>
  <c r="AM336" s="1"/>
  <c r="L337"/>
  <c r="M337"/>
  <c r="L338"/>
  <c r="AL338" s="1"/>
  <c r="M338"/>
  <c r="AM338" s="1"/>
  <c r="L339"/>
  <c r="M339"/>
  <c r="L340"/>
  <c r="AL340" s="1"/>
  <c r="M340"/>
  <c r="AM340" s="1"/>
  <c r="L341"/>
  <c r="AL341" s="1"/>
  <c r="M341"/>
  <c r="AM341" s="1"/>
  <c r="L342"/>
  <c r="AL342" s="1"/>
  <c r="M342"/>
  <c r="AM342" s="1"/>
  <c r="L343"/>
  <c r="M343"/>
  <c r="L344"/>
  <c r="AL344" s="1"/>
  <c r="M344"/>
  <c r="AM344" s="1"/>
  <c r="L345"/>
  <c r="M345"/>
  <c r="L346"/>
  <c r="AL346" s="1"/>
  <c r="M346"/>
  <c r="AM346" s="1"/>
  <c r="L347"/>
  <c r="M347"/>
  <c r="L348"/>
  <c r="AL348" s="1"/>
  <c r="M348"/>
  <c r="AM348" s="1"/>
  <c r="L349"/>
  <c r="M349"/>
  <c r="L350"/>
  <c r="AL350" s="1"/>
  <c r="M350"/>
  <c r="AM350" s="1"/>
  <c r="L351"/>
  <c r="M351"/>
  <c r="L352"/>
  <c r="AL352" s="1"/>
  <c r="M352"/>
  <c r="AM352" s="1"/>
  <c r="L353"/>
  <c r="M353"/>
  <c r="L354"/>
  <c r="AL354" s="1"/>
  <c r="M354"/>
  <c r="AM354" s="1"/>
  <c r="L355"/>
  <c r="AL355" s="1"/>
  <c r="M355"/>
  <c r="AM355" s="1"/>
  <c r="L356"/>
  <c r="AL356" s="1"/>
  <c r="M356"/>
  <c r="AM356" s="1"/>
  <c r="L357"/>
  <c r="M357"/>
  <c r="L358"/>
  <c r="AL358" s="1"/>
  <c r="M358"/>
  <c r="AM358" s="1"/>
  <c r="L359"/>
  <c r="M359"/>
  <c r="L360"/>
  <c r="AL360" s="1"/>
  <c r="M360"/>
  <c r="AM360" s="1"/>
  <c r="L361"/>
  <c r="M361"/>
  <c r="L362"/>
  <c r="AL362" s="1"/>
  <c r="M362"/>
  <c r="AM362" s="1"/>
  <c r="L363"/>
  <c r="M363"/>
  <c r="L364"/>
  <c r="AL364" s="1"/>
  <c r="M364"/>
  <c r="AM364" s="1"/>
  <c r="L365"/>
  <c r="M365"/>
  <c r="L366"/>
  <c r="AL366" s="1"/>
  <c r="M366"/>
  <c r="AM366" s="1"/>
  <c r="L367"/>
  <c r="M367"/>
  <c r="L368"/>
  <c r="AL368" s="1"/>
  <c r="M368"/>
  <c r="AM368" s="1"/>
  <c r="L369"/>
  <c r="M369"/>
  <c r="L370"/>
  <c r="AL370" s="1"/>
  <c r="M370"/>
  <c r="AM370" s="1"/>
  <c r="L371"/>
  <c r="M371"/>
  <c r="L372"/>
  <c r="AL372" s="1"/>
  <c r="M372"/>
  <c r="AM372" s="1"/>
  <c r="L373"/>
  <c r="M373"/>
  <c r="L374"/>
  <c r="AL374" s="1"/>
  <c r="M374"/>
  <c r="AM374" s="1"/>
  <c r="L375"/>
  <c r="M375"/>
  <c r="L376"/>
  <c r="AL376" s="1"/>
  <c r="M376"/>
  <c r="AM376" s="1"/>
  <c r="L377"/>
  <c r="AL377" s="1"/>
  <c r="M377"/>
  <c r="AM377" s="1"/>
  <c r="L378"/>
  <c r="AL378" s="1"/>
  <c r="M378"/>
  <c r="AM378" s="1"/>
  <c r="L379"/>
  <c r="AL379" s="1"/>
  <c r="M379"/>
  <c r="AM379" s="1"/>
  <c r="L380"/>
  <c r="AL380" s="1"/>
  <c r="M380"/>
  <c r="AM380" s="1"/>
  <c r="L381"/>
  <c r="AL381" s="1"/>
  <c r="M381"/>
  <c r="AM381" s="1"/>
  <c r="L382"/>
  <c r="AL382" s="1"/>
  <c r="M382"/>
  <c r="AM382" s="1"/>
  <c r="L383"/>
  <c r="AL383" s="1"/>
  <c r="M383"/>
  <c r="AM383" s="1"/>
  <c r="L384"/>
  <c r="AL384" s="1"/>
  <c r="M384"/>
  <c r="AM384" s="1"/>
  <c r="L385"/>
  <c r="AL385" s="1"/>
  <c r="M385"/>
  <c r="AM385" s="1"/>
  <c r="L386"/>
  <c r="AL386" s="1"/>
  <c r="M386"/>
  <c r="AM386" s="1"/>
  <c r="L387"/>
  <c r="AL387" s="1"/>
  <c r="M387"/>
  <c r="AM387" s="1"/>
  <c r="L388"/>
  <c r="AL388" s="1"/>
  <c r="M388"/>
  <c r="AM388" s="1"/>
  <c r="L389"/>
  <c r="AL389" s="1"/>
  <c r="M389"/>
  <c r="AM389" s="1"/>
  <c r="L390"/>
  <c r="AL390" s="1"/>
  <c r="M390"/>
  <c r="AM390" s="1"/>
  <c r="L391"/>
  <c r="AL391" s="1"/>
  <c r="M391"/>
  <c r="AM391" s="1"/>
  <c r="L392"/>
  <c r="AL392" s="1"/>
  <c r="M392"/>
  <c r="AM392" s="1"/>
  <c r="L393"/>
  <c r="AL393" s="1"/>
  <c r="M393"/>
  <c r="AM393" s="1"/>
  <c r="L394"/>
  <c r="AL394" s="1"/>
  <c r="M394"/>
  <c r="AM394" s="1"/>
  <c r="L395"/>
  <c r="AL395" s="1"/>
  <c r="M395"/>
  <c r="AM395" s="1"/>
  <c r="L396"/>
  <c r="AL396" s="1"/>
  <c r="M396"/>
  <c r="AM396" s="1"/>
  <c r="L397"/>
  <c r="AL397" s="1"/>
  <c r="M397"/>
  <c r="AM397" s="1"/>
  <c r="L398"/>
  <c r="AL398" s="1"/>
  <c r="M398"/>
  <c r="AM398" s="1"/>
  <c r="L399"/>
  <c r="AL399" s="1"/>
  <c r="M399"/>
  <c r="AM399" s="1"/>
  <c r="L400"/>
  <c r="AL400" s="1"/>
  <c r="M400"/>
  <c r="AM400" s="1"/>
  <c r="L401"/>
  <c r="AL401" s="1"/>
  <c r="M401"/>
  <c r="AM401" s="1"/>
  <c r="L402"/>
  <c r="AL402" s="1"/>
  <c r="M402"/>
  <c r="AM402" s="1"/>
  <c r="L403"/>
  <c r="AL403" s="1"/>
  <c r="M403"/>
  <c r="AM403" s="1"/>
  <c r="L404"/>
  <c r="AL404" s="1"/>
  <c r="M404"/>
  <c r="AM404" s="1"/>
  <c r="L405"/>
  <c r="AL405" s="1"/>
  <c r="M405"/>
  <c r="AM405" s="1"/>
  <c r="L406"/>
  <c r="AL406" s="1"/>
  <c r="M406"/>
  <c r="AM406" s="1"/>
  <c r="L407"/>
  <c r="AL407" s="1"/>
  <c r="M407"/>
  <c r="AM407" s="1"/>
  <c r="L408"/>
  <c r="AL408" s="1"/>
  <c r="M408"/>
  <c r="AM408" s="1"/>
  <c r="L409"/>
  <c r="AL409" s="1"/>
  <c r="M409"/>
  <c r="AM409" s="1"/>
  <c r="L410"/>
  <c r="AL410" s="1"/>
  <c r="M410"/>
  <c r="AM410" s="1"/>
  <c r="L411"/>
  <c r="AL411" s="1"/>
  <c r="M411"/>
  <c r="AM411" s="1"/>
  <c r="L412"/>
  <c r="AL412" s="1"/>
  <c r="M412"/>
  <c r="AM412" s="1"/>
  <c r="L413"/>
  <c r="AL413" s="1"/>
  <c r="M413"/>
  <c r="AM413" s="1"/>
  <c r="L414"/>
  <c r="AL414" s="1"/>
  <c r="M414"/>
  <c r="AM414" s="1"/>
  <c r="L415"/>
  <c r="AL415" s="1"/>
  <c r="M415"/>
  <c r="AM415" s="1"/>
  <c r="L416"/>
  <c r="AL416" s="1"/>
  <c r="M416"/>
  <c r="AM416" s="1"/>
  <c r="L417"/>
  <c r="AL417" s="1"/>
  <c r="M417"/>
  <c r="AM417" s="1"/>
  <c r="L418"/>
  <c r="AL418" s="1"/>
  <c r="M418"/>
  <c r="AM418" s="1"/>
  <c r="L419"/>
  <c r="AL419" s="1"/>
  <c r="M419"/>
  <c r="AM419" s="1"/>
  <c r="L420"/>
  <c r="AL420" s="1"/>
  <c r="M420"/>
  <c r="AM420" s="1"/>
  <c r="L421"/>
  <c r="AL421" s="1"/>
  <c r="M421"/>
  <c r="AM421" s="1"/>
  <c r="L422"/>
  <c r="AL422" s="1"/>
  <c r="M422"/>
  <c r="AM422" s="1"/>
  <c r="L423"/>
  <c r="AL423" s="1"/>
  <c r="M423"/>
  <c r="AM423" s="1"/>
  <c r="L424"/>
  <c r="AL424" s="1"/>
  <c r="M424"/>
  <c r="AM424" s="1"/>
  <c r="L425"/>
  <c r="AL425" s="1"/>
  <c r="M425"/>
  <c r="AM425" s="1"/>
  <c r="L426"/>
  <c r="AL426" s="1"/>
  <c r="M426"/>
  <c r="AM426" s="1"/>
  <c r="L427"/>
  <c r="AL427" s="1"/>
  <c r="M427"/>
  <c r="AM427" s="1"/>
  <c r="L428"/>
  <c r="AL428" s="1"/>
  <c r="M428"/>
  <c r="AM428" s="1"/>
  <c r="L429"/>
  <c r="AL429" s="1"/>
  <c r="M429"/>
  <c r="AM429" s="1"/>
  <c r="L430"/>
  <c r="AL430" s="1"/>
  <c r="M430"/>
  <c r="AM430" s="1"/>
  <c r="L431"/>
  <c r="AL431" s="1"/>
  <c r="M431"/>
  <c r="AM431" s="1"/>
  <c r="L432"/>
  <c r="AL432" s="1"/>
  <c r="M432"/>
  <c r="AM432" s="1"/>
  <c r="L433"/>
  <c r="AL433" s="1"/>
  <c r="M433"/>
  <c r="AM433" s="1"/>
  <c r="L434"/>
  <c r="AL434" s="1"/>
  <c r="M434"/>
  <c r="AM434" s="1"/>
  <c r="L435"/>
  <c r="AL435" s="1"/>
  <c r="M435"/>
  <c r="AM435" s="1"/>
  <c r="L436"/>
  <c r="AL436" s="1"/>
  <c r="M436"/>
  <c r="AM436" s="1"/>
  <c r="L437"/>
  <c r="AL437" s="1"/>
  <c r="M437"/>
  <c r="AM437" s="1"/>
  <c r="L438"/>
  <c r="AL438" s="1"/>
  <c r="M438"/>
  <c r="AM438" s="1"/>
  <c r="L439"/>
  <c r="AL439" s="1"/>
  <c r="M439"/>
  <c r="AM439" s="1"/>
  <c r="L440"/>
  <c r="AL440" s="1"/>
  <c r="M440"/>
  <c r="AM440" s="1"/>
  <c r="L441"/>
  <c r="AL441" s="1"/>
  <c r="M441"/>
  <c r="AM441" s="1"/>
  <c r="L442"/>
  <c r="AL442" s="1"/>
  <c r="M442"/>
  <c r="AM442" s="1"/>
  <c r="L443"/>
  <c r="AL443" s="1"/>
  <c r="M443"/>
  <c r="AM443" s="1"/>
  <c r="L444"/>
  <c r="AL444" s="1"/>
  <c r="M444"/>
  <c r="AM444" s="1"/>
  <c r="L445"/>
  <c r="AL445" s="1"/>
  <c r="M445"/>
  <c r="AM445" s="1"/>
  <c r="L446"/>
  <c r="AL446" s="1"/>
  <c r="M446"/>
  <c r="AM446" s="1"/>
  <c r="L447"/>
  <c r="AL447" s="1"/>
  <c r="M447"/>
  <c r="AM447" s="1"/>
  <c r="L448"/>
  <c r="AL448" s="1"/>
  <c r="M448"/>
  <c r="AM448" s="1"/>
  <c r="L449"/>
  <c r="AL449" s="1"/>
  <c r="M449"/>
  <c r="AM449" s="1"/>
  <c r="L450"/>
  <c r="AL450" s="1"/>
  <c r="M450"/>
  <c r="AM450" s="1"/>
  <c r="L451"/>
  <c r="AL451" s="1"/>
  <c r="M451"/>
  <c r="AM451" s="1"/>
  <c r="L452"/>
  <c r="AL452" s="1"/>
  <c r="M452"/>
  <c r="AM452" s="1"/>
  <c r="L453"/>
  <c r="AL453" s="1"/>
  <c r="M453"/>
  <c r="AM453" s="1"/>
  <c r="L454"/>
  <c r="AL454" s="1"/>
  <c r="M454"/>
  <c r="AM454" s="1"/>
  <c r="L455"/>
  <c r="AL455" s="1"/>
  <c r="M455"/>
  <c r="AM455" s="1"/>
  <c r="L456"/>
  <c r="AL456" s="1"/>
  <c r="M456"/>
  <c r="AM456" s="1"/>
  <c r="L457"/>
  <c r="AL457" s="1"/>
  <c r="M457"/>
  <c r="AM457" s="1"/>
  <c r="L458"/>
  <c r="AL458" s="1"/>
  <c r="M458"/>
  <c r="AM458" s="1"/>
  <c r="L459"/>
  <c r="AL459" s="1"/>
  <c r="M459"/>
  <c r="AM459" s="1"/>
  <c r="L460"/>
  <c r="AL460" s="1"/>
  <c r="M460"/>
  <c r="AM460" s="1"/>
  <c r="L461"/>
  <c r="AL461" s="1"/>
  <c r="M461"/>
  <c r="AM461" s="1"/>
  <c r="L462"/>
  <c r="AL462" s="1"/>
  <c r="M462"/>
  <c r="AM462" s="1"/>
  <c r="L463"/>
  <c r="AL463" s="1"/>
  <c r="M463"/>
  <c r="AM463" s="1"/>
  <c r="L464"/>
  <c r="AL464" s="1"/>
  <c r="M464"/>
  <c r="AM464" s="1"/>
  <c r="L465"/>
  <c r="AL465" s="1"/>
  <c r="M465"/>
  <c r="AM465" s="1"/>
  <c r="L466"/>
  <c r="AL466" s="1"/>
  <c r="M466"/>
  <c r="AM466" s="1"/>
  <c r="L467"/>
  <c r="AL467" s="1"/>
  <c r="M467"/>
  <c r="AM467" s="1"/>
  <c r="L468"/>
  <c r="AL468" s="1"/>
  <c r="M468"/>
  <c r="AM468" s="1"/>
  <c r="L469"/>
  <c r="AL469" s="1"/>
  <c r="M469"/>
  <c r="AM469" s="1"/>
  <c r="L470"/>
  <c r="AL470" s="1"/>
  <c r="M470"/>
  <c r="AM470" s="1"/>
  <c r="L471"/>
  <c r="AL471" s="1"/>
  <c r="M471"/>
  <c r="AM471" s="1"/>
  <c r="L472"/>
  <c r="AL472" s="1"/>
  <c r="M472"/>
  <c r="AM472" s="1"/>
  <c r="L473"/>
  <c r="AL473" s="1"/>
  <c r="M473"/>
  <c r="AM473" s="1"/>
  <c r="L474"/>
  <c r="AL474" s="1"/>
  <c r="M474"/>
  <c r="AM474" s="1"/>
  <c r="L475"/>
  <c r="AL475" s="1"/>
  <c r="M475"/>
  <c r="AM475" s="1"/>
  <c r="L476"/>
  <c r="AL476" s="1"/>
  <c r="M476"/>
  <c r="AM476" s="1"/>
  <c r="L477"/>
  <c r="AL477" s="1"/>
  <c r="M477"/>
  <c r="AM477" s="1"/>
  <c r="L478"/>
  <c r="AL478" s="1"/>
  <c r="M478"/>
  <c r="AM478" s="1"/>
  <c r="L479"/>
  <c r="AL479" s="1"/>
  <c r="M479"/>
  <c r="AM479" s="1"/>
  <c r="L480"/>
  <c r="AL480" s="1"/>
  <c r="M480"/>
  <c r="AM480" s="1"/>
  <c r="L481"/>
  <c r="AL481" s="1"/>
  <c r="M481"/>
  <c r="AM481" s="1"/>
  <c r="L482"/>
  <c r="AL482" s="1"/>
  <c r="M482"/>
  <c r="AM482" s="1"/>
  <c r="L483"/>
  <c r="AL483" s="1"/>
  <c r="M483"/>
  <c r="AM483" s="1"/>
  <c r="L484"/>
  <c r="AL484" s="1"/>
  <c r="M484"/>
  <c r="AM484" s="1"/>
  <c r="L485"/>
  <c r="AL485" s="1"/>
  <c r="M485"/>
  <c r="AM485" s="1"/>
  <c r="L486"/>
  <c r="AL486" s="1"/>
  <c r="M486"/>
  <c r="AM486" s="1"/>
  <c r="L487"/>
  <c r="AL487" s="1"/>
  <c r="M487"/>
  <c r="AM487" s="1"/>
  <c r="L488"/>
  <c r="AL488" s="1"/>
  <c r="M488"/>
  <c r="AM488" s="1"/>
  <c r="L489"/>
  <c r="AL489" s="1"/>
  <c r="M489"/>
  <c r="AM489" s="1"/>
  <c r="L490"/>
  <c r="AL490" s="1"/>
  <c r="M490"/>
  <c r="AM490" s="1"/>
  <c r="L491"/>
  <c r="AL491" s="1"/>
  <c r="M491"/>
  <c r="AM491" s="1"/>
  <c r="L492"/>
  <c r="AL492" s="1"/>
  <c r="M492"/>
  <c r="AM492" s="1"/>
  <c r="L493"/>
  <c r="AL493" s="1"/>
  <c r="M493"/>
  <c r="AM493" s="1"/>
  <c r="L494"/>
  <c r="AL494" s="1"/>
  <c r="M494"/>
  <c r="AM494" s="1"/>
  <c r="L495"/>
  <c r="AL495" s="1"/>
  <c r="M495"/>
  <c r="AM495" s="1"/>
  <c r="L496"/>
  <c r="AL496" s="1"/>
  <c r="M496"/>
  <c r="AM496" s="1"/>
  <c r="L497"/>
  <c r="AL497" s="1"/>
  <c r="M497"/>
  <c r="AM497" s="1"/>
  <c r="L498"/>
  <c r="AL498" s="1"/>
  <c r="M498"/>
  <c r="AM498" s="1"/>
  <c r="L499"/>
  <c r="AL499" s="1"/>
  <c r="M499"/>
  <c r="AM499" s="1"/>
  <c r="L500"/>
  <c r="AL500" s="1"/>
  <c r="M500"/>
  <c r="AM500" s="1"/>
  <c r="L501"/>
  <c r="AL501" s="1"/>
  <c r="M501"/>
  <c r="AM501" s="1"/>
  <c r="L502"/>
  <c r="AL502" s="1"/>
  <c r="M502"/>
  <c r="AM502" s="1"/>
  <c r="L503"/>
  <c r="AL503" s="1"/>
  <c r="M503"/>
  <c r="AM503" s="1"/>
  <c r="L504"/>
  <c r="AL504" s="1"/>
  <c r="M504"/>
  <c r="AM504" s="1"/>
  <c r="L505"/>
  <c r="AL505" s="1"/>
  <c r="M505"/>
  <c r="AM505" s="1"/>
  <c r="L506"/>
  <c r="AL506" s="1"/>
  <c r="M506"/>
  <c r="AM506" s="1"/>
  <c r="L507"/>
  <c r="AL507" s="1"/>
  <c r="M507"/>
  <c r="AM507" s="1"/>
  <c r="L508"/>
  <c r="AL508" s="1"/>
  <c r="M508"/>
  <c r="AM508" s="1"/>
  <c r="L509"/>
  <c r="AL509" s="1"/>
  <c r="M509"/>
  <c r="AM509" s="1"/>
  <c r="L510"/>
  <c r="AL510" s="1"/>
  <c r="M510"/>
  <c r="AM510" s="1"/>
  <c r="L511"/>
  <c r="AL511" s="1"/>
  <c r="M511"/>
  <c r="AM511" s="1"/>
  <c r="L512"/>
  <c r="AL512" s="1"/>
  <c r="M512"/>
  <c r="AM512" s="1"/>
  <c r="L513"/>
  <c r="AL513" s="1"/>
  <c r="M513"/>
  <c r="AM513" s="1"/>
  <c r="L514"/>
  <c r="AL514" s="1"/>
  <c r="M514"/>
  <c r="AM514" s="1"/>
  <c r="L515"/>
  <c r="AL515" s="1"/>
  <c r="M515"/>
  <c r="AM515" s="1"/>
  <c r="L516"/>
  <c r="AL516" s="1"/>
  <c r="M516"/>
  <c r="AM516" s="1"/>
  <c r="L517"/>
  <c r="AL517" s="1"/>
  <c r="M517"/>
  <c r="AM517" s="1"/>
  <c r="L518"/>
  <c r="AL518" s="1"/>
  <c r="M518"/>
  <c r="AM518" s="1"/>
  <c r="L519"/>
  <c r="AL519" s="1"/>
  <c r="M519"/>
  <c r="AM519" s="1"/>
  <c r="L520"/>
  <c r="AL520" s="1"/>
  <c r="M520"/>
  <c r="AM520" s="1"/>
  <c r="L521"/>
  <c r="AL521" s="1"/>
  <c r="M521"/>
  <c r="AM521" s="1"/>
  <c r="L522"/>
  <c r="AL522" s="1"/>
  <c r="M522"/>
  <c r="AM522" s="1"/>
  <c r="L523"/>
  <c r="AL523" s="1"/>
  <c r="M523"/>
  <c r="AM523" s="1"/>
  <c r="L524"/>
  <c r="AL524" s="1"/>
  <c r="M524"/>
  <c r="AM524" s="1"/>
  <c r="L525"/>
  <c r="AL525" s="1"/>
  <c r="M525"/>
  <c r="AM525" s="1"/>
  <c r="L526"/>
  <c r="AL526" s="1"/>
  <c r="M526"/>
  <c r="AM526" s="1"/>
  <c r="L527"/>
  <c r="AL527" s="1"/>
  <c r="M527"/>
  <c r="AM527" s="1"/>
  <c r="L528"/>
  <c r="AL528" s="1"/>
  <c r="M528"/>
  <c r="AM528" s="1"/>
  <c r="L529"/>
  <c r="AL529" s="1"/>
  <c r="M529"/>
  <c r="AM529" s="1"/>
  <c r="L530"/>
  <c r="AL530" s="1"/>
  <c r="M530"/>
  <c r="AM530" s="1"/>
  <c r="L531"/>
  <c r="AL531" s="1"/>
  <c r="M531"/>
  <c r="AM531" s="1"/>
  <c r="L532"/>
  <c r="AL532" s="1"/>
  <c r="M532"/>
  <c r="AM532" s="1"/>
  <c r="L533"/>
  <c r="AL533" s="1"/>
  <c r="M533"/>
  <c r="AM533" s="1"/>
  <c r="L534"/>
  <c r="AL534" s="1"/>
  <c r="M534"/>
  <c r="AM534" s="1"/>
  <c r="L535"/>
  <c r="AL535" s="1"/>
  <c r="M535"/>
  <c r="AM535" s="1"/>
  <c r="L536"/>
  <c r="AL536" s="1"/>
  <c r="M536"/>
  <c r="AM536" s="1"/>
  <c r="L537"/>
  <c r="AL537" s="1"/>
  <c r="M537"/>
  <c r="AM537" s="1"/>
  <c r="L538"/>
  <c r="AL538" s="1"/>
  <c r="M538"/>
  <c r="AM538" s="1"/>
  <c r="L539"/>
  <c r="AL539" s="1"/>
  <c r="M539"/>
  <c r="AM539" s="1"/>
  <c r="L540"/>
  <c r="AL540" s="1"/>
  <c r="M540"/>
  <c r="AM540" s="1"/>
  <c r="L541"/>
  <c r="AL541" s="1"/>
  <c r="M541"/>
  <c r="AM541" s="1"/>
  <c r="L542"/>
  <c r="AL542" s="1"/>
  <c r="M542"/>
  <c r="AM542" s="1"/>
  <c r="L543"/>
  <c r="AL543" s="1"/>
  <c r="M543"/>
  <c r="AM543" s="1"/>
  <c r="L544"/>
  <c r="AL544" s="1"/>
  <c r="M544"/>
  <c r="AM544" s="1"/>
  <c r="L545"/>
  <c r="AL545" s="1"/>
  <c r="M545"/>
  <c r="AM545" s="1"/>
  <c r="L546"/>
  <c r="AL546" s="1"/>
  <c r="M546"/>
  <c r="AM546" s="1"/>
  <c r="L547"/>
  <c r="AL547" s="1"/>
  <c r="M547"/>
  <c r="AM547" s="1"/>
  <c r="L548"/>
  <c r="AL548" s="1"/>
  <c r="M548"/>
  <c r="AM548" s="1"/>
  <c r="L549"/>
  <c r="AL549" s="1"/>
  <c r="M549"/>
  <c r="AM549" s="1"/>
  <c r="L550"/>
  <c r="AL550" s="1"/>
  <c r="M550"/>
  <c r="AM550" s="1"/>
  <c r="L551"/>
  <c r="AL551" s="1"/>
  <c r="M551"/>
  <c r="AM551" s="1"/>
  <c r="L552"/>
  <c r="AL552" s="1"/>
  <c r="M552"/>
  <c r="AM552" s="1"/>
  <c r="L553"/>
  <c r="AL553" s="1"/>
  <c r="M553"/>
  <c r="AM553" s="1"/>
  <c r="L554"/>
  <c r="AL554" s="1"/>
  <c r="M554"/>
  <c r="AM554" s="1"/>
  <c r="L555"/>
  <c r="AL555" s="1"/>
  <c r="M555"/>
  <c r="AM555" s="1"/>
  <c r="L556"/>
  <c r="AL556" s="1"/>
  <c r="M556"/>
  <c r="AM556" s="1"/>
  <c r="L557"/>
  <c r="AL557" s="1"/>
  <c r="M557"/>
  <c r="AM557" s="1"/>
  <c r="L558"/>
  <c r="AL558" s="1"/>
  <c r="M558"/>
  <c r="AM558" s="1"/>
  <c r="L559"/>
  <c r="AL559" s="1"/>
  <c r="M559"/>
  <c r="AM559" s="1"/>
  <c r="L560"/>
  <c r="AL560" s="1"/>
  <c r="M560"/>
  <c r="AM560" s="1"/>
  <c r="L561"/>
  <c r="AL561" s="1"/>
  <c r="M561"/>
  <c r="AM561" s="1"/>
  <c r="L562"/>
  <c r="AL562" s="1"/>
  <c r="M562"/>
  <c r="AM562" s="1"/>
  <c r="L563"/>
  <c r="AL563" s="1"/>
  <c r="M563"/>
  <c r="AM563" s="1"/>
  <c r="L564"/>
  <c r="AL564" s="1"/>
  <c r="M564"/>
  <c r="AM564" s="1"/>
  <c r="L565"/>
  <c r="AL565" s="1"/>
  <c r="M565"/>
  <c r="AM565" s="1"/>
  <c r="L566"/>
  <c r="AL566" s="1"/>
  <c r="M566"/>
  <c r="AM566" s="1"/>
  <c r="L567"/>
  <c r="AL567" s="1"/>
  <c r="M567"/>
  <c r="AM567" s="1"/>
  <c r="L568"/>
  <c r="AL568" s="1"/>
  <c r="M568"/>
  <c r="AM568" s="1"/>
  <c r="L569"/>
  <c r="AL569" s="1"/>
  <c r="M569"/>
  <c r="AM569" s="1"/>
  <c r="L570"/>
  <c r="AL570" s="1"/>
  <c r="M570"/>
  <c r="AM570" s="1"/>
  <c r="L571"/>
  <c r="AL571" s="1"/>
  <c r="M571"/>
  <c r="AM571" s="1"/>
  <c r="L572"/>
  <c r="AL572" s="1"/>
  <c r="M572"/>
  <c r="AM572" s="1"/>
  <c r="L573"/>
  <c r="AL573" s="1"/>
  <c r="M573"/>
  <c r="AM573" s="1"/>
  <c r="L574"/>
  <c r="AL574" s="1"/>
  <c r="M574"/>
  <c r="AM574" s="1"/>
  <c r="L575"/>
  <c r="AL575" s="1"/>
  <c r="M575"/>
  <c r="AM575" s="1"/>
  <c r="L576"/>
  <c r="AL576" s="1"/>
  <c r="M576"/>
  <c r="AM576" s="1"/>
  <c r="L577"/>
  <c r="AL577" s="1"/>
  <c r="M577"/>
  <c r="AM577" s="1"/>
  <c r="L578"/>
  <c r="AL578" s="1"/>
  <c r="M578"/>
  <c r="AM578" s="1"/>
  <c r="L579"/>
  <c r="AL579" s="1"/>
  <c r="M579"/>
  <c r="AM579" s="1"/>
  <c r="L580"/>
  <c r="AL580" s="1"/>
  <c r="M580"/>
  <c r="AM580" s="1"/>
  <c r="L581"/>
  <c r="AL581" s="1"/>
  <c r="M581"/>
  <c r="AM581" s="1"/>
  <c r="L582"/>
  <c r="AL582" s="1"/>
  <c r="M582"/>
  <c r="AM582" s="1"/>
  <c r="L583"/>
  <c r="AL583" s="1"/>
  <c r="M583"/>
  <c r="AM583" s="1"/>
  <c r="L584"/>
  <c r="AL584" s="1"/>
  <c r="M584"/>
  <c r="AM584" s="1"/>
  <c r="L585"/>
  <c r="AL585" s="1"/>
  <c r="M585"/>
  <c r="AM585" s="1"/>
  <c r="L586"/>
  <c r="AL586" s="1"/>
  <c r="M586"/>
  <c r="AM586" s="1"/>
  <c r="L587"/>
  <c r="AL587" s="1"/>
  <c r="M587"/>
  <c r="AM587" s="1"/>
  <c r="L588"/>
  <c r="AL588" s="1"/>
  <c r="M588"/>
  <c r="AM588" s="1"/>
  <c r="L589"/>
  <c r="AL589" s="1"/>
  <c r="M589"/>
  <c r="AM589" s="1"/>
  <c r="L590"/>
  <c r="AL590" s="1"/>
  <c r="M590"/>
  <c r="AM590" s="1"/>
  <c r="L591"/>
  <c r="AL591" s="1"/>
  <c r="M591"/>
  <c r="AM591" s="1"/>
  <c r="L592"/>
  <c r="AL592" s="1"/>
  <c r="M592"/>
  <c r="AM592" s="1"/>
  <c r="L593"/>
  <c r="AL593" s="1"/>
  <c r="M593"/>
  <c r="AM593" s="1"/>
  <c r="L594"/>
  <c r="AL594" s="1"/>
  <c r="M594"/>
  <c r="AM594" s="1"/>
  <c r="L595"/>
  <c r="AL595" s="1"/>
  <c r="M595"/>
  <c r="AM595" s="1"/>
  <c r="L596"/>
  <c r="AL596" s="1"/>
  <c r="M596"/>
  <c r="AM596" s="1"/>
  <c r="L597"/>
  <c r="AL597" s="1"/>
  <c r="M597"/>
  <c r="AM597" s="1"/>
  <c r="L598"/>
  <c r="AL598" s="1"/>
  <c r="M598"/>
  <c r="AM598" s="1"/>
  <c r="L599"/>
  <c r="AL599" s="1"/>
  <c r="M599"/>
  <c r="AM599" s="1"/>
  <c r="L600"/>
  <c r="AL600" s="1"/>
  <c r="M600"/>
  <c r="AM600" s="1"/>
  <c r="L601"/>
  <c r="AL601" s="1"/>
  <c r="M601"/>
  <c r="AM601" s="1"/>
  <c r="L602"/>
  <c r="AL602" s="1"/>
  <c r="M602"/>
  <c r="AM602" s="1"/>
  <c r="L603"/>
  <c r="AL603" s="1"/>
  <c r="M603"/>
  <c r="AM603" s="1"/>
  <c r="L604"/>
  <c r="AL604" s="1"/>
  <c r="M604"/>
  <c r="AM604" s="1"/>
  <c r="L605"/>
  <c r="AL605" s="1"/>
  <c r="M605"/>
  <c r="AM605" s="1"/>
  <c r="L606"/>
  <c r="AL606" s="1"/>
  <c r="M606"/>
  <c r="AM606" s="1"/>
  <c r="L607"/>
  <c r="AL607" s="1"/>
  <c r="M607"/>
  <c r="AM607" s="1"/>
  <c r="L608"/>
  <c r="AL608" s="1"/>
  <c r="M608"/>
  <c r="AM608" s="1"/>
  <c r="L609"/>
  <c r="AL609" s="1"/>
  <c r="M609"/>
  <c r="AM609" s="1"/>
  <c r="L610"/>
  <c r="AL610" s="1"/>
  <c r="M610"/>
  <c r="AM610" s="1"/>
  <c r="L611"/>
  <c r="AL611" s="1"/>
  <c r="M611"/>
  <c r="AM611" s="1"/>
  <c r="L612"/>
  <c r="AL612" s="1"/>
  <c r="M612"/>
  <c r="AM612" s="1"/>
  <c r="L613"/>
  <c r="AL613" s="1"/>
  <c r="M613"/>
  <c r="AM613" s="1"/>
  <c r="L614"/>
  <c r="AL614" s="1"/>
  <c r="M614"/>
  <c r="AM614" s="1"/>
  <c r="L615"/>
  <c r="AL615" s="1"/>
  <c r="M615"/>
  <c r="AM615" s="1"/>
  <c r="L616"/>
  <c r="AL616" s="1"/>
  <c r="M616"/>
  <c r="AM616" s="1"/>
  <c r="L617"/>
  <c r="AL617" s="1"/>
  <c r="M617"/>
  <c r="AM617" s="1"/>
  <c r="L618"/>
  <c r="AL618" s="1"/>
  <c r="M618"/>
  <c r="AM618" s="1"/>
  <c r="L619"/>
  <c r="AL619" s="1"/>
  <c r="M619"/>
  <c r="AM619" s="1"/>
  <c r="L620"/>
  <c r="AL620" s="1"/>
  <c r="M620"/>
  <c r="AM620" s="1"/>
  <c r="L621"/>
  <c r="AL621" s="1"/>
  <c r="M621"/>
  <c r="AM621" s="1"/>
  <c r="L622"/>
  <c r="AL622" s="1"/>
  <c r="M622"/>
  <c r="AM622" s="1"/>
  <c r="L623"/>
  <c r="AL623" s="1"/>
  <c r="M623"/>
  <c r="AM623" s="1"/>
  <c r="L624"/>
  <c r="AL624" s="1"/>
  <c r="M624"/>
  <c r="AM624" s="1"/>
  <c r="L625"/>
  <c r="AL625" s="1"/>
  <c r="M625"/>
  <c r="AM625" s="1"/>
  <c r="L626"/>
  <c r="AL626" s="1"/>
  <c r="M626"/>
  <c r="AM626" s="1"/>
  <c r="L627"/>
  <c r="AL627" s="1"/>
  <c r="M627"/>
  <c r="AM627" s="1"/>
  <c r="L628"/>
  <c r="AL628" s="1"/>
  <c r="M628"/>
  <c r="AM628" s="1"/>
  <c r="L629"/>
  <c r="AL629" s="1"/>
  <c r="M629"/>
  <c r="AM629" s="1"/>
  <c r="L630"/>
  <c r="AL630" s="1"/>
  <c r="M630"/>
  <c r="AM630" s="1"/>
  <c r="L631"/>
  <c r="AL631" s="1"/>
  <c r="M631"/>
  <c r="AM631" s="1"/>
  <c r="L632"/>
  <c r="AL632" s="1"/>
  <c r="M632"/>
  <c r="AM632" s="1"/>
  <c r="L633"/>
  <c r="AL633" s="1"/>
  <c r="M633"/>
  <c r="AM633" s="1"/>
  <c r="L634"/>
  <c r="AL634" s="1"/>
  <c r="M634"/>
  <c r="AM634" s="1"/>
  <c r="L635"/>
  <c r="AL635" s="1"/>
  <c r="M635"/>
  <c r="AM635" s="1"/>
  <c r="L636"/>
  <c r="AL636" s="1"/>
  <c r="M636"/>
  <c r="AM636" s="1"/>
  <c r="L637"/>
  <c r="AL637" s="1"/>
  <c r="M637"/>
  <c r="AM637" s="1"/>
  <c r="L638"/>
  <c r="AL638" s="1"/>
  <c r="M638"/>
  <c r="AM638" s="1"/>
  <c r="L639"/>
  <c r="AL639" s="1"/>
  <c r="M639"/>
  <c r="AM639" s="1"/>
  <c r="L640"/>
  <c r="AL640" s="1"/>
  <c r="M640"/>
  <c r="AM640" s="1"/>
  <c r="L641"/>
  <c r="AL641" s="1"/>
  <c r="M641"/>
  <c r="AM641" s="1"/>
  <c r="L642"/>
  <c r="AL642" s="1"/>
  <c r="M642"/>
  <c r="AM642" s="1"/>
  <c r="L643"/>
  <c r="AL643" s="1"/>
  <c r="M643"/>
  <c r="AM643" s="1"/>
  <c r="L644"/>
  <c r="AL644" s="1"/>
  <c r="M644"/>
  <c r="AM644" s="1"/>
  <c r="L645"/>
  <c r="AL645" s="1"/>
  <c r="M645"/>
  <c r="AM645" s="1"/>
  <c r="L646"/>
  <c r="AL646" s="1"/>
  <c r="M646"/>
  <c r="AM646" s="1"/>
  <c r="L647"/>
  <c r="AL647" s="1"/>
  <c r="M647"/>
  <c r="AM647" s="1"/>
  <c r="L648"/>
  <c r="AL648" s="1"/>
  <c r="M648"/>
  <c r="AM648" s="1"/>
  <c r="L649"/>
  <c r="AL649" s="1"/>
  <c r="M649"/>
  <c r="AM649" s="1"/>
  <c r="L650"/>
  <c r="AL650" s="1"/>
  <c r="M650"/>
  <c r="AM650" s="1"/>
  <c r="L651"/>
  <c r="AL651" s="1"/>
  <c r="M651"/>
  <c r="AM651" s="1"/>
  <c r="L652"/>
  <c r="AL652" s="1"/>
  <c r="M652"/>
  <c r="AM652" s="1"/>
  <c r="L653"/>
  <c r="AL653" s="1"/>
  <c r="M653"/>
  <c r="AM653" s="1"/>
  <c r="L654"/>
  <c r="AL654" s="1"/>
  <c r="M654"/>
  <c r="AM654" s="1"/>
  <c r="L655"/>
  <c r="AL655" s="1"/>
  <c r="M655"/>
  <c r="AM655" s="1"/>
  <c r="L656"/>
  <c r="AL656" s="1"/>
  <c r="M656"/>
  <c r="AM656" s="1"/>
  <c r="L657"/>
  <c r="AL657" s="1"/>
  <c r="M657"/>
  <c r="AM657" s="1"/>
  <c r="L658"/>
  <c r="AL658" s="1"/>
  <c r="M658"/>
  <c r="AM658" s="1"/>
  <c r="L659"/>
  <c r="AL659" s="1"/>
  <c r="M659"/>
  <c r="AM659" s="1"/>
  <c r="L660"/>
  <c r="AL660" s="1"/>
  <c r="M660"/>
  <c r="AM660" s="1"/>
  <c r="L661"/>
  <c r="AL661" s="1"/>
  <c r="M661"/>
  <c r="AM661" s="1"/>
  <c r="L662"/>
  <c r="AL662" s="1"/>
  <c r="M662"/>
  <c r="AM662" s="1"/>
  <c r="L663"/>
  <c r="AL663" s="1"/>
  <c r="M663"/>
  <c r="AM663" s="1"/>
  <c r="L664"/>
  <c r="AL664" s="1"/>
  <c r="M664"/>
  <c r="AM664" s="1"/>
  <c r="L665"/>
  <c r="AL665" s="1"/>
  <c r="M665"/>
  <c r="AM665" s="1"/>
  <c r="L666"/>
  <c r="AL666" s="1"/>
  <c r="M666"/>
  <c r="AM666" s="1"/>
  <c r="L667"/>
  <c r="AL667" s="1"/>
  <c r="M667"/>
  <c r="AM667" s="1"/>
  <c r="L668"/>
  <c r="AL668" s="1"/>
  <c r="M668"/>
  <c r="AM668" s="1"/>
  <c r="L669"/>
  <c r="AL669" s="1"/>
  <c r="M669"/>
  <c r="AM669" s="1"/>
  <c r="L670"/>
  <c r="AL670" s="1"/>
  <c r="M670"/>
  <c r="AM670" s="1"/>
  <c r="L671"/>
  <c r="AL671" s="1"/>
  <c r="M671"/>
  <c r="AM671" s="1"/>
  <c r="L672"/>
  <c r="AL672" s="1"/>
  <c r="M672"/>
  <c r="AM672" s="1"/>
  <c r="L673"/>
  <c r="AL673" s="1"/>
  <c r="M673"/>
  <c r="AM673" s="1"/>
  <c r="L674"/>
  <c r="AL674" s="1"/>
  <c r="M674"/>
  <c r="AM674" s="1"/>
  <c r="L675"/>
  <c r="AL675" s="1"/>
  <c r="M675"/>
  <c r="AM675" s="1"/>
  <c r="L676"/>
  <c r="AL676" s="1"/>
  <c r="M676"/>
  <c r="AM676" s="1"/>
  <c r="L677"/>
  <c r="AL677" s="1"/>
  <c r="M677"/>
  <c r="AM677" s="1"/>
  <c r="L678"/>
  <c r="AL678" s="1"/>
  <c r="M678"/>
  <c r="AM678" s="1"/>
  <c r="L679"/>
  <c r="AL679" s="1"/>
  <c r="M679"/>
  <c r="AM679" s="1"/>
  <c r="L680"/>
  <c r="AL680" s="1"/>
  <c r="M680"/>
  <c r="AM680" s="1"/>
  <c r="L681"/>
  <c r="AL681" s="1"/>
  <c r="M681"/>
  <c r="AM681" s="1"/>
  <c r="L682"/>
  <c r="AL682" s="1"/>
  <c r="M682"/>
  <c r="AM682" s="1"/>
  <c r="L683"/>
  <c r="AL683" s="1"/>
  <c r="M683"/>
  <c r="AM683" s="1"/>
  <c r="L684"/>
  <c r="AL684" s="1"/>
  <c r="M684"/>
  <c r="AM684" s="1"/>
  <c r="L685"/>
  <c r="AL685" s="1"/>
  <c r="M685"/>
  <c r="AM685" s="1"/>
  <c r="L686"/>
  <c r="AL686" s="1"/>
  <c r="M686"/>
  <c r="AM686" s="1"/>
  <c r="L687"/>
  <c r="AL687" s="1"/>
  <c r="M687"/>
  <c r="AM687" s="1"/>
  <c r="L688"/>
  <c r="AL688" s="1"/>
  <c r="M688"/>
  <c r="AM688" s="1"/>
  <c r="L689"/>
  <c r="AL689" s="1"/>
  <c r="M689"/>
  <c r="AM689" s="1"/>
  <c r="L690"/>
  <c r="AL690" s="1"/>
  <c r="M690"/>
  <c r="AM690" s="1"/>
  <c r="L691"/>
  <c r="AL691" s="1"/>
  <c r="M691"/>
  <c r="AM691" s="1"/>
  <c r="L692"/>
  <c r="AL692" s="1"/>
  <c r="M692"/>
  <c r="AM692" s="1"/>
  <c r="L693"/>
  <c r="AL693" s="1"/>
  <c r="M693"/>
  <c r="AM693" s="1"/>
  <c r="L694"/>
  <c r="AL694" s="1"/>
  <c r="M694"/>
  <c r="AM694" s="1"/>
  <c r="L695"/>
  <c r="AL695" s="1"/>
  <c r="M695"/>
  <c r="AM695" s="1"/>
  <c r="L696"/>
  <c r="AL696" s="1"/>
  <c r="M696"/>
  <c r="AM696" s="1"/>
  <c r="L697"/>
  <c r="AL697" s="1"/>
  <c r="M697"/>
  <c r="AM697" s="1"/>
  <c r="L698"/>
  <c r="AL698" s="1"/>
  <c r="M698"/>
  <c r="AM698" s="1"/>
  <c r="L699"/>
  <c r="AL699" s="1"/>
  <c r="M699"/>
  <c r="AM699" s="1"/>
  <c r="L700"/>
  <c r="AL700" s="1"/>
  <c r="M700"/>
  <c r="AM700" s="1"/>
  <c r="L701"/>
  <c r="AL701" s="1"/>
  <c r="M701"/>
  <c r="AM701" s="1"/>
  <c r="L702"/>
  <c r="AL702" s="1"/>
  <c r="M702"/>
  <c r="AM702" s="1"/>
  <c r="L703"/>
  <c r="AL703" s="1"/>
  <c r="M703"/>
  <c r="AM703" s="1"/>
  <c r="L704"/>
  <c r="AL704" s="1"/>
  <c r="M704"/>
  <c r="AM704" s="1"/>
  <c r="L705"/>
  <c r="AL705" s="1"/>
  <c r="M705"/>
  <c r="AM705" s="1"/>
  <c r="L706"/>
  <c r="AL706" s="1"/>
  <c r="M706"/>
  <c r="AM706" s="1"/>
  <c r="L707"/>
  <c r="AL707" s="1"/>
  <c r="M707"/>
  <c r="AM707" s="1"/>
  <c r="L708"/>
  <c r="AL708" s="1"/>
  <c r="M708"/>
  <c r="AM708" s="1"/>
  <c r="L709"/>
  <c r="AL709" s="1"/>
  <c r="M709"/>
  <c r="AM709" s="1"/>
  <c r="L710"/>
  <c r="AL710" s="1"/>
  <c r="M710"/>
  <c r="AM710" s="1"/>
  <c r="L711"/>
  <c r="AL711" s="1"/>
  <c r="M711"/>
  <c r="AM711" s="1"/>
  <c r="L712"/>
  <c r="AL712" s="1"/>
  <c r="M712"/>
  <c r="AM712" s="1"/>
  <c r="L713"/>
  <c r="AL713" s="1"/>
  <c r="M713"/>
  <c r="AM713" s="1"/>
  <c r="L714"/>
  <c r="AL714" s="1"/>
  <c r="M714"/>
  <c r="AM714" s="1"/>
  <c r="L715"/>
  <c r="AL715" s="1"/>
  <c r="M715"/>
  <c r="L716"/>
  <c r="AL716" s="1"/>
  <c r="M716"/>
  <c r="AM716" s="1"/>
  <c r="L717"/>
  <c r="AL717" s="1"/>
  <c r="M717"/>
  <c r="AM717" s="1"/>
  <c r="L718"/>
  <c r="AL718" s="1"/>
  <c r="M718"/>
  <c r="AM718" s="1"/>
  <c r="L719"/>
  <c r="AL719" s="1"/>
  <c r="M719"/>
  <c r="AM719" s="1"/>
  <c r="L720"/>
  <c r="AL720" s="1"/>
  <c r="M720"/>
  <c r="AM720" s="1"/>
  <c r="L721"/>
  <c r="AL721" s="1"/>
  <c r="M721"/>
  <c r="AM721" s="1"/>
  <c r="L722"/>
  <c r="AL722" s="1"/>
  <c r="M722"/>
  <c r="AM722" s="1"/>
  <c r="L723"/>
  <c r="AL723" s="1"/>
  <c r="M723"/>
  <c r="AM723" s="1"/>
  <c r="L724"/>
  <c r="AL724" s="1"/>
  <c r="M724"/>
  <c r="AM724" s="1"/>
  <c r="L725"/>
  <c r="AL725" s="1"/>
  <c r="M725"/>
  <c r="AM725" s="1"/>
  <c r="L726"/>
  <c r="AL726" s="1"/>
  <c r="M726"/>
  <c r="AM726" s="1"/>
  <c r="L727"/>
  <c r="AL727" s="1"/>
  <c r="M727"/>
  <c r="AM727" s="1"/>
  <c r="L728"/>
  <c r="AL728" s="1"/>
  <c r="M728"/>
  <c r="AM728" s="1"/>
  <c r="L729"/>
  <c r="AL729" s="1"/>
  <c r="M729"/>
  <c r="AM729" s="1"/>
  <c r="L730"/>
  <c r="AL730" s="1"/>
  <c r="M730"/>
  <c r="AM730" s="1"/>
  <c r="L731"/>
  <c r="AL731" s="1"/>
  <c r="M731"/>
  <c r="AM731" s="1"/>
  <c r="L732"/>
  <c r="AL732" s="1"/>
  <c r="M732"/>
  <c r="AM732" s="1"/>
  <c r="L733"/>
  <c r="AL733" s="1"/>
  <c r="M733"/>
  <c r="AM733" s="1"/>
  <c r="L734"/>
  <c r="AL734" s="1"/>
  <c r="M734"/>
  <c r="AM734" s="1"/>
  <c r="L735"/>
  <c r="AL735" s="1"/>
  <c r="M735"/>
  <c r="AM735" s="1"/>
  <c r="L736"/>
  <c r="AL736" s="1"/>
  <c r="M736"/>
  <c r="AM736" s="1"/>
  <c r="L737"/>
  <c r="AL737" s="1"/>
  <c r="M737"/>
  <c r="AM737" s="1"/>
  <c r="L738"/>
  <c r="AL738" s="1"/>
  <c r="M738"/>
  <c r="AM738" s="1"/>
  <c r="L739"/>
  <c r="AL739" s="1"/>
  <c r="M739"/>
  <c r="AM739" s="1"/>
  <c r="L740"/>
  <c r="AL740" s="1"/>
  <c r="M740"/>
  <c r="AM740" s="1"/>
  <c r="L741"/>
  <c r="AL741" s="1"/>
  <c r="M741"/>
  <c r="AM741" s="1"/>
  <c r="L742"/>
  <c r="AL742" s="1"/>
  <c r="M742"/>
  <c r="AM742" s="1"/>
  <c r="L743"/>
  <c r="AL743" s="1"/>
  <c r="M743"/>
  <c r="AM743" s="1"/>
  <c r="L744"/>
  <c r="AL744" s="1"/>
  <c r="M744"/>
  <c r="AM744" s="1"/>
  <c r="L745"/>
  <c r="AL745" s="1"/>
  <c r="M745"/>
  <c r="AM745" s="1"/>
  <c r="L746"/>
  <c r="AL746" s="1"/>
  <c r="M746"/>
  <c r="AM746" s="1"/>
  <c r="L747"/>
  <c r="AL747" s="1"/>
  <c r="M747"/>
  <c r="AM747" s="1"/>
  <c r="L748"/>
  <c r="AL748" s="1"/>
  <c r="M748"/>
  <c r="AM748" s="1"/>
  <c r="L749"/>
  <c r="AL749" s="1"/>
  <c r="M749"/>
  <c r="AM749" s="1"/>
  <c r="L750"/>
  <c r="AL750" s="1"/>
  <c r="M750"/>
  <c r="AM750" s="1"/>
  <c r="L751"/>
  <c r="AL751" s="1"/>
  <c r="M751"/>
  <c r="AM751" s="1"/>
  <c r="L752"/>
  <c r="AL752" s="1"/>
  <c r="M752"/>
  <c r="AM752" s="1"/>
  <c r="L753"/>
  <c r="AL753" s="1"/>
  <c r="M753"/>
  <c r="AM753" s="1"/>
  <c r="L754"/>
  <c r="AL754" s="1"/>
  <c r="M754"/>
  <c r="AM754" s="1"/>
  <c r="L755"/>
  <c r="AL755" s="1"/>
  <c r="M755"/>
  <c r="AM755" s="1"/>
  <c r="L756"/>
  <c r="AL756" s="1"/>
  <c r="M756"/>
  <c r="AM756" s="1"/>
  <c r="L757"/>
  <c r="AL757" s="1"/>
  <c r="M757"/>
  <c r="AM757" s="1"/>
  <c r="L758"/>
  <c r="AL758" s="1"/>
  <c r="M758"/>
  <c r="AM758" s="1"/>
  <c r="L759"/>
  <c r="AL759" s="1"/>
  <c r="M759"/>
  <c r="AM759" s="1"/>
  <c r="L760"/>
  <c r="AL760" s="1"/>
  <c r="M760"/>
  <c r="AM760" s="1"/>
  <c r="L761"/>
  <c r="AL761" s="1"/>
  <c r="M761"/>
  <c r="AM761" s="1"/>
  <c r="L762"/>
  <c r="AL762" s="1"/>
  <c r="M762"/>
  <c r="AM762" s="1"/>
  <c r="L763"/>
  <c r="AL763" s="1"/>
  <c r="M763"/>
  <c r="AM763" s="1"/>
  <c r="L764"/>
  <c r="AL764" s="1"/>
  <c r="M764"/>
  <c r="AM764" s="1"/>
  <c r="L765"/>
  <c r="AL765" s="1"/>
  <c r="M765"/>
  <c r="AM765" s="1"/>
  <c r="L766"/>
  <c r="AL766" s="1"/>
  <c r="M766"/>
  <c r="AM766" s="1"/>
  <c r="L767"/>
  <c r="AL767" s="1"/>
  <c r="M767"/>
  <c r="AM767" s="1"/>
  <c r="L768"/>
  <c r="AL768" s="1"/>
  <c r="M768"/>
  <c r="AM768" s="1"/>
  <c r="L769"/>
  <c r="AL769" s="1"/>
  <c r="M769"/>
  <c r="AM769" s="1"/>
  <c r="L770"/>
  <c r="AL770" s="1"/>
  <c r="M770"/>
  <c r="AM770" s="1"/>
  <c r="L771"/>
  <c r="AL771" s="1"/>
  <c r="M771"/>
  <c r="AM771" s="1"/>
  <c r="L772"/>
  <c r="AL772" s="1"/>
  <c r="M772"/>
  <c r="AM772" s="1"/>
  <c r="L773"/>
  <c r="AL773" s="1"/>
  <c r="M773"/>
  <c r="AM773" s="1"/>
  <c r="L774"/>
  <c r="AL774" s="1"/>
  <c r="M774"/>
  <c r="AM774" s="1"/>
  <c r="L775"/>
  <c r="AL775" s="1"/>
  <c r="M775"/>
  <c r="AM775" s="1"/>
  <c r="L776"/>
  <c r="AL776" s="1"/>
  <c r="M776"/>
  <c r="AM776" s="1"/>
  <c r="L777"/>
  <c r="AL777" s="1"/>
  <c r="M777"/>
  <c r="AM777" s="1"/>
  <c r="L778"/>
  <c r="AL778" s="1"/>
  <c r="M778"/>
  <c r="AM778" s="1"/>
  <c r="L779"/>
  <c r="AL779" s="1"/>
  <c r="M779"/>
  <c r="AM779" s="1"/>
  <c r="L780"/>
  <c r="AL780" s="1"/>
  <c r="M780"/>
  <c r="AM780" s="1"/>
  <c r="L781"/>
  <c r="AL781" s="1"/>
  <c r="M781"/>
  <c r="AM781" s="1"/>
  <c r="L782"/>
  <c r="AL782" s="1"/>
  <c r="M782"/>
  <c r="AM782" s="1"/>
  <c r="L783"/>
  <c r="AL783" s="1"/>
  <c r="M783"/>
  <c r="AM783" s="1"/>
  <c r="L784"/>
  <c r="AL784" s="1"/>
  <c r="M784"/>
  <c r="AM784" s="1"/>
  <c r="L785"/>
  <c r="AL785" s="1"/>
  <c r="M785"/>
  <c r="AM785" s="1"/>
  <c r="L786"/>
  <c r="AL786" s="1"/>
  <c r="M786"/>
  <c r="AM786" s="1"/>
  <c r="L787"/>
  <c r="AL787" s="1"/>
  <c r="M787"/>
  <c r="AM787" s="1"/>
  <c r="L788"/>
  <c r="AL788" s="1"/>
  <c r="M788"/>
  <c r="AM788" s="1"/>
  <c r="L789"/>
  <c r="AL789" s="1"/>
  <c r="M789"/>
  <c r="AM789" s="1"/>
  <c r="L790"/>
  <c r="AL790" s="1"/>
  <c r="M790"/>
  <c r="AM790" s="1"/>
  <c r="L791"/>
  <c r="AL791" s="1"/>
  <c r="M791"/>
  <c r="AM791" s="1"/>
  <c r="L792"/>
  <c r="AL792" s="1"/>
  <c r="M792"/>
  <c r="AM792" s="1"/>
  <c r="L793"/>
  <c r="AL793" s="1"/>
  <c r="M793"/>
  <c r="AM793" s="1"/>
  <c r="L794"/>
  <c r="AL794" s="1"/>
  <c r="M794"/>
  <c r="AM794" s="1"/>
  <c r="L795"/>
  <c r="AL795" s="1"/>
  <c r="M795"/>
  <c r="AM795" s="1"/>
  <c r="L796"/>
  <c r="AL796" s="1"/>
  <c r="M796"/>
  <c r="AM796" s="1"/>
  <c r="L797"/>
  <c r="AL797" s="1"/>
  <c r="M797"/>
  <c r="AM797" s="1"/>
  <c r="L798"/>
  <c r="AL798" s="1"/>
  <c r="M798"/>
  <c r="AM798" s="1"/>
  <c r="L799"/>
  <c r="AL799" s="1"/>
  <c r="M799"/>
  <c r="AM799" s="1"/>
  <c r="L800"/>
  <c r="AL800" s="1"/>
  <c r="M800"/>
  <c r="AM800" s="1"/>
  <c r="L801"/>
  <c r="AL801" s="1"/>
  <c r="M801"/>
  <c r="AM801" s="1"/>
  <c r="L802"/>
  <c r="AL802" s="1"/>
  <c r="M802"/>
  <c r="AM802" s="1"/>
  <c r="L803"/>
  <c r="AL803" s="1"/>
  <c r="M803"/>
  <c r="AM803" s="1"/>
  <c r="L804"/>
  <c r="AL804" s="1"/>
  <c r="M804"/>
  <c r="AM804" s="1"/>
  <c r="L805"/>
  <c r="AL805" s="1"/>
  <c r="M805"/>
  <c r="AM805" s="1"/>
  <c r="L806"/>
  <c r="AL806" s="1"/>
  <c r="M806"/>
  <c r="AM806" s="1"/>
  <c r="L807"/>
  <c r="AL807" s="1"/>
  <c r="M807"/>
  <c r="AM807" s="1"/>
  <c r="L808"/>
  <c r="AL808" s="1"/>
  <c r="M808"/>
  <c r="AM808" s="1"/>
  <c r="L809"/>
  <c r="AL809" s="1"/>
  <c r="M809"/>
  <c r="AM809" s="1"/>
  <c r="L810"/>
  <c r="AL810" s="1"/>
  <c r="M810"/>
  <c r="AM810" s="1"/>
  <c r="L811"/>
  <c r="AL811" s="1"/>
  <c r="M811"/>
  <c r="AM811" s="1"/>
  <c r="L812"/>
  <c r="AL812" s="1"/>
  <c r="M812"/>
  <c r="AM812" s="1"/>
  <c r="L813"/>
  <c r="AL813" s="1"/>
  <c r="M813"/>
  <c r="AM813" s="1"/>
  <c r="L814"/>
  <c r="AL814" s="1"/>
  <c r="M814"/>
  <c r="AM814" s="1"/>
  <c r="L815"/>
  <c r="AL815" s="1"/>
  <c r="M815"/>
  <c r="AM815" s="1"/>
  <c r="L816"/>
  <c r="AL816" s="1"/>
  <c r="M816"/>
  <c r="AM816" s="1"/>
  <c r="L817"/>
  <c r="AL817" s="1"/>
  <c r="M817"/>
  <c r="AM817" s="1"/>
  <c r="L818"/>
  <c r="AL818" s="1"/>
  <c r="M818"/>
  <c r="AM818" s="1"/>
  <c r="L819"/>
  <c r="AL819" s="1"/>
  <c r="M819"/>
  <c r="AM819" s="1"/>
  <c r="L820"/>
  <c r="AL820" s="1"/>
  <c r="M820"/>
  <c r="AM820" s="1"/>
  <c r="L821"/>
  <c r="AL821" s="1"/>
  <c r="M821"/>
  <c r="AM821" s="1"/>
  <c r="L822"/>
  <c r="AL822" s="1"/>
  <c r="M822"/>
  <c r="AM822" s="1"/>
  <c r="L823"/>
  <c r="AL823" s="1"/>
  <c r="M823"/>
  <c r="AM823" s="1"/>
  <c r="L824"/>
  <c r="AL824" s="1"/>
  <c r="M824"/>
  <c r="AM824" s="1"/>
  <c r="L825"/>
  <c r="AL825" s="1"/>
  <c r="M825"/>
  <c r="AM825" s="1"/>
  <c r="L826"/>
  <c r="AL826" s="1"/>
  <c r="M826"/>
  <c r="AM826" s="1"/>
  <c r="L827"/>
  <c r="AL827" s="1"/>
  <c r="M827"/>
  <c r="AM827" s="1"/>
  <c r="L828"/>
  <c r="AL828" s="1"/>
  <c r="M828"/>
  <c r="AM828" s="1"/>
  <c r="L829"/>
  <c r="AL829" s="1"/>
  <c r="M829"/>
  <c r="AM829" s="1"/>
  <c r="L830"/>
  <c r="AL830" s="1"/>
  <c r="M830"/>
  <c r="AM830" s="1"/>
  <c r="L831"/>
  <c r="AL831" s="1"/>
  <c r="M831"/>
  <c r="AM831" s="1"/>
  <c r="L832"/>
  <c r="AL832" s="1"/>
  <c r="M832"/>
  <c r="AM832" s="1"/>
  <c r="L833"/>
  <c r="AL833" s="1"/>
  <c r="M833"/>
  <c r="AM833" s="1"/>
  <c r="L834"/>
  <c r="AL834" s="1"/>
  <c r="M834"/>
  <c r="AM834" s="1"/>
  <c r="L835"/>
  <c r="AL835" s="1"/>
  <c r="M835"/>
  <c r="AM835" s="1"/>
  <c r="L836"/>
  <c r="AL836" s="1"/>
  <c r="M836"/>
  <c r="AM836" s="1"/>
  <c r="L837"/>
  <c r="AL837" s="1"/>
  <c r="M837"/>
  <c r="AM837" s="1"/>
  <c r="L838"/>
  <c r="AL838" s="1"/>
  <c r="M838"/>
  <c r="AM838" s="1"/>
  <c r="L839"/>
  <c r="AL839" s="1"/>
  <c r="M839"/>
  <c r="AM839" s="1"/>
  <c r="L840"/>
  <c r="AL840" s="1"/>
  <c r="M840"/>
  <c r="AM840" s="1"/>
  <c r="L841"/>
  <c r="AL841" s="1"/>
  <c r="M841"/>
  <c r="AM841" s="1"/>
  <c r="L842"/>
  <c r="AL842" s="1"/>
  <c r="M842"/>
  <c r="AM842" s="1"/>
  <c r="L843"/>
  <c r="AL843" s="1"/>
  <c r="M843"/>
  <c r="AM843" s="1"/>
  <c r="L844"/>
  <c r="AL844" s="1"/>
  <c r="M844"/>
  <c r="AM844" s="1"/>
  <c r="L845"/>
  <c r="AL845" s="1"/>
  <c r="M845"/>
  <c r="AM845" s="1"/>
  <c r="L846"/>
  <c r="AL846" s="1"/>
  <c r="M846"/>
  <c r="AM846" s="1"/>
  <c r="L847"/>
  <c r="AL847" s="1"/>
  <c r="M847"/>
  <c r="AM847" s="1"/>
  <c r="L848"/>
  <c r="AL848" s="1"/>
  <c r="M848"/>
  <c r="AM848" s="1"/>
  <c r="L849"/>
  <c r="AL849" s="1"/>
  <c r="M849"/>
  <c r="AM849" s="1"/>
  <c r="L850"/>
  <c r="AL850" s="1"/>
  <c r="M850"/>
  <c r="AM850" s="1"/>
  <c r="L851"/>
  <c r="AL851" s="1"/>
  <c r="M851"/>
  <c r="AM851" s="1"/>
  <c r="L852"/>
  <c r="AL852" s="1"/>
  <c r="M852"/>
  <c r="AM852" s="1"/>
  <c r="L853"/>
  <c r="AL853" s="1"/>
  <c r="M853"/>
  <c r="AM853" s="1"/>
  <c r="L854"/>
  <c r="AL854" s="1"/>
  <c r="M854"/>
  <c r="AM854" s="1"/>
  <c r="L855"/>
  <c r="AL855" s="1"/>
  <c r="M855"/>
  <c r="AM855" s="1"/>
  <c r="L856"/>
  <c r="AL856" s="1"/>
  <c r="M856"/>
  <c r="AM856" s="1"/>
  <c r="L857"/>
  <c r="AL857" s="1"/>
  <c r="M857"/>
  <c r="AM857" s="1"/>
  <c r="L858"/>
  <c r="AL858" s="1"/>
  <c r="M858"/>
  <c r="AM858" s="1"/>
  <c r="L859"/>
  <c r="AL859" s="1"/>
  <c r="M859"/>
  <c r="AM859" s="1"/>
  <c r="L860"/>
  <c r="AL860" s="1"/>
  <c r="M860"/>
  <c r="AM860" s="1"/>
  <c r="L861"/>
  <c r="AL861" s="1"/>
  <c r="M861"/>
  <c r="AM861" s="1"/>
  <c r="L862"/>
  <c r="AL862" s="1"/>
  <c r="M862"/>
  <c r="AM862" s="1"/>
  <c r="L863"/>
  <c r="AL863" s="1"/>
  <c r="M863"/>
  <c r="AM863" s="1"/>
  <c r="L864"/>
  <c r="AL864" s="1"/>
  <c r="M864"/>
  <c r="AM864" s="1"/>
  <c r="L865"/>
  <c r="AL865" s="1"/>
  <c r="M865"/>
  <c r="AM865" s="1"/>
  <c r="L866"/>
  <c r="AL866" s="1"/>
  <c r="M866"/>
  <c r="AM866" s="1"/>
  <c r="L867"/>
  <c r="AL867" s="1"/>
  <c r="M867"/>
  <c r="AM867" s="1"/>
  <c r="L868"/>
  <c r="AL868" s="1"/>
  <c r="M868"/>
  <c r="AM868" s="1"/>
  <c r="L869"/>
  <c r="AL869" s="1"/>
  <c r="M869"/>
  <c r="AM869" s="1"/>
  <c r="L870"/>
  <c r="AL870" s="1"/>
  <c r="M870"/>
  <c r="AM870" s="1"/>
  <c r="L871"/>
  <c r="AL871" s="1"/>
  <c r="M871"/>
  <c r="AM871" s="1"/>
  <c r="L872"/>
  <c r="AL872" s="1"/>
  <c r="M872"/>
  <c r="AM872" s="1"/>
  <c r="L873"/>
  <c r="AL873" s="1"/>
  <c r="M873"/>
  <c r="AM873" s="1"/>
  <c r="L874"/>
  <c r="AL874" s="1"/>
  <c r="M874"/>
  <c r="AM874" s="1"/>
  <c r="L875"/>
  <c r="AL875" s="1"/>
  <c r="M875"/>
  <c r="AM875" s="1"/>
  <c r="L876"/>
  <c r="AL876" s="1"/>
  <c r="M876"/>
  <c r="AM876" s="1"/>
  <c r="L877"/>
  <c r="AL877" s="1"/>
  <c r="M877"/>
  <c r="AM877" s="1"/>
  <c r="L878"/>
  <c r="AL878" s="1"/>
  <c r="M878"/>
  <c r="AM878" s="1"/>
  <c r="L879"/>
  <c r="AL879" s="1"/>
  <c r="M879"/>
  <c r="AM879" s="1"/>
  <c r="L880"/>
  <c r="AL880" s="1"/>
  <c r="M880"/>
  <c r="AM880" s="1"/>
  <c r="L881"/>
  <c r="AL881" s="1"/>
  <c r="M881"/>
  <c r="AM881" s="1"/>
  <c r="L882"/>
  <c r="AL882" s="1"/>
  <c r="M882"/>
  <c r="AM882" s="1"/>
  <c r="L883"/>
  <c r="AL883" s="1"/>
  <c r="M883"/>
  <c r="AM883" s="1"/>
  <c r="L884"/>
  <c r="AL884" s="1"/>
  <c r="M884"/>
  <c r="AM884" s="1"/>
  <c r="L885"/>
  <c r="AL885" s="1"/>
  <c r="M885"/>
  <c r="AM885" s="1"/>
  <c r="L886"/>
  <c r="AL886" s="1"/>
  <c r="M886"/>
  <c r="AM886" s="1"/>
  <c r="L887"/>
  <c r="AL887" s="1"/>
  <c r="M887"/>
  <c r="AM887" s="1"/>
  <c r="L888"/>
  <c r="AL888" s="1"/>
  <c r="M888"/>
  <c r="AM888" s="1"/>
  <c r="L889"/>
  <c r="AL889" s="1"/>
  <c r="M889"/>
  <c r="AM889" s="1"/>
  <c r="L890"/>
  <c r="AL890" s="1"/>
  <c r="M890"/>
  <c r="AM890" s="1"/>
  <c r="L891"/>
  <c r="AL891" s="1"/>
  <c r="M891"/>
  <c r="AM891" s="1"/>
  <c r="L892"/>
  <c r="AL892" s="1"/>
  <c r="M892"/>
  <c r="AM892" s="1"/>
  <c r="L893"/>
  <c r="AL893" s="1"/>
  <c r="M893"/>
  <c r="AM893" s="1"/>
  <c r="L894"/>
  <c r="AL894" s="1"/>
  <c r="M894"/>
  <c r="AM894" s="1"/>
  <c r="L895"/>
  <c r="AL895" s="1"/>
  <c r="M895"/>
  <c r="AM895" s="1"/>
  <c r="L896"/>
  <c r="AL896" s="1"/>
  <c r="M896"/>
  <c r="AM896" s="1"/>
  <c r="L897"/>
  <c r="AL897" s="1"/>
  <c r="M897"/>
  <c r="AM897" s="1"/>
  <c r="L898"/>
  <c r="AL898" s="1"/>
  <c r="M898"/>
  <c r="AM898" s="1"/>
  <c r="L899"/>
  <c r="AL899" s="1"/>
  <c r="M899"/>
  <c r="AM899" s="1"/>
  <c r="L900"/>
  <c r="AL900" s="1"/>
  <c r="M900"/>
  <c r="AM900" s="1"/>
  <c r="L901"/>
  <c r="AL901" s="1"/>
  <c r="M901"/>
  <c r="AM901" s="1"/>
  <c r="L902"/>
  <c r="AL902" s="1"/>
  <c r="M902"/>
  <c r="AM902" s="1"/>
  <c r="L903"/>
  <c r="AL903" s="1"/>
  <c r="M903"/>
  <c r="AM903" s="1"/>
  <c r="L904"/>
  <c r="AL904" s="1"/>
  <c r="M904"/>
  <c r="AM904" s="1"/>
  <c r="L905"/>
  <c r="AL905" s="1"/>
  <c r="M905"/>
  <c r="AM905" s="1"/>
  <c r="L906"/>
  <c r="AL906" s="1"/>
  <c r="M906"/>
  <c r="AM906" s="1"/>
  <c r="L907"/>
  <c r="AL907" s="1"/>
  <c r="M907"/>
  <c r="AM907" s="1"/>
  <c r="L908"/>
  <c r="AL908" s="1"/>
  <c r="M908"/>
  <c r="AM908" s="1"/>
  <c r="L909"/>
  <c r="AL909" s="1"/>
  <c r="M909"/>
  <c r="AM909" s="1"/>
  <c r="L910"/>
  <c r="AL910" s="1"/>
  <c r="M910"/>
  <c r="AM910" s="1"/>
  <c r="L911"/>
  <c r="AL911" s="1"/>
  <c r="M911"/>
  <c r="AM911" s="1"/>
  <c r="L912"/>
  <c r="AL912" s="1"/>
  <c r="M912"/>
  <c r="AM912" s="1"/>
  <c r="L913"/>
  <c r="AL913" s="1"/>
  <c r="M913"/>
  <c r="AM913" s="1"/>
  <c r="L914"/>
  <c r="AL914" s="1"/>
  <c r="M914"/>
  <c r="AM914" s="1"/>
  <c r="L915"/>
  <c r="AL915" s="1"/>
  <c r="M915"/>
  <c r="AM915" s="1"/>
  <c r="L916"/>
  <c r="AL916" s="1"/>
  <c r="M916"/>
  <c r="AM916" s="1"/>
  <c r="L917"/>
  <c r="AL917" s="1"/>
  <c r="M917"/>
  <c r="AM917" s="1"/>
  <c r="L918"/>
  <c r="AL918" s="1"/>
  <c r="M918"/>
  <c r="AM918" s="1"/>
  <c r="L919"/>
  <c r="AL919" s="1"/>
  <c r="M919"/>
  <c r="AM919" s="1"/>
  <c r="L920"/>
  <c r="AL920" s="1"/>
  <c r="M920"/>
  <c r="AM920" s="1"/>
  <c r="L921"/>
  <c r="AL921" s="1"/>
  <c r="M921"/>
  <c r="AM921" s="1"/>
  <c r="L922"/>
  <c r="AL922" s="1"/>
  <c r="M922"/>
  <c r="AM922" s="1"/>
  <c r="L923"/>
  <c r="AL923" s="1"/>
  <c r="M923"/>
  <c r="AM923" s="1"/>
  <c r="L924"/>
  <c r="AL924" s="1"/>
  <c r="M924"/>
  <c r="AM924" s="1"/>
  <c r="L925"/>
  <c r="AL925" s="1"/>
  <c r="M925"/>
  <c r="AM925" s="1"/>
  <c r="L926"/>
  <c r="AL926" s="1"/>
  <c r="M926"/>
  <c r="AM926" s="1"/>
  <c r="L927"/>
  <c r="AL927" s="1"/>
  <c r="M927"/>
  <c r="AM927" s="1"/>
  <c r="L928"/>
  <c r="AL928" s="1"/>
  <c r="M928"/>
  <c r="AM928" s="1"/>
  <c r="L929"/>
  <c r="AL929" s="1"/>
  <c r="M929"/>
  <c r="AM929" s="1"/>
  <c r="L930"/>
  <c r="AL930" s="1"/>
  <c r="M930"/>
  <c r="AM930" s="1"/>
  <c r="L931"/>
  <c r="AL931" s="1"/>
  <c r="M931"/>
  <c r="AM931" s="1"/>
  <c r="L932"/>
  <c r="AL932" s="1"/>
  <c r="M932"/>
  <c r="AM932" s="1"/>
  <c r="L933"/>
  <c r="AL933" s="1"/>
  <c r="M933"/>
  <c r="AM933" s="1"/>
  <c r="L934"/>
  <c r="AL934" s="1"/>
  <c r="M934"/>
  <c r="AM934" s="1"/>
  <c r="L935"/>
  <c r="AL935" s="1"/>
  <c r="M935"/>
  <c r="AM935" s="1"/>
  <c r="L936"/>
  <c r="AL936" s="1"/>
  <c r="M936"/>
  <c r="AM936" s="1"/>
  <c r="L937"/>
  <c r="AL937" s="1"/>
  <c r="M937"/>
  <c r="AM937" s="1"/>
  <c r="L938"/>
  <c r="AL938" s="1"/>
  <c r="M938"/>
  <c r="AM938" s="1"/>
  <c r="L939"/>
  <c r="AL939" s="1"/>
  <c r="M939"/>
  <c r="AM939" s="1"/>
  <c r="L940"/>
  <c r="AL940" s="1"/>
  <c r="M940"/>
  <c r="AM940" s="1"/>
  <c r="L941"/>
  <c r="AL941" s="1"/>
  <c r="M941"/>
  <c r="AM941" s="1"/>
  <c r="L942"/>
  <c r="AL942" s="1"/>
  <c r="M942"/>
  <c r="AM942" s="1"/>
  <c r="L943"/>
  <c r="AL943" s="1"/>
  <c r="M943"/>
  <c r="AM943" s="1"/>
  <c r="L944"/>
  <c r="AL944" s="1"/>
  <c r="M944"/>
  <c r="AM944" s="1"/>
  <c r="L945"/>
  <c r="AL945" s="1"/>
  <c r="M945"/>
  <c r="AM945" s="1"/>
  <c r="L946"/>
  <c r="AL946" s="1"/>
  <c r="M946"/>
  <c r="AM946" s="1"/>
  <c r="L947"/>
  <c r="AL947" s="1"/>
  <c r="M947"/>
  <c r="AM947" s="1"/>
  <c r="L948"/>
  <c r="AL948" s="1"/>
  <c r="M948"/>
  <c r="AM948" s="1"/>
  <c r="L949"/>
  <c r="AL949" s="1"/>
  <c r="M949"/>
  <c r="AM949" s="1"/>
  <c r="L950"/>
  <c r="AL950" s="1"/>
  <c r="M950"/>
  <c r="AM950" s="1"/>
  <c r="L951"/>
  <c r="AL951" s="1"/>
  <c r="M951"/>
  <c r="AM951" s="1"/>
  <c r="L952"/>
  <c r="AL952" s="1"/>
  <c r="M952"/>
  <c r="AM952" s="1"/>
  <c r="L953"/>
  <c r="AL953" s="1"/>
  <c r="M953"/>
  <c r="AM953" s="1"/>
  <c r="L954"/>
  <c r="AL954" s="1"/>
  <c r="M954"/>
  <c r="AM954" s="1"/>
  <c r="L955"/>
  <c r="AL955" s="1"/>
  <c r="M955"/>
  <c r="AM955" s="1"/>
  <c r="L956"/>
  <c r="AL956" s="1"/>
  <c r="M956"/>
  <c r="AM956" s="1"/>
  <c r="L957"/>
  <c r="AL957" s="1"/>
  <c r="M957"/>
  <c r="AM957" s="1"/>
  <c r="L958"/>
  <c r="AL958" s="1"/>
  <c r="M958"/>
  <c r="AM958" s="1"/>
  <c r="L959"/>
  <c r="AL959" s="1"/>
  <c r="M959"/>
  <c r="AM959" s="1"/>
  <c r="L960"/>
  <c r="AL960" s="1"/>
  <c r="M960"/>
  <c r="AM960" s="1"/>
  <c r="L961"/>
  <c r="AL961" s="1"/>
  <c r="M961"/>
  <c r="AM961" s="1"/>
  <c r="L962"/>
  <c r="AL962" s="1"/>
  <c r="M962"/>
  <c r="AM962" s="1"/>
  <c r="L963"/>
  <c r="AL963" s="1"/>
  <c r="M963"/>
  <c r="AM963" s="1"/>
  <c r="L964"/>
  <c r="AL964" s="1"/>
  <c r="M964"/>
  <c r="AM964" s="1"/>
  <c r="L965"/>
  <c r="AL965" s="1"/>
  <c r="M965"/>
  <c r="AM965" s="1"/>
  <c r="L966"/>
  <c r="AL966" s="1"/>
  <c r="M966"/>
  <c r="AM966" s="1"/>
  <c r="L967"/>
  <c r="AL967" s="1"/>
  <c r="M967"/>
  <c r="AM967" s="1"/>
  <c r="L968"/>
  <c r="AL968" s="1"/>
  <c r="M968"/>
  <c r="AM968" s="1"/>
  <c r="L969"/>
  <c r="AL969" s="1"/>
  <c r="M969"/>
  <c r="AM969" s="1"/>
  <c r="L970"/>
  <c r="AL970" s="1"/>
  <c r="M970"/>
  <c r="AM970" s="1"/>
  <c r="L971"/>
  <c r="AL971" s="1"/>
  <c r="M971"/>
  <c r="AM971" s="1"/>
  <c r="L972"/>
  <c r="AL972" s="1"/>
  <c r="M972"/>
  <c r="AM972" s="1"/>
  <c r="L973"/>
  <c r="AL973" s="1"/>
  <c r="M973"/>
  <c r="AM973" s="1"/>
  <c r="L974"/>
  <c r="AL974" s="1"/>
  <c r="M974"/>
  <c r="AM974" s="1"/>
  <c r="L975"/>
  <c r="AL975" s="1"/>
  <c r="M975"/>
  <c r="AM975" s="1"/>
  <c r="L976"/>
  <c r="AL976" s="1"/>
  <c r="M976"/>
  <c r="AM976" s="1"/>
  <c r="L977"/>
  <c r="AL977" s="1"/>
  <c r="M977"/>
  <c r="AM977" s="1"/>
  <c r="L978"/>
  <c r="AL978" s="1"/>
  <c r="M978"/>
  <c r="AM978" s="1"/>
  <c r="L979"/>
  <c r="AL979" s="1"/>
  <c r="M979"/>
  <c r="AM979" s="1"/>
  <c r="L980"/>
  <c r="AL980" s="1"/>
  <c r="M980"/>
  <c r="AM980" s="1"/>
  <c r="L981"/>
  <c r="AL981" s="1"/>
  <c r="M981"/>
  <c r="AM981" s="1"/>
  <c r="L982"/>
  <c r="AL982" s="1"/>
  <c r="M982"/>
  <c r="AM982" s="1"/>
  <c r="L983"/>
  <c r="AL983" s="1"/>
  <c r="M983"/>
  <c r="AM983" s="1"/>
  <c r="L984"/>
  <c r="AL984" s="1"/>
  <c r="M984"/>
  <c r="AM984" s="1"/>
  <c r="L985"/>
  <c r="AL985" s="1"/>
  <c r="M985"/>
  <c r="AM985" s="1"/>
  <c r="L986"/>
  <c r="AL986" s="1"/>
  <c r="M986"/>
  <c r="AM986" s="1"/>
  <c r="L987"/>
  <c r="AL987" s="1"/>
  <c r="M987"/>
  <c r="AM987" s="1"/>
  <c r="L988"/>
  <c r="AL988" s="1"/>
  <c r="M988"/>
  <c r="AM988" s="1"/>
  <c r="L989"/>
  <c r="AL989" s="1"/>
  <c r="M989"/>
  <c r="AM989" s="1"/>
  <c r="L990"/>
  <c r="AL990" s="1"/>
  <c r="M990"/>
  <c r="AM990" s="1"/>
  <c r="L991"/>
  <c r="AL991" s="1"/>
  <c r="M991"/>
  <c r="AM991" s="1"/>
  <c r="L992"/>
  <c r="AL992" s="1"/>
  <c r="M992"/>
  <c r="AM992" s="1"/>
  <c r="L993"/>
  <c r="AL993" s="1"/>
  <c r="M993"/>
  <c r="AM993" s="1"/>
  <c r="L994"/>
  <c r="AL994" s="1"/>
  <c r="M994"/>
  <c r="AM994" s="1"/>
  <c r="L995"/>
  <c r="AL995" s="1"/>
  <c r="M995"/>
  <c r="AM995" s="1"/>
  <c r="I87" i="37" l="1"/>
  <c r="J87" s="1"/>
  <c r="AM715" i="55"/>
  <c r="D271" i="47"/>
  <c r="H271" s="1"/>
  <c r="AL375" i="55"/>
  <c r="D269" i="47"/>
  <c r="AL373" i="55"/>
  <c r="D267" i="47"/>
  <c r="H267" s="1"/>
  <c r="AL371" i="55"/>
  <c r="D265" i="47"/>
  <c r="H265" s="1"/>
  <c r="AL369" i="55"/>
  <c r="D263" i="47"/>
  <c r="H263" s="1"/>
  <c r="AL367" i="55"/>
  <c r="D261" i="47"/>
  <c r="H261" s="1"/>
  <c r="AL365" i="55"/>
  <c r="D259" i="47"/>
  <c r="H259" s="1"/>
  <c r="AL363" i="55"/>
  <c r="D257" i="47"/>
  <c r="H257" s="1"/>
  <c r="AL361" i="55"/>
  <c r="D255" i="47"/>
  <c r="H255" s="1"/>
  <c r="AL359" i="55"/>
  <c r="D252" i="47"/>
  <c r="AL357" i="55"/>
  <c r="D248" i="47"/>
  <c r="H248" s="1"/>
  <c r="AL353" i="55"/>
  <c r="D246" i="47"/>
  <c r="H246" s="1"/>
  <c r="AL351" i="55"/>
  <c r="D244" i="47"/>
  <c r="H244" s="1"/>
  <c r="AL349" i="55"/>
  <c r="D242" i="47"/>
  <c r="H242" s="1"/>
  <c r="AL347" i="55"/>
  <c r="D240" i="47"/>
  <c r="H240" s="1"/>
  <c r="AL345" i="55"/>
  <c r="D238" i="47"/>
  <c r="H238" s="1"/>
  <c r="AL343" i="55"/>
  <c r="D234" i="47"/>
  <c r="H234" s="1"/>
  <c r="AL339" i="55"/>
  <c r="D232" i="47"/>
  <c r="H232" s="1"/>
  <c r="AL337" i="55"/>
  <c r="D230" i="47"/>
  <c r="H230" s="1"/>
  <c r="AL335" i="55"/>
  <c r="D228" i="47"/>
  <c r="H228" s="1"/>
  <c r="AL333" i="55"/>
  <c r="D226" i="47"/>
  <c r="H226" s="1"/>
  <c r="AL331" i="55"/>
  <c r="D224" i="47"/>
  <c r="AL329" i="55"/>
  <c r="D222" i="47"/>
  <c r="H222" s="1"/>
  <c r="AL327" i="55"/>
  <c r="D218" i="47"/>
  <c r="H218" s="1"/>
  <c r="AL323" i="55"/>
  <c r="D216" i="47"/>
  <c r="H216" s="1"/>
  <c r="AL321" i="55"/>
  <c r="D214" i="47"/>
  <c r="H214" s="1"/>
  <c r="AL319" i="55"/>
  <c r="D212" i="47"/>
  <c r="H212" s="1"/>
  <c r="AL317" i="55"/>
  <c r="D210" i="47"/>
  <c r="H210" s="1"/>
  <c r="AL315" i="55"/>
  <c r="D208" i="47"/>
  <c r="H208" s="1"/>
  <c r="AL313" i="55"/>
  <c r="D205" i="47"/>
  <c r="H205" s="1"/>
  <c r="AL311" i="55"/>
  <c r="D199" i="47"/>
  <c r="H199" s="1"/>
  <c r="AL305" i="55"/>
  <c r="D197" i="47"/>
  <c r="H197" s="1"/>
  <c r="AL303" i="55"/>
  <c r="D195" i="47"/>
  <c r="H195" s="1"/>
  <c r="AL301" i="55"/>
  <c r="D193" i="47"/>
  <c r="H193" s="1"/>
  <c r="AL299" i="55"/>
  <c r="I271" i="47"/>
  <c r="AM375" i="55"/>
  <c r="I269" i="47"/>
  <c r="AM373" i="55"/>
  <c r="I267" i="47"/>
  <c r="AM371" i="55"/>
  <c r="I265" i="47"/>
  <c r="AM369" i="55"/>
  <c r="I263" i="47"/>
  <c r="AM367" i="55"/>
  <c r="I261" i="47"/>
  <c r="AM365" i="55"/>
  <c r="I259" i="47"/>
  <c r="AM363" i="55"/>
  <c r="I257" i="47"/>
  <c r="AM361" i="55"/>
  <c r="I255" i="47"/>
  <c r="AM359" i="55"/>
  <c r="I252" i="47"/>
  <c r="AM357" i="55"/>
  <c r="I248" i="47"/>
  <c r="AM353" i="55"/>
  <c r="I246" i="47"/>
  <c r="AM351" i="55"/>
  <c r="I244" i="47"/>
  <c r="AM349" i="55"/>
  <c r="I242" i="47"/>
  <c r="AM347" i="55"/>
  <c r="I240" i="47"/>
  <c r="AM345" i="55"/>
  <c r="I238" i="47"/>
  <c r="AM343" i="55"/>
  <c r="I234" i="47"/>
  <c r="AM339" i="55"/>
  <c r="I232" i="47"/>
  <c r="AM337" i="55"/>
  <c r="I230" i="47"/>
  <c r="AM335" i="55"/>
  <c r="I228" i="47"/>
  <c r="AM333" i="55"/>
  <c r="I226" i="47"/>
  <c r="AM331" i="55"/>
  <c r="I224" i="47"/>
  <c r="AM329" i="55"/>
  <c r="I222" i="47"/>
  <c r="AM327" i="55"/>
  <c r="I218" i="47"/>
  <c r="AM323" i="55"/>
  <c r="I216" i="47"/>
  <c r="AM321" i="55"/>
  <c r="I214" i="47"/>
  <c r="AM319" i="55"/>
  <c r="I212" i="47"/>
  <c r="AM317" i="55"/>
  <c r="I210" i="47"/>
  <c r="AM315" i="55"/>
  <c r="I208" i="47"/>
  <c r="AM313" i="55"/>
  <c r="I205" i="47"/>
  <c r="AM311" i="55"/>
  <c r="I199" i="47"/>
  <c r="AM305" i="55"/>
  <c r="I197" i="47"/>
  <c r="AM303" i="55"/>
  <c r="I195" i="47"/>
  <c r="AM301" i="55"/>
  <c r="I193" i="47"/>
  <c r="AM299" i="55"/>
  <c r="I89" i="37"/>
  <c r="J89" s="1"/>
  <c r="I66"/>
  <c r="I277" i="47"/>
  <c r="I270"/>
  <c r="I268"/>
  <c r="I266"/>
  <c r="I264"/>
  <c r="I262"/>
  <c r="I260"/>
  <c r="I258"/>
  <c r="I256"/>
  <c r="I254"/>
  <c r="I251"/>
  <c r="I249"/>
  <c r="I247"/>
  <c r="I245"/>
  <c r="I241"/>
  <c r="I239"/>
  <c r="I237"/>
  <c r="I235"/>
  <c r="I233"/>
  <c r="I231"/>
  <c r="I229"/>
  <c r="I227"/>
  <c r="I225"/>
  <c r="I223"/>
  <c r="I221"/>
  <c r="I219"/>
  <c r="I217"/>
  <c r="I215"/>
  <c r="I213"/>
  <c r="I211"/>
  <c r="I209"/>
  <c r="I207"/>
  <c r="I204"/>
  <c r="I202"/>
  <c r="I200"/>
  <c r="I198"/>
  <c r="I196"/>
  <c r="I194"/>
  <c r="I192"/>
  <c r="D66" i="37"/>
  <c r="D277" i="47"/>
  <c r="H277" s="1"/>
  <c r="D270"/>
  <c r="H270" s="1"/>
  <c r="D268"/>
  <c r="H268" s="1"/>
  <c r="D266"/>
  <c r="H266" s="1"/>
  <c r="D264"/>
  <c r="H264" s="1"/>
  <c r="D262"/>
  <c r="H262" s="1"/>
  <c r="D260"/>
  <c r="H260" s="1"/>
  <c r="D258"/>
  <c r="H258" s="1"/>
  <c r="D256"/>
  <c r="H256" s="1"/>
  <c r="D254"/>
  <c r="H254" s="1"/>
  <c r="D251"/>
  <c r="H251" s="1"/>
  <c r="D249"/>
  <c r="H249" s="1"/>
  <c r="D247"/>
  <c r="H247" s="1"/>
  <c r="D245"/>
  <c r="H245" s="1"/>
  <c r="D241"/>
  <c r="H241" s="1"/>
  <c r="D239"/>
  <c r="H239" s="1"/>
  <c r="D237"/>
  <c r="H237" s="1"/>
  <c r="D235"/>
  <c r="H235" s="1"/>
  <c r="D233"/>
  <c r="H233" s="1"/>
  <c r="D231"/>
  <c r="H231" s="1"/>
  <c r="D229"/>
  <c r="H229" s="1"/>
  <c r="D227"/>
  <c r="H227" s="1"/>
  <c r="D225"/>
  <c r="H225" s="1"/>
  <c r="D223"/>
  <c r="H223" s="1"/>
  <c r="D221"/>
  <c r="H221" s="1"/>
  <c r="D219"/>
  <c r="H219" s="1"/>
  <c r="D217"/>
  <c r="H217" s="1"/>
  <c r="D215"/>
  <c r="H215" s="1"/>
  <c r="D213"/>
  <c r="H213" s="1"/>
  <c r="D211"/>
  <c r="H211" s="1"/>
  <c r="D209"/>
  <c r="H209" s="1"/>
  <c r="D207"/>
  <c r="H207" s="1"/>
  <c r="D204"/>
  <c r="H204" s="1"/>
  <c r="D202"/>
  <c r="H202" s="1"/>
  <c r="D200"/>
  <c r="H200" s="1"/>
  <c r="D198"/>
  <c r="H198" s="1"/>
  <c r="D196"/>
  <c r="H196" s="1"/>
  <c r="D194"/>
  <c r="H194" s="1"/>
  <c r="D192"/>
  <c r="H192" s="1"/>
  <c r="I90" i="37"/>
  <c r="I88"/>
  <c r="J88" s="1"/>
  <c r="I64"/>
  <c r="D64"/>
  <c r="I276" i="47"/>
  <c r="I24" i="38"/>
  <c r="I275" i="47"/>
  <c r="I23" i="38"/>
  <c r="D276" i="47"/>
  <c r="H276" s="1"/>
  <c r="D24" i="38"/>
  <c r="H24" s="1"/>
  <c r="D275" i="47"/>
  <c r="H275" s="1"/>
  <c r="D23" i="38"/>
  <c r="H23" s="1"/>
  <c r="H269" i="47"/>
  <c r="H252"/>
  <c r="H224"/>
  <c r="I3" i="38"/>
  <c r="I14" s="1"/>
  <c r="A14" s="1"/>
  <c r="N995" i="55"/>
  <c r="AN995" s="1"/>
  <c r="N994"/>
  <c r="AN994" s="1"/>
  <c r="N993"/>
  <c r="AN993" s="1"/>
  <c r="N992"/>
  <c r="AN992" s="1"/>
  <c r="N991"/>
  <c r="AN991" s="1"/>
  <c r="N990"/>
  <c r="AN990" s="1"/>
  <c r="N989"/>
  <c r="AN989" s="1"/>
  <c r="N988"/>
  <c r="AN988" s="1"/>
  <c r="N987"/>
  <c r="AN987" s="1"/>
  <c r="N986"/>
  <c r="AN986" s="1"/>
  <c r="N985"/>
  <c r="AN985" s="1"/>
  <c r="N984"/>
  <c r="AN984" s="1"/>
  <c r="N983"/>
  <c r="AN983" s="1"/>
  <c r="N982"/>
  <c r="AN982" s="1"/>
  <c r="N981"/>
  <c r="AN981" s="1"/>
  <c r="N980"/>
  <c r="AN980" s="1"/>
  <c r="N979"/>
  <c r="AN979" s="1"/>
  <c r="N978"/>
  <c r="AN978" s="1"/>
  <c r="N977"/>
  <c r="AN977" s="1"/>
  <c r="N976"/>
  <c r="AN976" s="1"/>
  <c r="N975"/>
  <c r="AN975" s="1"/>
  <c r="N974"/>
  <c r="AN974" s="1"/>
  <c r="N973"/>
  <c r="AN973" s="1"/>
  <c r="N972"/>
  <c r="AN972" s="1"/>
  <c r="N971"/>
  <c r="AN971" s="1"/>
  <c r="N970"/>
  <c r="AN970" s="1"/>
  <c r="N969"/>
  <c r="AN969" s="1"/>
  <c r="N968"/>
  <c r="AN968" s="1"/>
  <c r="N967"/>
  <c r="AN967" s="1"/>
  <c r="N966"/>
  <c r="AN966" s="1"/>
  <c r="N965"/>
  <c r="AN965" s="1"/>
  <c r="N964"/>
  <c r="AN964" s="1"/>
  <c r="N963"/>
  <c r="AN963" s="1"/>
  <c r="N962"/>
  <c r="AN962" s="1"/>
  <c r="N961"/>
  <c r="AN961" s="1"/>
  <c r="N960"/>
  <c r="AN960" s="1"/>
  <c r="N959"/>
  <c r="AN959" s="1"/>
  <c r="N958"/>
  <c r="AN958" s="1"/>
  <c r="N957"/>
  <c r="AN957" s="1"/>
  <c r="N956"/>
  <c r="AN956" s="1"/>
  <c r="N955"/>
  <c r="AN955" s="1"/>
  <c r="N954"/>
  <c r="AN954" s="1"/>
  <c r="N953"/>
  <c r="AN953" s="1"/>
  <c r="N952"/>
  <c r="AN952" s="1"/>
  <c r="N951"/>
  <c r="AN951" s="1"/>
  <c r="N950"/>
  <c r="AN950" s="1"/>
  <c r="N949"/>
  <c r="AN949" s="1"/>
  <c r="N948"/>
  <c r="AN948" s="1"/>
  <c r="N947"/>
  <c r="AN947" s="1"/>
  <c r="N946"/>
  <c r="AN946" s="1"/>
  <c r="N945"/>
  <c r="AN945" s="1"/>
  <c r="N944"/>
  <c r="AN944" s="1"/>
  <c r="N943"/>
  <c r="AN943" s="1"/>
  <c r="N942"/>
  <c r="AN942" s="1"/>
  <c r="N941"/>
  <c r="AN941" s="1"/>
  <c r="N940"/>
  <c r="AN940" s="1"/>
  <c r="N939"/>
  <c r="AN939" s="1"/>
  <c r="N938"/>
  <c r="AN938" s="1"/>
  <c r="N937"/>
  <c r="AN937" s="1"/>
  <c r="N936"/>
  <c r="AN936" s="1"/>
  <c r="N935"/>
  <c r="AN935" s="1"/>
  <c r="N934"/>
  <c r="AN934" s="1"/>
  <c r="N933"/>
  <c r="AN933" s="1"/>
  <c r="N932"/>
  <c r="AN932" s="1"/>
  <c r="N931"/>
  <c r="AN931" s="1"/>
  <c r="N930"/>
  <c r="AN930" s="1"/>
  <c r="N929"/>
  <c r="AN929" s="1"/>
  <c r="N928"/>
  <c r="AN928" s="1"/>
  <c r="N927"/>
  <c r="AN927" s="1"/>
  <c r="N926"/>
  <c r="AN926" s="1"/>
  <c r="N925"/>
  <c r="AN925" s="1"/>
  <c r="N924"/>
  <c r="AN924" s="1"/>
  <c r="N923"/>
  <c r="AN923" s="1"/>
  <c r="N922"/>
  <c r="AN922" s="1"/>
  <c r="N921"/>
  <c r="AN921" s="1"/>
  <c r="N920"/>
  <c r="AN920" s="1"/>
  <c r="N919"/>
  <c r="AN919" s="1"/>
  <c r="N918"/>
  <c r="AN918" s="1"/>
  <c r="N917"/>
  <c r="AN917" s="1"/>
  <c r="N916"/>
  <c r="AN916" s="1"/>
  <c r="N915"/>
  <c r="AN915" s="1"/>
  <c r="N914"/>
  <c r="AN914" s="1"/>
  <c r="N913"/>
  <c r="AN913" s="1"/>
  <c r="N912"/>
  <c r="AN912" s="1"/>
  <c r="N911"/>
  <c r="AN911" s="1"/>
  <c r="N910"/>
  <c r="AN910" s="1"/>
  <c r="N909"/>
  <c r="AN909" s="1"/>
  <c r="N908"/>
  <c r="AN908" s="1"/>
  <c r="N907"/>
  <c r="AN907" s="1"/>
  <c r="N906"/>
  <c r="AN906" s="1"/>
  <c r="N905"/>
  <c r="AN905" s="1"/>
  <c r="N904"/>
  <c r="AN904" s="1"/>
  <c r="N903"/>
  <c r="AN903" s="1"/>
  <c r="N902"/>
  <c r="AN902" s="1"/>
  <c r="N901"/>
  <c r="AN901" s="1"/>
  <c r="N900"/>
  <c r="AN900" s="1"/>
  <c r="N899"/>
  <c r="AN899" s="1"/>
  <c r="N898"/>
  <c r="AN898" s="1"/>
  <c r="N897"/>
  <c r="AN897" s="1"/>
  <c r="N896"/>
  <c r="AN896" s="1"/>
  <c r="N895"/>
  <c r="AN895" s="1"/>
  <c r="N894"/>
  <c r="AN894" s="1"/>
  <c r="N893"/>
  <c r="AN893" s="1"/>
  <c r="N892"/>
  <c r="AN892" s="1"/>
  <c r="N891"/>
  <c r="AN891" s="1"/>
  <c r="N890"/>
  <c r="AN890" s="1"/>
  <c r="N889"/>
  <c r="AN889" s="1"/>
  <c r="N888"/>
  <c r="AN888" s="1"/>
  <c r="N887"/>
  <c r="AN887" s="1"/>
  <c r="N886"/>
  <c r="AN886" s="1"/>
  <c r="N885"/>
  <c r="AN885" s="1"/>
  <c r="N884"/>
  <c r="AN884" s="1"/>
  <c r="N883"/>
  <c r="AN883" s="1"/>
  <c r="N882"/>
  <c r="AN882" s="1"/>
  <c r="N881"/>
  <c r="AN881" s="1"/>
  <c r="N880"/>
  <c r="AN880" s="1"/>
  <c r="N879"/>
  <c r="AN879" s="1"/>
  <c r="N878"/>
  <c r="AN878" s="1"/>
  <c r="N877"/>
  <c r="AN877" s="1"/>
  <c r="N876"/>
  <c r="AN876" s="1"/>
  <c r="N875"/>
  <c r="AN875" s="1"/>
  <c r="N874"/>
  <c r="AN874" s="1"/>
  <c r="N873"/>
  <c r="AN873" s="1"/>
  <c r="N872"/>
  <c r="AN872" s="1"/>
  <c r="N871"/>
  <c r="AN871" s="1"/>
  <c r="N870"/>
  <c r="AN870" s="1"/>
  <c r="N869"/>
  <c r="AN869" s="1"/>
  <c r="N868"/>
  <c r="AN868" s="1"/>
  <c r="N867"/>
  <c r="AN867" s="1"/>
  <c r="N866"/>
  <c r="AN866" s="1"/>
  <c r="N865"/>
  <c r="AN865" s="1"/>
  <c r="N864"/>
  <c r="AN864" s="1"/>
  <c r="N863"/>
  <c r="AN863" s="1"/>
  <c r="N862"/>
  <c r="AN862" s="1"/>
  <c r="N861"/>
  <c r="AN861" s="1"/>
  <c r="N860"/>
  <c r="AN860" s="1"/>
  <c r="N859"/>
  <c r="AN859" s="1"/>
  <c r="N858"/>
  <c r="AN858" s="1"/>
  <c r="N857"/>
  <c r="AN857" s="1"/>
  <c r="N856"/>
  <c r="AN856" s="1"/>
  <c r="N855"/>
  <c r="AN855" s="1"/>
  <c r="N854"/>
  <c r="AN854" s="1"/>
  <c r="N853"/>
  <c r="AN853" s="1"/>
  <c r="N852"/>
  <c r="AN852" s="1"/>
  <c r="N851"/>
  <c r="AN851" s="1"/>
  <c r="N850"/>
  <c r="AN850" s="1"/>
  <c r="N849"/>
  <c r="AN849" s="1"/>
  <c r="N848"/>
  <c r="AN848" s="1"/>
  <c r="N847"/>
  <c r="AN847" s="1"/>
  <c r="N846"/>
  <c r="AN846" s="1"/>
  <c r="N845"/>
  <c r="AN845" s="1"/>
  <c r="N844"/>
  <c r="AN844" s="1"/>
  <c r="N843"/>
  <c r="AN843" s="1"/>
  <c r="N842"/>
  <c r="AN842" s="1"/>
  <c r="N841"/>
  <c r="AN841" s="1"/>
  <c r="N840"/>
  <c r="AN840" s="1"/>
  <c r="N839"/>
  <c r="AN839" s="1"/>
  <c r="N838"/>
  <c r="AN838" s="1"/>
  <c r="N837"/>
  <c r="AN837" s="1"/>
  <c r="N836"/>
  <c r="AN836" s="1"/>
  <c r="N835"/>
  <c r="AN835" s="1"/>
  <c r="N834"/>
  <c r="AN834" s="1"/>
  <c r="N833"/>
  <c r="AN833" s="1"/>
  <c r="N832"/>
  <c r="AN832" s="1"/>
  <c r="N831"/>
  <c r="AN831" s="1"/>
  <c r="N830"/>
  <c r="AN830" s="1"/>
  <c r="N829"/>
  <c r="AN829" s="1"/>
  <c r="N828"/>
  <c r="AN828" s="1"/>
  <c r="N827"/>
  <c r="AN827" s="1"/>
  <c r="N826"/>
  <c r="AN826" s="1"/>
  <c r="N825"/>
  <c r="AN825" s="1"/>
  <c r="N824"/>
  <c r="AN824" s="1"/>
  <c r="N823"/>
  <c r="AN823" s="1"/>
  <c r="N822"/>
  <c r="AN822" s="1"/>
  <c r="N821"/>
  <c r="AN821" s="1"/>
  <c r="N820"/>
  <c r="AN820" s="1"/>
  <c r="N819"/>
  <c r="AN819" s="1"/>
  <c r="N818"/>
  <c r="AN818" s="1"/>
  <c r="N817"/>
  <c r="AN817" s="1"/>
  <c r="N816"/>
  <c r="AN816" s="1"/>
  <c r="N815"/>
  <c r="AN815" s="1"/>
  <c r="N814"/>
  <c r="AN814" s="1"/>
  <c r="N813"/>
  <c r="AN813" s="1"/>
  <c r="N812"/>
  <c r="AN812" s="1"/>
  <c r="N811"/>
  <c r="AN811" s="1"/>
  <c r="N810"/>
  <c r="AN810" s="1"/>
  <c r="N809"/>
  <c r="AN809" s="1"/>
  <c r="N808"/>
  <c r="AN808" s="1"/>
  <c r="N807"/>
  <c r="AN807" s="1"/>
  <c r="N806"/>
  <c r="AN806" s="1"/>
  <c r="N805"/>
  <c r="AN805" s="1"/>
  <c r="N804"/>
  <c r="AN804" s="1"/>
  <c r="N803"/>
  <c r="AN803" s="1"/>
  <c r="N802"/>
  <c r="AN802" s="1"/>
  <c r="N801"/>
  <c r="AN801" s="1"/>
  <c r="N800"/>
  <c r="AN800" s="1"/>
  <c r="N799"/>
  <c r="AN799" s="1"/>
  <c r="N798"/>
  <c r="AN798" s="1"/>
  <c r="N797"/>
  <c r="AN797" s="1"/>
  <c r="N796"/>
  <c r="AN796" s="1"/>
  <c r="N795"/>
  <c r="AN795" s="1"/>
  <c r="N794"/>
  <c r="AN794" s="1"/>
  <c r="N793"/>
  <c r="AN793" s="1"/>
  <c r="N792"/>
  <c r="AN792" s="1"/>
  <c r="N791"/>
  <c r="AN791" s="1"/>
  <c r="N790"/>
  <c r="AN790" s="1"/>
  <c r="N789"/>
  <c r="AN789" s="1"/>
  <c r="N788"/>
  <c r="AN788" s="1"/>
  <c r="N787"/>
  <c r="AN787" s="1"/>
  <c r="N786"/>
  <c r="AN786" s="1"/>
  <c r="N785"/>
  <c r="AN785" s="1"/>
  <c r="N784"/>
  <c r="AN784" s="1"/>
  <c r="N783"/>
  <c r="AN783" s="1"/>
  <c r="N782"/>
  <c r="AN782" s="1"/>
  <c r="N781"/>
  <c r="AN781" s="1"/>
  <c r="N780"/>
  <c r="AN780" s="1"/>
  <c r="N779"/>
  <c r="AN779" s="1"/>
  <c r="N778"/>
  <c r="AN778" s="1"/>
  <c r="N777"/>
  <c r="AN777" s="1"/>
  <c r="N776"/>
  <c r="AN776" s="1"/>
  <c r="N775"/>
  <c r="AN775" s="1"/>
  <c r="N774"/>
  <c r="AN774" s="1"/>
  <c r="N773"/>
  <c r="AN773" s="1"/>
  <c r="N772"/>
  <c r="AN772" s="1"/>
  <c r="N771"/>
  <c r="AN771" s="1"/>
  <c r="N770"/>
  <c r="AN770" s="1"/>
  <c r="N769"/>
  <c r="AN769" s="1"/>
  <c r="N768"/>
  <c r="AN768" s="1"/>
  <c r="N767"/>
  <c r="AN767" s="1"/>
  <c r="N766"/>
  <c r="AN766" s="1"/>
  <c r="N765"/>
  <c r="AN765" s="1"/>
  <c r="N764"/>
  <c r="AN764" s="1"/>
  <c r="N763"/>
  <c r="AN763" s="1"/>
  <c r="N762"/>
  <c r="AN762" s="1"/>
  <c r="N761"/>
  <c r="AN761" s="1"/>
  <c r="N760"/>
  <c r="AN760" s="1"/>
  <c r="N759"/>
  <c r="AN759" s="1"/>
  <c r="N758"/>
  <c r="AN758" s="1"/>
  <c r="N757"/>
  <c r="AN757" s="1"/>
  <c r="N756"/>
  <c r="AN756" s="1"/>
  <c r="N755"/>
  <c r="AN755" s="1"/>
  <c r="N754"/>
  <c r="AN754" s="1"/>
  <c r="N753"/>
  <c r="AN753" s="1"/>
  <c r="N752"/>
  <c r="AN752" s="1"/>
  <c r="N751"/>
  <c r="AN751" s="1"/>
  <c r="N750"/>
  <c r="AN750" s="1"/>
  <c r="N749"/>
  <c r="AN749" s="1"/>
  <c r="N748"/>
  <c r="AN748" s="1"/>
  <c r="N747"/>
  <c r="AN747" s="1"/>
  <c r="N746"/>
  <c r="AN746" s="1"/>
  <c r="N745"/>
  <c r="AN745" s="1"/>
  <c r="N744"/>
  <c r="AN744" s="1"/>
  <c r="N743"/>
  <c r="AN743" s="1"/>
  <c r="N742"/>
  <c r="AN742" s="1"/>
  <c r="N741"/>
  <c r="AN741" s="1"/>
  <c r="N740"/>
  <c r="AN740" s="1"/>
  <c r="N739"/>
  <c r="AN739" s="1"/>
  <c r="N738"/>
  <c r="AN738" s="1"/>
  <c r="N737"/>
  <c r="AN737" s="1"/>
  <c r="N736"/>
  <c r="AN736" s="1"/>
  <c r="N735"/>
  <c r="AN735" s="1"/>
  <c r="N734"/>
  <c r="AN734" s="1"/>
  <c r="N733"/>
  <c r="AN733" s="1"/>
  <c r="N732"/>
  <c r="AN732" s="1"/>
  <c r="N731"/>
  <c r="AN731" s="1"/>
  <c r="N730"/>
  <c r="AN730" s="1"/>
  <c r="N729"/>
  <c r="AN729" s="1"/>
  <c r="N728"/>
  <c r="AN728" s="1"/>
  <c r="N727"/>
  <c r="AN727" s="1"/>
  <c r="N726"/>
  <c r="AN726" s="1"/>
  <c r="N725"/>
  <c r="AN725" s="1"/>
  <c r="N724"/>
  <c r="AN724" s="1"/>
  <c r="N723"/>
  <c r="AN723" s="1"/>
  <c r="N722"/>
  <c r="AN722" s="1"/>
  <c r="N721"/>
  <c r="AN721" s="1"/>
  <c r="N720"/>
  <c r="AN720" s="1"/>
  <c r="N719"/>
  <c r="AN719" s="1"/>
  <c r="N718"/>
  <c r="AN718" s="1"/>
  <c r="N717"/>
  <c r="AN717" s="1"/>
  <c r="N716"/>
  <c r="AN716" s="1"/>
  <c r="N715"/>
  <c r="AN715" s="1"/>
  <c r="N714"/>
  <c r="AN714" s="1"/>
  <c r="N713"/>
  <c r="AN713" s="1"/>
  <c r="N712"/>
  <c r="AN712" s="1"/>
  <c r="N711"/>
  <c r="AN711" s="1"/>
  <c r="N710"/>
  <c r="AN710" s="1"/>
  <c r="N709"/>
  <c r="AN709" s="1"/>
  <c r="N708"/>
  <c r="AN708" s="1"/>
  <c r="N707"/>
  <c r="AN707" s="1"/>
  <c r="N706"/>
  <c r="AN706" s="1"/>
  <c r="N705"/>
  <c r="AN705" s="1"/>
  <c r="N704"/>
  <c r="AN704" s="1"/>
  <c r="N703"/>
  <c r="AN703" s="1"/>
  <c r="N702"/>
  <c r="AN702" s="1"/>
  <c r="N701"/>
  <c r="AN701" s="1"/>
  <c r="N700"/>
  <c r="AN700" s="1"/>
  <c r="N699"/>
  <c r="AN699" s="1"/>
  <c r="N698"/>
  <c r="AN698" s="1"/>
  <c r="N697"/>
  <c r="AN697" s="1"/>
  <c r="N696"/>
  <c r="AN696" s="1"/>
  <c r="N695"/>
  <c r="AN695" s="1"/>
  <c r="N694"/>
  <c r="AN694" s="1"/>
  <c r="N693"/>
  <c r="AN693" s="1"/>
  <c r="N692"/>
  <c r="AN692" s="1"/>
  <c r="N691"/>
  <c r="AN691" s="1"/>
  <c r="N690"/>
  <c r="AN690" s="1"/>
  <c r="N689"/>
  <c r="AN689" s="1"/>
  <c r="N688"/>
  <c r="AN688" s="1"/>
  <c r="N687"/>
  <c r="AN687" s="1"/>
  <c r="N686"/>
  <c r="AN686" s="1"/>
  <c r="N685"/>
  <c r="AN685" s="1"/>
  <c r="N684"/>
  <c r="AN684" s="1"/>
  <c r="N683"/>
  <c r="AN683" s="1"/>
  <c r="N682"/>
  <c r="AN682" s="1"/>
  <c r="N681"/>
  <c r="AN681" s="1"/>
  <c r="N680"/>
  <c r="AN680" s="1"/>
  <c r="N679"/>
  <c r="AN679" s="1"/>
  <c r="N678"/>
  <c r="AN678" s="1"/>
  <c r="N677"/>
  <c r="AN677" s="1"/>
  <c r="N676"/>
  <c r="AN676" s="1"/>
  <c r="N675"/>
  <c r="AN675" s="1"/>
  <c r="N674"/>
  <c r="AN674" s="1"/>
  <c r="N673"/>
  <c r="AN673" s="1"/>
  <c r="N672"/>
  <c r="AN672" s="1"/>
  <c r="N671"/>
  <c r="AN671" s="1"/>
  <c r="N670"/>
  <c r="AN670" s="1"/>
  <c r="N669"/>
  <c r="AN669" s="1"/>
  <c r="N668"/>
  <c r="AN668" s="1"/>
  <c r="N667"/>
  <c r="AN667" s="1"/>
  <c r="N666"/>
  <c r="AN666" s="1"/>
  <c r="N665"/>
  <c r="AN665" s="1"/>
  <c r="N664"/>
  <c r="AN664" s="1"/>
  <c r="N663"/>
  <c r="AN663" s="1"/>
  <c r="N662"/>
  <c r="AN662" s="1"/>
  <c r="N661"/>
  <c r="AN661" s="1"/>
  <c r="N660"/>
  <c r="AN660" s="1"/>
  <c r="N659"/>
  <c r="AN659" s="1"/>
  <c r="N658"/>
  <c r="AN658" s="1"/>
  <c r="N657"/>
  <c r="AN657" s="1"/>
  <c r="N656"/>
  <c r="AN656" s="1"/>
  <c r="N655"/>
  <c r="AN655" s="1"/>
  <c r="N654"/>
  <c r="AN654" s="1"/>
  <c r="N653"/>
  <c r="AN653" s="1"/>
  <c r="N652"/>
  <c r="AN652" s="1"/>
  <c r="N651"/>
  <c r="AN651" s="1"/>
  <c r="N650"/>
  <c r="AN650" s="1"/>
  <c r="N649"/>
  <c r="AN649" s="1"/>
  <c r="N648"/>
  <c r="AN648" s="1"/>
  <c r="N647"/>
  <c r="AN647" s="1"/>
  <c r="N646"/>
  <c r="AN646" s="1"/>
  <c r="N645"/>
  <c r="AN645" s="1"/>
  <c r="N644"/>
  <c r="AN644" s="1"/>
  <c r="N643"/>
  <c r="AN643" s="1"/>
  <c r="N642"/>
  <c r="AN642" s="1"/>
  <c r="N641"/>
  <c r="AN641" s="1"/>
  <c r="N640"/>
  <c r="AN640" s="1"/>
  <c r="N639"/>
  <c r="AN639" s="1"/>
  <c r="N638"/>
  <c r="AN638" s="1"/>
  <c r="N637"/>
  <c r="AN637" s="1"/>
  <c r="N636"/>
  <c r="AN636" s="1"/>
  <c r="N635"/>
  <c r="AN635" s="1"/>
  <c r="N634"/>
  <c r="AN634" s="1"/>
  <c r="N633"/>
  <c r="AN633" s="1"/>
  <c r="N632"/>
  <c r="AN632" s="1"/>
  <c r="N631"/>
  <c r="AN631" s="1"/>
  <c r="N630"/>
  <c r="AN630" s="1"/>
  <c r="N629"/>
  <c r="AN629" s="1"/>
  <c r="N628"/>
  <c r="AN628" s="1"/>
  <c r="N627"/>
  <c r="AN627" s="1"/>
  <c r="N626"/>
  <c r="AN626" s="1"/>
  <c r="N625"/>
  <c r="AN625" s="1"/>
  <c r="N624"/>
  <c r="AN624" s="1"/>
  <c r="N623"/>
  <c r="AN623" s="1"/>
  <c r="N622"/>
  <c r="AN622" s="1"/>
  <c r="N621"/>
  <c r="AN621" s="1"/>
  <c r="N620"/>
  <c r="AN620" s="1"/>
  <c r="N619"/>
  <c r="AN619" s="1"/>
  <c r="N618"/>
  <c r="AN618" s="1"/>
  <c r="N617"/>
  <c r="AN617" s="1"/>
  <c r="N616"/>
  <c r="AN616" s="1"/>
  <c r="N615"/>
  <c r="AN615" s="1"/>
  <c r="N614"/>
  <c r="AN614" s="1"/>
  <c r="N613"/>
  <c r="AN613" s="1"/>
  <c r="N612"/>
  <c r="AN612" s="1"/>
  <c r="N611"/>
  <c r="AN611" s="1"/>
  <c r="N610"/>
  <c r="AN610" s="1"/>
  <c r="N609"/>
  <c r="AN609" s="1"/>
  <c r="N608"/>
  <c r="AN608" s="1"/>
  <c r="N607"/>
  <c r="AN607" s="1"/>
  <c r="N606"/>
  <c r="AN606" s="1"/>
  <c r="N605"/>
  <c r="AN605" s="1"/>
  <c r="N604"/>
  <c r="AN604" s="1"/>
  <c r="N603"/>
  <c r="AN603" s="1"/>
  <c r="N602"/>
  <c r="AN602" s="1"/>
  <c r="N601"/>
  <c r="AN601" s="1"/>
  <c r="N600"/>
  <c r="AN600" s="1"/>
  <c r="N599"/>
  <c r="AN599" s="1"/>
  <c r="N598"/>
  <c r="AN598" s="1"/>
  <c r="N597"/>
  <c r="AN597" s="1"/>
  <c r="N596"/>
  <c r="AN596" s="1"/>
  <c r="N595"/>
  <c r="AN595" s="1"/>
  <c r="N594"/>
  <c r="AN594" s="1"/>
  <c r="N593"/>
  <c r="AN593" s="1"/>
  <c r="N592"/>
  <c r="AN592" s="1"/>
  <c r="N591"/>
  <c r="AN591" s="1"/>
  <c r="N590"/>
  <c r="AN590" s="1"/>
  <c r="N589"/>
  <c r="AN589" s="1"/>
  <c r="N588"/>
  <c r="AN588" s="1"/>
  <c r="N587"/>
  <c r="AN587" s="1"/>
  <c r="N586"/>
  <c r="AN586" s="1"/>
  <c r="N585"/>
  <c r="AN585" s="1"/>
  <c r="N584"/>
  <c r="AN584" s="1"/>
  <c r="N583"/>
  <c r="AN583" s="1"/>
  <c r="N582"/>
  <c r="AN582" s="1"/>
  <c r="N581"/>
  <c r="AN581" s="1"/>
  <c r="N580"/>
  <c r="AN580" s="1"/>
  <c r="N579"/>
  <c r="AN579" s="1"/>
  <c r="N578"/>
  <c r="AN578" s="1"/>
  <c r="N577"/>
  <c r="AN577" s="1"/>
  <c r="N576"/>
  <c r="AN576" s="1"/>
  <c r="N575"/>
  <c r="AN575" s="1"/>
  <c r="N574"/>
  <c r="AN574" s="1"/>
  <c r="N573"/>
  <c r="AN573" s="1"/>
  <c r="N572"/>
  <c r="AN572" s="1"/>
  <c r="N571"/>
  <c r="AN571" s="1"/>
  <c r="N570"/>
  <c r="AN570" s="1"/>
  <c r="N569"/>
  <c r="AN569" s="1"/>
  <c r="N568"/>
  <c r="AN568" s="1"/>
  <c r="N567"/>
  <c r="AN567" s="1"/>
  <c r="N566"/>
  <c r="AN566" s="1"/>
  <c r="N565"/>
  <c r="AN565" s="1"/>
  <c r="N564"/>
  <c r="AN564" s="1"/>
  <c r="N563"/>
  <c r="AN563" s="1"/>
  <c r="N562"/>
  <c r="AN562" s="1"/>
  <c r="N561"/>
  <c r="AN561" s="1"/>
  <c r="N560"/>
  <c r="AN560" s="1"/>
  <c r="N559"/>
  <c r="AN559" s="1"/>
  <c r="N558"/>
  <c r="AN558" s="1"/>
  <c r="N557"/>
  <c r="AN557" s="1"/>
  <c r="N556"/>
  <c r="AN556" s="1"/>
  <c r="N555"/>
  <c r="AN555" s="1"/>
  <c r="N554"/>
  <c r="AN554" s="1"/>
  <c r="N553"/>
  <c r="AN553" s="1"/>
  <c r="N552"/>
  <c r="AN552" s="1"/>
  <c r="N551"/>
  <c r="AN551" s="1"/>
  <c r="N550"/>
  <c r="AN550" s="1"/>
  <c r="N549"/>
  <c r="AN549" s="1"/>
  <c r="N548"/>
  <c r="AN548" s="1"/>
  <c r="N547"/>
  <c r="AN547" s="1"/>
  <c r="N546"/>
  <c r="AN546" s="1"/>
  <c r="N545"/>
  <c r="AN545" s="1"/>
  <c r="N544"/>
  <c r="AN544" s="1"/>
  <c r="N543"/>
  <c r="AN543" s="1"/>
  <c r="N542"/>
  <c r="AN542" s="1"/>
  <c r="N541"/>
  <c r="AN541" s="1"/>
  <c r="N540"/>
  <c r="AN540" s="1"/>
  <c r="N539"/>
  <c r="AN539" s="1"/>
  <c r="N538"/>
  <c r="AN538" s="1"/>
  <c r="N537"/>
  <c r="AN537" s="1"/>
  <c r="N536"/>
  <c r="AN536" s="1"/>
  <c r="N535"/>
  <c r="AN535" s="1"/>
  <c r="N534"/>
  <c r="AN534" s="1"/>
  <c r="N533"/>
  <c r="AN533" s="1"/>
  <c r="N532"/>
  <c r="AN532" s="1"/>
  <c r="N531"/>
  <c r="AN531" s="1"/>
  <c r="N530"/>
  <c r="AN530" s="1"/>
  <c r="N529"/>
  <c r="AN529" s="1"/>
  <c r="N528"/>
  <c r="AN528" s="1"/>
  <c r="N527"/>
  <c r="AN527" s="1"/>
  <c r="N526"/>
  <c r="AN526" s="1"/>
  <c r="N525"/>
  <c r="AN525" s="1"/>
  <c r="N524"/>
  <c r="AN524" s="1"/>
  <c r="N523"/>
  <c r="AN523" s="1"/>
  <c r="N522"/>
  <c r="AN522" s="1"/>
  <c r="N521"/>
  <c r="AN521" s="1"/>
  <c r="N520"/>
  <c r="AN520" s="1"/>
  <c r="N519"/>
  <c r="AN519" s="1"/>
  <c r="N518"/>
  <c r="AN518" s="1"/>
  <c r="N517"/>
  <c r="AN517" s="1"/>
  <c r="N516"/>
  <c r="AN516" s="1"/>
  <c r="N515"/>
  <c r="AN515" s="1"/>
  <c r="N514"/>
  <c r="AN514" s="1"/>
  <c r="N513"/>
  <c r="AN513" s="1"/>
  <c r="N512"/>
  <c r="AN512" s="1"/>
  <c r="N511"/>
  <c r="AN511" s="1"/>
  <c r="N510"/>
  <c r="AN510" s="1"/>
  <c r="N509"/>
  <c r="AN509" s="1"/>
  <c r="N508"/>
  <c r="AN508" s="1"/>
  <c r="N507"/>
  <c r="AN507" s="1"/>
  <c r="N506"/>
  <c r="AN506" s="1"/>
  <c r="N505"/>
  <c r="AN505" s="1"/>
  <c r="N504"/>
  <c r="AN504" s="1"/>
  <c r="N503"/>
  <c r="AN503" s="1"/>
  <c r="N502"/>
  <c r="AN502" s="1"/>
  <c r="N501"/>
  <c r="AN501" s="1"/>
  <c r="N500"/>
  <c r="AN500" s="1"/>
  <c r="N499"/>
  <c r="AN499" s="1"/>
  <c r="N498"/>
  <c r="AN498" s="1"/>
  <c r="N497"/>
  <c r="AN497" s="1"/>
  <c r="N496"/>
  <c r="AN496" s="1"/>
  <c r="N495"/>
  <c r="AN495" s="1"/>
  <c r="N494"/>
  <c r="AN494" s="1"/>
  <c r="N493"/>
  <c r="AN493" s="1"/>
  <c r="N492"/>
  <c r="AN492" s="1"/>
  <c r="N491"/>
  <c r="AN491" s="1"/>
  <c r="N490"/>
  <c r="AN490" s="1"/>
  <c r="N489"/>
  <c r="AN489" s="1"/>
  <c r="N488"/>
  <c r="AN488" s="1"/>
  <c r="N487"/>
  <c r="AN487" s="1"/>
  <c r="N486"/>
  <c r="AN486" s="1"/>
  <c r="N485"/>
  <c r="AN485" s="1"/>
  <c r="N484"/>
  <c r="AN484" s="1"/>
  <c r="N483"/>
  <c r="AN483" s="1"/>
  <c r="N482"/>
  <c r="AN482" s="1"/>
  <c r="N481"/>
  <c r="AN481" s="1"/>
  <c r="N480"/>
  <c r="AN480" s="1"/>
  <c r="N479"/>
  <c r="AN479" s="1"/>
  <c r="N478"/>
  <c r="AN478" s="1"/>
  <c r="N477"/>
  <c r="AN477" s="1"/>
  <c r="N476"/>
  <c r="AN476" s="1"/>
  <c r="N475"/>
  <c r="AN475" s="1"/>
  <c r="N474"/>
  <c r="AN474" s="1"/>
  <c r="N473"/>
  <c r="AN473" s="1"/>
  <c r="N472"/>
  <c r="AN472" s="1"/>
  <c r="N471"/>
  <c r="AN471" s="1"/>
  <c r="N470"/>
  <c r="AN470" s="1"/>
  <c r="N469"/>
  <c r="AN469" s="1"/>
  <c r="N468"/>
  <c r="AN468" s="1"/>
  <c r="N467"/>
  <c r="AN467" s="1"/>
  <c r="N466"/>
  <c r="AN466" s="1"/>
  <c r="N465"/>
  <c r="AN465" s="1"/>
  <c r="N464"/>
  <c r="AN464" s="1"/>
  <c r="N463"/>
  <c r="AN463" s="1"/>
  <c r="N462"/>
  <c r="AN462" s="1"/>
  <c r="N461"/>
  <c r="AN461" s="1"/>
  <c r="N460"/>
  <c r="AN460" s="1"/>
  <c r="N459"/>
  <c r="AN459" s="1"/>
  <c r="N458"/>
  <c r="AN458" s="1"/>
  <c r="N457"/>
  <c r="AN457" s="1"/>
  <c r="N456"/>
  <c r="AN456" s="1"/>
  <c r="N455"/>
  <c r="AN455" s="1"/>
  <c r="N454"/>
  <c r="AN454" s="1"/>
  <c r="N453"/>
  <c r="AN453" s="1"/>
  <c r="N452"/>
  <c r="AN452" s="1"/>
  <c r="N451"/>
  <c r="AN451" s="1"/>
  <c r="N450"/>
  <c r="AN450" s="1"/>
  <c r="N449"/>
  <c r="AN449" s="1"/>
  <c r="N448"/>
  <c r="AN448" s="1"/>
  <c r="N447"/>
  <c r="AN447" s="1"/>
  <c r="N446"/>
  <c r="AN446" s="1"/>
  <c r="N445"/>
  <c r="AN445" s="1"/>
  <c r="N444"/>
  <c r="AN444" s="1"/>
  <c r="N443"/>
  <c r="AN443" s="1"/>
  <c r="N442"/>
  <c r="AN442" s="1"/>
  <c r="N441"/>
  <c r="AN441" s="1"/>
  <c r="N440"/>
  <c r="AN440" s="1"/>
  <c r="N439"/>
  <c r="AN439" s="1"/>
  <c r="N438"/>
  <c r="AN438" s="1"/>
  <c r="N437"/>
  <c r="AN437" s="1"/>
  <c r="N436"/>
  <c r="AN436" s="1"/>
  <c r="N435"/>
  <c r="AN435" s="1"/>
  <c r="N434"/>
  <c r="AN434" s="1"/>
  <c r="N433"/>
  <c r="AN433" s="1"/>
  <c r="N432"/>
  <c r="AN432" s="1"/>
  <c r="N431"/>
  <c r="AN431" s="1"/>
  <c r="N430"/>
  <c r="AN430" s="1"/>
  <c r="N429"/>
  <c r="AN429" s="1"/>
  <c r="N428"/>
  <c r="AN428" s="1"/>
  <c r="N427"/>
  <c r="AN427" s="1"/>
  <c r="N426"/>
  <c r="AN426" s="1"/>
  <c r="N425"/>
  <c r="AN425" s="1"/>
  <c r="N424"/>
  <c r="AN424" s="1"/>
  <c r="N423"/>
  <c r="AN423" s="1"/>
  <c r="N422"/>
  <c r="AN422" s="1"/>
  <c r="N421"/>
  <c r="AN421" s="1"/>
  <c r="N420"/>
  <c r="AN420" s="1"/>
  <c r="N419"/>
  <c r="AN419" s="1"/>
  <c r="N418"/>
  <c r="AN418" s="1"/>
  <c r="N417"/>
  <c r="AN417" s="1"/>
  <c r="N416"/>
  <c r="AN416" s="1"/>
  <c r="N415"/>
  <c r="AN415" s="1"/>
  <c r="N414"/>
  <c r="AN414" s="1"/>
  <c r="N413"/>
  <c r="AN413" s="1"/>
  <c r="N412"/>
  <c r="AN412" s="1"/>
  <c r="N411"/>
  <c r="AN411" s="1"/>
  <c r="N410"/>
  <c r="AN410" s="1"/>
  <c r="N409"/>
  <c r="AN409" s="1"/>
  <c r="N408"/>
  <c r="AN408" s="1"/>
  <c r="N407"/>
  <c r="AN407" s="1"/>
  <c r="N406"/>
  <c r="AN406" s="1"/>
  <c r="N405"/>
  <c r="AN405" s="1"/>
  <c r="N404"/>
  <c r="AN404" s="1"/>
  <c r="N403"/>
  <c r="AN403" s="1"/>
  <c r="N402"/>
  <c r="AN402" s="1"/>
  <c r="N401"/>
  <c r="AN401" s="1"/>
  <c r="N400"/>
  <c r="AN400" s="1"/>
  <c r="N399"/>
  <c r="AN399" s="1"/>
  <c r="N398"/>
  <c r="AN398" s="1"/>
  <c r="N397"/>
  <c r="AN397" s="1"/>
  <c r="N396"/>
  <c r="AN396" s="1"/>
  <c r="N395"/>
  <c r="AN395" s="1"/>
  <c r="N394"/>
  <c r="AN394" s="1"/>
  <c r="N393"/>
  <c r="AN393" s="1"/>
  <c r="N392"/>
  <c r="AN392" s="1"/>
  <c r="N391"/>
  <c r="AN391" s="1"/>
  <c r="N390"/>
  <c r="AN390" s="1"/>
  <c r="N389"/>
  <c r="AN389" s="1"/>
  <c r="N388"/>
  <c r="AN388" s="1"/>
  <c r="N387"/>
  <c r="AN387" s="1"/>
  <c r="N386"/>
  <c r="AN386" s="1"/>
  <c r="N385"/>
  <c r="AN385" s="1"/>
  <c r="N384"/>
  <c r="AN384" s="1"/>
  <c r="N383"/>
  <c r="AN383" s="1"/>
  <c r="N382"/>
  <c r="AN382" s="1"/>
  <c r="N381"/>
  <c r="AN381" s="1"/>
  <c r="N380"/>
  <c r="AN380" s="1"/>
  <c r="N379"/>
  <c r="AN379" s="1"/>
  <c r="N378"/>
  <c r="AN378" s="1"/>
  <c r="N377"/>
  <c r="AN377" s="1"/>
  <c r="N376"/>
  <c r="AN376" s="1"/>
  <c r="N375"/>
  <c r="AN375" s="1"/>
  <c r="N374"/>
  <c r="AN374" s="1"/>
  <c r="N373"/>
  <c r="AN373" s="1"/>
  <c r="N372"/>
  <c r="AN372" s="1"/>
  <c r="N371"/>
  <c r="AN371" s="1"/>
  <c r="N370"/>
  <c r="AN370" s="1"/>
  <c r="N369"/>
  <c r="AN369" s="1"/>
  <c r="N368"/>
  <c r="AN368" s="1"/>
  <c r="N367"/>
  <c r="AN367" s="1"/>
  <c r="N366"/>
  <c r="AN366" s="1"/>
  <c r="N365"/>
  <c r="AN365" s="1"/>
  <c r="N364"/>
  <c r="AN364" s="1"/>
  <c r="N363"/>
  <c r="AN363" s="1"/>
  <c r="N362"/>
  <c r="AN362" s="1"/>
  <c r="N361"/>
  <c r="AN361" s="1"/>
  <c r="N360"/>
  <c r="AN360" s="1"/>
  <c r="N359"/>
  <c r="AN359" s="1"/>
  <c r="N358"/>
  <c r="AN358" s="1"/>
  <c r="N357"/>
  <c r="AN357" s="1"/>
  <c r="N356"/>
  <c r="AN356" s="1"/>
  <c r="N355"/>
  <c r="AN355" s="1"/>
  <c r="N354"/>
  <c r="AN354" s="1"/>
  <c r="N353"/>
  <c r="AN353" s="1"/>
  <c r="N352"/>
  <c r="AN352" s="1"/>
  <c r="N351"/>
  <c r="AN351" s="1"/>
  <c r="N350"/>
  <c r="AN350" s="1"/>
  <c r="N349"/>
  <c r="AN349" s="1"/>
  <c r="N348"/>
  <c r="AN348" s="1"/>
  <c r="N347"/>
  <c r="AN347" s="1"/>
  <c r="N346"/>
  <c r="AN346" s="1"/>
  <c r="N345"/>
  <c r="AN345" s="1"/>
  <c r="N344"/>
  <c r="AN344" s="1"/>
  <c r="N343"/>
  <c r="AN343" s="1"/>
  <c r="N342"/>
  <c r="AN342" s="1"/>
  <c r="N341"/>
  <c r="AN341" s="1"/>
  <c r="N340"/>
  <c r="AN340" s="1"/>
  <c r="N339"/>
  <c r="AN339" s="1"/>
  <c r="N338"/>
  <c r="AN338" s="1"/>
  <c r="N337"/>
  <c r="AN337" s="1"/>
  <c r="N336"/>
  <c r="AN336" s="1"/>
  <c r="N335"/>
  <c r="AN335" s="1"/>
  <c r="N334"/>
  <c r="AN334" s="1"/>
  <c r="N333"/>
  <c r="AN333" s="1"/>
  <c r="N332"/>
  <c r="AN332" s="1"/>
  <c r="N331"/>
  <c r="AN331" s="1"/>
  <c r="N330"/>
  <c r="AN330" s="1"/>
  <c r="N329"/>
  <c r="AN329" s="1"/>
  <c r="N328"/>
  <c r="AN328" s="1"/>
  <c r="N327"/>
  <c r="AN327" s="1"/>
  <c r="N326"/>
  <c r="AN326" s="1"/>
  <c r="N325"/>
  <c r="AN325" s="1"/>
  <c r="N324"/>
  <c r="AN324" s="1"/>
  <c r="N323"/>
  <c r="AN323" s="1"/>
  <c r="N322"/>
  <c r="AN322" s="1"/>
  <c r="N321"/>
  <c r="AN321" s="1"/>
  <c r="N320"/>
  <c r="AN320" s="1"/>
  <c r="N319"/>
  <c r="AN319" s="1"/>
  <c r="N318"/>
  <c r="AN318" s="1"/>
  <c r="N317"/>
  <c r="AN317" s="1"/>
  <c r="N316"/>
  <c r="AN316" s="1"/>
  <c r="N315"/>
  <c r="AN315" s="1"/>
  <c r="N314"/>
  <c r="AN314" s="1"/>
  <c r="N313"/>
  <c r="AN313" s="1"/>
  <c r="N312"/>
  <c r="AN312" s="1"/>
  <c r="N311"/>
  <c r="AN311" s="1"/>
  <c r="N310"/>
  <c r="AN310" s="1"/>
  <c r="N309"/>
  <c r="AN309" s="1"/>
  <c r="N308"/>
  <c r="AN308" s="1"/>
  <c r="N307"/>
  <c r="AN307" s="1"/>
  <c r="N306"/>
  <c r="AN306" s="1"/>
  <c r="N305"/>
  <c r="AN305" s="1"/>
  <c r="N304"/>
  <c r="AN304" s="1"/>
  <c r="N303"/>
  <c r="AN303" s="1"/>
  <c r="N302"/>
  <c r="AN302" s="1"/>
  <c r="N301"/>
  <c r="AN301" s="1"/>
  <c r="N300"/>
  <c r="AN300" s="1"/>
  <c r="N299"/>
  <c r="AN299" s="1"/>
  <c r="N298"/>
  <c r="AN298" s="1"/>
  <c r="J205" i="47" l="1"/>
  <c r="J232"/>
  <c r="J242"/>
  <c r="J261"/>
  <c r="J224"/>
  <c r="J228"/>
  <c r="J246"/>
  <c r="J210"/>
  <c r="J193"/>
  <c r="J214"/>
  <c r="J257"/>
  <c r="J269"/>
  <c r="J197"/>
  <c r="J218"/>
  <c r="J238"/>
  <c r="J252"/>
  <c r="J265"/>
  <c r="J277"/>
  <c r="J195"/>
  <c r="J199"/>
  <c r="J208"/>
  <c r="J212"/>
  <c r="J216"/>
  <c r="J222"/>
  <c r="J226"/>
  <c r="J230"/>
  <c r="J234"/>
  <c r="J240"/>
  <c r="J244"/>
  <c r="J255"/>
  <c r="J263"/>
  <c r="J271"/>
  <c r="J248"/>
  <c r="J259"/>
  <c r="J267"/>
  <c r="A89" i="37"/>
  <c r="J213" i="47"/>
  <c r="J229"/>
  <c r="J264"/>
  <c r="J247"/>
  <c r="J196"/>
  <c r="J204"/>
  <c r="J221"/>
  <c r="J237"/>
  <c r="J256"/>
  <c r="J198"/>
  <c r="J207"/>
  <c r="J215"/>
  <c r="J223"/>
  <c r="J231"/>
  <c r="J239"/>
  <c r="J249"/>
  <c r="J258"/>
  <c r="J266"/>
  <c r="J192"/>
  <c r="J200"/>
  <c r="J209"/>
  <c r="J217"/>
  <c r="J225"/>
  <c r="J233"/>
  <c r="J241"/>
  <c r="J251"/>
  <c r="J260"/>
  <c r="J268"/>
  <c r="J194"/>
  <c r="J202"/>
  <c r="J211"/>
  <c r="J219"/>
  <c r="J227"/>
  <c r="J235"/>
  <c r="J245"/>
  <c r="J254"/>
  <c r="J262"/>
  <c r="J270"/>
  <c r="H66" i="37"/>
  <c r="J66" s="1"/>
  <c r="I68"/>
  <c r="A230" i="47"/>
  <c r="A215"/>
  <c r="A271"/>
  <c r="J23" i="38"/>
  <c r="A23" s="1"/>
  <c r="A194" i="47"/>
  <c r="A247"/>
  <c r="A263"/>
  <c r="A207"/>
  <c r="A227"/>
  <c r="J24" i="38"/>
  <c r="A197" i="47"/>
  <c r="A218"/>
  <c r="A238"/>
  <c r="A205"/>
  <c r="A239"/>
  <c r="A260"/>
  <c r="A214"/>
  <c r="A255"/>
  <c r="A267"/>
  <c r="A231"/>
  <c r="A256"/>
  <c r="A222"/>
  <c r="A234"/>
  <c r="A246"/>
  <c r="A198"/>
  <c r="A211"/>
  <c r="A223"/>
  <c r="A264"/>
  <c r="A193"/>
  <c r="A210"/>
  <c r="A226"/>
  <c r="A242"/>
  <c r="A259"/>
  <c r="A202"/>
  <c r="A219"/>
  <c r="A235"/>
  <c r="A251"/>
  <c r="A268"/>
  <c r="H64" i="37"/>
  <c r="J64" s="1"/>
  <c r="D68"/>
  <c r="A195" i="47"/>
  <c r="A199"/>
  <c r="A208"/>
  <c r="A212"/>
  <c r="A216"/>
  <c r="A224"/>
  <c r="A228"/>
  <c r="A232"/>
  <c r="A240"/>
  <c r="A244"/>
  <c r="A248"/>
  <c r="A252"/>
  <c r="A257"/>
  <c r="A261"/>
  <c r="A265"/>
  <c r="A269"/>
  <c r="J275"/>
  <c r="J276"/>
  <c r="A192"/>
  <c r="A196"/>
  <c r="A200"/>
  <c r="A204"/>
  <c r="A209"/>
  <c r="A213"/>
  <c r="A217"/>
  <c r="A221"/>
  <c r="A225"/>
  <c r="A229"/>
  <c r="A233"/>
  <c r="A237"/>
  <c r="A241"/>
  <c r="A245"/>
  <c r="A249"/>
  <c r="A254"/>
  <c r="A258"/>
  <c r="A262"/>
  <c r="A266"/>
  <c r="A270"/>
  <c r="A90" i="37"/>
  <c r="J90"/>
  <c r="A87"/>
  <c r="B8" i="64"/>
  <c r="B9" s="1"/>
  <c r="B10" s="1"/>
  <c r="B11" s="1"/>
  <c r="B12" s="1"/>
  <c r="B13" s="1"/>
  <c r="B14" s="1"/>
  <c r="B15" s="1"/>
  <c r="C8"/>
  <c r="C9" s="1"/>
  <c r="C10" s="1"/>
  <c r="C11" s="1"/>
  <c r="C12" s="1"/>
  <c r="C13" s="1"/>
  <c r="C14" s="1"/>
  <c r="C15" s="1"/>
  <c r="C16" s="1"/>
  <c r="C17" s="1"/>
  <c r="C18" s="1"/>
  <c r="C19" s="1"/>
  <c r="C25" s="1"/>
  <c r="C26" s="1"/>
  <c r="C27" s="1"/>
  <c r="C28" s="1"/>
  <c r="C29" s="1"/>
  <c r="C32" s="1"/>
  <c r="C43" s="1"/>
  <c r="C46" s="1"/>
  <c r="C47" s="1"/>
  <c r="C48" s="1"/>
  <c r="C49" s="1"/>
  <c r="C50" s="1"/>
  <c r="C51" s="1"/>
  <c r="C59" s="1"/>
  <c r="C60" s="1"/>
  <c r="C61" s="1"/>
  <c r="C62" s="1"/>
  <c r="C63" s="1"/>
  <c r="C64" s="1"/>
  <c r="C65" s="1"/>
  <c r="A66" i="37" l="1"/>
  <c r="J68"/>
  <c r="A64"/>
  <c r="H68"/>
  <c r="A68" s="1"/>
  <c r="C66" i="64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B16"/>
  <c r="B17" s="1"/>
  <c r="B18" s="1"/>
  <c r="B19" s="1"/>
  <c r="B20" s="1"/>
  <c r="B25" s="1"/>
  <c r="B26" s="1"/>
  <c r="B27" s="1"/>
  <c r="B28" s="1"/>
  <c r="A78" i="37"/>
  <c r="B29" i="64" l="1"/>
  <c r="B32" s="1"/>
  <c r="B38" s="1"/>
  <c r="Q246" i="55" l="1"/>
  <c r="Z246" s="1"/>
  <c r="Q253"/>
  <c r="Z253" s="1"/>
  <c r="Q245"/>
  <c r="Z245" s="1"/>
  <c r="Q254"/>
  <c r="Z254" s="1"/>
  <c r="Q249"/>
  <c r="Z249" s="1"/>
  <c r="Q247"/>
  <c r="Z247" s="1"/>
  <c r="B40" i="64"/>
  <c r="B43" s="1"/>
  <c r="S245" i="55" l="1"/>
  <c r="AQ245"/>
  <c r="S249"/>
  <c r="AQ249"/>
  <c r="S254"/>
  <c r="AQ254"/>
  <c r="S247"/>
  <c r="AQ247"/>
  <c r="S253"/>
  <c r="AQ253"/>
  <c r="S246"/>
  <c r="AQ246"/>
  <c r="B46" i="64"/>
  <c r="B47" s="1"/>
  <c r="B48" s="1"/>
  <c r="B49" s="1"/>
  <c r="B50" s="1"/>
  <c r="B51" s="1"/>
  <c r="B52" s="1"/>
  <c r="B56" s="1"/>
  <c r="B58" s="1"/>
  <c r="B60" s="1"/>
  <c r="B61" s="1"/>
  <c r="B62" s="1"/>
  <c r="Q408" i="55" s="1"/>
  <c r="Z408" s="1"/>
  <c r="Q63"/>
  <c r="Z63" s="1"/>
  <c r="Q71"/>
  <c r="Z71" s="1"/>
  <c r="Q79"/>
  <c r="Z79" s="1"/>
  <c r="Q87"/>
  <c r="Z87" s="1"/>
  <c r="Q95"/>
  <c r="Z95" s="1"/>
  <c r="Q68"/>
  <c r="Z68" s="1"/>
  <c r="Q84"/>
  <c r="Z84" s="1"/>
  <c r="Q66"/>
  <c r="Z66" s="1"/>
  <c r="Q98"/>
  <c r="Z98" s="1"/>
  <c r="Q788"/>
  <c r="Z788" s="1"/>
  <c r="Q792"/>
  <c r="Z792" s="1"/>
  <c r="Q796"/>
  <c r="Z796" s="1"/>
  <c r="Q800"/>
  <c r="Z800" s="1"/>
  <c r="Q806"/>
  <c r="Z806" s="1"/>
  <c r="Q810"/>
  <c r="Z810" s="1"/>
  <c r="Q814"/>
  <c r="Z814" s="1"/>
  <c r="Q819"/>
  <c r="Z819" s="1"/>
  <c r="Q827"/>
  <c r="Z827" s="1"/>
  <c r="Q834"/>
  <c r="Z834" s="1"/>
  <c r="Q842"/>
  <c r="Z842" s="1"/>
  <c r="Q849"/>
  <c r="Z849" s="1"/>
  <c r="Q857"/>
  <c r="Z857" s="1"/>
  <c r="Q864"/>
  <c r="Z864" s="1"/>
  <c r="Q871"/>
  <c r="Z871" s="1"/>
  <c r="Q878"/>
  <c r="Z878" s="1"/>
  <c r="Q887"/>
  <c r="Z887" s="1"/>
  <c r="Q896"/>
  <c r="Z896" s="1"/>
  <c r="Q904"/>
  <c r="Z904" s="1"/>
  <c r="Q914"/>
  <c r="Z914" s="1"/>
  <c r="Q925"/>
  <c r="Z925" s="1"/>
  <c r="Q936"/>
  <c r="Z936" s="1"/>
  <c r="Q948"/>
  <c r="Z948" s="1"/>
  <c r="Q960"/>
  <c r="Z960" s="1"/>
  <c r="Q970"/>
  <c r="Z970" s="1"/>
  <c r="Q982"/>
  <c r="Z982" s="1"/>
  <c r="Q78"/>
  <c r="Z78" s="1"/>
  <c r="Q822"/>
  <c r="Z822" s="1"/>
  <c r="Q830"/>
  <c r="Z830" s="1"/>
  <c r="Q839"/>
  <c r="Z839" s="1"/>
  <c r="Q848"/>
  <c r="Z848" s="1"/>
  <c r="Q856"/>
  <c r="Z856" s="1"/>
  <c r="Q865"/>
  <c r="Z865" s="1"/>
  <c r="Q874"/>
  <c r="Z874" s="1"/>
  <c r="Q882"/>
  <c r="Z882" s="1"/>
  <c r="Q890"/>
  <c r="Z890" s="1"/>
  <c r="Q897"/>
  <c r="Z897" s="1"/>
  <c r="Q907"/>
  <c r="Z907" s="1"/>
  <c r="Q919"/>
  <c r="Z919" s="1"/>
  <c r="Q932"/>
  <c r="Z932" s="1"/>
  <c r="Q945"/>
  <c r="Z945" s="1"/>
  <c r="Q958"/>
  <c r="Z958" s="1"/>
  <c r="Q972"/>
  <c r="Z972" s="1"/>
  <c r="Q984"/>
  <c r="Z984" s="1"/>
  <c r="Q901"/>
  <c r="Z901" s="1"/>
  <c r="Q918"/>
  <c r="Z918" s="1"/>
  <c r="Q930"/>
  <c r="Z930" s="1"/>
  <c r="Q942"/>
  <c r="Z942" s="1"/>
  <c r="Q953"/>
  <c r="Z953" s="1"/>
  <c r="Q966"/>
  <c r="Z966" s="1"/>
  <c r="Q977"/>
  <c r="Z977" s="1"/>
  <c r="Q989"/>
  <c r="Z989" s="1"/>
  <c r="Q995"/>
  <c r="Z995" s="1"/>
  <c r="Z13"/>
  <c r="Q29"/>
  <c r="Z29" s="1"/>
  <c r="Q45"/>
  <c r="Z45" s="1"/>
  <c r="Q20"/>
  <c r="Z20" s="1"/>
  <c r="Q42"/>
  <c r="Z42" s="1"/>
  <c r="Z11"/>
  <c r="Q32"/>
  <c r="Z32" s="1"/>
  <c r="Z7"/>
  <c r="Q50"/>
  <c r="Z50" s="1"/>
  <c r="Q40"/>
  <c r="Z40" s="1"/>
  <c r="Q34"/>
  <c r="Z34" s="1"/>
  <c r="Q46"/>
  <c r="Z46" s="1"/>
  <c r="Q65"/>
  <c r="Z65" s="1"/>
  <c r="Q73"/>
  <c r="Z73" s="1"/>
  <c r="Q81"/>
  <c r="Z81" s="1"/>
  <c r="Q89"/>
  <c r="Z89" s="1"/>
  <c r="Q97"/>
  <c r="Z97" s="1"/>
  <c r="Q72"/>
  <c r="Z72" s="1"/>
  <c r="Q88"/>
  <c r="Z88" s="1"/>
  <c r="Q74"/>
  <c r="Z74" s="1"/>
  <c r="Q70"/>
  <c r="Z70" s="1"/>
  <c r="Q789"/>
  <c r="Z789" s="1"/>
  <c r="Q793"/>
  <c r="Z793" s="1"/>
  <c r="Q797"/>
  <c r="Z797" s="1"/>
  <c r="Q801"/>
  <c r="Z801" s="1"/>
  <c r="Q807"/>
  <c r="Z807" s="1"/>
  <c r="Q811"/>
  <c r="Z811" s="1"/>
  <c r="Q815"/>
  <c r="Z815" s="1"/>
  <c r="Q821"/>
  <c r="Z821" s="1"/>
  <c r="Q829"/>
  <c r="Z829" s="1"/>
  <c r="Q836"/>
  <c r="Z836" s="1"/>
  <c r="Q844"/>
  <c r="Z844" s="1"/>
  <c r="Q851"/>
  <c r="Z851" s="1"/>
  <c r="Q859"/>
  <c r="Z859" s="1"/>
  <c r="Q866"/>
  <c r="Z866" s="1"/>
  <c r="Q873"/>
  <c r="Z873" s="1"/>
  <c r="Q881"/>
  <c r="Z881" s="1"/>
  <c r="Q889"/>
  <c r="Z889" s="1"/>
  <c r="Q898"/>
  <c r="Z898" s="1"/>
  <c r="Q906"/>
  <c r="Z906" s="1"/>
  <c r="Q917"/>
  <c r="Z917" s="1"/>
  <c r="Q928"/>
  <c r="Z928" s="1"/>
  <c r="Q940"/>
  <c r="Z940" s="1"/>
  <c r="Q951"/>
  <c r="Z951" s="1"/>
  <c r="Q963"/>
  <c r="Z963" s="1"/>
  <c r="Q973"/>
  <c r="Z973" s="1"/>
  <c r="Q985"/>
  <c r="Z985" s="1"/>
  <c r="Q802"/>
  <c r="Z802" s="1"/>
  <c r="Q824"/>
  <c r="Z824" s="1"/>
  <c r="Q833"/>
  <c r="Z833" s="1"/>
  <c r="Q841"/>
  <c r="Z841" s="1"/>
  <c r="Q850"/>
  <c r="Z850" s="1"/>
  <c r="Q858"/>
  <c r="Z858" s="1"/>
  <c r="Q867"/>
  <c r="Z867" s="1"/>
  <c r="Q876"/>
  <c r="Z876" s="1"/>
  <c r="Q884"/>
  <c r="Z884" s="1"/>
  <c r="Q892"/>
  <c r="Z892" s="1"/>
  <c r="Q900"/>
  <c r="Z900" s="1"/>
  <c r="Q910"/>
  <c r="Z910" s="1"/>
  <c r="Q922"/>
  <c r="Z922" s="1"/>
  <c r="Q935"/>
  <c r="Z935" s="1"/>
  <c r="Q949"/>
  <c r="Z949" s="1"/>
  <c r="Q961"/>
  <c r="Z961" s="1"/>
  <c r="Q975"/>
  <c r="Z975" s="1"/>
  <c r="Q987"/>
  <c r="Z987" s="1"/>
  <c r="Q909"/>
  <c r="Z909" s="1"/>
  <c r="Q921"/>
  <c r="Z921" s="1"/>
  <c r="Q934"/>
  <c r="Z934" s="1"/>
  <c r="Q944"/>
  <c r="Z944" s="1"/>
  <c r="Q956"/>
  <c r="Z956" s="1"/>
  <c r="Q969"/>
  <c r="Z969" s="1"/>
  <c r="Q980"/>
  <c r="Z980" s="1"/>
  <c r="Q992"/>
  <c r="Z992" s="1"/>
  <c r="Q94"/>
  <c r="Z94" s="1"/>
  <c r="Z17"/>
  <c r="Q33"/>
  <c r="Z33" s="1"/>
  <c r="Q49"/>
  <c r="Z49" s="1"/>
  <c r="Q26"/>
  <c r="Z26" s="1"/>
  <c r="Q47"/>
  <c r="Z47" s="1"/>
  <c r="Z16"/>
  <c r="Q38"/>
  <c r="Z38" s="1"/>
  <c r="Q18"/>
  <c r="Z18" s="1"/>
  <c r="Z8"/>
  <c r="Q51"/>
  <c r="Z51" s="1"/>
  <c r="Q44"/>
  <c r="Z44" s="1"/>
  <c r="Z14"/>
  <c r="Q67"/>
  <c r="Z67" s="1"/>
  <c r="Q75"/>
  <c r="Z75" s="1"/>
  <c r="Q83"/>
  <c r="Z83" s="1"/>
  <c r="Q91"/>
  <c r="Z91" s="1"/>
  <c r="Q99"/>
  <c r="Z99" s="1"/>
  <c r="Q76"/>
  <c r="Z76" s="1"/>
  <c r="Q92"/>
  <c r="Z92" s="1"/>
  <c r="Q82"/>
  <c r="Z82" s="1"/>
  <c r="Q86"/>
  <c r="Z86" s="1"/>
  <c r="Q790"/>
  <c r="Z790" s="1"/>
  <c r="Q794"/>
  <c r="Z794" s="1"/>
  <c r="Q798"/>
  <c r="Z798" s="1"/>
  <c r="Q804"/>
  <c r="Z804" s="1"/>
  <c r="Q808"/>
  <c r="Z808" s="1"/>
  <c r="Q812"/>
  <c r="Z812" s="1"/>
  <c r="Q816"/>
  <c r="Z816" s="1"/>
  <c r="Q823"/>
  <c r="Z823" s="1"/>
  <c r="Q831"/>
  <c r="Z831" s="1"/>
  <c r="Q838"/>
  <c r="Z838" s="1"/>
  <c r="Q845"/>
  <c r="Z845" s="1"/>
  <c r="Q853"/>
  <c r="Z853" s="1"/>
  <c r="Q861"/>
  <c r="Z861" s="1"/>
  <c r="Q868"/>
  <c r="Z868" s="1"/>
  <c r="Q875"/>
  <c r="Z875" s="1"/>
  <c r="Q883"/>
  <c r="Z883" s="1"/>
  <c r="Q891"/>
  <c r="Z891" s="1"/>
  <c r="Q899"/>
  <c r="Z899" s="1"/>
  <c r="Q908"/>
  <c r="Z908" s="1"/>
  <c r="Q920"/>
  <c r="Z920" s="1"/>
  <c r="Q931"/>
  <c r="Z931" s="1"/>
  <c r="Q943"/>
  <c r="Z943" s="1"/>
  <c r="Q954"/>
  <c r="Z954" s="1"/>
  <c r="Q964"/>
  <c r="Z964" s="1"/>
  <c r="Q976"/>
  <c r="Z976" s="1"/>
  <c r="Q988"/>
  <c r="Z988" s="1"/>
  <c r="Q818"/>
  <c r="Z818" s="1"/>
  <c r="Q826"/>
  <c r="Z826" s="1"/>
  <c r="Q835"/>
  <c r="Z835" s="1"/>
  <c r="Q843"/>
  <c r="Z843" s="1"/>
  <c r="Q852"/>
  <c r="Z852" s="1"/>
  <c r="Q860"/>
  <c r="Z860" s="1"/>
  <c r="Q870"/>
  <c r="Z870" s="1"/>
  <c r="Q879"/>
  <c r="Z879" s="1"/>
  <c r="Q886"/>
  <c r="Z886" s="1"/>
  <c r="Q893"/>
  <c r="Z893" s="1"/>
  <c r="Q903"/>
  <c r="Z903" s="1"/>
  <c r="Q913"/>
  <c r="Z913" s="1"/>
  <c r="Q926"/>
  <c r="Z926" s="1"/>
  <c r="Q938"/>
  <c r="Z938" s="1"/>
  <c r="Q952"/>
  <c r="Z952" s="1"/>
  <c r="Q965"/>
  <c r="Z965" s="1"/>
  <c r="Q978"/>
  <c r="Z978" s="1"/>
  <c r="Q990"/>
  <c r="Z990" s="1"/>
  <c r="Q912"/>
  <c r="Z912" s="1"/>
  <c r="Q924"/>
  <c r="Z924" s="1"/>
  <c r="Q937"/>
  <c r="Z937" s="1"/>
  <c r="Q947"/>
  <c r="Z947" s="1"/>
  <c r="Q959"/>
  <c r="Z959" s="1"/>
  <c r="Q971"/>
  <c r="Z971" s="1"/>
  <c r="Q983"/>
  <c r="Z983" s="1"/>
  <c r="Q993"/>
  <c r="Z993" s="1"/>
  <c r="Q21"/>
  <c r="Z21" s="1"/>
  <c r="Q37"/>
  <c r="Z37" s="1"/>
  <c r="Z10"/>
  <c r="Q31"/>
  <c r="Z31" s="1"/>
  <c r="Q52"/>
  <c r="Z52" s="1"/>
  <c r="Q22"/>
  <c r="Z22" s="1"/>
  <c r="Q43"/>
  <c r="Z43" s="1"/>
  <c r="Q28"/>
  <c r="Z28" s="1"/>
  <c r="Q19"/>
  <c r="Z19" s="1"/>
  <c r="Z12"/>
  <c r="Q24"/>
  <c r="Z24" s="1"/>
  <c r="Q69"/>
  <c r="Z69" s="1"/>
  <c r="Q77"/>
  <c r="Z77" s="1"/>
  <c r="Q85"/>
  <c r="Z85" s="1"/>
  <c r="Q93"/>
  <c r="Z93" s="1"/>
  <c r="Q64"/>
  <c r="Z64" s="1"/>
  <c r="Q80"/>
  <c r="Z80" s="1"/>
  <c r="Q96"/>
  <c r="Z96" s="1"/>
  <c r="Q90"/>
  <c r="Z90" s="1"/>
  <c r="Q787"/>
  <c r="Z787" s="1"/>
  <c r="Q791"/>
  <c r="Z791" s="1"/>
  <c r="Q795"/>
  <c r="Z795" s="1"/>
  <c r="Q799"/>
  <c r="Z799" s="1"/>
  <c r="Q805"/>
  <c r="Z805" s="1"/>
  <c r="Q809"/>
  <c r="Z809" s="1"/>
  <c r="Q813"/>
  <c r="Z813" s="1"/>
  <c r="Q817"/>
  <c r="Z817" s="1"/>
  <c r="Q825"/>
  <c r="Z825" s="1"/>
  <c r="Q832"/>
  <c r="Z832" s="1"/>
  <c r="Q840"/>
  <c r="Z840" s="1"/>
  <c r="Q847"/>
  <c r="Z847" s="1"/>
  <c r="Q855"/>
  <c r="Z855" s="1"/>
  <c r="Q863"/>
  <c r="Z863" s="1"/>
  <c r="Q869"/>
  <c r="Z869" s="1"/>
  <c r="Q877"/>
  <c r="Z877" s="1"/>
  <c r="Q885"/>
  <c r="Z885" s="1"/>
  <c r="Q894"/>
  <c r="Z894" s="1"/>
  <c r="Q902"/>
  <c r="Z902" s="1"/>
  <c r="Q911"/>
  <c r="Z911" s="1"/>
  <c r="Q923"/>
  <c r="Z923" s="1"/>
  <c r="Q933"/>
  <c r="Z933" s="1"/>
  <c r="Q946"/>
  <c r="Z946" s="1"/>
  <c r="Q957"/>
  <c r="Z957" s="1"/>
  <c r="Q967"/>
  <c r="Z967" s="1"/>
  <c r="Q979"/>
  <c r="Z979" s="1"/>
  <c r="Q991"/>
  <c r="Z991" s="1"/>
  <c r="Q820"/>
  <c r="Z820" s="1"/>
  <c r="Q828"/>
  <c r="Z828" s="1"/>
  <c r="Q837"/>
  <c r="Z837" s="1"/>
  <c r="Q846"/>
  <c r="Z846" s="1"/>
  <c r="Q854"/>
  <c r="Z854" s="1"/>
  <c r="Q862"/>
  <c r="Z862" s="1"/>
  <c r="Q872"/>
  <c r="Z872" s="1"/>
  <c r="Q880"/>
  <c r="Z880" s="1"/>
  <c r="Q888"/>
  <c r="Z888" s="1"/>
  <c r="Q895"/>
  <c r="Z895" s="1"/>
  <c r="Q905"/>
  <c r="Z905" s="1"/>
  <c r="Q916"/>
  <c r="Z916" s="1"/>
  <c r="Q929"/>
  <c r="Z929" s="1"/>
  <c r="Q941"/>
  <c r="Z941" s="1"/>
  <c r="Q955"/>
  <c r="Z955" s="1"/>
  <c r="Q968"/>
  <c r="Z968" s="1"/>
  <c r="Q981"/>
  <c r="Z981" s="1"/>
  <c r="Q803"/>
  <c r="Z803" s="1"/>
  <c r="Q915"/>
  <c r="Z915" s="1"/>
  <c r="Q927"/>
  <c r="Z927" s="1"/>
  <c r="Q939"/>
  <c r="Z939" s="1"/>
  <c r="Q950"/>
  <c r="Z950" s="1"/>
  <c r="Q962"/>
  <c r="Z962" s="1"/>
  <c r="Q974"/>
  <c r="Z974" s="1"/>
  <c r="Q986"/>
  <c r="Z986" s="1"/>
  <c r="Q994"/>
  <c r="Z994" s="1"/>
  <c r="Z9"/>
  <c r="Q25"/>
  <c r="Z25" s="1"/>
  <c r="Q41"/>
  <c r="Z41" s="1"/>
  <c r="Z15"/>
  <c r="Q36"/>
  <c r="Z36" s="1"/>
  <c r="Q6"/>
  <c r="Z6" s="1"/>
  <c r="Q27"/>
  <c r="Z27" s="1"/>
  <c r="Q48"/>
  <c r="Z48" s="1"/>
  <c r="Q39"/>
  <c r="Z39" s="1"/>
  <c r="Q30"/>
  <c r="Z30" s="1"/>
  <c r="Q23"/>
  <c r="Z23" s="1"/>
  <c r="Q35"/>
  <c r="Z35" s="1"/>
  <c r="Q242"/>
  <c r="Z242" s="1"/>
  <c r="Q186"/>
  <c r="Z186" s="1"/>
  <c r="Q146"/>
  <c r="Z146" s="1"/>
  <c r="Q140"/>
  <c r="Z140" s="1"/>
  <c r="Q173"/>
  <c r="Z173" s="1"/>
  <c r="Q111"/>
  <c r="Z111" s="1"/>
  <c r="Q138"/>
  <c r="Z138" s="1"/>
  <c r="Q201"/>
  <c r="Z201" s="1"/>
  <c r="Q121"/>
  <c r="Z121" s="1"/>
  <c r="Q228"/>
  <c r="Z228" s="1"/>
  <c r="Q196"/>
  <c r="Z196" s="1"/>
  <c r="Q199"/>
  <c r="Z199" s="1"/>
  <c r="Q119"/>
  <c r="Z119" s="1"/>
  <c r="Q216"/>
  <c r="Z216" s="1"/>
  <c r="Q106"/>
  <c r="Z106" s="1"/>
  <c r="Q209"/>
  <c r="Z209" s="1"/>
  <c r="Q145"/>
  <c r="Z145" s="1"/>
  <c r="Q299"/>
  <c r="Z299" s="1"/>
  <c r="Q303"/>
  <c r="Z303" s="1"/>
  <c r="Q307"/>
  <c r="Z307" s="1"/>
  <c r="Q311"/>
  <c r="Z311" s="1"/>
  <c r="Q315"/>
  <c r="Z315" s="1"/>
  <c r="Q319"/>
  <c r="Z319" s="1"/>
  <c r="Q323"/>
  <c r="Z323" s="1"/>
  <c r="Q327"/>
  <c r="Z327" s="1"/>
  <c r="Q331"/>
  <c r="Z331" s="1"/>
  <c r="Q335"/>
  <c r="Z335" s="1"/>
  <c r="Q339"/>
  <c r="Z339" s="1"/>
  <c r="Q343"/>
  <c r="Z343" s="1"/>
  <c r="Q347"/>
  <c r="Z347" s="1"/>
  <c r="Q351"/>
  <c r="Z351" s="1"/>
  <c r="Q355"/>
  <c r="Z355" s="1"/>
  <c r="Q359"/>
  <c r="Z359" s="1"/>
  <c r="Q363"/>
  <c r="Z363" s="1"/>
  <c r="Q367"/>
  <c r="Z367" s="1"/>
  <c r="Q371"/>
  <c r="Z371" s="1"/>
  <c r="Q243"/>
  <c r="Z243" s="1"/>
  <c r="Q263"/>
  <c r="Z263" s="1"/>
  <c r="Q271"/>
  <c r="Z271" s="1"/>
  <c r="Q279"/>
  <c r="Z279" s="1"/>
  <c r="Q287"/>
  <c r="Z287" s="1"/>
  <c r="Q295"/>
  <c r="Z295" s="1"/>
  <c r="Q260"/>
  <c r="Z260" s="1"/>
  <c r="Q276"/>
  <c r="Z276" s="1"/>
  <c r="Q292"/>
  <c r="Z292" s="1"/>
  <c r="Q266"/>
  <c r="Z266" s="1"/>
  <c r="Q262"/>
  <c r="Z262" s="1"/>
  <c r="Q158"/>
  <c r="Z158" s="1"/>
  <c r="Q142"/>
  <c r="Z142" s="1"/>
  <c r="Q224"/>
  <c r="Z224" s="1"/>
  <c r="Q231"/>
  <c r="Z231" s="1"/>
  <c r="Q208"/>
  <c r="Z208" s="1"/>
  <c r="Q152"/>
  <c r="Z152" s="1"/>
  <c r="Q213"/>
  <c r="Z213" s="1"/>
  <c r="Q181"/>
  <c r="Z181" s="1"/>
  <c r="Q141"/>
  <c r="Z141" s="1"/>
  <c r="Q109"/>
  <c r="Z109" s="1"/>
  <c r="Q190"/>
  <c r="Z190" s="1"/>
  <c r="Q236"/>
  <c r="Z236" s="1"/>
  <c r="Q229"/>
  <c r="Z229" s="1"/>
  <c r="Q122"/>
  <c r="Z122" s="1"/>
  <c r="Q175"/>
  <c r="Z175" s="1"/>
  <c r="Q116"/>
  <c r="Z116" s="1"/>
  <c r="Q195"/>
  <c r="Z195" s="1"/>
  <c r="Q155"/>
  <c r="Z155" s="1"/>
  <c r="Q123"/>
  <c r="Z123" s="1"/>
  <c r="Q56"/>
  <c r="Z56" s="1"/>
  <c r="Q61"/>
  <c r="Z61" s="1"/>
  <c r="Q62"/>
  <c r="Z62" s="1"/>
  <c r="Q126"/>
  <c r="Z126" s="1"/>
  <c r="Q118"/>
  <c r="Z118" s="1"/>
  <c r="Q212"/>
  <c r="Z212" s="1"/>
  <c r="Q108"/>
  <c r="Z108" s="1"/>
  <c r="Q159"/>
  <c r="Z159" s="1"/>
  <c r="Q232"/>
  <c r="Z232" s="1"/>
  <c r="Q200"/>
  <c r="Z200" s="1"/>
  <c r="Q185"/>
  <c r="Z185" s="1"/>
  <c r="Q105"/>
  <c r="Z105" s="1"/>
  <c r="Q227"/>
  <c r="Z227" s="1"/>
  <c r="Q156"/>
  <c r="Z156" s="1"/>
  <c r="Q183"/>
  <c r="Z183" s="1"/>
  <c r="Q103"/>
  <c r="Z103" s="1"/>
  <c r="Q134"/>
  <c r="Z134" s="1"/>
  <c r="Q184"/>
  <c r="Z184" s="1"/>
  <c r="Q193"/>
  <c r="Z193" s="1"/>
  <c r="Q129"/>
  <c r="Z129" s="1"/>
  <c r="Q300"/>
  <c r="Z300" s="1"/>
  <c r="Q304"/>
  <c r="Z304" s="1"/>
  <c r="Q308"/>
  <c r="Z308" s="1"/>
  <c r="Q312"/>
  <c r="Z312" s="1"/>
  <c r="Q316"/>
  <c r="Z316" s="1"/>
  <c r="Q320"/>
  <c r="Z320" s="1"/>
  <c r="Q324"/>
  <c r="Z324" s="1"/>
  <c r="Q328"/>
  <c r="Z328" s="1"/>
  <c r="Q332"/>
  <c r="Z332" s="1"/>
  <c r="Q336"/>
  <c r="Z336" s="1"/>
  <c r="Q340"/>
  <c r="Z340" s="1"/>
  <c r="Q344"/>
  <c r="Z344" s="1"/>
  <c r="Q348"/>
  <c r="Z348" s="1"/>
  <c r="Q352"/>
  <c r="Z352" s="1"/>
  <c r="Q356"/>
  <c r="Z356" s="1"/>
  <c r="Q360"/>
  <c r="Z360" s="1"/>
  <c r="Q364"/>
  <c r="Z364" s="1"/>
  <c r="Q368"/>
  <c r="Z368" s="1"/>
  <c r="Q372"/>
  <c r="Z372" s="1"/>
  <c r="Q257"/>
  <c r="Z257" s="1"/>
  <c r="Q265"/>
  <c r="Z265" s="1"/>
  <c r="Q273"/>
  <c r="Z273" s="1"/>
  <c r="Q281"/>
  <c r="Z281" s="1"/>
  <c r="Q289"/>
  <c r="Z289" s="1"/>
  <c r="Q297"/>
  <c r="Z297" s="1"/>
  <c r="Q264"/>
  <c r="Z264" s="1"/>
  <c r="Q280"/>
  <c r="Z280" s="1"/>
  <c r="Q296"/>
  <c r="Z296" s="1"/>
  <c r="Q282"/>
  <c r="Z282" s="1"/>
  <c r="Q294"/>
  <c r="Z294" s="1"/>
  <c r="Q214"/>
  <c r="Z214" s="1"/>
  <c r="Q210"/>
  <c r="Z210" s="1"/>
  <c r="Q166"/>
  <c r="Z166" s="1"/>
  <c r="Q223"/>
  <c r="Z223" s="1"/>
  <c r="Q192"/>
  <c r="Z192" s="1"/>
  <c r="Q136"/>
  <c r="Z136" s="1"/>
  <c r="Q205"/>
  <c r="Z205" s="1"/>
  <c r="Q165"/>
  <c r="Z165" s="1"/>
  <c r="Q133"/>
  <c r="Z133" s="1"/>
  <c r="Q101"/>
  <c r="Z101" s="1"/>
  <c r="Q238"/>
  <c r="Z238" s="1"/>
  <c r="Q220"/>
  <c r="Z220" s="1"/>
  <c r="Q221"/>
  <c r="Z221" s="1"/>
  <c r="Q204"/>
  <c r="Z204" s="1"/>
  <c r="Q164"/>
  <c r="Z164" s="1"/>
  <c r="Q100"/>
  <c r="Z100" s="1"/>
  <c r="Q187"/>
  <c r="Z187" s="1"/>
  <c r="Q147"/>
  <c r="Z147" s="1"/>
  <c r="Q115"/>
  <c r="Z115" s="1"/>
  <c r="Q60"/>
  <c r="Z60" s="1"/>
  <c r="Q58"/>
  <c r="Z58" s="1"/>
  <c r="Q55"/>
  <c r="Z55" s="1"/>
  <c r="Q198"/>
  <c r="Z198" s="1"/>
  <c r="Q235"/>
  <c r="Z235" s="1"/>
  <c r="Q180"/>
  <c r="Z180" s="1"/>
  <c r="Q207"/>
  <c r="Z207" s="1"/>
  <c r="Q143"/>
  <c r="Z143" s="1"/>
  <c r="Q233"/>
  <c r="Z233" s="1"/>
  <c r="Q160"/>
  <c r="Z160" s="1"/>
  <c r="Q153"/>
  <c r="Z153" s="1"/>
  <c r="Q172"/>
  <c r="Z172" s="1"/>
  <c r="Q174"/>
  <c r="Z174" s="1"/>
  <c r="Q124"/>
  <c r="Z124" s="1"/>
  <c r="Q151"/>
  <c r="Z151" s="1"/>
  <c r="Q230"/>
  <c r="Z230" s="1"/>
  <c r="Q241"/>
  <c r="Z241" s="1"/>
  <c r="Q144"/>
  <c r="Z144" s="1"/>
  <c r="Q176"/>
  <c r="Z176" s="1"/>
  <c r="Q113"/>
  <c r="Z113" s="1"/>
  <c r="Q301"/>
  <c r="Z301" s="1"/>
  <c r="Q305"/>
  <c r="Z305" s="1"/>
  <c r="Q309"/>
  <c r="Z309" s="1"/>
  <c r="Q313"/>
  <c r="Z313" s="1"/>
  <c r="Q317"/>
  <c r="Z317" s="1"/>
  <c r="Q321"/>
  <c r="Z321" s="1"/>
  <c r="Q325"/>
  <c r="Z325" s="1"/>
  <c r="Q329"/>
  <c r="Z329" s="1"/>
  <c r="Q333"/>
  <c r="Z333" s="1"/>
  <c r="Q337"/>
  <c r="Z337" s="1"/>
  <c r="Q341"/>
  <c r="Z341" s="1"/>
  <c r="Q345"/>
  <c r="Z345" s="1"/>
  <c r="Q349"/>
  <c r="Z349" s="1"/>
  <c r="Q353"/>
  <c r="Z353" s="1"/>
  <c r="Q357"/>
  <c r="Z357" s="1"/>
  <c r="Q361"/>
  <c r="Z361" s="1"/>
  <c r="Q365"/>
  <c r="Z365" s="1"/>
  <c r="Q369"/>
  <c r="Z369" s="1"/>
  <c r="Q373"/>
  <c r="Z373" s="1"/>
  <c r="Q259"/>
  <c r="Z259" s="1"/>
  <c r="Q267"/>
  <c r="Z267" s="1"/>
  <c r="Q275"/>
  <c r="Z275" s="1"/>
  <c r="Q283"/>
  <c r="Z283" s="1"/>
  <c r="Q291"/>
  <c r="Z291" s="1"/>
  <c r="Q244"/>
  <c r="Z244" s="1"/>
  <c r="Q268"/>
  <c r="Z268" s="1"/>
  <c r="Q284"/>
  <c r="Z284" s="1"/>
  <c r="Q270"/>
  <c r="Z270" s="1"/>
  <c r="Q258"/>
  <c r="Z258" s="1"/>
  <c r="Q274"/>
  <c r="Z274" s="1"/>
  <c r="Q206"/>
  <c r="Z206" s="1"/>
  <c r="Q177"/>
  <c r="Z177" s="1"/>
  <c r="Q102"/>
  <c r="Z102" s="1"/>
  <c r="Q162"/>
  <c r="Z162" s="1"/>
  <c r="Q178"/>
  <c r="Z178" s="1"/>
  <c r="Q120"/>
  <c r="Z120" s="1"/>
  <c r="Q197"/>
  <c r="Z197" s="1"/>
  <c r="Q157"/>
  <c r="Z157" s="1"/>
  <c r="Q125"/>
  <c r="Z125" s="1"/>
  <c r="Q182"/>
  <c r="Z182" s="1"/>
  <c r="Q110"/>
  <c r="Z110" s="1"/>
  <c r="Q150"/>
  <c r="Z150" s="1"/>
  <c r="Q179"/>
  <c r="Z179" s="1"/>
  <c r="Q188"/>
  <c r="Z188" s="1"/>
  <c r="Q148"/>
  <c r="Z148" s="1"/>
  <c r="Q211"/>
  <c r="Z211" s="1"/>
  <c r="Q168"/>
  <c r="Z168" s="1"/>
  <c r="Q139"/>
  <c r="Z139" s="1"/>
  <c r="Q107"/>
  <c r="Z107" s="1"/>
  <c r="Q53"/>
  <c r="Z53" s="1"/>
  <c r="Q59"/>
  <c r="Z59" s="1"/>
  <c r="Q222"/>
  <c r="Z222" s="1"/>
  <c r="Q226"/>
  <c r="Z226" s="1"/>
  <c r="Q219"/>
  <c r="Z219" s="1"/>
  <c r="Q170"/>
  <c r="Z170" s="1"/>
  <c r="Q191"/>
  <c r="Z191" s="1"/>
  <c r="Q127"/>
  <c r="Z127" s="1"/>
  <c r="Q217"/>
  <c r="Z217" s="1"/>
  <c r="Q128"/>
  <c r="Z128" s="1"/>
  <c r="Q137"/>
  <c r="Z137" s="1"/>
  <c r="Q171"/>
  <c r="Z171" s="1"/>
  <c r="Q114"/>
  <c r="Z114" s="1"/>
  <c r="Q215"/>
  <c r="Z215" s="1"/>
  <c r="Q135"/>
  <c r="Z135" s="1"/>
  <c r="Q194"/>
  <c r="Z194" s="1"/>
  <c r="Q225"/>
  <c r="Z225" s="1"/>
  <c r="Q112"/>
  <c r="Z112" s="1"/>
  <c r="Q161"/>
  <c r="Z161" s="1"/>
  <c r="Q298"/>
  <c r="Z298" s="1"/>
  <c r="Q302"/>
  <c r="Z302" s="1"/>
  <c r="Q306"/>
  <c r="Z306" s="1"/>
  <c r="Q310"/>
  <c r="Z310" s="1"/>
  <c r="Q314"/>
  <c r="Z314" s="1"/>
  <c r="Q318"/>
  <c r="Z318" s="1"/>
  <c r="Q322"/>
  <c r="Z322" s="1"/>
  <c r="Q326"/>
  <c r="Z326" s="1"/>
  <c r="Q330"/>
  <c r="Z330" s="1"/>
  <c r="Q334"/>
  <c r="Z334" s="1"/>
  <c r="Q338"/>
  <c r="Z338" s="1"/>
  <c r="Q342"/>
  <c r="Z342" s="1"/>
  <c r="Q346"/>
  <c r="Z346" s="1"/>
  <c r="Q350"/>
  <c r="Z350" s="1"/>
  <c r="Q354"/>
  <c r="Z354" s="1"/>
  <c r="Q358"/>
  <c r="Z358" s="1"/>
  <c r="Q362"/>
  <c r="Z362" s="1"/>
  <c r="Q366"/>
  <c r="Z366" s="1"/>
  <c r="Q370"/>
  <c r="Z370" s="1"/>
  <c r="Q374"/>
  <c r="Z374" s="1"/>
  <c r="Q261"/>
  <c r="Z261" s="1"/>
  <c r="Q269"/>
  <c r="Z269" s="1"/>
  <c r="Q277"/>
  <c r="Z277" s="1"/>
  <c r="Q285"/>
  <c r="Z285" s="1"/>
  <c r="Q293"/>
  <c r="Z293" s="1"/>
  <c r="Q256"/>
  <c r="Z256" s="1"/>
  <c r="Q272"/>
  <c r="Z272" s="1"/>
  <c r="Q288"/>
  <c r="Z288" s="1"/>
  <c r="Q286"/>
  <c r="Z286" s="1"/>
  <c r="Q290"/>
  <c r="Z290" s="1"/>
  <c r="Q278"/>
  <c r="Z278" s="1"/>
  <c r="Q218"/>
  <c r="Z218" s="1"/>
  <c r="Q240"/>
  <c r="Z240" s="1"/>
  <c r="Q239"/>
  <c r="Z239" s="1"/>
  <c r="Q130"/>
  <c r="Z130" s="1"/>
  <c r="Q167"/>
  <c r="Z167" s="1"/>
  <c r="Q104"/>
  <c r="Z104" s="1"/>
  <c r="Q189"/>
  <c r="Z189" s="1"/>
  <c r="Q149"/>
  <c r="Z149" s="1"/>
  <c r="Q117"/>
  <c r="Z117" s="1"/>
  <c r="Q234"/>
  <c r="Z234" s="1"/>
  <c r="Q202"/>
  <c r="Z202" s="1"/>
  <c r="Q237"/>
  <c r="Z237" s="1"/>
  <c r="Q154"/>
  <c r="Z154" s="1"/>
  <c r="Q169"/>
  <c r="Z169" s="1"/>
  <c r="Q132"/>
  <c r="Z132" s="1"/>
  <c r="Q203"/>
  <c r="Z203" s="1"/>
  <c r="Q163"/>
  <c r="Z163" s="1"/>
  <c r="Q131"/>
  <c r="Z131" s="1"/>
  <c r="Q57"/>
  <c r="Z57" s="1"/>
  <c r="Q54"/>
  <c r="Z54" s="1"/>
  <c r="Q255"/>
  <c r="Z255" s="1"/>
  <c r="Q251"/>
  <c r="Z251" s="1"/>
  <c r="Q248"/>
  <c r="Z248" s="1"/>
  <c r="Q252"/>
  <c r="Z252" s="1"/>
  <c r="Q375"/>
  <c r="Z375" s="1"/>
  <c r="Q250"/>
  <c r="Z250" s="1"/>
  <c r="Q384"/>
  <c r="Z384" s="1"/>
  <c r="Q392"/>
  <c r="Z392" s="1"/>
  <c r="Q380"/>
  <c r="Z380" s="1"/>
  <c r="Q388"/>
  <c r="Z388" s="1"/>
  <c r="Q378"/>
  <c r="Z378" s="1"/>
  <c r="Q407"/>
  <c r="Z407" s="1"/>
  <c r="Q391"/>
  <c r="Z391" s="1"/>
  <c r="Q387"/>
  <c r="Z387" s="1"/>
  <c r="Q383"/>
  <c r="Z383" s="1"/>
  <c r="Q402"/>
  <c r="Z402" s="1"/>
  <c r="Q390"/>
  <c r="Z390" s="1"/>
  <c r="Q386"/>
  <c r="Z386" s="1"/>
  <c r="Q382"/>
  <c r="Z382" s="1"/>
  <c r="Q377"/>
  <c r="Z377" s="1"/>
  <c r="Q410"/>
  <c r="Z410" s="1"/>
  <c r="Q414"/>
  <c r="Z414" s="1"/>
  <c r="Q418"/>
  <c r="Z418" s="1"/>
  <c r="Q422"/>
  <c r="Z422" s="1"/>
  <c r="Q426"/>
  <c r="Z426" s="1"/>
  <c r="Q430"/>
  <c r="Z430" s="1"/>
  <c r="Q434"/>
  <c r="Z434" s="1"/>
  <c r="Q438"/>
  <c r="Z438" s="1"/>
  <c r="Q442"/>
  <c r="Z442" s="1"/>
  <c r="Q446"/>
  <c r="Z446" s="1"/>
  <c r="Q450"/>
  <c r="Z450" s="1"/>
  <c r="Q454"/>
  <c r="Z454" s="1"/>
  <c r="Q458"/>
  <c r="Z458" s="1"/>
  <c r="Q462"/>
  <c r="Z462" s="1"/>
  <c r="Q466"/>
  <c r="Z466" s="1"/>
  <c r="Q470"/>
  <c r="Z470" s="1"/>
  <c r="Q474"/>
  <c r="Z474" s="1"/>
  <c r="Q478"/>
  <c r="Z478" s="1"/>
  <c r="Q482"/>
  <c r="Z482" s="1"/>
  <c r="Q486"/>
  <c r="Z486" s="1"/>
  <c r="Q490"/>
  <c r="Z490" s="1"/>
  <c r="Q494"/>
  <c r="Z494" s="1"/>
  <c r="Q498"/>
  <c r="Z498" s="1"/>
  <c r="Q502"/>
  <c r="Z502" s="1"/>
  <c r="Q506"/>
  <c r="Z506" s="1"/>
  <c r="Q510"/>
  <c r="Z510" s="1"/>
  <c r="Q514"/>
  <c r="Z514" s="1"/>
  <c r="Q518"/>
  <c r="Z518" s="1"/>
  <c r="Q522"/>
  <c r="Z522" s="1"/>
  <c r="Q526"/>
  <c r="Z526" s="1"/>
  <c r="Q530"/>
  <c r="Z530" s="1"/>
  <c r="Q534"/>
  <c r="Z534" s="1"/>
  <c r="Q538"/>
  <c r="Z538" s="1"/>
  <c r="Q542"/>
  <c r="Z542" s="1"/>
  <c r="Q546"/>
  <c r="Z546" s="1"/>
  <c r="Q550"/>
  <c r="Z550" s="1"/>
  <c r="Q554"/>
  <c r="Z554" s="1"/>
  <c r="Q558"/>
  <c r="Z558" s="1"/>
  <c r="Q562"/>
  <c r="Z562" s="1"/>
  <c r="Q566"/>
  <c r="Z566" s="1"/>
  <c r="Q570"/>
  <c r="Z570" s="1"/>
  <c r="Q574"/>
  <c r="Z574" s="1"/>
  <c r="Q578"/>
  <c r="Z578" s="1"/>
  <c r="Q582"/>
  <c r="Z582" s="1"/>
  <c r="Q379"/>
  <c r="Z379" s="1"/>
  <c r="Q393"/>
  <c r="Z393" s="1"/>
  <c r="Q389"/>
  <c r="Z389" s="1"/>
  <c r="Q385"/>
  <c r="Z385" s="1"/>
  <c r="Q381"/>
  <c r="Z381" s="1"/>
  <c r="Q376"/>
  <c r="Z376" s="1"/>
  <c r="L149"/>
  <c r="M149"/>
  <c r="S578" l="1"/>
  <c r="AQ578"/>
  <c r="S530"/>
  <c r="AQ530"/>
  <c r="S514"/>
  <c r="AQ514"/>
  <c r="S466"/>
  <c r="AQ466"/>
  <c r="S450"/>
  <c r="AQ450"/>
  <c r="S382"/>
  <c r="AQ382"/>
  <c r="S383"/>
  <c r="AQ383"/>
  <c r="S248"/>
  <c r="AQ248"/>
  <c r="S239"/>
  <c r="AQ239"/>
  <c r="S269"/>
  <c r="AQ269"/>
  <c r="S334"/>
  <c r="AQ334"/>
  <c r="S318"/>
  <c r="AQ318"/>
  <c r="S225"/>
  <c r="AQ225"/>
  <c r="S211"/>
  <c r="AQ211"/>
  <c r="S268"/>
  <c r="AQ268"/>
  <c r="S369"/>
  <c r="AQ369"/>
  <c r="S321"/>
  <c r="AQ321"/>
  <c r="S305"/>
  <c r="AQ305"/>
  <c r="S221"/>
  <c r="AQ221"/>
  <c r="S280"/>
  <c r="AQ280"/>
  <c r="S372"/>
  <c r="AQ372"/>
  <c r="S324"/>
  <c r="AQ324"/>
  <c r="S308"/>
  <c r="AQ308"/>
  <c r="S292"/>
  <c r="AQ292"/>
  <c r="S359"/>
  <c r="AQ359"/>
  <c r="S343"/>
  <c r="AQ343"/>
  <c r="S242"/>
  <c r="AQ242"/>
  <c r="S955"/>
  <c r="AQ955"/>
  <c r="S837"/>
  <c r="AQ837"/>
  <c r="S979"/>
  <c r="AQ979"/>
  <c r="S863"/>
  <c r="AQ863"/>
  <c r="S791"/>
  <c r="AQ791"/>
  <c r="S959"/>
  <c r="AQ959"/>
  <c r="S952"/>
  <c r="AQ952"/>
  <c r="S835"/>
  <c r="AQ835"/>
  <c r="S976"/>
  <c r="AQ976"/>
  <c r="S861"/>
  <c r="AQ861"/>
  <c r="S790"/>
  <c r="AQ790"/>
  <c r="S980"/>
  <c r="AQ980"/>
  <c r="S975"/>
  <c r="AQ975"/>
  <c r="S884"/>
  <c r="AQ884"/>
  <c r="S951"/>
  <c r="AQ951"/>
  <c r="S381"/>
  <c r="AQ381"/>
  <c r="S570"/>
  <c r="AQ570"/>
  <c r="S554"/>
  <c r="AQ554"/>
  <c r="S522"/>
  <c r="AQ522"/>
  <c r="S506"/>
  <c r="AQ506"/>
  <c r="S474"/>
  <c r="AQ474"/>
  <c r="S458"/>
  <c r="AQ458"/>
  <c r="S426"/>
  <c r="AQ426"/>
  <c r="S390"/>
  <c r="AQ390"/>
  <c r="S391"/>
  <c r="AQ391"/>
  <c r="S375"/>
  <c r="AQ375"/>
  <c r="S255"/>
  <c r="AQ255"/>
  <c r="S218"/>
  <c r="AQ218"/>
  <c r="S285"/>
  <c r="AQ285"/>
  <c r="S358"/>
  <c r="AQ358"/>
  <c r="S342"/>
  <c r="AQ342"/>
  <c r="S310"/>
  <c r="AQ310"/>
  <c r="S270"/>
  <c r="AQ270"/>
  <c r="S259"/>
  <c r="AQ259"/>
  <c r="S361"/>
  <c r="AQ361"/>
  <c r="S345"/>
  <c r="AQ345"/>
  <c r="S329"/>
  <c r="AQ329"/>
  <c r="S230"/>
  <c r="AQ230"/>
  <c r="S198"/>
  <c r="AQ198"/>
  <c r="S205"/>
  <c r="AQ205"/>
  <c r="S282"/>
  <c r="AQ282"/>
  <c r="S297"/>
  <c r="AQ297"/>
  <c r="S364"/>
  <c r="AQ364"/>
  <c r="S332"/>
  <c r="AQ332"/>
  <c r="S300"/>
  <c r="AQ300"/>
  <c r="S232"/>
  <c r="AQ232"/>
  <c r="S236"/>
  <c r="AQ236"/>
  <c r="S231"/>
  <c r="AQ231"/>
  <c r="S262"/>
  <c r="AQ262"/>
  <c r="S260"/>
  <c r="AQ260"/>
  <c r="S367"/>
  <c r="AQ367"/>
  <c r="S335"/>
  <c r="AQ335"/>
  <c r="S319"/>
  <c r="AQ319"/>
  <c r="S986"/>
  <c r="AQ986"/>
  <c r="S939"/>
  <c r="AQ939"/>
  <c r="S929"/>
  <c r="AQ929"/>
  <c r="S888"/>
  <c r="AQ888"/>
  <c r="S854"/>
  <c r="AQ854"/>
  <c r="S820"/>
  <c r="AQ820"/>
  <c r="S957"/>
  <c r="AQ957"/>
  <c r="S911"/>
  <c r="AQ911"/>
  <c r="S877"/>
  <c r="AQ877"/>
  <c r="S847"/>
  <c r="AQ847"/>
  <c r="S817"/>
  <c r="AQ817"/>
  <c r="S983"/>
  <c r="AQ983"/>
  <c r="S937"/>
  <c r="AQ937"/>
  <c r="S978"/>
  <c r="AQ978"/>
  <c r="S926"/>
  <c r="AQ926"/>
  <c r="S886"/>
  <c r="AQ886"/>
  <c r="S852"/>
  <c r="AQ852"/>
  <c r="S818"/>
  <c r="AQ818"/>
  <c r="S954"/>
  <c r="AQ954"/>
  <c r="S908"/>
  <c r="AQ908"/>
  <c r="S875"/>
  <c r="AQ875"/>
  <c r="S845"/>
  <c r="AQ845"/>
  <c r="S816"/>
  <c r="AQ816"/>
  <c r="S798"/>
  <c r="AQ798"/>
  <c r="S956"/>
  <c r="AQ956"/>
  <c r="S909"/>
  <c r="AQ909"/>
  <c r="S949"/>
  <c r="AQ949"/>
  <c r="S900"/>
  <c r="AQ900"/>
  <c r="S867"/>
  <c r="AQ867"/>
  <c r="S833"/>
  <c r="AQ833"/>
  <c r="S973"/>
  <c r="AQ973"/>
  <c r="S928"/>
  <c r="AQ928"/>
  <c r="S889"/>
  <c r="AQ889"/>
  <c r="S859"/>
  <c r="AQ859"/>
  <c r="S829"/>
  <c r="AQ829"/>
  <c r="S807"/>
  <c r="AQ807"/>
  <c r="S789"/>
  <c r="AQ789"/>
  <c r="S977"/>
  <c r="AQ977"/>
  <c r="S385"/>
  <c r="AQ385"/>
  <c r="S582"/>
  <c r="AQ582"/>
  <c r="S566"/>
  <c r="AQ566"/>
  <c r="S550"/>
  <c r="AQ550"/>
  <c r="S534"/>
  <c r="AQ534"/>
  <c r="S518"/>
  <c r="AQ518"/>
  <c r="S502"/>
  <c r="AQ502"/>
  <c r="S486"/>
  <c r="AQ486"/>
  <c r="S470"/>
  <c r="AQ470"/>
  <c r="S454"/>
  <c r="AQ454"/>
  <c r="S438"/>
  <c r="AQ438"/>
  <c r="S422"/>
  <c r="AQ422"/>
  <c r="S377"/>
  <c r="AQ377"/>
  <c r="S402"/>
  <c r="AQ402"/>
  <c r="S407"/>
  <c r="AQ407"/>
  <c r="S392"/>
  <c r="AQ392"/>
  <c r="S252"/>
  <c r="AQ252"/>
  <c r="S203"/>
  <c r="AQ203"/>
  <c r="S237"/>
  <c r="AQ237"/>
  <c r="S278"/>
  <c r="AQ278"/>
  <c r="S272"/>
  <c r="AQ272"/>
  <c r="S277"/>
  <c r="AQ277"/>
  <c r="S370"/>
  <c r="AQ370"/>
  <c r="S354"/>
  <c r="AQ354"/>
  <c r="S338"/>
  <c r="AQ338"/>
  <c r="S322"/>
  <c r="AQ322"/>
  <c r="S306"/>
  <c r="AQ306"/>
  <c r="S215"/>
  <c r="AQ215"/>
  <c r="S206"/>
  <c r="AQ206"/>
  <c r="S284"/>
  <c r="AQ284"/>
  <c r="S283"/>
  <c r="AQ283"/>
  <c r="S373"/>
  <c r="AQ373"/>
  <c r="S357"/>
  <c r="AQ357"/>
  <c r="S341"/>
  <c r="AQ341"/>
  <c r="S325"/>
  <c r="AQ325"/>
  <c r="S309"/>
  <c r="AQ309"/>
  <c r="S207"/>
  <c r="AQ207"/>
  <c r="S204"/>
  <c r="AQ204"/>
  <c r="S210"/>
  <c r="AQ210"/>
  <c r="S296"/>
  <c r="AQ296"/>
  <c r="S289"/>
  <c r="AQ289"/>
  <c r="S257"/>
  <c r="AQ257"/>
  <c r="S360"/>
  <c r="AQ360"/>
  <c r="S344"/>
  <c r="AQ344"/>
  <c r="S328"/>
  <c r="AQ328"/>
  <c r="S312"/>
  <c r="AQ312"/>
  <c r="S213"/>
  <c r="AQ213"/>
  <c r="S224"/>
  <c r="AQ224"/>
  <c r="S266"/>
  <c r="AQ266"/>
  <c r="S295"/>
  <c r="AQ295"/>
  <c r="S263"/>
  <c r="AQ263"/>
  <c r="S363"/>
  <c r="AQ363"/>
  <c r="S347"/>
  <c r="AQ347"/>
  <c r="S331"/>
  <c r="AQ331"/>
  <c r="S315"/>
  <c r="AQ315"/>
  <c r="S299"/>
  <c r="AQ299"/>
  <c r="S216"/>
  <c r="AQ216"/>
  <c r="S228"/>
  <c r="AQ228"/>
  <c r="S974"/>
  <c r="AQ974"/>
  <c r="S927"/>
  <c r="AQ927"/>
  <c r="S968"/>
  <c r="AQ968"/>
  <c r="S916"/>
  <c r="AQ916"/>
  <c r="S880"/>
  <c r="AQ880"/>
  <c r="S846"/>
  <c r="AQ846"/>
  <c r="S991"/>
  <c r="AQ991"/>
  <c r="S946"/>
  <c r="AQ946"/>
  <c r="S902"/>
  <c r="AQ902"/>
  <c r="S869"/>
  <c r="AQ869"/>
  <c r="S840"/>
  <c r="AQ840"/>
  <c r="S813"/>
  <c r="AQ813"/>
  <c r="S795"/>
  <c r="AQ795"/>
  <c r="S971"/>
  <c r="AQ971"/>
  <c r="S924"/>
  <c r="AQ924"/>
  <c r="S965"/>
  <c r="AQ965"/>
  <c r="S913"/>
  <c r="AQ913"/>
  <c r="S879"/>
  <c r="AQ879"/>
  <c r="S843"/>
  <c r="AQ843"/>
  <c r="S988"/>
  <c r="AQ988"/>
  <c r="S943"/>
  <c r="AQ943"/>
  <c r="S899"/>
  <c r="AQ899"/>
  <c r="S868"/>
  <c r="AQ868"/>
  <c r="S838"/>
  <c r="AQ838"/>
  <c r="S812"/>
  <c r="AQ812"/>
  <c r="S794"/>
  <c r="AQ794"/>
  <c r="S992"/>
  <c r="AQ992"/>
  <c r="S944"/>
  <c r="AQ944"/>
  <c r="S987"/>
  <c r="AQ987"/>
  <c r="S935"/>
  <c r="AQ935"/>
  <c r="S892"/>
  <c r="AQ892"/>
  <c r="S858"/>
  <c r="AQ858"/>
  <c r="S824"/>
  <c r="AQ824"/>
  <c r="S963"/>
  <c r="AQ963"/>
  <c r="S917"/>
  <c r="AQ917"/>
  <c r="S881"/>
  <c r="AQ881"/>
  <c r="S851"/>
  <c r="AQ851"/>
  <c r="S821"/>
  <c r="AQ821"/>
  <c r="S801"/>
  <c r="AQ801"/>
  <c r="S966"/>
  <c r="AQ966"/>
  <c r="S918"/>
  <c r="AQ918"/>
  <c r="S958"/>
  <c r="AQ958"/>
  <c r="S907"/>
  <c r="AQ907"/>
  <c r="S874"/>
  <c r="AQ874"/>
  <c r="S839"/>
  <c r="AQ839"/>
  <c r="S982"/>
  <c r="AQ982"/>
  <c r="S936"/>
  <c r="AQ936"/>
  <c r="S896"/>
  <c r="AQ896"/>
  <c r="S864"/>
  <c r="AQ864"/>
  <c r="S834"/>
  <c r="AQ834"/>
  <c r="S810"/>
  <c r="AQ810"/>
  <c r="S792"/>
  <c r="AQ792"/>
  <c r="S389"/>
  <c r="AQ389"/>
  <c r="S546"/>
  <c r="AQ546"/>
  <c r="S498"/>
  <c r="AQ498"/>
  <c r="S434"/>
  <c r="AQ434"/>
  <c r="S378"/>
  <c r="AQ378"/>
  <c r="S202"/>
  <c r="AQ202"/>
  <c r="S290"/>
  <c r="AQ290"/>
  <c r="S350"/>
  <c r="AQ350"/>
  <c r="S219"/>
  <c r="AQ219"/>
  <c r="S274"/>
  <c r="AQ274"/>
  <c r="S353"/>
  <c r="AQ353"/>
  <c r="S281"/>
  <c r="AQ281"/>
  <c r="S340"/>
  <c r="AQ340"/>
  <c r="S243"/>
  <c r="AQ243"/>
  <c r="S311"/>
  <c r="AQ311"/>
  <c r="S962"/>
  <c r="AQ962"/>
  <c r="S872"/>
  <c r="AQ872"/>
  <c r="S894"/>
  <c r="AQ894"/>
  <c r="S832"/>
  <c r="AQ832"/>
  <c r="S912"/>
  <c r="AQ912"/>
  <c r="S870"/>
  <c r="AQ870"/>
  <c r="S891"/>
  <c r="AQ891"/>
  <c r="S808"/>
  <c r="AQ808"/>
  <c r="S934"/>
  <c r="AQ934"/>
  <c r="S850"/>
  <c r="AQ850"/>
  <c r="S906"/>
  <c r="AQ906"/>
  <c r="S873"/>
  <c r="AQ873"/>
  <c r="S844"/>
  <c r="AQ844"/>
  <c r="S815"/>
  <c r="AQ815"/>
  <c r="S995"/>
  <c r="AQ995"/>
  <c r="S953"/>
  <c r="AQ953"/>
  <c r="S901"/>
  <c r="AQ901"/>
  <c r="S945"/>
  <c r="AQ945"/>
  <c r="S897"/>
  <c r="AQ897"/>
  <c r="S865"/>
  <c r="AQ865"/>
  <c r="S830"/>
  <c r="AQ830"/>
  <c r="S970"/>
  <c r="AQ970"/>
  <c r="S925"/>
  <c r="AQ925"/>
  <c r="S887"/>
  <c r="AQ887"/>
  <c r="S857"/>
  <c r="AQ857"/>
  <c r="S827"/>
  <c r="AQ827"/>
  <c r="S806"/>
  <c r="AQ806"/>
  <c r="S788"/>
  <c r="AQ788"/>
  <c r="S376"/>
  <c r="AQ376"/>
  <c r="S393"/>
  <c r="AQ393"/>
  <c r="S574"/>
  <c r="AQ574"/>
  <c r="S558"/>
  <c r="AQ558"/>
  <c r="S542"/>
  <c r="AQ542"/>
  <c r="S526"/>
  <c r="AQ526"/>
  <c r="S510"/>
  <c r="AQ510"/>
  <c r="S494"/>
  <c r="AQ494"/>
  <c r="S478"/>
  <c r="AQ478"/>
  <c r="S462"/>
  <c r="AQ462"/>
  <c r="S446"/>
  <c r="AQ446"/>
  <c r="S430"/>
  <c r="AQ430"/>
  <c r="S414"/>
  <c r="AQ414"/>
  <c r="S386"/>
  <c r="AQ386"/>
  <c r="S387"/>
  <c r="AQ387"/>
  <c r="S388"/>
  <c r="AQ388"/>
  <c r="S250"/>
  <c r="AQ250"/>
  <c r="S251"/>
  <c r="AQ251"/>
  <c r="S234"/>
  <c r="AQ234"/>
  <c r="S240"/>
  <c r="AQ240"/>
  <c r="S286"/>
  <c r="AQ286"/>
  <c r="S293"/>
  <c r="AQ293"/>
  <c r="S261"/>
  <c r="AQ261"/>
  <c r="S362"/>
  <c r="AQ362"/>
  <c r="S346"/>
  <c r="AQ346"/>
  <c r="S330"/>
  <c r="AQ330"/>
  <c r="S314"/>
  <c r="AQ314"/>
  <c r="S298"/>
  <c r="AQ298"/>
  <c r="S226"/>
  <c r="AQ226"/>
  <c r="S197"/>
  <c r="AQ197"/>
  <c r="S258"/>
  <c r="AQ258"/>
  <c r="S244"/>
  <c r="AQ244"/>
  <c r="S267"/>
  <c r="AQ267"/>
  <c r="S365"/>
  <c r="AQ365"/>
  <c r="S349"/>
  <c r="AQ349"/>
  <c r="S333"/>
  <c r="AQ333"/>
  <c r="S317"/>
  <c r="AQ317"/>
  <c r="S301"/>
  <c r="AQ301"/>
  <c r="S241"/>
  <c r="AQ241"/>
  <c r="S233"/>
  <c r="AQ233"/>
  <c r="S235"/>
  <c r="AQ235"/>
  <c r="S220"/>
  <c r="AQ220"/>
  <c r="S223"/>
  <c r="AQ223"/>
  <c r="S294"/>
  <c r="AQ294"/>
  <c r="S264"/>
  <c r="AQ264"/>
  <c r="S273"/>
  <c r="AQ273"/>
  <c r="S368"/>
  <c r="AQ368"/>
  <c r="S352"/>
  <c r="AQ352"/>
  <c r="S336"/>
  <c r="AQ336"/>
  <c r="S320"/>
  <c r="AQ320"/>
  <c r="S304"/>
  <c r="AQ304"/>
  <c r="S200"/>
  <c r="AQ200"/>
  <c r="S212"/>
  <c r="AQ212"/>
  <c r="S229"/>
  <c r="AQ229"/>
  <c r="S208"/>
  <c r="AQ208"/>
  <c r="S276"/>
  <c r="AQ276"/>
  <c r="S279"/>
  <c r="AQ279"/>
  <c r="S371"/>
  <c r="AQ371"/>
  <c r="S355"/>
  <c r="AQ355"/>
  <c r="S339"/>
  <c r="AQ339"/>
  <c r="S323"/>
  <c r="AQ323"/>
  <c r="S307"/>
  <c r="AQ307"/>
  <c r="S209"/>
  <c r="AQ209"/>
  <c r="S199"/>
  <c r="AQ199"/>
  <c r="S201"/>
  <c r="AQ201"/>
  <c r="S994"/>
  <c r="AQ994"/>
  <c r="S950"/>
  <c r="AQ950"/>
  <c r="S803"/>
  <c r="AQ803"/>
  <c r="S941"/>
  <c r="AQ941"/>
  <c r="S895"/>
  <c r="AQ895"/>
  <c r="S862"/>
  <c r="AQ862"/>
  <c r="S828"/>
  <c r="AQ828"/>
  <c r="S967"/>
  <c r="AQ967"/>
  <c r="S923"/>
  <c r="AQ923"/>
  <c r="S885"/>
  <c r="AQ885"/>
  <c r="S855"/>
  <c r="AQ855"/>
  <c r="S825"/>
  <c r="AQ825"/>
  <c r="S805"/>
  <c r="AQ805"/>
  <c r="S787"/>
  <c r="AQ787"/>
  <c r="S993"/>
  <c r="AQ993"/>
  <c r="S947"/>
  <c r="AQ947"/>
  <c r="S990"/>
  <c r="AQ990"/>
  <c r="S938"/>
  <c r="AQ938"/>
  <c r="S893"/>
  <c r="AQ893"/>
  <c r="S860"/>
  <c r="AQ860"/>
  <c r="S826"/>
  <c r="AQ826"/>
  <c r="S964"/>
  <c r="AQ964"/>
  <c r="S920"/>
  <c r="AQ920"/>
  <c r="S883"/>
  <c r="AQ883"/>
  <c r="S853"/>
  <c r="AQ853"/>
  <c r="S823"/>
  <c r="AQ823"/>
  <c r="S804"/>
  <c r="AQ804"/>
  <c r="S969"/>
  <c r="AQ969"/>
  <c r="S921"/>
  <c r="AQ921"/>
  <c r="S961"/>
  <c r="AQ961"/>
  <c r="S910"/>
  <c r="AQ910"/>
  <c r="S876"/>
  <c r="AQ876"/>
  <c r="S841"/>
  <c r="AQ841"/>
  <c r="S985"/>
  <c r="AQ985"/>
  <c r="S940"/>
  <c r="AQ940"/>
  <c r="S898"/>
  <c r="AQ898"/>
  <c r="S866"/>
  <c r="AQ866"/>
  <c r="S836"/>
  <c r="AQ836"/>
  <c r="S811"/>
  <c r="AQ811"/>
  <c r="S793"/>
  <c r="AQ793"/>
  <c r="S989"/>
  <c r="AQ989"/>
  <c r="S942"/>
  <c r="AQ942"/>
  <c r="S984"/>
  <c r="AQ984"/>
  <c r="S932"/>
  <c r="AQ932"/>
  <c r="S890"/>
  <c r="AQ890"/>
  <c r="S856"/>
  <c r="AQ856"/>
  <c r="S822"/>
  <c r="AQ822"/>
  <c r="S960"/>
  <c r="AQ960"/>
  <c r="S914"/>
  <c r="AQ914"/>
  <c r="S878"/>
  <c r="AQ878"/>
  <c r="S849"/>
  <c r="AQ849"/>
  <c r="S819"/>
  <c r="AQ819"/>
  <c r="S800"/>
  <c r="AQ800"/>
  <c r="S562"/>
  <c r="AQ562"/>
  <c r="S482"/>
  <c r="AQ482"/>
  <c r="S418"/>
  <c r="AQ418"/>
  <c r="S384"/>
  <c r="AQ384"/>
  <c r="S256"/>
  <c r="AQ256"/>
  <c r="S366"/>
  <c r="AQ366"/>
  <c r="S302"/>
  <c r="AQ302"/>
  <c r="S217"/>
  <c r="AQ217"/>
  <c r="S275"/>
  <c r="AQ275"/>
  <c r="S337"/>
  <c r="AQ337"/>
  <c r="S214"/>
  <c r="AQ214"/>
  <c r="S356"/>
  <c r="AQ356"/>
  <c r="S287"/>
  <c r="AQ287"/>
  <c r="S327"/>
  <c r="AQ327"/>
  <c r="S915"/>
  <c r="AQ915"/>
  <c r="S905"/>
  <c r="AQ905"/>
  <c r="S933"/>
  <c r="AQ933"/>
  <c r="S809"/>
  <c r="AQ809"/>
  <c r="S903"/>
  <c r="AQ903"/>
  <c r="S931"/>
  <c r="AQ931"/>
  <c r="S831"/>
  <c r="AQ831"/>
  <c r="S922"/>
  <c r="AQ922"/>
  <c r="S802"/>
  <c r="AQ802"/>
  <c r="S797"/>
  <c r="AQ797"/>
  <c r="S379"/>
  <c r="AQ379"/>
  <c r="S538"/>
  <c r="AQ538"/>
  <c r="S490"/>
  <c r="AQ490"/>
  <c r="S442"/>
  <c r="AQ442"/>
  <c r="S410"/>
  <c r="AQ410"/>
  <c r="S380"/>
  <c r="AQ380"/>
  <c r="S288"/>
  <c r="AQ288"/>
  <c r="S374"/>
  <c r="AQ374"/>
  <c r="S326"/>
  <c r="AQ326"/>
  <c r="S222"/>
  <c r="AQ222"/>
  <c r="S291"/>
  <c r="AQ291"/>
  <c r="S313"/>
  <c r="AQ313"/>
  <c r="S238"/>
  <c r="AQ238"/>
  <c r="S265"/>
  <c r="AQ265"/>
  <c r="S348"/>
  <c r="AQ348"/>
  <c r="S316"/>
  <c r="AQ316"/>
  <c r="S227"/>
  <c r="AQ227"/>
  <c r="S271"/>
  <c r="AQ271"/>
  <c r="S351"/>
  <c r="AQ351"/>
  <c r="S303"/>
  <c r="AQ303"/>
  <c r="S981"/>
  <c r="AQ981"/>
  <c r="S799"/>
  <c r="AQ799"/>
  <c r="S930"/>
  <c r="AQ930"/>
  <c r="S972"/>
  <c r="AQ972"/>
  <c r="S919"/>
  <c r="AQ919"/>
  <c r="S882"/>
  <c r="AQ882"/>
  <c r="S848"/>
  <c r="AQ848"/>
  <c r="S948"/>
  <c r="AQ948"/>
  <c r="S904"/>
  <c r="AQ904"/>
  <c r="S871"/>
  <c r="AQ871"/>
  <c r="S842"/>
  <c r="AQ842"/>
  <c r="S814"/>
  <c r="AQ814"/>
  <c r="S796"/>
  <c r="AQ796"/>
  <c r="S408"/>
  <c r="AQ408"/>
  <c r="I46" i="47"/>
  <c r="AM149" i="55"/>
  <c r="S149"/>
  <c r="AQ149"/>
  <c r="S128"/>
  <c r="AQ128"/>
  <c r="S59"/>
  <c r="AQ59"/>
  <c r="S125"/>
  <c r="AQ125"/>
  <c r="S176"/>
  <c r="AQ176"/>
  <c r="S153"/>
  <c r="AQ153"/>
  <c r="S147"/>
  <c r="AQ147"/>
  <c r="S101"/>
  <c r="AQ101"/>
  <c r="S103"/>
  <c r="AQ103"/>
  <c r="S159"/>
  <c r="AQ159"/>
  <c r="S123"/>
  <c r="AQ123"/>
  <c r="S175"/>
  <c r="AQ175"/>
  <c r="S111"/>
  <c r="AQ111"/>
  <c r="S6"/>
  <c r="AQ6"/>
  <c r="S96"/>
  <c r="AQ96"/>
  <c r="AQ12"/>
  <c r="S37"/>
  <c r="AQ37"/>
  <c r="S83"/>
  <c r="AQ83"/>
  <c r="S38"/>
  <c r="AQ38"/>
  <c r="S97"/>
  <c r="AQ97"/>
  <c r="S50"/>
  <c r="AQ50"/>
  <c r="AQ13"/>
  <c r="S79"/>
  <c r="AQ79"/>
  <c r="S189"/>
  <c r="AQ189"/>
  <c r="S114"/>
  <c r="AQ114"/>
  <c r="S54"/>
  <c r="AQ54"/>
  <c r="S130"/>
  <c r="AQ130"/>
  <c r="S112"/>
  <c r="AQ112"/>
  <c r="S170"/>
  <c r="AQ170"/>
  <c r="S168"/>
  <c r="AQ168"/>
  <c r="S179"/>
  <c r="AQ179"/>
  <c r="S178"/>
  <c r="AQ178"/>
  <c r="S151"/>
  <c r="AQ151"/>
  <c r="S55"/>
  <c r="AQ55"/>
  <c r="S136"/>
  <c r="AQ136"/>
  <c r="S129"/>
  <c r="AQ129"/>
  <c r="S105"/>
  <c r="AQ105"/>
  <c r="S126"/>
  <c r="AQ126"/>
  <c r="S190"/>
  <c r="AQ190"/>
  <c r="S186"/>
  <c r="AQ186"/>
  <c r="S30"/>
  <c r="AQ30"/>
  <c r="S25"/>
  <c r="AQ25"/>
  <c r="S85"/>
  <c r="AQ85"/>
  <c r="S22"/>
  <c r="AQ22"/>
  <c r="S92"/>
  <c r="AQ92"/>
  <c r="S44"/>
  <c r="AQ44"/>
  <c r="S49"/>
  <c r="AQ49"/>
  <c r="S70"/>
  <c r="AQ70"/>
  <c r="S65"/>
  <c r="AQ65"/>
  <c r="S42"/>
  <c r="AQ42"/>
  <c r="S84"/>
  <c r="AQ84"/>
  <c r="D46" i="47"/>
  <c r="H46" s="1"/>
  <c r="AL149" i="55"/>
  <c r="S57"/>
  <c r="AQ57"/>
  <c r="S132"/>
  <c r="AQ132"/>
  <c r="S53"/>
  <c r="AQ53"/>
  <c r="S150"/>
  <c r="AQ150"/>
  <c r="S157"/>
  <c r="AQ157"/>
  <c r="S162"/>
  <c r="AQ162"/>
  <c r="S144"/>
  <c r="AQ144"/>
  <c r="S124"/>
  <c r="AQ124"/>
  <c r="S160"/>
  <c r="AQ160"/>
  <c r="S180"/>
  <c r="AQ180"/>
  <c r="S58"/>
  <c r="AQ58"/>
  <c r="S187"/>
  <c r="AQ187"/>
  <c r="S133"/>
  <c r="AQ133"/>
  <c r="S192"/>
  <c r="AQ192"/>
  <c r="S193"/>
  <c r="AQ193"/>
  <c r="S183"/>
  <c r="AQ183"/>
  <c r="S185"/>
  <c r="AQ185"/>
  <c r="S108"/>
  <c r="AQ108"/>
  <c r="S62"/>
  <c r="AQ62"/>
  <c r="S155"/>
  <c r="AQ155"/>
  <c r="S122"/>
  <c r="AQ122"/>
  <c r="S109"/>
  <c r="AQ109"/>
  <c r="S152"/>
  <c r="AQ152"/>
  <c r="S142"/>
  <c r="AQ142"/>
  <c r="S145"/>
  <c r="AQ145"/>
  <c r="S119"/>
  <c r="AQ119"/>
  <c r="S121"/>
  <c r="AQ121"/>
  <c r="S173"/>
  <c r="AQ173"/>
  <c r="S39"/>
  <c r="AQ39"/>
  <c r="S36"/>
  <c r="AQ36"/>
  <c r="AQ9"/>
  <c r="S80"/>
  <c r="AQ80"/>
  <c r="S77"/>
  <c r="AQ77"/>
  <c r="S19"/>
  <c r="AQ19"/>
  <c r="S52"/>
  <c r="AQ52"/>
  <c r="S21"/>
  <c r="AQ21"/>
  <c r="S76"/>
  <c r="AQ76"/>
  <c r="S75"/>
  <c r="AQ75"/>
  <c r="S51"/>
  <c r="AQ51"/>
  <c r="AQ16"/>
  <c r="S33"/>
  <c r="AQ33"/>
  <c r="S74"/>
  <c r="AQ74"/>
  <c r="S89"/>
  <c r="AQ89"/>
  <c r="S46"/>
  <c r="AQ46"/>
  <c r="AQ7"/>
  <c r="S20"/>
  <c r="AQ20"/>
  <c r="S68"/>
  <c r="AQ68"/>
  <c r="S71"/>
  <c r="AQ71"/>
  <c r="S131"/>
  <c r="AQ131"/>
  <c r="S169"/>
  <c r="AQ169"/>
  <c r="S104"/>
  <c r="AQ104"/>
  <c r="S194"/>
  <c r="AQ194"/>
  <c r="S171"/>
  <c r="AQ171"/>
  <c r="S127"/>
  <c r="AQ127"/>
  <c r="S107"/>
  <c r="AQ107"/>
  <c r="S148"/>
  <c r="AQ148"/>
  <c r="S110"/>
  <c r="AQ110"/>
  <c r="S102"/>
  <c r="AQ102"/>
  <c r="S174"/>
  <c r="AQ174"/>
  <c r="S60"/>
  <c r="AQ60"/>
  <c r="S100"/>
  <c r="AQ100"/>
  <c r="S165"/>
  <c r="AQ165"/>
  <c r="S184"/>
  <c r="AQ184"/>
  <c r="S156"/>
  <c r="AQ156"/>
  <c r="S61"/>
  <c r="AQ61"/>
  <c r="S195"/>
  <c r="AQ195"/>
  <c r="S141"/>
  <c r="AQ141"/>
  <c r="S158"/>
  <c r="AQ158"/>
  <c r="S140"/>
  <c r="AQ140"/>
  <c r="S35"/>
  <c r="AQ35"/>
  <c r="S48"/>
  <c r="AQ48"/>
  <c r="AQ15"/>
  <c r="S64"/>
  <c r="AQ64"/>
  <c r="S69"/>
  <c r="AQ69"/>
  <c r="S28"/>
  <c r="AQ28"/>
  <c r="S31"/>
  <c r="AQ31"/>
  <c r="S86"/>
  <c r="AQ86"/>
  <c r="S99"/>
  <c r="AQ99"/>
  <c r="S67"/>
  <c r="AQ67"/>
  <c r="AQ8"/>
  <c r="S47"/>
  <c r="AQ47"/>
  <c r="AQ17"/>
  <c r="S88"/>
  <c r="AQ88"/>
  <c r="S81"/>
  <c r="AQ81"/>
  <c r="S34"/>
  <c r="AQ34"/>
  <c r="S32"/>
  <c r="AQ32"/>
  <c r="S45"/>
  <c r="AQ45"/>
  <c r="S98"/>
  <c r="AQ98"/>
  <c r="S95"/>
  <c r="AQ95"/>
  <c r="S63"/>
  <c r="AQ63"/>
  <c r="S163"/>
  <c r="AQ163"/>
  <c r="S154"/>
  <c r="AQ154"/>
  <c r="S117"/>
  <c r="AQ117"/>
  <c r="S167"/>
  <c r="AQ167"/>
  <c r="S161"/>
  <c r="AQ161"/>
  <c r="S135"/>
  <c r="AQ135"/>
  <c r="S137"/>
  <c r="AQ137"/>
  <c r="S191"/>
  <c r="AQ191"/>
  <c r="S139"/>
  <c r="AQ139"/>
  <c r="S188"/>
  <c r="AQ188"/>
  <c r="S182"/>
  <c r="AQ182"/>
  <c r="S120"/>
  <c r="AQ120"/>
  <c r="S177"/>
  <c r="AQ177"/>
  <c r="S113"/>
  <c r="AQ113"/>
  <c r="S172"/>
  <c r="AQ172"/>
  <c r="S143"/>
  <c r="AQ143"/>
  <c r="S115"/>
  <c r="AQ115"/>
  <c r="S164"/>
  <c r="AQ164"/>
  <c r="S166"/>
  <c r="AQ166"/>
  <c r="S134"/>
  <c r="AQ134"/>
  <c r="S118"/>
  <c r="AQ118"/>
  <c r="S56"/>
  <c r="AQ56"/>
  <c r="S116"/>
  <c r="AQ116"/>
  <c r="S181"/>
  <c r="AQ181"/>
  <c r="S106"/>
  <c r="AQ106"/>
  <c r="S196"/>
  <c r="AQ196"/>
  <c r="S138"/>
  <c r="AQ138"/>
  <c r="S146"/>
  <c r="AQ146"/>
  <c r="S23"/>
  <c r="AQ23"/>
  <c r="S27"/>
  <c r="AQ27"/>
  <c r="S41"/>
  <c r="AQ41"/>
  <c r="S90"/>
  <c r="AQ90"/>
  <c r="S93"/>
  <c r="AQ93"/>
  <c r="S24"/>
  <c r="AQ24"/>
  <c r="S43"/>
  <c r="AQ43"/>
  <c r="AQ10"/>
  <c r="S82"/>
  <c r="AQ82"/>
  <c r="S91"/>
  <c r="AQ91"/>
  <c r="AQ14"/>
  <c r="S18"/>
  <c r="AQ18"/>
  <c r="S26"/>
  <c r="AQ26"/>
  <c r="S94"/>
  <c r="AQ94"/>
  <c r="S72"/>
  <c r="AQ72"/>
  <c r="S73"/>
  <c r="AQ73"/>
  <c r="S40"/>
  <c r="AQ40"/>
  <c r="AQ11"/>
  <c r="S29"/>
  <c r="AQ29"/>
  <c r="S78"/>
  <c r="AQ78"/>
  <c r="S66"/>
  <c r="AQ66"/>
  <c r="S87"/>
  <c r="AQ87"/>
  <c r="Q397"/>
  <c r="Z397" s="1"/>
  <c r="Q585"/>
  <c r="Z585" s="1"/>
  <c r="Q581"/>
  <c r="Z581" s="1"/>
  <c r="Q577"/>
  <c r="Z577" s="1"/>
  <c r="Q573"/>
  <c r="Z573" s="1"/>
  <c r="Q569"/>
  <c r="Z569" s="1"/>
  <c r="Q565"/>
  <c r="Z565" s="1"/>
  <c r="Q561"/>
  <c r="Z561" s="1"/>
  <c r="Q557"/>
  <c r="Z557" s="1"/>
  <c r="Q553"/>
  <c r="Z553" s="1"/>
  <c r="Q549"/>
  <c r="Z549" s="1"/>
  <c r="Q545"/>
  <c r="Z545" s="1"/>
  <c r="Q541"/>
  <c r="Z541" s="1"/>
  <c r="Q537"/>
  <c r="Z537" s="1"/>
  <c r="Q533"/>
  <c r="Z533" s="1"/>
  <c r="Q529"/>
  <c r="Z529" s="1"/>
  <c r="Q525"/>
  <c r="Z525" s="1"/>
  <c r="Q521"/>
  <c r="Z521" s="1"/>
  <c r="Q517"/>
  <c r="Z517" s="1"/>
  <c r="Q513"/>
  <c r="Z513" s="1"/>
  <c r="Q509"/>
  <c r="Z509" s="1"/>
  <c r="Q505"/>
  <c r="Z505" s="1"/>
  <c r="Q501"/>
  <c r="Z501" s="1"/>
  <c r="Q497"/>
  <c r="Z497" s="1"/>
  <c r="Q493"/>
  <c r="Z493" s="1"/>
  <c r="Q489"/>
  <c r="Z489" s="1"/>
  <c r="Q485"/>
  <c r="Z485" s="1"/>
  <c r="Q481"/>
  <c r="Z481" s="1"/>
  <c r="Q477"/>
  <c r="Z477" s="1"/>
  <c r="Q473"/>
  <c r="Z473" s="1"/>
  <c r="Q469"/>
  <c r="Z469" s="1"/>
  <c r="Q465"/>
  <c r="Z465" s="1"/>
  <c r="Q461"/>
  <c r="Z461" s="1"/>
  <c r="Q457"/>
  <c r="Z457" s="1"/>
  <c r="Q453"/>
  <c r="Z453" s="1"/>
  <c r="Q449"/>
  <c r="Z449" s="1"/>
  <c r="Q445"/>
  <c r="Z445" s="1"/>
  <c r="Q441"/>
  <c r="Z441" s="1"/>
  <c r="Q437"/>
  <c r="Z437" s="1"/>
  <c r="Q433"/>
  <c r="Z433" s="1"/>
  <c r="Q429"/>
  <c r="Z429" s="1"/>
  <c r="Q425"/>
  <c r="Z425" s="1"/>
  <c r="Q421"/>
  <c r="Z421" s="1"/>
  <c r="Q417"/>
  <c r="Z417" s="1"/>
  <c r="Q413"/>
  <c r="Z413" s="1"/>
  <c r="Q409"/>
  <c r="Z409" s="1"/>
  <c r="Q406"/>
  <c r="Z406" s="1"/>
  <c r="Q395"/>
  <c r="Z395" s="1"/>
  <c r="Q396"/>
  <c r="Z396" s="1"/>
  <c r="Q400"/>
  <c r="Z400" s="1"/>
  <c r="Q401"/>
  <c r="Z401" s="1"/>
  <c r="Q584"/>
  <c r="Z584" s="1"/>
  <c r="Q580"/>
  <c r="Z580" s="1"/>
  <c r="Q576"/>
  <c r="Z576" s="1"/>
  <c r="Q572"/>
  <c r="Z572" s="1"/>
  <c r="Q568"/>
  <c r="Z568" s="1"/>
  <c r="Q564"/>
  <c r="Z564" s="1"/>
  <c r="Q560"/>
  <c r="Z560" s="1"/>
  <c r="Q556"/>
  <c r="Z556" s="1"/>
  <c r="Q552"/>
  <c r="Z552" s="1"/>
  <c r="Q548"/>
  <c r="Z548" s="1"/>
  <c r="Q544"/>
  <c r="Z544" s="1"/>
  <c r="Q540"/>
  <c r="Z540" s="1"/>
  <c r="Q536"/>
  <c r="Z536" s="1"/>
  <c r="Q532"/>
  <c r="Z532" s="1"/>
  <c r="Q528"/>
  <c r="Z528" s="1"/>
  <c r="Q524"/>
  <c r="Z524" s="1"/>
  <c r="Q520"/>
  <c r="Z520" s="1"/>
  <c r="Q516"/>
  <c r="Z516" s="1"/>
  <c r="Q512"/>
  <c r="Z512" s="1"/>
  <c r="Q508"/>
  <c r="Z508" s="1"/>
  <c r="Q504"/>
  <c r="Z504" s="1"/>
  <c r="Q500"/>
  <c r="Z500" s="1"/>
  <c r="Q496"/>
  <c r="Z496" s="1"/>
  <c r="Q492"/>
  <c r="Z492" s="1"/>
  <c r="Q488"/>
  <c r="Z488" s="1"/>
  <c r="Q484"/>
  <c r="Z484" s="1"/>
  <c r="Q480"/>
  <c r="Z480" s="1"/>
  <c r="Q476"/>
  <c r="Z476" s="1"/>
  <c r="Q472"/>
  <c r="Z472" s="1"/>
  <c r="Q468"/>
  <c r="Z468" s="1"/>
  <c r="Q464"/>
  <c r="Z464" s="1"/>
  <c r="Q460"/>
  <c r="Z460" s="1"/>
  <c r="Q456"/>
  <c r="Z456" s="1"/>
  <c r="Q452"/>
  <c r="Z452" s="1"/>
  <c r="Q448"/>
  <c r="Z448" s="1"/>
  <c r="Q444"/>
  <c r="Z444" s="1"/>
  <c r="Q440"/>
  <c r="Z440" s="1"/>
  <c r="Q436"/>
  <c r="Z436" s="1"/>
  <c r="Q432"/>
  <c r="Z432" s="1"/>
  <c r="Q428"/>
  <c r="Z428" s="1"/>
  <c r="Q424"/>
  <c r="Z424" s="1"/>
  <c r="Q420"/>
  <c r="Z420" s="1"/>
  <c r="Q416"/>
  <c r="Z416" s="1"/>
  <c r="Q412"/>
  <c r="Z412" s="1"/>
  <c r="Q394"/>
  <c r="Z394" s="1"/>
  <c r="Q399"/>
  <c r="Z399" s="1"/>
  <c r="B63" i="64"/>
  <c r="B64" s="1"/>
  <c r="B65" s="1"/>
  <c r="B66" s="1"/>
  <c r="B67" s="1"/>
  <c r="B68" s="1"/>
  <c r="B69" s="1"/>
  <c r="B70" s="1"/>
  <c r="B71" s="1"/>
  <c r="Q592" i="55" s="1"/>
  <c r="Z592" s="1"/>
  <c r="Q405"/>
  <c r="Z405" s="1"/>
  <c r="Q583"/>
  <c r="Z583" s="1"/>
  <c r="Q579"/>
  <c r="Z579" s="1"/>
  <c r="Q575"/>
  <c r="Z575" s="1"/>
  <c r="Q571"/>
  <c r="Z571" s="1"/>
  <c r="Q567"/>
  <c r="Z567" s="1"/>
  <c r="Q563"/>
  <c r="Z563" s="1"/>
  <c r="Q559"/>
  <c r="Z559" s="1"/>
  <c r="Q555"/>
  <c r="Z555" s="1"/>
  <c r="Q551"/>
  <c r="Z551" s="1"/>
  <c r="Q547"/>
  <c r="Z547" s="1"/>
  <c r="Q543"/>
  <c r="Z543" s="1"/>
  <c r="Q539"/>
  <c r="Z539" s="1"/>
  <c r="Q535"/>
  <c r="Z535" s="1"/>
  <c r="Q531"/>
  <c r="Z531" s="1"/>
  <c r="Q527"/>
  <c r="Z527" s="1"/>
  <c r="Q523"/>
  <c r="Z523" s="1"/>
  <c r="Q519"/>
  <c r="Z519" s="1"/>
  <c r="Q515"/>
  <c r="Z515" s="1"/>
  <c r="Q511"/>
  <c r="Z511" s="1"/>
  <c r="Q507"/>
  <c r="Z507" s="1"/>
  <c r="Q503"/>
  <c r="Z503" s="1"/>
  <c r="Q499"/>
  <c r="Z499" s="1"/>
  <c r="Q495"/>
  <c r="Z495" s="1"/>
  <c r="Q491"/>
  <c r="Z491" s="1"/>
  <c r="Q487"/>
  <c r="Z487" s="1"/>
  <c r="Q483"/>
  <c r="Z483" s="1"/>
  <c r="Q479"/>
  <c r="Z479" s="1"/>
  <c r="Q475"/>
  <c r="Z475" s="1"/>
  <c r="Q471"/>
  <c r="Z471" s="1"/>
  <c r="Q467"/>
  <c r="Z467" s="1"/>
  <c r="Q463"/>
  <c r="Z463" s="1"/>
  <c r="Q459"/>
  <c r="Z459" s="1"/>
  <c r="Q455"/>
  <c r="Z455" s="1"/>
  <c r="Q451"/>
  <c r="Z451" s="1"/>
  <c r="Q447"/>
  <c r="Z447" s="1"/>
  <c r="Q443"/>
  <c r="Z443" s="1"/>
  <c r="Q439"/>
  <c r="Z439" s="1"/>
  <c r="Q435"/>
  <c r="Z435" s="1"/>
  <c r="Q431"/>
  <c r="Z431" s="1"/>
  <c r="Q427"/>
  <c r="Z427" s="1"/>
  <c r="Q423"/>
  <c r="Z423" s="1"/>
  <c r="Q419"/>
  <c r="Z419" s="1"/>
  <c r="Q415"/>
  <c r="Z415" s="1"/>
  <c r="Q411"/>
  <c r="Z411" s="1"/>
  <c r="Q398"/>
  <c r="Z398" s="1"/>
  <c r="Q403"/>
  <c r="Z403" s="1"/>
  <c r="Q404"/>
  <c r="Z404" s="1"/>
  <c r="Q655"/>
  <c r="Z655" s="1"/>
  <c r="Q703"/>
  <c r="Z703" s="1"/>
  <c r="Q639"/>
  <c r="Z639" s="1"/>
  <c r="Q687"/>
  <c r="Z687" s="1"/>
  <c r="Q671"/>
  <c r="Z671" s="1"/>
  <c r="Q699"/>
  <c r="Z699" s="1"/>
  <c r="Q683"/>
  <c r="Z683" s="1"/>
  <c r="Q667"/>
  <c r="Z667" s="1"/>
  <c r="Q651"/>
  <c r="Z651" s="1"/>
  <c r="Q611"/>
  <c r="Z611" s="1"/>
  <c r="Q626"/>
  <c r="Z626" s="1"/>
  <c r="Q608"/>
  <c r="Z608" s="1"/>
  <c r="B72" i="64"/>
  <c r="B73" s="1"/>
  <c r="B74" s="1"/>
  <c r="B75" s="1"/>
  <c r="B76" s="1"/>
  <c r="Q724" i="55" s="1"/>
  <c r="Z724" s="1"/>
  <c r="Q587"/>
  <c r="Z587" s="1"/>
  <c r="Q591"/>
  <c r="Z591" s="1"/>
  <c r="Q595"/>
  <c r="Z595" s="1"/>
  <c r="Q599"/>
  <c r="Z599" s="1"/>
  <c r="Q603"/>
  <c r="Z603" s="1"/>
  <c r="Q607"/>
  <c r="Z607" s="1"/>
  <c r="Q613"/>
  <c r="Z613" s="1"/>
  <c r="Q617"/>
  <c r="Z617" s="1"/>
  <c r="Q621"/>
  <c r="Z621" s="1"/>
  <c r="Q625"/>
  <c r="Z625" s="1"/>
  <c r="Q629"/>
  <c r="Z629" s="1"/>
  <c r="Q633"/>
  <c r="Z633" s="1"/>
  <c r="Q638"/>
  <c r="Z638" s="1"/>
  <c r="Q642"/>
  <c r="Z642" s="1"/>
  <c r="Q646"/>
  <c r="Z646" s="1"/>
  <c r="Q650"/>
  <c r="Z650" s="1"/>
  <c r="Q654"/>
  <c r="Z654" s="1"/>
  <c r="Q658"/>
  <c r="Z658" s="1"/>
  <c r="Q662"/>
  <c r="Z662" s="1"/>
  <c r="Q666"/>
  <c r="Z666" s="1"/>
  <c r="Q670"/>
  <c r="Z670" s="1"/>
  <c r="Q674"/>
  <c r="Z674" s="1"/>
  <c r="Q678"/>
  <c r="Z678" s="1"/>
  <c r="Q682"/>
  <c r="Z682" s="1"/>
  <c r="Q686"/>
  <c r="Z686" s="1"/>
  <c r="Q690"/>
  <c r="Z690" s="1"/>
  <c r="Q694"/>
  <c r="Z694" s="1"/>
  <c r="Q698"/>
  <c r="Z698" s="1"/>
  <c r="Q702"/>
  <c r="Z702" s="1"/>
  <c r="Q706"/>
  <c r="Z706" s="1"/>
  <c r="Q710"/>
  <c r="Z710" s="1"/>
  <c r="Q714"/>
  <c r="Z714" s="1"/>
  <c r="Q718"/>
  <c r="Z718" s="1"/>
  <c r="Q736"/>
  <c r="Z736" s="1"/>
  <c r="Q740"/>
  <c r="Z740" s="1"/>
  <c r="Q756"/>
  <c r="Z756" s="1"/>
  <c r="Q760"/>
  <c r="Z760" s="1"/>
  <c r="Q610"/>
  <c r="Z610" s="1"/>
  <c r="Q589"/>
  <c r="Z589" s="1"/>
  <c r="Q593"/>
  <c r="Z593" s="1"/>
  <c r="Q597"/>
  <c r="Z597" s="1"/>
  <c r="Q601"/>
  <c r="Z601" s="1"/>
  <c r="Q605"/>
  <c r="Z605" s="1"/>
  <c r="Q609"/>
  <c r="Z609" s="1"/>
  <c r="Q615"/>
  <c r="Z615" s="1"/>
  <c r="Q619"/>
  <c r="Z619" s="1"/>
  <c r="Q623"/>
  <c r="Z623" s="1"/>
  <c r="Q627"/>
  <c r="Z627" s="1"/>
  <c r="Q631"/>
  <c r="Z631" s="1"/>
  <c r="Q635"/>
  <c r="Z635" s="1"/>
  <c r="Q636"/>
  <c r="Z636" s="1"/>
  <c r="Q640"/>
  <c r="Z640" s="1"/>
  <c r="Q644"/>
  <c r="Z644" s="1"/>
  <c r="Q648"/>
  <c r="Z648" s="1"/>
  <c r="Q652"/>
  <c r="Z652" s="1"/>
  <c r="Q656"/>
  <c r="Z656" s="1"/>
  <c r="Q660"/>
  <c r="Z660" s="1"/>
  <c r="Q664"/>
  <c r="Z664" s="1"/>
  <c r="Q668"/>
  <c r="Z668" s="1"/>
  <c r="Q672"/>
  <c r="Z672" s="1"/>
  <c r="Q676"/>
  <c r="Z676" s="1"/>
  <c r="Q680"/>
  <c r="Z680" s="1"/>
  <c r="Q684"/>
  <c r="Z684" s="1"/>
  <c r="Q688"/>
  <c r="Z688" s="1"/>
  <c r="Q692"/>
  <c r="Z692" s="1"/>
  <c r="Q696"/>
  <c r="Z696" s="1"/>
  <c r="Q700"/>
  <c r="Z700" s="1"/>
  <c r="Q704"/>
  <c r="Z704" s="1"/>
  <c r="Q708"/>
  <c r="Z708" s="1"/>
  <c r="Q712"/>
  <c r="Z712" s="1"/>
  <c r="Q716"/>
  <c r="Z716" s="1"/>
  <c r="Q720"/>
  <c r="Z720" s="1"/>
  <c r="Q730"/>
  <c r="Z730" s="1"/>
  <c r="Q738"/>
  <c r="Z738" s="1"/>
  <c r="Q754"/>
  <c r="Z754" s="1"/>
  <c r="Q758"/>
  <c r="Z758" s="1"/>
  <c r="Q586"/>
  <c r="Z586" s="1"/>
  <c r="Q590"/>
  <c r="Z590" s="1"/>
  <c r="Q594"/>
  <c r="Z594" s="1"/>
  <c r="Q598"/>
  <c r="Z598" s="1"/>
  <c r="Q602"/>
  <c r="Z602" s="1"/>
  <c r="Q606"/>
  <c r="Z606" s="1"/>
  <c r="Q612"/>
  <c r="Z612" s="1"/>
  <c r="Q616"/>
  <c r="Z616" s="1"/>
  <c r="Q620"/>
  <c r="Z620" s="1"/>
  <c r="Q624"/>
  <c r="Z624" s="1"/>
  <c r="Q628"/>
  <c r="Z628" s="1"/>
  <c r="Q632"/>
  <c r="Z632" s="1"/>
  <c r="Q637"/>
  <c r="Z637" s="1"/>
  <c r="Q641"/>
  <c r="Z641" s="1"/>
  <c r="Q645"/>
  <c r="Z645" s="1"/>
  <c r="Q649"/>
  <c r="Z649" s="1"/>
  <c r="Q653"/>
  <c r="Z653" s="1"/>
  <c r="Q657"/>
  <c r="Z657" s="1"/>
  <c r="Q661"/>
  <c r="Z661" s="1"/>
  <c r="Q665"/>
  <c r="Z665" s="1"/>
  <c r="Q669"/>
  <c r="Z669" s="1"/>
  <c r="Q673"/>
  <c r="Z673" s="1"/>
  <c r="Q677"/>
  <c r="Z677" s="1"/>
  <c r="Q681"/>
  <c r="Z681" s="1"/>
  <c r="Q685"/>
  <c r="Z685" s="1"/>
  <c r="Q689"/>
  <c r="Z689" s="1"/>
  <c r="Q693"/>
  <c r="Z693" s="1"/>
  <c r="Q697"/>
  <c r="Z697" s="1"/>
  <c r="Q701"/>
  <c r="Z701" s="1"/>
  <c r="Q705"/>
  <c r="Z705" s="1"/>
  <c r="Q709"/>
  <c r="Z709" s="1"/>
  <c r="Q731"/>
  <c r="Z731" s="1"/>
  <c r="Q735"/>
  <c r="Z735" s="1"/>
  <c r="Q751"/>
  <c r="Z751" s="1"/>
  <c r="Q759"/>
  <c r="Z759" s="1"/>
  <c r="Q711"/>
  <c r="Z711" s="1"/>
  <c r="Q695"/>
  <c r="Z695" s="1"/>
  <c r="Q679"/>
  <c r="Z679" s="1"/>
  <c r="Q663"/>
  <c r="Z663" s="1"/>
  <c r="Q647"/>
  <c r="Z647" s="1"/>
  <c r="Q622"/>
  <c r="Z622" s="1"/>
  <c r="Q604"/>
  <c r="Z604" s="1"/>
  <c r="Q588"/>
  <c r="Z588" s="1"/>
  <c r="Q749"/>
  <c r="Z749" s="1"/>
  <c r="Q733"/>
  <c r="Z733" s="1"/>
  <c r="Q707"/>
  <c r="Z707" s="1"/>
  <c r="Q691"/>
  <c r="Z691" s="1"/>
  <c r="Q675"/>
  <c r="Z675" s="1"/>
  <c r="Q659"/>
  <c r="Z659" s="1"/>
  <c r="Q643"/>
  <c r="Z643" s="1"/>
  <c r="Q634"/>
  <c r="Z634" s="1"/>
  <c r="Q618"/>
  <c r="Z618" s="1"/>
  <c r="Q600"/>
  <c r="Z600" s="1"/>
  <c r="Q630"/>
  <c r="Z630" s="1"/>
  <c r="Q614"/>
  <c r="Z614" s="1"/>
  <c r="Q596"/>
  <c r="Z596" s="1"/>
  <c r="N149"/>
  <c r="AN149" s="1"/>
  <c r="J46" i="47" l="1"/>
  <c r="S614" i="55"/>
  <c r="AQ614"/>
  <c r="S691"/>
  <c r="AQ691"/>
  <c r="S663"/>
  <c r="AQ663"/>
  <c r="S759"/>
  <c r="AQ759"/>
  <c r="S693"/>
  <c r="AQ693"/>
  <c r="S677"/>
  <c r="AQ677"/>
  <c r="S645"/>
  <c r="AQ645"/>
  <c r="S628"/>
  <c r="AQ628"/>
  <c r="S594"/>
  <c r="AQ594"/>
  <c r="S716"/>
  <c r="AQ716"/>
  <c r="S700"/>
  <c r="AQ700"/>
  <c r="S668"/>
  <c r="AQ668"/>
  <c r="S652"/>
  <c r="AQ652"/>
  <c r="S623"/>
  <c r="AQ623"/>
  <c r="S589"/>
  <c r="AQ589"/>
  <c r="S740"/>
  <c r="AQ740"/>
  <c r="S694"/>
  <c r="AQ694"/>
  <c r="S678"/>
  <c r="AQ678"/>
  <c r="S646"/>
  <c r="AQ646"/>
  <c r="S629"/>
  <c r="AQ629"/>
  <c r="S595"/>
  <c r="AQ595"/>
  <c r="S608"/>
  <c r="AQ608"/>
  <c r="S687"/>
  <c r="AQ687"/>
  <c r="S415"/>
  <c r="AQ415"/>
  <c r="S431"/>
  <c r="AQ431"/>
  <c r="S463"/>
  <c r="AQ463"/>
  <c r="S479"/>
  <c r="AQ479"/>
  <c r="S511"/>
  <c r="AQ511"/>
  <c r="S527"/>
  <c r="AQ527"/>
  <c r="S559"/>
  <c r="AQ559"/>
  <c r="S575"/>
  <c r="AQ575"/>
  <c r="S416"/>
  <c r="AQ416"/>
  <c r="S432"/>
  <c r="AQ432"/>
  <c r="S464"/>
  <c r="AQ464"/>
  <c r="S480"/>
  <c r="AQ480"/>
  <c r="S512"/>
  <c r="AQ512"/>
  <c r="S544"/>
  <c r="AQ544"/>
  <c r="S560"/>
  <c r="AQ560"/>
  <c r="S400"/>
  <c r="AQ400"/>
  <c r="S409"/>
  <c r="AQ409"/>
  <c r="S441"/>
  <c r="AQ441"/>
  <c r="S457"/>
  <c r="AQ457"/>
  <c r="S489"/>
  <c r="AQ489"/>
  <c r="S505"/>
  <c r="AQ505"/>
  <c r="S537"/>
  <c r="AQ537"/>
  <c r="S553"/>
  <c r="AQ553"/>
  <c r="S585"/>
  <c r="AQ585"/>
  <c r="S659"/>
  <c r="AQ659"/>
  <c r="S622"/>
  <c r="AQ622"/>
  <c r="S695"/>
  <c r="AQ695"/>
  <c r="S701"/>
  <c r="AQ701"/>
  <c r="S685"/>
  <c r="AQ685"/>
  <c r="S653"/>
  <c r="AQ653"/>
  <c r="S637"/>
  <c r="AQ637"/>
  <c r="S602"/>
  <c r="AQ602"/>
  <c r="S586"/>
  <c r="AQ586"/>
  <c r="S708"/>
  <c r="AQ708"/>
  <c r="S692"/>
  <c r="AQ692"/>
  <c r="S660"/>
  <c r="AQ660"/>
  <c r="S631"/>
  <c r="AQ631"/>
  <c r="S615"/>
  <c r="AQ615"/>
  <c r="S760"/>
  <c r="AQ760"/>
  <c r="S718"/>
  <c r="AQ718"/>
  <c r="S686"/>
  <c r="AQ686"/>
  <c r="S670"/>
  <c r="AQ670"/>
  <c r="S638"/>
  <c r="AQ638"/>
  <c r="S621"/>
  <c r="AQ621"/>
  <c r="S587"/>
  <c r="AQ587"/>
  <c r="S611"/>
  <c r="AQ611"/>
  <c r="S699"/>
  <c r="AQ699"/>
  <c r="S703"/>
  <c r="AQ703"/>
  <c r="S423"/>
  <c r="AQ423"/>
  <c r="S439"/>
  <c r="AQ439"/>
  <c r="S455"/>
  <c r="AQ455"/>
  <c r="S471"/>
  <c r="AQ471"/>
  <c r="S487"/>
  <c r="AQ487"/>
  <c r="S503"/>
  <c r="AQ503"/>
  <c r="S519"/>
  <c r="AQ519"/>
  <c r="S535"/>
  <c r="AQ535"/>
  <c r="S551"/>
  <c r="AQ551"/>
  <c r="S567"/>
  <c r="AQ567"/>
  <c r="S583"/>
  <c r="AQ583"/>
  <c r="S394"/>
  <c r="AQ394"/>
  <c r="S424"/>
  <c r="AQ424"/>
  <c r="S440"/>
  <c r="AQ440"/>
  <c r="S456"/>
  <c r="AQ456"/>
  <c r="S488"/>
  <c r="AQ488"/>
  <c r="S504"/>
  <c r="AQ504"/>
  <c r="S520"/>
  <c r="AQ520"/>
  <c r="S536"/>
  <c r="AQ536"/>
  <c r="S552"/>
  <c r="AQ552"/>
  <c r="S568"/>
  <c r="AQ568"/>
  <c r="S584"/>
  <c r="AQ584"/>
  <c r="S395"/>
  <c r="AQ395"/>
  <c r="S417"/>
  <c r="AQ417"/>
  <c r="S433"/>
  <c r="AQ433"/>
  <c r="S449"/>
  <c r="AQ449"/>
  <c r="S465"/>
  <c r="AQ465"/>
  <c r="S481"/>
  <c r="AQ481"/>
  <c r="S497"/>
  <c r="AQ497"/>
  <c r="S513"/>
  <c r="AQ513"/>
  <c r="S529"/>
  <c r="AQ529"/>
  <c r="S545"/>
  <c r="AQ545"/>
  <c r="S561"/>
  <c r="AQ561"/>
  <c r="S577"/>
  <c r="AQ577"/>
  <c r="S596"/>
  <c r="AQ596"/>
  <c r="S618"/>
  <c r="AQ618"/>
  <c r="S675"/>
  <c r="AQ675"/>
  <c r="S749"/>
  <c r="AQ749"/>
  <c r="S647"/>
  <c r="AQ647"/>
  <c r="S711"/>
  <c r="AQ711"/>
  <c r="S731"/>
  <c r="AQ731"/>
  <c r="S697"/>
  <c r="AQ697"/>
  <c r="S681"/>
  <c r="AQ681"/>
  <c r="S665"/>
  <c r="AQ665"/>
  <c r="S649"/>
  <c r="AQ649"/>
  <c r="S632"/>
  <c r="AQ632"/>
  <c r="S616"/>
  <c r="AQ616"/>
  <c r="S598"/>
  <c r="AQ598"/>
  <c r="S758"/>
  <c r="AQ758"/>
  <c r="S720"/>
  <c r="AQ720"/>
  <c r="S704"/>
  <c r="AQ704"/>
  <c r="S688"/>
  <c r="AQ688"/>
  <c r="S672"/>
  <c r="AQ672"/>
  <c r="S656"/>
  <c r="AQ656"/>
  <c r="S640"/>
  <c r="AQ640"/>
  <c r="S627"/>
  <c r="AQ627"/>
  <c r="S609"/>
  <c r="AQ609"/>
  <c r="S593"/>
  <c r="AQ593"/>
  <c r="S756"/>
  <c r="AQ756"/>
  <c r="S714"/>
  <c r="AQ714"/>
  <c r="S698"/>
  <c r="AQ698"/>
  <c r="S682"/>
  <c r="AQ682"/>
  <c r="S666"/>
  <c r="AQ666"/>
  <c r="S650"/>
  <c r="AQ650"/>
  <c r="S633"/>
  <c r="AQ633"/>
  <c r="S617"/>
  <c r="AQ617"/>
  <c r="S599"/>
  <c r="AQ599"/>
  <c r="S724"/>
  <c r="AQ724"/>
  <c r="S651"/>
  <c r="AQ651"/>
  <c r="S671"/>
  <c r="AQ671"/>
  <c r="S655"/>
  <c r="AQ655"/>
  <c r="S411"/>
  <c r="AQ411"/>
  <c r="S427"/>
  <c r="AQ427"/>
  <c r="S443"/>
  <c r="AQ443"/>
  <c r="S459"/>
  <c r="AQ459"/>
  <c r="S475"/>
  <c r="AQ475"/>
  <c r="S491"/>
  <c r="AQ491"/>
  <c r="S507"/>
  <c r="AQ507"/>
  <c r="S523"/>
  <c r="AQ523"/>
  <c r="S539"/>
  <c r="AQ539"/>
  <c r="S555"/>
  <c r="AQ555"/>
  <c r="S571"/>
  <c r="AQ571"/>
  <c r="S405"/>
  <c r="AQ405"/>
  <c r="S412"/>
  <c r="AQ412"/>
  <c r="S428"/>
  <c r="AQ428"/>
  <c r="S444"/>
  <c r="AQ444"/>
  <c r="S460"/>
  <c r="AQ460"/>
  <c r="S476"/>
  <c r="AQ476"/>
  <c r="S492"/>
  <c r="AQ492"/>
  <c r="S508"/>
  <c r="AQ508"/>
  <c r="S524"/>
  <c r="AQ524"/>
  <c r="S540"/>
  <c r="AQ540"/>
  <c r="S556"/>
  <c r="AQ556"/>
  <c r="S572"/>
  <c r="AQ572"/>
  <c r="S401"/>
  <c r="AQ401"/>
  <c r="S406"/>
  <c r="AQ406"/>
  <c r="S421"/>
  <c r="AQ421"/>
  <c r="S437"/>
  <c r="AQ437"/>
  <c r="S453"/>
  <c r="AQ453"/>
  <c r="S469"/>
  <c r="AQ469"/>
  <c r="S485"/>
  <c r="AQ485"/>
  <c r="S501"/>
  <c r="AQ501"/>
  <c r="S517"/>
  <c r="AQ517"/>
  <c r="S533"/>
  <c r="AQ533"/>
  <c r="S549"/>
  <c r="AQ549"/>
  <c r="S565"/>
  <c r="AQ565"/>
  <c r="S581"/>
  <c r="AQ581"/>
  <c r="S630"/>
  <c r="AQ630"/>
  <c r="S643"/>
  <c r="AQ643"/>
  <c r="S707"/>
  <c r="AQ707"/>
  <c r="S604"/>
  <c r="AQ604"/>
  <c r="S679"/>
  <c r="AQ679"/>
  <c r="S751"/>
  <c r="AQ751"/>
  <c r="S705"/>
  <c r="AQ705"/>
  <c r="S689"/>
  <c r="AQ689"/>
  <c r="S673"/>
  <c r="AQ673"/>
  <c r="S657"/>
  <c r="AQ657"/>
  <c r="S641"/>
  <c r="AQ641"/>
  <c r="S624"/>
  <c r="AQ624"/>
  <c r="S606"/>
  <c r="AQ606"/>
  <c r="S590"/>
  <c r="AQ590"/>
  <c r="S738"/>
  <c r="AQ738"/>
  <c r="S712"/>
  <c r="AQ712"/>
  <c r="S696"/>
  <c r="AQ696"/>
  <c r="S680"/>
  <c r="AQ680"/>
  <c r="S664"/>
  <c r="AQ664"/>
  <c r="S648"/>
  <c r="AQ648"/>
  <c r="S635"/>
  <c r="AQ635"/>
  <c r="S619"/>
  <c r="AQ619"/>
  <c r="S601"/>
  <c r="AQ601"/>
  <c r="S610"/>
  <c r="AQ610"/>
  <c r="S736"/>
  <c r="AQ736"/>
  <c r="S706"/>
  <c r="AQ706"/>
  <c r="S690"/>
  <c r="AQ690"/>
  <c r="S674"/>
  <c r="AQ674"/>
  <c r="S658"/>
  <c r="AQ658"/>
  <c r="S642"/>
  <c r="AQ642"/>
  <c r="S625"/>
  <c r="AQ625"/>
  <c r="S607"/>
  <c r="AQ607"/>
  <c r="S591"/>
  <c r="AQ591"/>
  <c r="S626"/>
  <c r="AQ626"/>
  <c r="S683"/>
  <c r="AQ683"/>
  <c r="S639"/>
  <c r="AQ639"/>
  <c r="S403"/>
  <c r="AQ403"/>
  <c r="S419"/>
  <c r="AQ419"/>
  <c r="S435"/>
  <c r="AQ435"/>
  <c r="S451"/>
  <c r="AQ451"/>
  <c r="S467"/>
  <c r="AQ467"/>
  <c r="S483"/>
  <c r="AQ483"/>
  <c r="S499"/>
  <c r="AQ499"/>
  <c r="S515"/>
  <c r="AQ515"/>
  <c r="S531"/>
  <c r="AQ531"/>
  <c r="S547"/>
  <c r="AQ547"/>
  <c r="S563"/>
  <c r="AQ563"/>
  <c r="S579"/>
  <c r="AQ579"/>
  <c r="S399"/>
  <c r="AQ399"/>
  <c r="S420"/>
  <c r="AQ420"/>
  <c r="S436"/>
  <c r="AQ436"/>
  <c r="S452"/>
  <c r="AQ452"/>
  <c r="S468"/>
  <c r="AQ468"/>
  <c r="S484"/>
  <c r="AQ484"/>
  <c r="S500"/>
  <c r="AQ500"/>
  <c r="S516"/>
  <c r="AQ516"/>
  <c r="S532"/>
  <c r="AQ532"/>
  <c r="S548"/>
  <c r="AQ548"/>
  <c r="S564"/>
  <c r="AQ564"/>
  <c r="S580"/>
  <c r="AQ580"/>
  <c r="S396"/>
  <c r="AQ396"/>
  <c r="S413"/>
  <c r="AQ413"/>
  <c r="S429"/>
  <c r="AQ429"/>
  <c r="S445"/>
  <c r="AQ445"/>
  <c r="S461"/>
  <c r="AQ461"/>
  <c r="S477"/>
  <c r="AQ477"/>
  <c r="S493"/>
  <c r="AQ493"/>
  <c r="S509"/>
  <c r="AQ509"/>
  <c r="S525"/>
  <c r="AQ525"/>
  <c r="S541"/>
  <c r="AQ541"/>
  <c r="S557"/>
  <c r="AQ557"/>
  <c r="S573"/>
  <c r="AQ573"/>
  <c r="S397"/>
  <c r="AQ397"/>
  <c r="S634"/>
  <c r="AQ634"/>
  <c r="S588"/>
  <c r="AQ588"/>
  <c r="S709"/>
  <c r="AQ709"/>
  <c r="S661"/>
  <c r="AQ661"/>
  <c r="S612"/>
  <c r="AQ612"/>
  <c r="S754"/>
  <c r="AQ754"/>
  <c r="S684"/>
  <c r="AQ684"/>
  <c r="S636"/>
  <c r="AQ636"/>
  <c r="S605"/>
  <c r="AQ605"/>
  <c r="S710"/>
  <c r="AQ710"/>
  <c r="S662"/>
  <c r="AQ662"/>
  <c r="S613"/>
  <c r="AQ613"/>
  <c r="S667"/>
  <c r="AQ667"/>
  <c r="S404"/>
  <c r="AQ404"/>
  <c r="S447"/>
  <c r="AQ447"/>
  <c r="S495"/>
  <c r="AQ495"/>
  <c r="S543"/>
  <c r="AQ543"/>
  <c r="S592"/>
  <c r="AQ592"/>
  <c r="S448"/>
  <c r="AQ448"/>
  <c r="S496"/>
  <c r="AQ496"/>
  <c r="S528"/>
  <c r="AQ528"/>
  <c r="S576"/>
  <c r="AQ576"/>
  <c r="S425"/>
  <c r="AQ425"/>
  <c r="S473"/>
  <c r="AQ473"/>
  <c r="S521"/>
  <c r="AQ521"/>
  <c r="S569"/>
  <c r="AQ569"/>
  <c r="S600"/>
  <c r="AQ600"/>
  <c r="S733"/>
  <c r="AQ733"/>
  <c r="S735"/>
  <c r="AQ735"/>
  <c r="S669"/>
  <c r="AQ669"/>
  <c r="S620"/>
  <c r="AQ620"/>
  <c r="S730"/>
  <c r="AQ730"/>
  <c r="S676"/>
  <c r="AQ676"/>
  <c r="S644"/>
  <c r="AQ644"/>
  <c r="S597"/>
  <c r="AQ597"/>
  <c r="S702"/>
  <c r="AQ702"/>
  <c r="S654"/>
  <c r="AQ654"/>
  <c r="S603"/>
  <c r="AQ603"/>
  <c r="S398"/>
  <c r="AQ398"/>
  <c r="S472"/>
  <c r="AQ472"/>
  <c r="A46" i="47"/>
  <c r="Q737" i="55"/>
  <c r="Z737" s="1"/>
  <c r="Q747"/>
  <c r="Z747" s="1"/>
  <c r="Q727"/>
  <c r="Z727" s="1"/>
  <c r="Q746"/>
  <c r="Z746" s="1"/>
  <c r="Q726"/>
  <c r="Z726" s="1"/>
  <c r="Q752"/>
  <c r="Z752" s="1"/>
  <c r="Q728"/>
  <c r="Z728" s="1"/>
  <c r="Q763"/>
  <c r="Z763" s="1"/>
  <c r="Q743"/>
  <c r="Z743" s="1"/>
  <c r="Q717"/>
  <c r="Z717" s="1"/>
  <c r="Q762"/>
  <c r="Z762" s="1"/>
  <c r="Q742"/>
  <c r="Z742" s="1"/>
  <c r="Q722"/>
  <c r="Z722" s="1"/>
  <c r="Q721"/>
  <c r="Z721" s="1"/>
  <c r="Q744"/>
  <c r="Z744" s="1"/>
  <c r="Q757"/>
  <c r="Z757" s="1"/>
  <c r="Q715"/>
  <c r="Z715" s="1"/>
  <c r="Q741"/>
  <c r="Z741" s="1"/>
  <c r="B77" i="64"/>
  <c r="B78" s="1"/>
  <c r="Q777" i="55" s="1"/>
  <c r="Z777" s="1"/>
  <c r="Q729"/>
  <c r="Z729" s="1"/>
  <c r="Q745"/>
  <c r="Z745" s="1"/>
  <c r="Q719"/>
  <c r="Z719" s="1"/>
  <c r="Q761"/>
  <c r="Z761" s="1"/>
  <c r="Q765"/>
  <c r="Z765" s="1"/>
  <c r="Q753"/>
  <c r="Z753" s="1"/>
  <c r="Q755"/>
  <c r="Z755" s="1"/>
  <c r="Q739"/>
  <c r="Z739" s="1"/>
  <c r="Q723"/>
  <c r="Z723" s="1"/>
  <c r="Q713"/>
  <c r="Z713" s="1"/>
  <c r="Q750"/>
  <c r="Z750" s="1"/>
  <c r="Q734"/>
  <c r="Z734" s="1"/>
  <c r="Q764"/>
  <c r="Z764" s="1"/>
  <c r="Q748"/>
  <c r="Z748" s="1"/>
  <c r="Q732"/>
  <c r="Z732" s="1"/>
  <c r="Q725"/>
  <c r="Z725" s="1"/>
  <c r="S764" l="1"/>
  <c r="AQ764"/>
  <c r="S765"/>
  <c r="AQ765"/>
  <c r="S742"/>
  <c r="AQ742"/>
  <c r="S725"/>
  <c r="AQ725"/>
  <c r="S739"/>
  <c r="AQ739"/>
  <c r="S744"/>
  <c r="AQ744"/>
  <c r="S727"/>
  <c r="AQ727"/>
  <c r="S732"/>
  <c r="AQ732"/>
  <c r="S755"/>
  <c r="AQ755"/>
  <c r="S741"/>
  <c r="AQ741"/>
  <c r="S717"/>
  <c r="AQ717"/>
  <c r="S752"/>
  <c r="AQ752"/>
  <c r="S748"/>
  <c r="AQ748"/>
  <c r="S713"/>
  <c r="AQ713"/>
  <c r="S753"/>
  <c r="AQ753"/>
  <c r="S745"/>
  <c r="AQ745"/>
  <c r="S715"/>
  <c r="AQ715"/>
  <c r="S722"/>
  <c r="AQ722"/>
  <c r="S743"/>
  <c r="AQ743"/>
  <c r="S726"/>
  <c r="AQ726"/>
  <c r="S737"/>
  <c r="AQ737"/>
  <c r="S723"/>
  <c r="AQ723"/>
  <c r="S729"/>
  <c r="AQ729"/>
  <c r="S757"/>
  <c r="AQ757"/>
  <c r="S763"/>
  <c r="AQ763"/>
  <c r="S746"/>
  <c r="AQ746"/>
  <c r="S734"/>
  <c r="AQ734"/>
  <c r="S761"/>
  <c r="AQ761"/>
  <c r="S777"/>
  <c r="AQ777"/>
  <c r="S762"/>
  <c r="AQ762"/>
  <c r="S728"/>
  <c r="AQ728"/>
  <c r="S750"/>
  <c r="AQ750"/>
  <c r="S719"/>
  <c r="AQ719"/>
  <c r="S721"/>
  <c r="AQ721"/>
  <c r="S747"/>
  <c r="AQ747"/>
  <c r="Q766"/>
  <c r="Z766" s="1"/>
  <c r="Q773"/>
  <c r="Z773" s="1"/>
  <c r="Q771"/>
  <c r="Z771" s="1"/>
  <c r="B79" i="64"/>
  <c r="Q778" i="55" s="1"/>
  <c r="Z778" s="1"/>
  <c r="Q768"/>
  <c r="Z768" s="1"/>
  <c r="Q770"/>
  <c r="Z770" s="1"/>
  <c r="Q775"/>
  <c r="Z775" s="1"/>
  <c r="Q772"/>
  <c r="Z772" s="1"/>
  <c r="Q774"/>
  <c r="Z774" s="1"/>
  <c r="Q767"/>
  <c r="Z767" s="1"/>
  <c r="Q776"/>
  <c r="Z776" s="1"/>
  <c r="Q769"/>
  <c r="Z769" s="1"/>
  <c r="S774" l="1"/>
  <c r="AQ774"/>
  <c r="S769"/>
  <c r="AQ769"/>
  <c r="S772"/>
  <c r="AQ772"/>
  <c r="S776"/>
  <c r="AQ776"/>
  <c r="S775"/>
  <c r="AQ775"/>
  <c r="S767"/>
  <c r="AQ767"/>
  <c r="S770"/>
  <c r="AQ770"/>
  <c r="S773"/>
  <c r="AQ773"/>
  <c r="S768"/>
  <c r="AQ768"/>
  <c r="S766"/>
  <c r="AQ766"/>
  <c r="S778"/>
  <c r="AQ778"/>
  <c r="S771"/>
  <c r="AQ771"/>
  <c r="Q781"/>
  <c r="Z781" s="1"/>
  <c r="Q779"/>
  <c r="Z779" s="1"/>
  <c r="B80" i="64"/>
  <c r="Q782" i="55" s="1"/>
  <c r="Z782" s="1"/>
  <c r="Q780"/>
  <c r="Z780" s="1"/>
  <c r="S782" l="1"/>
  <c r="AQ782"/>
  <c r="S781"/>
  <c r="AQ781"/>
  <c r="S780"/>
  <c r="AQ780"/>
  <c r="S779"/>
  <c r="AQ779"/>
  <c r="Q783"/>
  <c r="Z783" s="1"/>
  <c r="Q785"/>
  <c r="Z785" s="1"/>
  <c r="Q784"/>
  <c r="Z784" s="1"/>
  <c r="Q786"/>
  <c r="Z786" s="1"/>
  <c r="S786" l="1"/>
  <c r="AQ786"/>
  <c r="S784"/>
  <c r="AQ784"/>
  <c r="S785"/>
  <c r="AQ785"/>
  <c r="S783"/>
  <c r="AQ783"/>
  <c r="G91" i="37" l="1"/>
  <c r="C84"/>
  <c r="C83"/>
  <c r="C59"/>
  <c r="C60"/>
  <c r="A60" s="1"/>
  <c r="C61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58"/>
  <c r="G62" l="1"/>
  <c r="F62"/>
  <c r="E62"/>
  <c r="A275" i="47" l="1"/>
  <c r="A276"/>
  <c r="A277"/>
  <c r="L5" i="55"/>
  <c r="AL5" s="1"/>
  <c r="D4" i="37" l="1"/>
  <c r="A57" l="1"/>
  <c r="H4" l="1"/>
  <c r="A278" i="47" l="1"/>
  <c r="E91" i="37" l="1"/>
  <c r="F91"/>
  <c r="G85" l="1"/>
  <c r="I13" i="38" l="1"/>
  <c r="A13" s="1"/>
  <c r="I12"/>
  <c r="A12" s="1"/>
  <c r="A24" l="1"/>
  <c r="L6" i="55" l="1"/>
  <c r="AL6" s="1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L35"/>
  <c r="AL35" s="1"/>
  <c r="L36"/>
  <c r="AL36" s="1"/>
  <c r="L37"/>
  <c r="AL37" s="1"/>
  <c r="L38"/>
  <c r="AL38" s="1"/>
  <c r="L39"/>
  <c r="AL39" s="1"/>
  <c r="L40"/>
  <c r="AL40" s="1"/>
  <c r="L41"/>
  <c r="AL41" s="1"/>
  <c r="L42"/>
  <c r="AL42" s="1"/>
  <c r="L43"/>
  <c r="AL43" s="1"/>
  <c r="L44"/>
  <c r="AL44" s="1"/>
  <c r="L45"/>
  <c r="AL45" s="1"/>
  <c r="L46"/>
  <c r="AL46" s="1"/>
  <c r="L47"/>
  <c r="AL47" s="1"/>
  <c r="L48"/>
  <c r="AL48" s="1"/>
  <c r="L49"/>
  <c r="AL49" s="1"/>
  <c r="L50"/>
  <c r="L51"/>
  <c r="AL51" s="1"/>
  <c r="L52"/>
  <c r="L53"/>
  <c r="AL53" s="1"/>
  <c r="L54"/>
  <c r="AL54" s="1"/>
  <c r="L55"/>
  <c r="AL55" s="1"/>
  <c r="L56"/>
  <c r="AL56" s="1"/>
  <c r="L57"/>
  <c r="AL57" s="1"/>
  <c r="L58"/>
  <c r="AL58" s="1"/>
  <c r="L59"/>
  <c r="L60"/>
  <c r="AL60" s="1"/>
  <c r="L61"/>
  <c r="AL61" s="1"/>
  <c r="L62"/>
  <c r="AL62" s="1"/>
  <c r="L63"/>
  <c r="AL63" s="1"/>
  <c r="L64"/>
  <c r="AL64" s="1"/>
  <c r="L65"/>
  <c r="AL65" s="1"/>
  <c r="L66"/>
  <c r="AL66" s="1"/>
  <c r="L67"/>
  <c r="AL67" s="1"/>
  <c r="L68"/>
  <c r="AL68" s="1"/>
  <c r="L69"/>
  <c r="AL69" s="1"/>
  <c r="L70"/>
  <c r="AL70" s="1"/>
  <c r="L71"/>
  <c r="AL71" s="1"/>
  <c r="L72"/>
  <c r="AL72" s="1"/>
  <c r="L73"/>
  <c r="AL73" s="1"/>
  <c r="L74"/>
  <c r="AL74" s="1"/>
  <c r="L75"/>
  <c r="AL75" s="1"/>
  <c r="L76"/>
  <c r="AL76" s="1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AL98" s="1"/>
  <c r="L99"/>
  <c r="AL99" s="1"/>
  <c r="L100"/>
  <c r="L101"/>
  <c r="AL101" s="1"/>
  <c r="L102"/>
  <c r="L103"/>
  <c r="L104"/>
  <c r="L105"/>
  <c r="L106"/>
  <c r="AL106" s="1"/>
  <c r="L107"/>
  <c r="L108"/>
  <c r="L109"/>
  <c r="L110"/>
  <c r="L111"/>
  <c r="AL111" s="1"/>
  <c r="L112"/>
  <c r="L113"/>
  <c r="L114"/>
  <c r="AL114" s="1"/>
  <c r="L115"/>
  <c r="L116"/>
  <c r="L117"/>
  <c r="L118"/>
  <c r="L119"/>
  <c r="L120"/>
  <c r="L121"/>
  <c r="AL121" s="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AL142" s="1"/>
  <c r="L143"/>
  <c r="L144"/>
  <c r="L145"/>
  <c r="L146"/>
  <c r="L147"/>
  <c r="L148"/>
  <c r="L150"/>
  <c r="L151"/>
  <c r="L152"/>
  <c r="AL152" s="1"/>
  <c r="L153"/>
  <c r="L154"/>
  <c r="L155"/>
  <c r="L156"/>
  <c r="L157"/>
  <c r="L158"/>
  <c r="L159"/>
  <c r="L160"/>
  <c r="L161"/>
  <c r="L162"/>
  <c r="L163"/>
  <c r="L164"/>
  <c r="L165"/>
  <c r="L166"/>
  <c r="L167"/>
  <c r="AL167" s="1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AL184" s="1"/>
  <c r="L185"/>
  <c r="AL185" s="1"/>
  <c r="L186"/>
  <c r="L187"/>
  <c r="L188"/>
  <c r="AL188" s="1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AL205" s="1"/>
  <c r="L206"/>
  <c r="L207"/>
  <c r="L208"/>
  <c r="L209"/>
  <c r="L210"/>
  <c r="AL210" s="1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AL240" s="1"/>
  <c r="L241"/>
  <c r="L242"/>
  <c r="AL242" s="1"/>
  <c r="L243"/>
  <c r="L244"/>
  <c r="AL244" s="1"/>
  <c r="L245"/>
  <c r="AL245" s="1"/>
  <c r="L246"/>
  <c r="L247"/>
  <c r="L248"/>
  <c r="L249"/>
  <c r="L250"/>
  <c r="L251"/>
  <c r="L252"/>
  <c r="L253"/>
  <c r="AL253" s="1"/>
  <c r="L254"/>
  <c r="L255"/>
  <c r="AL255" s="1"/>
  <c r="L256"/>
  <c r="L257"/>
  <c r="AL257" s="1"/>
  <c r="L258"/>
  <c r="AL258" s="1"/>
  <c r="L259"/>
  <c r="AL259" s="1"/>
  <c r="L260"/>
  <c r="L261"/>
  <c r="AL261" s="1"/>
  <c r="L262"/>
  <c r="L263"/>
  <c r="AL263" s="1"/>
  <c r="L264"/>
  <c r="L265"/>
  <c r="AL265" s="1"/>
  <c r="L266"/>
  <c r="L267"/>
  <c r="AL267" s="1"/>
  <c r="L268"/>
  <c r="L269"/>
  <c r="AL269" s="1"/>
  <c r="L270"/>
  <c r="L271"/>
  <c r="AL271" s="1"/>
  <c r="L272"/>
  <c r="L273"/>
  <c r="AL273" s="1"/>
  <c r="L274"/>
  <c r="L275"/>
  <c r="AL275" s="1"/>
  <c r="L276"/>
  <c r="L277"/>
  <c r="AL277" s="1"/>
  <c r="L278"/>
  <c r="L279"/>
  <c r="AL279" s="1"/>
  <c r="L280"/>
  <c r="L281"/>
  <c r="AL281" s="1"/>
  <c r="L282"/>
  <c r="L283"/>
  <c r="AL283" s="1"/>
  <c r="L284"/>
  <c r="L285"/>
  <c r="AL285" s="1"/>
  <c r="L286"/>
  <c r="L287"/>
  <c r="AL287" s="1"/>
  <c r="L288"/>
  <c r="L289"/>
  <c r="AL289" s="1"/>
  <c r="L290"/>
  <c r="L291"/>
  <c r="AL291" s="1"/>
  <c r="L292"/>
  <c r="AL292" s="1"/>
  <c r="L293"/>
  <c r="AL293" s="1"/>
  <c r="L294"/>
  <c r="L295"/>
  <c r="AL295" s="1"/>
  <c r="L296"/>
  <c r="AL296" s="1"/>
  <c r="L297"/>
  <c r="M6"/>
  <c r="AM6" s="1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M35"/>
  <c r="AM35" s="1"/>
  <c r="M36"/>
  <c r="AM36" s="1"/>
  <c r="M37"/>
  <c r="AM37" s="1"/>
  <c r="M38"/>
  <c r="AM38" s="1"/>
  <c r="M39"/>
  <c r="AM39" s="1"/>
  <c r="M40"/>
  <c r="AM40" s="1"/>
  <c r="M41"/>
  <c r="AM41" s="1"/>
  <c r="M42"/>
  <c r="AM42" s="1"/>
  <c r="M43"/>
  <c r="AM43" s="1"/>
  <c r="M44"/>
  <c r="AM44" s="1"/>
  <c r="M45"/>
  <c r="AM45" s="1"/>
  <c r="M46"/>
  <c r="AM46" s="1"/>
  <c r="M47"/>
  <c r="AM47" s="1"/>
  <c r="M48"/>
  <c r="AM48" s="1"/>
  <c r="M49"/>
  <c r="AM49" s="1"/>
  <c r="M50"/>
  <c r="M51"/>
  <c r="AM51" s="1"/>
  <c r="M52"/>
  <c r="AM52" s="1"/>
  <c r="M53"/>
  <c r="M54"/>
  <c r="AM54" s="1"/>
  <c r="M55"/>
  <c r="AM55" s="1"/>
  <c r="M56"/>
  <c r="AM56" s="1"/>
  <c r="M57"/>
  <c r="AM57" s="1"/>
  <c r="M58"/>
  <c r="AM58" s="1"/>
  <c r="M59"/>
  <c r="AM59" s="1"/>
  <c r="M60"/>
  <c r="AM60" s="1"/>
  <c r="M61"/>
  <c r="AM61" s="1"/>
  <c r="M62"/>
  <c r="AM62" s="1"/>
  <c r="M63"/>
  <c r="AM63" s="1"/>
  <c r="M64"/>
  <c r="AM64" s="1"/>
  <c r="M65"/>
  <c r="AM65" s="1"/>
  <c r="M66"/>
  <c r="AM66" s="1"/>
  <c r="M67"/>
  <c r="AM67" s="1"/>
  <c r="M68"/>
  <c r="AM68" s="1"/>
  <c r="M69"/>
  <c r="AM69" s="1"/>
  <c r="M70"/>
  <c r="AM70" s="1"/>
  <c r="M71"/>
  <c r="AM71" s="1"/>
  <c r="M72"/>
  <c r="AM72" s="1"/>
  <c r="M73"/>
  <c r="AM73" s="1"/>
  <c r="M74"/>
  <c r="AM74" s="1"/>
  <c r="M75"/>
  <c r="AM75" s="1"/>
  <c r="M76"/>
  <c r="AM76" s="1"/>
  <c r="M77"/>
  <c r="M78"/>
  <c r="M79"/>
  <c r="AM79" s="1"/>
  <c r="M80"/>
  <c r="AM80" s="1"/>
  <c r="M81"/>
  <c r="AM81" s="1"/>
  <c r="M82"/>
  <c r="AM82" s="1"/>
  <c r="M83"/>
  <c r="AM83" s="1"/>
  <c r="M84"/>
  <c r="AM84" s="1"/>
  <c r="M85"/>
  <c r="AM85" s="1"/>
  <c r="M86"/>
  <c r="AM86" s="1"/>
  <c r="M87"/>
  <c r="AM87" s="1"/>
  <c r="M88"/>
  <c r="AM88" s="1"/>
  <c r="M89"/>
  <c r="AM89" s="1"/>
  <c r="M90"/>
  <c r="AM90" s="1"/>
  <c r="M91"/>
  <c r="AM91" s="1"/>
  <c r="M92"/>
  <c r="AM92" s="1"/>
  <c r="M93"/>
  <c r="AM93" s="1"/>
  <c r="M94"/>
  <c r="AM94" s="1"/>
  <c r="M95"/>
  <c r="AM95" s="1"/>
  <c r="M96"/>
  <c r="AM96" s="1"/>
  <c r="M97"/>
  <c r="AM97" s="1"/>
  <c r="M98"/>
  <c r="AM98" s="1"/>
  <c r="M99"/>
  <c r="AM99" s="1"/>
  <c r="M100"/>
  <c r="M101"/>
  <c r="AM101" s="1"/>
  <c r="M102"/>
  <c r="M103"/>
  <c r="M104"/>
  <c r="AM104" s="1"/>
  <c r="M105"/>
  <c r="M106"/>
  <c r="AM106" s="1"/>
  <c r="M107"/>
  <c r="M108"/>
  <c r="M109"/>
  <c r="M110"/>
  <c r="M111"/>
  <c r="M112"/>
  <c r="M113"/>
  <c r="M114"/>
  <c r="M115"/>
  <c r="AM115" s="1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AM142" s="1"/>
  <c r="M143"/>
  <c r="M144"/>
  <c r="M145"/>
  <c r="M146"/>
  <c r="M147"/>
  <c r="M148"/>
  <c r="M150"/>
  <c r="M151"/>
  <c r="M152"/>
  <c r="AM152" s="1"/>
  <c r="M153"/>
  <c r="M154"/>
  <c r="M155"/>
  <c r="M156"/>
  <c r="M157"/>
  <c r="M158"/>
  <c r="M159"/>
  <c r="M160"/>
  <c r="M161"/>
  <c r="M162"/>
  <c r="M163"/>
  <c r="M164"/>
  <c r="M165"/>
  <c r="M166"/>
  <c r="M167"/>
  <c r="AM167" s="1"/>
  <c r="M168"/>
  <c r="M169"/>
  <c r="M170"/>
  <c r="M171"/>
  <c r="M172"/>
  <c r="M173"/>
  <c r="AM173" s="1"/>
  <c r="M174"/>
  <c r="M175"/>
  <c r="M176"/>
  <c r="M177"/>
  <c r="M178"/>
  <c r="M179"/>
  <c r="M180"/>
  <c r="M181"/>
  <c r="M182"/>
  <c r="M183"/>
  <c r="M184"/>
  <c r="AM184" s="1"/>
  <c r="M185"/>
  <c r="AM185" s="1"/>
  <c r="M186"/>
  <c r="M187"/>
  <c r="M188"/>
  <c r="M189"/>
  <c r="AM189" s="1"/>
  <c r="M190"/>
  <c r="M191"/>
  <c r="M192"/>
  <c r="M193"/>
  <c r="M194"/>
  <c r="M195"/>
  <c r="M196"/>
  <c r="M197"/>
  <c r="M198"/>
  <c r="M199"/>
  <c r="M200"/>
  <c r="M201"/>
  <c r="M202"/>
  <c r="M203"/>
  <c r="M204"/>
  <c r="M205"/>
  <c r="AM205" s="1"/>
  <c r="M206"/>
  <c r="M207"/>
  <c r="M208"/>
  <c r="M209"/>
  <c r="M210"/>
  <c r="AM210" s="1"/>
  <c r="M211"/>
  <c r="M212"/>
  <c r="M213"/>
  <c r="M214"/>
  <c r="M215"/>
  <c r="M216"/>
  <c r="M217"/>
  <c r="AM217" s="1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AM240" s="1"/>
  <c r="M241"/>
  <c r="M242"/>
  <c r="M243"/>
  <c r="M244"/>
  <c r="AM244" s="1"/>
  <c r="M245"/>
  <c r="AM245" s="1"/>
  <c r="M246"/>
  <c r="M247"/>
  <c r="AM247" s="1"/>
  <c r="M248"/>
  <c r="M249"/>
  <c r="M250"/>
  <c r="M251"/>
  <c r="M252"/>
  <c r="AM252" s="1"/>
  <c r="M253"/>
  <c r="M254"/>
  <c r="AM254" s="1"/>
  <c r="M255"/>
  <c r="M256"/>
  <c r="AM256" s="1"/>
  <c r="M257"/>
  <c r="M258"/>
  <c r="AM258" s="1"/>
  <c r="M259"/>
  <c r="M260"/>
  <c r="AM260" s="1"/>
  <c r="M261"/>
  <c r="M262"/>
  <c r="AM262" s="1"/>
  <c r="M263"/>
  <c r="M264"/>
  <c r="AM264" s="1"/>
  <c r="M265"/>
  <c r="M266"/>
  <c r="AM266" s="1"/>
  <c r="M267"/>
  <c r="M268"/>
  <c r="AM268" s="1"/>
  <c r="M269"/>
  <c r="M270"/>
  <c r="AM270" s="1"/>
  <c r="M271"/>
  <c r="M272"/>
  <c r="AM272" s="1"/>
  <c r="M273"/>
  <c r="M274"/>
  <c r="AM274" s="1"/>
  <c r="M275"/>
  <c r="M276"/>
  <c r="AM276" s="1"/>
  <c r="M277"/>
  <c r="M278"/>
  <c r="AM278" s="1"/>
  <c r="M279"/>
  <c r="M280"/>
  <c r="AM280" s="1"/>
  <c r="M281"/>
  <c r="M282"/>
  <c r="AM282" s="1"/>
  <c r="M283"/>
  <c r="M284"/>
  <c r="AM284" s="1"/>
  <c r="M285"/>
  <c r="M286"/>
  <c r="AM286" s="1"/>
  <c r="M287"/>
  <c r="M288"/>
  <c r="AM288" s="1"/>
  <c r="M289"/>
  <c r="M290"/>
  <c r="AM290" s="1"/>
  <c r="M291"/>
  <c r="M292"/>
  <c r="AM292" s="1"/>
  <c r="M293"/>
  <c r="M294"/>
  <c r="AM294" s="1"/>
  <c r="M295"/>
  <c r="M296"/>
  <c r="AM296" s="1"/>
  <c r="M297"/>
  <c r="M5"/>
  <c r="AM5" s="1"/>
  <c r="I189" i="47" l="1"/>
  <c r="AM295" i="55"/>
  <c r="I185" i="47"/>
  <c r="AM291" i="55"/>
  <c r="I181" i="47"/>
  <c r="AM287" i="55"/>
  <c r="I176" i="47"/>
  <c r="AM283" i="55"/>
  <c r="I172" i="47"/>
  <c r="AM279" i="55"/>
  <c r="I168" i="47"/>
  <c r="AM275" i="55"/>
  <c r="I164" i="47"/>
  <c r="AM271" i="55"/>
  <c r="I160" i="47"/>
  <c r="AM267" i="55"/>
  <c r="I156" i="47"/>
  <c r="AM263" i="55"/>
  <c r="I151" i="47"/>
  <c r="AM259" i="55"/>
  <c r="I19" i="38"/>
  <c r="AM255" i="55"/>
  <c r="I15" i="38"/>
  <c r="AM251" i="55"/>
  <c r="AM243"/>
  <c r="I139" i="47"/>
  <c r="AM239" i="55"/>
  <c r="I135" i="47"/>
  <c r="AM235" i="55"/>
  <c r="I131" i="47"/>
  <c r="AM231" i="55"/>
  <c r="I127" i="47"/>
  <c r="AM227" i="55"/>
  <c r="I123" i="47"/>
  <c r="AM223" i="55"/>
  <c r="I118" i="47"/>
  <c r="AM219" i="55"/>
  <c r="I114" i="47"/>
  <c r="AM215" i="55"/>
  <c r="I110" i="47"/>
  <c r="AM211" i="55"/>
  <c r="I106" i="47"/>
  <c r="AM207" i="55"/>
  <c r="I101" i="47"/>
  <c r="AM203" i="55"/>
  <c r="I97" i="47"/>
  <c r="AM199" i="55"/>
  <c r="D188" i="47"/>
  <c r="AL294" i="55"/>
  <c r="D184" i="47"/>
  <c r="H184" s="1"/>
  <c r="AL290" i="55"/>
  <c r="D180" i="47"/>
  <c r="H180" s="1"/>
  <c r="AL286" i="55"/>
  <c r="D175" i="47"/>
  <c r="H175" s="1"/>
  <c r="AL282" i="55"/>
  <c r="D171" i="47"/>
  <c r="H171" s="1"/>
  <c r="AL278" i="55"/>
  <c r="D167" i="47"/>
  <c r="H167" s="1"/>
  <c r="AL274" i="55"/>
  <c r="D163" i="47"/>
  <c r="H163" s="1"/>
  <c r="AL270" i="55"/>
  <c r="D159" i="47"/>
  <c r="H159" s="1"/>
  <c r="AL266" i="55"/>
  <c r="D154" i="47"/>
  <c r="H154" s="1"/>
  <c r="AL262" i="55"/>
  <c r="D18" i="38"/>
  <c r="H18" s="1"/>
  <c r="AL254" i="55"/>
  <c r="AL250"/>
  <c r="AL246"/>
  <c r="D138" i="47"/>
  <c r="H138" s="1"/>
  <c r="AL238" i="55"/>
  <c r="D134" i="47"/>
  <c r="H134" s="1"/>
  <c r="AL234" i="55"/>
  <c r="D130" i="47"/>
  <c r="H130" s="1"/>
  <c r="AL230" i="55"/>
  <c r="D126" i="47"/>
  <c r="H126" s="1"/>
  <c r="AL226" i="55"/>
  <c r="D122" i="47"/>
  <c r="H122" s="1"/>
  <c r="AL222" i="55"/>
  <c r="D117" i="47"/>
  <c r="H117" s="1"/>
  <c r="AL218" i="55"/>
  <c r="D113" i="47"/>
  <c r="H113" s="1"/>
  <c r="AL214" i="55"/>
  <c r="D104" i="47"/>
  <c r="H104" s="1"/>
  <c r="AL206" i="55"/>
  <c r="D100" i="47"/>
  <c r="H100" s="1"/>
  <c r="AL202" i="55"/>
  <c r="D96" i="47"/>
  <c r="H96" s="1"/>
  <c r="AL198" i="55"/>
  <c r="AM246"/>
  <c r="I130" i="47"/>
  <c r="AM230" i="55"/>
  <c r="I117" i="47"/>
  <c r="AM218" i="55"/>
  <c r="I100" i="47"/>
  <c r="AM202" i="55"/>
  <c r="D129" i="47"/>
  <c r="AL229" i="55"/>
  <c r="D116" i="47"/>
  <c r="H116" s="1"/>
  <c r="AL217" i="55"/>
  <c r="I191" i="47"/>
  <c r="AM297" i="55"/>
  <c r="I187" i="47"/>
  <c r="AM293" i="55"/>
  <c r="I183" i="47"/>
  <c r="AM289" i="55"/>
  <c r="I178" i="47"/>
  <c r="AM285" i="55"/>
  <c r="I174" i="47"/>
  <c r="AM281" i="55"/>
  <c r="I170" i="47"/>
  <c r="AM277" i="55"/>
  <c r="I166" i="47"/>
  <c r="AM273" i="55"/>
  <c r="I162" i="47"/>
  <c r="AM269" i="55"/>
  <c r="I158" i="47"/>
  <c r="AM265" i="55"/>
  <c r="I153" i="47"/>
  <c r="AM261" i="55"/>
  <c r="I149" i="47"/>
  <c r="AM257" i="55"/>
  <c r="I17" i="38"/>
  <c r="AM253" i="55"/>
  <c r="AM249"/>
  <c r="I141" i="47"/>
  <c r="AM241" i="55"/>
  <c r="I137" i="47"/>
  <c r="AM237" i="55"/>
  <c r="I133" i="47"/>
  <c r="AM233" i="55"/>
  <c r="I129" i="47"/>
  <c r="AM229" i="55"/>
  <c r="I125" i="47"/>
  <c r="AM225" i="55"/>
  <c r="I121" i="47"/>
  <c r="AM221" i="55"/>
  <c r="I112" i="47"/>
  <c r="AM213" i="55"/>
  <c r="I108" i="47"/>
  <c r="AM209" i="55"/>
  <c r="I99" i="47"/>
  <c r="AM201" i="55"/>
  <c r="D182" i="47"/>
  <c r="H182" s="1"/>
  <c r="AL288" i="55"/>
  <c r="D177" i="47"/>
  <c r="H177" s="1"/>
  <c r="AL284" i="55"/>
  <c r="D173" i="47"/>
  <c r="H173" s="1"/>
  <c r="AL280" i="55"/>
  <c r="D169" i="47"/>
  <c r="H169" s="1"/>
  <c r="AL276" i="55"/>
  <c r="D165" i="47"/>
  <c r="H165" s="1"/>
  <c r="AL272" i="55"/>
  <c r="D161" i="47"/>
  <c r="H161" s="1"/>
  <c r="AL268" i="55"/>
  <c r="D157" i="47"/>
  <c r="H157" s="1"/>
  <c r="AL264" i="55"/>
  <c r="D152" i="47"/>
  <c r="H152" s="1"/>
  <c r="AL260" i="55"/>
  <c r="D148" i="47"/>
  <c r="H148" s="1"/>
  <c r="AL256" i="55"/>
  <c r="D16" i="38"/>
  <c r="H16" s="1"/>
  <c r="AL252" i="55"/>
  <c r="AL248"/>
  <c r="D136" i="47"/>
  <c r="H136" s="1"/>
  <c r="AL236" i="55"/>
  <c r="D132" i="47"/>
  <c r="H132" s="1"/>
  <c r="AL232" i="55"/>
  <c r="D128" i="47"/>
  <c r="H128" s="1"/>
  <c r="AL228" i="55"/>
  <c r="D124" i="47"/>
  <c r="H124" s="1"/>
  <c r="AL224" i="55"/>
  <c r="D119" i="47"/>
  <c r="H119" s="1"/>
  <c r="AL220" i="55"/>
  <c r="D115" i="47"/>
  <c r="H115" s="1"/>
  <c r="AL216" i="55"/>
  <c r="D111" i="47"/>
  <c r="H111" s="1"/>
  <c r="AL212" i="55"/>
  <c r="D107" i="47"/>
  <c r="H107" s="1"/>
  <c r="AL208" i="55"/>
  <c r="D102" i="47"/>
  <c r="H102" s="1"/>
  <c r="AL204" i="55"/>
  <c r="D98" i="47"/>
  <c r="H98" s="1"/>
  <c r="AL200" i="55"/>
  <c r="AM250"/>
  <c r="I9" i="38"/>
  <c r="AM242" i="55"/>
  <c r="I138" i="47"/>
  <c r="AM238" i="55"/>
  <c r="I134" i="47"/>
  <c r="AM234" i="55"/>
  <c r="I126" i="47"/>
  <c r="AM226" i="55"/>
  <c r="I122" i="47"/>
  <c r="AM222" i="55"/>
  <c r="I113" i="47"/>
  <c r="AM214" i="55"/>
  <c r="I104" i="47"/>
  <c r="AM206" i="55"/>
  <c r="I96" i="47"/>
  <c r="AM198" i="55"/>
  <c r="D191" i="47"/>
  <c r="H191" s="1"/>
  <c r="J191" s="1"/>
  <c r="AL297" i="55"/>
  <c r="AL249"/>
  <c r="D141" i="47"/>
  <c r="H141" s="1"/>
  <c r="AL241" i="55"/>
  <c r="D137" i="47"/>
  <c r="H137" s="1"/>
  <c r="AL237" i="55"/>
  <c r="D133" i="47"/>
  <c r="H133" s="1"/>
  <c r="AL233" i="55"/>
  <c r="D125" i="47"/>
  <c r="H125" s="1"/>
  <c r="J125" s="1"/>
  <c r="AL225" i="55"/>
  <c r="D121" i="47"/>
  <c r="H121" s="1"/>
  <c r="AL221" i="55"/>
  <c r="D112" i="47"/>
  <c r="H112" s="1"/>
  <c r="J112" s="1"/>
  <c r="AL213" i="55"/>
  <c r="D108" i="47"/>
  <c r="H108" s="1"/>
  <c r="AL209" i="55"/>
  <c r="D99" i="47"/>
  <c r="H99" s="1"/>
  <c r="J99" s="1"/>
  <c r="AL201" i="55"/>
  <c r="AM248"/>
  <c r="I136" i="47"/>
  <c r="AM236" i="55"/>
  <c r="I132" i="47"/>
  <c r="AM232" i="55"/>
  <c r="I128" i="47"/>
  <c r="AM228" i="55"/>
  <c r="I124" i="47"/>
  <c r="AM224" i="55"/>
  <c r="I119" i="47"/>
  <c r="AM220" i="55"/>
  <c r="I115" i="47"/>
  <c r="AM216" i="55"/>
  <c r="I111" i="47"/>
  <c r="AM212" i="55"/>
  <c r="I107" i="47"/>
  <c r="AM208" i="55"/>
  <c r="I102" i="47"/>
  <c r="AM204" i="55"/>
  <c r="I98" i="47"/>
  <c r="AM200" i="55"/>
  <c r="D15" i="38"/>
  <c r="H15" s="1"/>
  <c r="AL251" i="55"/>
  <c r="AL247"/>
  <c r="AL243"/>
  <c r="D139" i="47"/>
  <c r="H139" s="1"/>
  <c r="AL239" i="55"/>
  <c r="D135" i="47"/>
  <c r="H135" s="1"/>
  <c r="J135" s="1"/>
  <c r="AL235" i="55"/>
  <c r="D131" i="47"/>
  <c r="H131" s="1"/>
  <c r="AL231" i="55"/>
  <c r="D127" i="47"/>
  <c r="H127" s="1"/>
  <c r="J127" s="1"/>
  <c r="AL227" i="55"/>
  <c r="D123" i="47"/>
  <c r="H123" s="1"/>
  <c r="AL223" i="55"/>
  <c r="D118" i="47"/>
  <c r="H118" s="1"/>
  <c r="J118" s="1"/>
  <c r="AL219" i="55"/>
  <c r="D114" i="47"/>
  <c r="H114" s="1"/>
  <c r="AL215" i="55"/>
  <c r="D110" i="47"/>
  <c r="H110" s="1"/>
  <c r="J110" s="1"/>
  <c r="AL211" i="55"/>
  <c r="D106" i="47"/>
  <c r="H106" s="1"/>
  <c r="AL207" i="55"/>
  <c r="D101" i="47"/>
  <c r="H101" s="1"/>
  <c r="J101" s="1"/>
  <c r="AL203" i="55"/>
  <c r="D97" i="47"/>
  <c r="H97" s="1"/>
  <c r="AL199" i="55"/>
  <c r="I93" i="47"/>
  <c r="AM195" i="55"/>
  <c r="I89" i="47"/>
  <c r="AM191" i="55"/>
  <c r="I85" i="47"/>
  <c r="AM187" i="55"/>
  <c r="I81" i="47"/>
  <c r="AM183" i="55"/>
  <c r="I77" i="47"/>
  <c r="AM179" i="55"/>
  <c r="I72" i="47"/>
  <c r="AM175" i="55"/>
  <c r="I68" i="47"/>
  <c r="AM171" i="55"/>
  <c r="I60" i="47"/>
  <c r="AM163" i="55"/>
  <c r="I56" i="47"/>
  <c r="AM159" i="55"/>
  <c r="I52" i="47"/>
  <c r="AM155" i="55"/>
  <c r="I48" i="47"/>
  <c r="AM151" i="55"/>
  <c r="I43" i="47"/>
  <c r="AM146" i="55"/>
  <c r="I34" i="47"/>
  <c r="AM138" i="55"/>
  <c r="I30" i="47"/>
  <c r="AM134" i="55"/>
  <c r="I26" i="47"/>
  <c r="AM130" i="55"/>
  <c r="I22" i="47"/>
  <c r="AM126" i="55"/>
  <c r="I18" i="47"/>
  <c r="AM122" i="55"/>
  <c r="I13" i="47"/>
  <c r="AM118" i="55"/>
  <c r="I9" i="47"/>
  <c r="AM114" i="55"/>
  <c r="I5" i="47"/>
  <c r="AM110" i="55"/>
  <c r="AM102"/>
  <c r="AM78"/>
  <c r="I203" i="47"/>
  <c r="AM50" i="55"/>
  <c r="D92" i="47"/>
  <c r="H92" s="1"/>
  <c r="AL194" i="55"/>
  <c r="D88" i="47"/>
  <c r="H88" s="1"/>
  <c r="AL190" i="55"/>
  <c r="D84" i="47"/>
  <c r="H84" s="1"/>
  <c r="AL186" i="55"/>
  <c r="D80" i="47"/>
  <c r="H80" s="1"/>
  <c r="AL182" i="55"/>
  <c r="D76" i="47"/>
  <c r="H76" s="1"/>
  <c r="AL178" i="55"/>
  <c r="D71" i="47"/>
  <c r="H71" s="1"/>
  <c r="AL174" i="55"/>
  <c r="D67" i="47"/>
  <c r="H67" s="1"/>
  <c r="AL170" i="55"/>
  <c r="D63" i="47"/>
  <c r="H63" s="1"/>
  <c r="AL166" i="55"/>
  <c r="D59" i="47"/>
  <c r="H59" s="1"/>
  <c r="AL162" i="55"/>
  <c r="D55" i="47"/>
  <c r="H55" s="1"/>
  <c r="AL158" i="55"/>
  <c r="D51" i="47"/>
  <c r="H51" s="1"/>
  <c r="AL154" i="55"/>
  <c r="D47" i="47"/>
  <c r="H47" s="1"/>
  <c r="AL150" i="55"/>
  <c r="D42" i="47"/>
  <c r="H42" s="1"/>
  <c r="AL145" i="55"/>
  <c r="D37" i="47"/>
  <c r="H37" s="1"/>
  <c r="AL141" i="55"/>
  <c r="D33" i="47"/>
  <c r="H33" s="1"/>
  <c r="AL137" i="55"/>
  <c r="D29" i="47"/>
  <c r="H29" s="1"/>
  <c r="AL133" i="55"/>
  <c r="D25" i="47"/>
  <c r="H25" s="1"/>
  <c r="AL129" i="55"/>
  <c r="D21" i="47"/>
  <c r="H21" s="1"/>
  <c r="AL125" i="55"/>
  <c r="D12" i="47"/>
  <c r="H12" s="1"/>
  <c r="AL117" i="55"/>
  <c r="D8" i="47"/>
  <c r="H8" s="1"/>
  <c r="AL113" i="55"/>
  <c r="D4" i="47"/>
  <c r="H4" s="1"/>
  <c r="AL109" i="55"/>
  <c r="D5" i="38"/>
  <c r="H5" s="1"/>
  <c r="AL105" i="55"/>
  <c r="AL97"/>
  <c r="AL93"/>
  <c r="AL89"/>
  <c r="AL85"/>
  <c r="AL81"/>
  <c r="AL77"/>
  <c r="I88" i="47"/>
  <c r="AM190" i="55"/>
  <c r="I80" i="47"/>
  <c r="AM182" i="55"/>
  <c r="I71" i="47"/>
  <c r="AM174" i="55"/>
  <c r="I63" i="47"/>
  <c r="AM166" i="55"/>
  <c r="I51" i="47"/>
  <c r="AM154" i="55"/>
  <c r="I42" i="47"/>
  <c r="AM145" i="55"/>
  <c r="I25" i="47"/>
  <c r="AM129" i="55"/>
  <c r="I5" i="38"/>
  <c r="AM105" i="55"/>
  <c r="I243" i="47"/>
  <c r="AM53" i="55"/>
  <c r="D95" i="47"/>
  <c r="H95" s="1"/>
  <c r="AL197" i="55"/>
  <c r="D75" i="47"/>
  <c r="H75" s="1"/>
  <c r="AL177" i="55"/>
  <c r="D62" i="47"/>
  <c r="H62" s="1"/>
  <c r="AL165" i="55"/>
  <c r="D54" i="47"/>
  <c r="H54" s="1"/>
  <c r="AL157" i="55"/>
  <c r="D36" i="47"/>
  <c r="H36" s="1"/>
  <c r="AL140" i="55"/>
  <c r="D28" i="47"/>
  <c r="H28" s="1"/>
  <c r="AL132" i="55"/>
  <c r="D20" i="47"/>
  <c r="H20" s="1"/>
  <c r="AL124" i="55"/>
  <c r="D11" i="47"/>
  <c r="H11" s="1"/>
  <c r="AL116" i="55"/>
  <c r="AL100"/>
  <c r="AL92"/>
  <c r="AL88"/>
  <c r="AL84"/>
  <c r="AL80"/>
  <c r="D236" i="47"/>
  <c r="H236" s="1"/>
  <c r="AL52" i="55"/>
  <c r="I79" i="47"/>
  <c r="AM181" i="55"/>
  <c r="I66" i="47"/>
  <c r="AM169" i="55"/>
  <c r="I54" i="47"/>
  <c r="AM157" i="55"/>
  <c r="I45" i="47"/>
  <c r="AM148" i="55"/>
  <c r="I36" i="47"/>
  <c r="AM140" i="55"/>
  <c r="I24" i="47"/>
  <c r="AM128" i="55"/>
  <c r="I11" i="47"/>
  <c r="AM116" i="55"/>
  <c r="AM100"/>
  <c r="D94" i="47"/>
  <c r="H94" s="1"/>
  <c r="AL196" i="55"/>
  <c r="D90" i="47"/>
  <c r="H90" s="1"/>
  <c r="AL192" i="55"/>
  <c r="D78" i="47"/>
  <c r="H78" s="1"/>
  <c r="AL180" i="55"/>
  <c r="D74" i="47"/>
  <c r="H74" s="1"/>
  <c r="AL176" i="55"/>
  <c r="D69" i="47"/>
  <c r="H69" s="1"/>
  <c r="AL172" i="55"/>
  <c r="D65" i="47"/>
  <c r="H65" s="1"/>
  <c r="AL168" i="55"/>
  <c r="D61" i="47"/>
  <c r="H61" s="1"/>
  <c r="AL164" i="55"/>
  <c r="D57" i="47"/>
  <c r="H57" s="1"/>
  <c r="AL160" i="55"/>
  <c r="D53" i="47"/>
  <c r="H53" s="1"/>
  <c r="AL156" i="55"/>
  <c r="D44" i="47"/>
  <c r="H44" s="1"/>
  <c r="AL147" i="55"/>
  <c r="D39" i="47"/>
  <c r="H39" s="1"/>
  <c r="AL143" i="55"/>
  <c r="D35" i="47"/>
  <c r="H35" s="1"/>
  <c r="AL139" i="55"/>
  <c r="D31" i="47"/>
  <c r="H31" s="1"/>
  <c r="AL135" i="55"/>
  <c r="D27" i="47"/>
  <c r="H27" s="1"/>
  <c r="AL131" i="55"/>
  <c r="D23" i="47"/>
  <c r="H23" s="1"/>
  <c r="AL127" i="55"/>
  <c r="D19" i="47"/>
  <c r="H19" s="1"/>
  <c r="AL123" i="55"/>
  <c r="D14" i="47"/>
  <c r="H14" s="1"/>
  <c r="AL119" i="55"/>
  <c r="D10" i="47"/>
  <c r="H10" s="1"/>
  <c r="AL115" i="55"/>
  <c r="D7" i="38"/>
  <c r="H7" s="1"/>
  <c r="AL107" i="55"/>
  <c r="AL103"/>
  <c r="AL95"/>
  <c r="AL91"/>
  <c r="AL87"/>
  <c r="AL83"/>
  <c r="AL79"/>
  <c r="AL59"/>
  <c r="I92" i="47"/>
  <c r="AM194" i="55"/>
  <c r="I84" i="47"/>
  <c r="AM186" i="55"/>
  <c r="I76" i="47"/>
  <c r="AM178" i="55"/>
  <c r="I67" i="47"/>
  <c r="AM170" i="55"/>
  <c r="I59" i="47"/>
  <c r="AM162" i="55"/>
  <c r="I55" i="47"/>
  <c r="AM158" i="55"/>
  <c r="I47" i="47"/>
  <c r="AM150" i="55"/>
  <c r="I37" i="47"/>
  <c r="AM141" i="55"/>
  <c r="I33" i="47"/>
  <c r="AM137" i="55"/>
  <c r="I29" i="47"/>
  <c r="AM133" i="55"/>
  <c r="I21" i="47"/>
  <c r="AM125" i="55"/>
  <c r="I17" i="47"/>
  <c r="AM121" i="55"/>
  <c r="I12" i="47"/>
  <c r="AM117" i="55"/>
  <c r="I8" i="47"/>
  <c r="AM113" i="55"/>
  <c r="I4" i="47"/>
  <c r="AM109" i="55"/>
  <c r="AM77"/>
  <c r="D91" i="47"/>
  <c r="H91" s="1"/>
  <c r="AL193" i="55"/>
  <c r="D87" i="47"/>
  <c r="H87" s="1"/>
  <c r="AL189" i="55"/>
  <c r="D79" i="47"/>
  <c r="H79" s="1"/>
  <c r="AL181" i="55"/>
  <c r="D70" i="47"/>
  <c r="H70" s="1"/>
  <c r="AL173" i="55"/>
  <c r="D66" i="47"/>
  <c r="H66" s="1"/>
  <c r="AL169" i="55"/>
  <c r="D58" i="47"/>
  <c r="H58" s="1"/>
  <c r="AL161" i="55"/>
  <c r="D50" i="47"/>
  <c r="H50" s="1"/>
  <c r="AL153" i="55"/>
  <c r="D45" i="47"/>
  <c r="H45" s="1"/>
  <c r="J45" s="1"/>
  <c r="AL148" i="55"/>
  <c r="D41" i="47"/>
  <c r="H41" s="1"/>
  <c r="AL144" i="55"/>
  <c r="D32" i="47"/>
  <c r="H32" s="1"/>
  <c r="AL136" i="55"/>
  <c r="D24" i="47"/>
  <c r="H24" s="1"/>
  <c r="AL128" i="55"/>
  <c r="D15" i="47"/>
  <c r="H15" s="1"/>
  <c r="AL120" i="55"/>
  <c r="D7" i="47"/>
  <c r="H7" s="1"/>
  <c r="AL112" i="55"/>
  <c r="D8" i="38"/>
  <c r="H8" s="1"/>
  <c r="AL108" i="55"/>
  <c r="D4" i="38"/>
  <c r="H4" s="1"/>
  <c r="AL104" i="55"/>
  <c r="AL96"/>
  <c r="I95" i="47"/>
  <c r="AM197" i="55"/>
  <c r="I91" i="47"/>
  <c r="AM193" i="55"/>
  <c r="I75" i="47"/>
  <c r="AM177" i="55"/>
  <c r="I62" i="47"/>
  <c r="AM165" i="55"/>
  <c r="I58" i="47"/>
  <c r="AM161" i="55"/>
  <c r="I50" i="47"/>
  <c r="AM153" i="55"/>
  <c r="I41" i="47"/>
  <c r="AM144" i="55"/>
  <c r="I32" i="47"/>
  <c r="AM136" i="55"/>
  <c r="I28" i="47"/>
  <c r="AM132" i="55"/>
  <c r="I20" i="47"/>
  <c r="AM124" i="55"/>
  <c r="I15" i="47"/>
  <c r="AM120" i="55"/>
  <c r="I7" i="47"/>
  <c r="AM112" i="55"/>
  <c r="I8" i="38"/>
  <c r="AM108" i="55"/>
  <c r="N5"/>
  <c r="AN5" s="1"/>
  <c r="I140" i="47"/>
  <c r="I94"/>
  <c r="AM196" i="55"/>
  <c r="I90" i="47"/>
  <c r="AM192" i="55"/>
  <c r="I86" i="47"/>
  <c r="AM188" i="55"/>
  <c r="I78" i="47"/>
  <c r="AM180" i="55"/>
  <c r="I74" i="47"/>
  <c r="AM176" i="55"/>
  <c r="I69" i="47"/>
  <c r="AM172" i="55"/>
  <c r="I65" i="47"/>
  <c r="AM168" i="55"/>
  <c r="I61" i="47"/>
  <c r="AM164" i="55"/>
  <c r="I57" i="47"/>
  <c r="AM160" i="55"/>
  <c r="I53" i="47"/>
  <c r="AM156" i="55"/>
  <c r="I44" i="47"/>
  <c r="AM147" i="55"/>
  <c r="I39" i="47"/>
  <c r="AM143" i="55"/>
  <c r="I35" i="47"/>
  <c r="AM139" i="55"/>
  <c r="I31" i="47"/>
  <c r="AM135" i="55"/>
  <c r="I27" i="47"/>
  <c r="AM131" i="55"/>
  <c r="I23" i="47"/>
  <c r="AM127" i="55"/>
  <c r="I19" i="47"/>
  <c r="AM123" i="55"/>
  <c r="I14" i="47"/>
  <c r="AM119" i="55"/>
  <c r="I6" i="47"/>
  <c r="AM111" i="55"/>
  <c r="I7" i="38"/>
  <c r="AM107" i="55"/>
  <c r="AM103"/>
  <c r="D93" i="47"/>
  <c r="H93" s="1"/>
  <c r="AL195" i="55"/>
  <c r="D89" i="47"/>
  <c r="H89" s="1"/>
  <c r="AL191" i="55"/>
  <c r="D85" i="47"/>
  <c r="H85" s="1"/>
  <c r="AL187" i="55"/>
  <c r="D81" i="47"/>
  <c r="H81" s="1"/>
  <c r="AL183" i="55"/>
  <c r="D77" i="47"/>
  <c r="H77" s="1"/>
  <c r="AL179" i="55"/>
  <c r="D72" i="47"/>
  <c r="H72" s="1"/>
  <c r="AL175" i="55"/>
  <c r="D68" i="47"/>
  <c r="H68" s="1"/>
  <c r="AL171" i="55"/>
  <c r="D60" i="47"/>
  <c r="H60" s="1"/>
  <c r="AL163" i="55"/>
  <c r="D56" i="47"/>
  <c r="H56" s="1"/>
  <c r="AL159" i="55"/>
  <c r="D52" i="47"/>
  <c r="H52" s="1"/>
  <c r="AL155" i="55"/>
  <c r="D48" i="47"/>
  <c r="H48" s="1"/>
  <c r="AL151" i="55"/>
  <c r="D43" i="47"/>
  <c r="H43" s="1"/>
  <c r="AL146" i="55"/>
  <c r="D34" i="47"/>
  <c r="H34" s="1"/>
  <c r="AL138" i="55"/>
  <c r="D30" i="47"/>
  <c r="H30" s="1"/>
  <c r="AL134" i="55"/>
  <c r="D26" i="47"/>
  <c r="H26" s="1"/>
  <c r="AL130" i="55"/>
  <c r="D22" i="47"/>
  <c r="H22" s="1"/>
  <c r="AL126" i="55"/>
  <c r="D18" i="47"/>
  <c r="H18" s="1"/>
  <c r="AL122" i="55"/>
  <c r="D13" i="47"/>
  <c r="H13" s="1"/>
  <c r="AL118" i="55"/>
  <c r="D5" i="47"/>
  <c r="H5" s="1"/>
  <c r="AL110" i="55"/>
  <c r="AL102"/>
  <c r="AL94"/>
  <c r="AL90"/>
  <c r="AL86"/>
  <c r="AL82"/>
  <c r="AL78"/>
  <c r="D203" i="47"/>
  <c r="H203" s="1"/>
  <c r="J203" s="1"/>
  <c r="AL50" i="55"/>
  <c r="I116" i="47"/>
  <c r="I70"/>
  <c r="I236"/>
  <c r="D220"/>
  <c r="H220" s="1"/>
  <c r="D201"/>
  <c r="I64"/>
  <c r="I38"/>
  <c r="I6" i="38"/>
  <c r="I250" i="47"/>
  <c r="D150"/>
  <c r="H150" s="1"/>
  <c r="D9" i="38"/>
  <c r="H9" s="1"/>
  <c r="D109" i="47"/>
  <c r="H109" s="1"/>
  <c r="D17"/>
  <c r="H17" s="1"/>
  <c r="D243"/>
  <c r="H243" s="1"/>
  <c r="I220"/>
  <c r="I201"/>
  <c r="D64"/>
  <c r="H64" s="1"/>
  <c r="J64" s="1"/>
  <c r="D6" i="38"/>
  <c r="H6" s="1"/>
  <c r="D250" i="47"/>
  <c r="H250" s="1"/>
  <c r="I188"/>
  <c r="I184"/>
  <c r="I180"/>
  <c r="I175"/>
  <c r="I171"/>
  <c r="I167"/>
  <c r="I163"/>
  <c r="I159"/>
  <c r="I154"/>
  <c r="I150"/>
  <c r="I18" i="38"/>
  <c r="D187" i="47"/>
  <c r="H187" s="1"/>
  <c r="D183"/>
  <c r="H183" s="1"/>
  <c r="D178"/>
  <c r="H178" s="1"/>
  <c r="D174"/>
  <c r="H174" s="1"/>
  <c r="D170"/>
  <c r="H170" s="1"/>
  <c r="D166"/>
  <c r="H166" s="1"/>
  <c r="D162"/>
  <c r="H162" s="1"/>
  <c r="D158"/>
  <c r="H158" s="1"/>
  <c r="D153"/>
  <c r="H153" s="1"/>
  <c r="D149"/>
  <c r="H149" s="1"/>
  <c r="D17" i="38"/>
  <c r="H17" s="1"/>
  <c r="I186" i="47"/>
  <c r="I182"/>
  <c r="I177"/>
  <c r="I173"/>
  <c r="I169"/>
  <c r="I165"/>
  <c r="I161"/>
  <c r="I152"/>
  <c r="I148"/>
  <c r="I16" i="38"/>
  <c r="D189" i="47"/>
  <c r="H189" s="1"/>
  <c r="J189" s="1"/>
  <c r="D185"/>
  <c r="H185" s="1"/>
  <c r="D181"/>
  <c r="H181" s="1"/>
  <c r="J181" s="1"/>
  <c r="D176"/>
  <c r="H176" s="1"/>
  <c r="D172"/>
  <c r="H172" s="1"/>
  <c r="J172" s="1"/>
  <c r="D168"/>
  <c r="H168" s="1"/>
  <c r="D164"/>
  <c r="H164" s="1"/>
  <c r="J164" s="1"/>
  <c r="D160"/>
  <c r="H160" s="1"/>
  <c r="D156"/>
  <c r="H156" s="1"/>
  <c r="J156" s="1"/>
  <c r="D151"/>
  <c r="H151" s="1"/>
  <c r="D19" i="38"/>
  <c r="H19" s="1"/>
  <c r="J19" s="1"/>
  <c r="A19" s="1"/>
  <c r="I4"/>
  <c r="D190" i="47"/>
  <c r="H190" s="1"/>
  <c r="D186"/>
  <c r="H186" s="1"/>
  <c r="D140"/>
  <c r="H140" s="1"/>
  <c r="D86"/>
  <c r="H86" s="1"/>
  <c r="D82"/>
  <c r="H82" s="1"/>
  <c r="D22" i="38"/>
  <c r="D49" i="47"/>
  <c r="H49" s="1"/>
  <c r="D6"/>
  <c r="H6" s="1"/>
  <c r="I109"/>
  <c r="D103"/>
  <c r="H103" s="1"/>
  <c r="D83"/>
  <c r="H83" s="1"/>
  <c r="D274"/>
  <c r="I103"/>
  <c r="I87"/>
  <c r="I83"/>
  <c r="I274"/>
  <c r="I279" s="1"/>
  <c r="I190"/>
  <c r="I157"/>
  <c r="I82"/>
  <c r="I22" i="38"/>
  <c r="I26" s="1"/>
  <c r="I49" i="47"/>
  <c r="I10"/>
  <c r="D38"/>
  <c r="H38" s="1"/>
  <c r="D9"/>
  <c r="H9" s="1"/>
  <c r="I84" i="37"/>
  <c r="H188" i="47"/>
  <c r="I59" i="37"/>
  <c r="H129" i="47"/>
  <c r="D59" i="37"/>
  <c r="H59" s="1"/>
  <c r="D83"/>
  <c r="H83" s="1"/>
  <c r="D84"/>
  <c r="I83"/>
  <c r="N297" i="55"/>
  <c r="AN297" s="1"/>
  <c r="N293"/>
  <c r="AN293" s="1"/>
  <c r="N289"/>
  <c r="AN289" s="1"/>
  <c r="N285"/>
  <c r="AN285" s="1"/>
  <c r="N281"/>
  <c r="AN281" s="1"/>
  <c r="N277"/>
  <c r="AN277" s="1"/>
  <c r="N273"/>
  <c r="AN273" s="1"/>
  <c r="N269"/>
  <c r="AN269" s="1"/>
  <c r="N265"/>
  <c r="AN265" s="1"/>
  <c r="N261"/>
  <c r="AN261" s="1"/>
  <c r="N257"/>
  <c r="AN257" s="1"/>
  <c r="N253"/>
  <c r="AN253" s="1"/>
  <c r="N249"/>
  <c r="AN249" s="1"/>
  <c r="N245"/>
  <c r="AN245" s="1"/>
  <c r="N241"/>
  <c r="AN241" s="1"/>
  <c r="N237"/>
  <c r="AN237" s="1"/>
  <c r="N233"/>
  <c r="AN233" s="1"/>
  <c r="N229"/>
  <c r="AN229" s="1"/>
  <c r="N225"/>
  <c r="AN225" s="1"/>
  <c r="N221"/>
  <c r="AN221" s="1"/>
  <c r="N217"/>
  <c r="AN217" s="1"/>
  <c r="N213"/>
  <c r="AN213" s="1"/>
  <c r="N209"/>
  <c r="AN209" s="1"/>
  <c r="N205"/>
  <c r="AN205" s="1"/>
  <c r="N201"/>
  <c r="AN201" s="1"/>
  <c r="N197"/>
  <c r="AN197" s="1"/>
  <c r="N193"/>
  <c r="AN193" s="1"/>
  <c r="N189"/>
  <c r="AN189" s="1"/>
  <c r="N185"/>
  <c r="AN185" s="1"/>
  <c r="N181"/>
  <c r="AN181" s="1"/>
  <c r="N177"/>
  <c r="AN177" s="1"/>
  <c r="N173"/>
  <c r="AN173" s="1"/>
  <c r="N169"/>
  <c r="AN169" s="1"/>
  <c r="N165"/>
  <c r="AN165" s="1"/>
  <c r="N161"/>
  <c r="AN161" s="1"/>
  <c r="N157"/>
  <c r="AN157" s="1"/>
  <c r="N153"/>
  <c r="AN153" s="1"/>
  <c r="N148"/>
  <c r="AN148" s="1"/>
  <c r="N144"/>
  <c r="AN144" s="1"/>
  <c r="N140"/>
  <c r="AN140" s="1"/>
  <c r="N136"/>
  <c r="AN136" s="1"/>
  <c r="N132"/>
  <c r="AN132" s="1"/>
  <c r="N128"/>
  <c r="AN128" s="1"/>
  <c r="N124"/>
  <c r="AN124" s="1"/>
  <c r="N120"/>
  <c r="AN120" s="1"/>
  <c r="N116"/>
  <c r="AN116" s="1"/>
  <c r="N112"/>
  <c r="AN112" s="1"/>
  <c r="N108"/>
  <c r="AN108" s="1"/>
  <c r="N104"/>
  <c r="AN104" s="1"/>
  <c r="N100"/>
  <c r="AN100" s="1"/>
  <c r="N96"/>
  <c r="AN96" s="1"/>
  <c r="N92"/>
  <c r="AN92" s="1"/>
  <c r="N88"/>
  <c r="AN88" s="1"/>
  <c r="N84"/>
  <c r="AN84" s="1"/>
  <c r="N80"/>
  <c r="AN80" s="1"/>
  <c r="N76"/>
  <c r="AN76" s="1"/>
  <c r="N72"/>
  <c r="AN72" s="1"/>
  <c r="N68"/>
  <c r="AN68" s="1"/>
  <c r="N64"/>
  <c r="AN64" s="1"/>
  <c r="N60"/>
  <c r="AN60" s="1"/>
  <c r="N56"/>
  <c r="AN56" s="1"/>
  <c r="N48"/>
  <c r="AN48" s="1"/>
  <c r="N44"/>
  <c r="AN44" s="1"/>
  <c r="N40"/>
  <c r="AN40" s="1"/>
  <c r="N36"/>
  <c r="AN36" s="1"/>
  <c r="AN32"/>
  <c r="AN28"/>
  <c r="AN24"/>
  <c r="AN20"/>
  <c r="AN16"/>
  <c r="AN12"/>
  <c r="AN8"/>
  <c r="N52"/>
  <c r="AN52" s="1"/>
  <c r="N296"/>
  <c r="AN296" s="1"/>
  <c r="N292"/>
  <c r="AN292" s="1"/>
  <c r="N288"/>
  <c r="AN288" s="1"/>
  <c r="N284"/>
  <c r="AN284" s="1"/>
  <c r="N280"/>
  <c r="AN280" s="1"/>
  <c r="N276"/>
  <c r="AN276" s="1"/>
  <c r="N272"/>
  <c r="AN272" s="1"/>
  <c r="N268"/>
  <c r="AN268" s="1"/>
  <c r="N264"/>
  <c r="AN264" s="1"/>
  <c r="N260"/>
  <c r="AN260" s="1"/>
  <c r="N256"/>
  <c r="AN256" s="1"/>
  <c r="N252"/>
  <c r="AN252" s="1"/>
  <c r="N248"/>
  <c r="AN248" s="1"/>
  <c r="N244"/>
  <c r="AN244" s="1"/>
  <c r="N240"/>
  <c r="AN240" s="1"/>
  <c r="N236"/>
  <c r="AN236" s="1"/>
  <c r="N232"/>
  <c r="AN232" s="1"/>
  <c r="N228"/>
  <c r="AN228" s="1"/>
  <c r="N224"/>
  <c r="AN224" s="1"/>
  <c r="N220"/>
  <c r="AN220" s="1"/>
  <c r="N216"/>
  <c r="AN216" s="1"/>
  <c r="N212"/>
  <c r="AN212" s="1"/>
  <c r="N208"/>
  <c r="AN208" s="1"/>
  <c r="N204"/>
  <c r="AN204" s="1"/>
  <c r="N200"/>
  <c r="AN200" s="1"/>
  <c r="N196"/>
  <c r="AN196" s="1"/>
  <c r="N192"/>
  <c r="AN192" s="1"/>
  <c r="N188"/>
  <c r="AN188" s="1"/>
  <c r="N184"/>
  <c r="AN184" s="1"/>
  <c r="N180"/>
  <c r="AN180" s="1"/>
  <c r="N176"/>
  <c r="AN176" s="1"/>
  <c r="N172"/>
  <c r="AN172" s="1"/>
  <c r="N168"/>
  <c r="AN168" s="1"/>
  <c r="N164"/>
  <c r="AN164" s="1"/>
  <c r="N160"/>
  <c r="AN160" s="1"/>
  <c r="N156"/>
  <c r="AN156" s="1"/>
  <c r="N152"/>
  <c r="AN152" s="1"/>
  <c r="N147"/>
  <c r="AN147" s="1"/>
  <c r="N143"/>
  <c r="AN143" s="1"/>
  <c r="N139"/>
  <c r="AN139" s="1"/>
  <c r="N135"/>
  <c r="AN135" s="1"/>
  <c r="N131"/>
  <c r="AN131" s="1"/>
  <c r="N127"/>
  <c r="AN127" s="1"/>
  <c r="N123"/>
  <c r="AN123" s="1"/>
  <c r="N119"/>
  <c r="AN119" s="1"/>
  <c r="N115"/>
  <c r="AN115" s="1"/>
  <c r="N111"/>
  <c r="AN111" s="1"/>
  <c r="N107"/>
  <c r="AN107" s="1"/>
  <c r="N103"/>
  <c r="AN103" s="1"/>
  <c r="N99"/>
  <c r="AN99" s="1"/>
  <c r="N95"/>
  <c r="AN95" s="1"/>
  <c r="N91"/>
  <c r="AN91" s="1"/>
  <c r="N87"/>
  <c r="AN87" s="1"/>
  <c r="N83"/>
  <c r="AN83" s="1"/>
  <c r="N79"/>
  <c r="AN79" s="1"/>
  <c r="N75"/>
  <c r="AN75" s="1"/>
  <c r="N71"/>
  <c r="AN71" s="1"/>
  <c r="N67"/>
  <c r="AN67" s="1"/>
  <c r="N63"/>
  <c r="AN63" s="1"/>
  <c r="N59"/>
  <c r="AN59" s="1"/>
  <c r="N55"/>
  <c r="AN55" s="1"/>
  <c r="N51"/>
  <c r="AN51" s="1"/>
  <c r="N47"/>
  <c r="AN47" s="1"/>
  <c r="N43"/>
  <c r="AN43" s="1"/>
  <c r="N39"/>
  <c r="AN39" s="1"/>
  <c r="N35"/>
  <c r="AN35" s="1"/>
  <c r="AN31"/>
  <c r="AN27"/>
  <c r="AN23"/>
  <c r="AN19"/>
  <c r="AN15"/>
  <c r="AN11"/>
  <c r="AN7"/>
  <c r="N295"/>
  <c r="AN295" s="1"/>
  <c r="N291"/>
  <c r="AN291" s="1"/>
  <c r="N287"/>
  <c r="AN287" s="1"/>
  <c r="N283"/>
  <c r="AN283" s="1"/>
  <c r="N279"/>
  <c r="AN279" s="1"/>
  <c r="N275"/>
  <c r="AN275" s="1"/>
  <c r="N271"/>
  <c r="AN271" s="1"/>
  <c r="N267"/>
  <c r="AN267" s="1"/>
  <c r="N263"/>
  <c r="AN263" s="1"/>
  <c r="N259"/>
  <c r="AN259" s="1"/>
  <c r="N255"/>
  <c r="AN255" s="1"/>
  <c r="N251"/>
  <c r="AN251" s="1"/>
  <c r="N247"/>
  <c r="AN247" s="1"/>
  <c r="N243"/>
  <c r="AN243" s="1"/>
  <c r="N239"/>
  <c r="AN239" s="1"/>
  <c r="N235"/>
  <c r="AN235" s="1"/>
  <c r="N231"/>
  <c r="AN231" s="1"/>
  <c r="N227"/>
  <c r="AN227" s="1"/>
  <c r="N223"/>
  <c r="AN223" s="1"/>
  <c r="N219"/>
  <c r="AN219" s="1"/>
  <c r="N215"/>
  <c r="AN215" s="1"/>
  <c r="N211"/>
  <c r="AN211" s="1"/>
  <c r="N207"/>
  <c r="AN207" s="1"/>
  <c r="N203"/>
  <c r="AN203" s="1"/>
  <c r="N199"/>
  <c r="AN199" s="1"/>
  <c r="N195"/>
  <c r="AN195" s="1"/>
  <c r="N191"/>
  <c r="AN191" s="1"/>
  <c r="N187"/>
  <c r="AN187" s="1"/>
  <c r="N183"/>
  <c r="AN183" s="1"/>
  <c r="N179"/>
  <c r="AN179" s="1"/>
  <c r="N175"/>
  <c r="AN175" s="1"/>
  <c r="N171"/>
  <c r="AN171" s="1"/>
  <c r="N167"/>
  <c r="AN167" s="1"/>
  <c r="N163"/>
  <c r="AN163" s="1"/>
  <c r="N159"/>
  <c r="AN159" s="1"/>
  <c r="N155"/>
  <c r="AN155" s="1"/>
  <c r="N151"/>
  <c r="AN151" s="1"/>
  <c r="N146"/>
  <c r="AN146" s="1"/>
  <c r="N142"/>
  <c r="AN142" s="1"/>
  <c r="N138"/>
  <c r="AN138" s="1"/>
  <c r="N134"/>
  <c r="AN134" s="1"/>
  <c r="N130"/>
  <c r="AN130" s="1"/>
  <c r="N126"/>
  <c r="AN126" s="1"/>
  <c r="N122"/>
  <c r="AN122" s="1"/>
  <c r="N118"/>
  <c r="AN118" s="1"/>
  <c r="N114"/>
  <c r="AN114" s="1"/>
  <c r="N110"/>
  <c r="AN110" s="1"/>
  <c r="N106"/>
  <c r="AN106" s="1"/>
  <c r="N102"/>
  <c r="AN102" s="1"/>
  <c r="N98"/>
  <c r="AN98" s="1"/>
  <c r="N94"/>
  <c r="AN94" s="1"/>
  <c r="N90"/>
  <c r="AN90" s="1"/>
  <c r="N86"/>
  <c r="AN86" s="1"/>
  <c r="N82"/>
  <c r="AN82" s="1"/>
  <c r="N78"/>
  <c r="AN78" s="1"/>
  <c r="N74"/>
  <c r="AN74" s="1"/>
  <c r="N70"/>
  <c r="AN70" s="1"/>
  <c r="N66"/>
  <c r="AN66" s="1"/>
  <c r="N62"/>
  <c r="AN62" s="1"/>
  <c r="N58"/>
  <c r="AN58" s="1"/>
  <c r="N54"/>
  <c r="AN54" s="1"/>
  <c r="N50"/>
  <c r="AN50" s="1"/>
  <c r="N46"/>
  <c r="AN46" s="1"/>
  <c r="N42"/>
  <c r="AN42" s="1"/>
  <c r="N38"/>
  <c r="AN38" s="1"/>
  <c r="AN34"/>
  <c r="AN30"/>
  <c r="AN26"/>
  <c r="AN22"/>
  <c r="AN18"/>
  <c r="AN14"/>
  <c r="AN10"/>
  <c r="N6"/>
  <c r="AN6" s="1"/>
  <c r="N294"/>
  <c r="AN294" s="1"/>
  <c r="N290"/>
  <c r="AN290" s="1"/>
  <c r="N286"/>
  <c r="AN286" s="1"/>
  <c r="N282"/>
  <c r="AN282" s="1"/>
  <c r="N278"/>
  <c r="AN278" s="1"/>
  <c r="N274"/>
  <c r="AN274" s="1"/>
  <c r="N270"/>
  <c r="AN270" s="1"/>
  <c r="N266"/>
  <c r="AN266" s="1"/>
  <c r="N262"/>
  <c r="AN262" s="1"/>
  <c r="N258"/>
  <c r="AN258" s="1"/>
  <c r="N254"/>
  <c r="AN254" s="1"/>
  <c r="N250"/>
  <c r="AN250" s="1"/>
  <c r="N246"/>
  <c r="AN246" s="1"/>
  <c r="N242"/>
  <c r="AN242" s="1"/>
  <c r="N238"/>
  <c r="AN238" s="1"/>
  <c r="N234"/>
  <c r="AN234" s="1"/>
  <c r="N230"/>
  <c r="AN230" s="1"/>
  <c r="N226"/>
  <c r="AN226" s="1"/>
  <c r="N222"/>
  <c r="AN222" s="1"/>
  <c r="N218"/>
  <c r="AN218" s="1"/>
  <c r="N214"/>
  <c r="AN214" s="1"/>
  <c r="N210"/>
  <c r="AN210" s="1"/>
  <c r="N206"/>
  <c r="AN206" s="1"/>
  <c r="N202"/>
  <c r="AN202" s="1"/>
  <c r="N198"/>
  <c r="AN198" s="1"/>
  <c r="N194"/>
  <c r="AN194" s="1"/>
  <c r="N190"/>
  <c r="AN190" s="1"/>
  <c r="N186"/>
  <c r="AN186" s="1"/>
  <c r="N182"/>
  <c r="AN182" s="1"/>
  <c r="N178"/>
  <c r="AN178" s="1"/>
  <c r="N174"/>
  <c r="AN174" s="1"/>
  <c r="N170"/>
  <c r="AN170" s="1"/>
  <c r="N166"/>
  <c r="AN166" s="1"/>
  <c r="N162"/>
  <c r="AN162" s="1"/>
  <c r="N158"/>
  <c r="AN158" s="1"/>
  <c r="N154"/>
  <c r="AN154" s="1"/>
  <c r="N150"/>
  <c r="AN150" s="1"/>
  <c r="N145"/>
  <c r="AN145" s="1"/>
  <c r="N141"/>
  <c r="AN141" s="1"/>
  <c r="N137"/>
  <c r="AN137" s="1"/>
  <c r="N133"/>
  <c r="AN133" s="1"/>
  <c r="N129"/>
  <c r="AN129" s="1"/>
  <c r="N125"/>
  <c r="AN125" s="1"/>
  <c r="N121"/>
  <c r="AN121" s="1"/>
  <c r="N117"/>
  <c r="AN117" s="1"/>
  <c r="N113"/>
  <c r="AN113" s="1"/>
  <c r="N109"/>
  <c r="AN109" s="1"/>
  <c r="N105"/>
  <c r="AN105" s="1"/>
  <c r="N101"/>
  <c r="AN101" s="1"/>
  <c r="N97"/>
  <c r="AN97" s="1"/>
  <c r="N93"/>
  <c r="AN93" s="1"/>
  <c r="N89"/>
  <c r="AN89" s="1"/>
  <c r="N85"/>
  <c r="AN85" s="1"/>
  <c r="N81"/>
  <c r="AN81" s="1"/>
  <c r="N77"/>
  <c r="AN77" s="1"/>
  <c r="N73"/>
  <c r="AN73" s="1"/>
  <c r="N69"/>
  <c r="AN69" s="1"/>
  <c r="N65"/>
  <c r="AN65" s="1"/>
  <c r="N61"/>
  <c r="AN61" s="1"/>
  <c r="N57"/>
  <c r="AN57" s="1"/>
  <c r="N53"/>
  <c r="AN53" s="1"/>
  <c r="N49"/>
  <c r="AN49" s="1"/>
  <c r="N45"/>
  <c r="AN45" s="1"/>
  <c r="N41"/>
  <c r="AN41" s="1"/>
  <c r="N37"/>
  <c r="AN37" s="1"/>
  <c r="AN33"/>
  <c r="AN29"/>
  <c r="AN25"/>
  <c r="AN21"/>
  <c r="AN17"/>
  <c r="AN13"/>
  <c r="AN9"/>
  <c r="D22" i="37"/>
  <c r="D18"/>
  <c r="D14"/>
  <c r="D6"/>
  <c r="D53"/>
  <c r="D25"/>
  <c r="D21"/>
  <c r="D17"/>
  <c r="D9"/>
  <c r="D5"/>
  <c r="D23"/>
  <c r="D19"/>
  <c r="D15"/>
  <c r="D11"/>
  <c r="D7"/>
  <c r="D24"/>
  <c r="D20"/>
  <c r="D12"/>
  <c r="I42"/>
  <c r="I34"/>
  <c r="I37"/>
  <c r="I22"/>
  <c r="I18"/>
  <c r="I14"/>
  <c r="I10"/>
  <c r="I6"/>
  <c r="D33"/>
  <c r="I58"/>
  <c r="I53"/>
  <c r="I41"/>
  <c r="I33"/>
  <c r="I25"/>
  <c r="I21"/>
  <c r="I17"/>
  <c r="I13"/>
  <c r="I9"/>
  <c r="D40"/>
  <c r="D36"/>
  <c r="I61"/>
  <c r="I44"/>
  <c r="I36"/>
  <c r="I24"/>
  <c r="I20"/>
  <c r="I12"/>
  <c r="I8"/>
  <c r="D39"/>
  <c r="D31"/>
  <c r="I39"/>
  <c r="I31"/>
  <c r="I23"/>
  <c r="I19"/>
  <c r="I15"/>
  <c r="I11"/>
  <c r="I7"/>
  <c r="D38"/>
  <c r="D34"/>
  <c r="I43"/>
  <c r="D46"/>
  <c r="D58"/>
  <c r="D45"/>
  <c r="I5"/>
  <c r="D61"/>
  <c r="D37"/>
  <c r="I30"/>
  <c r="I49"/>
  <c r="I40"/>
  <c r="I47"/>
  <c r="I32"/>
  <c r="D52"/>
  <c r="D43"/>
  <c r="D28"/>
  <c r="D27"/>
  <c r="I28"/>
  <c r="I27"/>
  <c r="D51"/>
  <c r="D42"/>
  <c r="I56"/>
  <c r="I46"/>
  <c r="I38"/>
  <c r="D50"/>
  <c r="D41"/>
  <c r="D35"/>
  <c r="D29"/>
  <c r="I55"/>
  <c r="I45"/>
  <c r="I35"/>
  <c r="I29"/>
  <c r="D54"/>
  <c r="D44"/>
  <c r="D47"/>
  <c r="D32"/>
  <c r="D30"/>
  <c r="D48"/>
  <c r="I4"/>
  <c r="A4" s="1"/>
  <c r="I51"/>
  <c r="I26"/>
  <c r="D49"/>
  <c r="D16"/>
  <c r="D8"/>
  <c r="I50"/>
  <c r="I54"/>
  <c r="I16"/>
  <c r="D56"/>
  <c r="D26"/>
  <c r="D10"/>
  <c r="I52"/>
  <c r="I48"/>
  <c r="D55"/>
  <c r="D13"/>
  <c r="J250" i="47" l="1"/>
  <c r="J108"/>
  <c r="J121"/>
  <c r="J79"/>
  <c r="J15" i="38"/>
  <c r="A15" s="1"/>
  <c r="J151" i="47"/>
  <c r="J168"/>
  <c r="J185"/>
  <c r="J17" i="38"/>
  <c r="A17" s="1"/>
  <c r="J162" i="47"/>
  <c r="J178"/>
  <c r="J72"/>
  <c r="J89"/>
  <c r="J160"/>
  <c r="J176"/>
  <c r="J187"/>
  <c r="J66"/>
  <c r="J137"/>
  <c r="J186"/>
  <c r="J71"/>
  <c r="J88"/>
  <c r="J177"/>
  <c r="J104"/>
  <c r="J117"/>
  <c r="J134"/>
  <c r="J129"/>
  <c r="J170"/>
  <c r="J50"/>
  <c r="J61"/>
  <c r="J78"/>
  <c r="J37"/>
  <c r="J55"/>
  <c r="J119"/>
  <c r="J21"/>
  <c r="J19"/>
  <c r="J102"/>
  <c r="J126"/>
  <c r="J132"/>
  <c r="J100"/>
  <c r="J36"/>
  <c r="J15"/>
  <c r="J153"/>
  <c r="J26"/>
  <c r="J97"/>
  <c r="J106"/>
  <c r="J123"/>
  <c r="J139"/>
  <c r="J141"/>
  <c r="J107"/>
  <c r="J95"/>
  <c r="J111"/>
  <c r="J128"/>
  <c r="J136"/>
  <c r="J152"/>
  <c r="J116"/>
  <c r="J96"/>
  <c r="J5" i="38"/>
  <c r="A5" s="1"/>
  <c r="J57" i="47"/>
  <c r="J114"/>
  <c r="J131"/>
  <c r="J133"/>
  <c r="J98"/>
  <c r="J115"/>
  <c r="J124"/>
  <c r="J122"/>
  <c r="J138"/>
  <c r="J41"/>
  <c r="J63"/>
  <c r="J34"/>
  <c r="J56"/>
  <c r="J77"/>
  <c r="J85"/>
  <c r="J58"/>
  <c r="J27"/>
  <c r="J35"/>
  <c r="J44"/>
  <c r="J65"/>
  <c r="J236"/>
  <c r="J28"/>
  <c r="J75"/>
  <c r="A128"/>
  <c r="J158"/>
  <c r="J174"/>
  <c r="J18" i="38"/>
  <c r="A18" s="1"/>
  <c r="J9"/>
  <c r="A9" s="1"/>
  <c r="J47" i="47"/>
  <c r="J80"/>
  <c r="J113"/>
  <c r="J130"/>
  <c r="J149"/>
  <c r="J166"/>
  <c r="J183"/>
  <c r="J48"/>
  <c r="J74"/>
  <c r="J18"/>
  <c r="J68"/>
  <c r="J93"/>
  <c r="J8" i="38"/>
  <c r="A8" s="1"/>
  <c r="J32" i="47"/>
  <c r="J11"/>
  <c r="J54"/>
  <c r="J42"/>
  <c r="J91"/>
  <c r="J7" i="38"/>
  <c r="A7" s="1"/>
  <c r="J14" i="47"/>
  <c r="J23"/>
  <c r="J31"/>
  <c r="J39"/>
  <c r="J53"/>
  <c r="J69"/>
  <c r="J94"/>
  <c r="J9"/>
  <c r="J6"/>
  <c r="J86"/>
  <c r="J90"/>
  <c r="A4"/>
  <c r="J12"/>
  <c r="J25"/>
  <c r="J33"/>
  <c r="J51"/>
  <c r="J59"/>
  <c r="J67"/>
  <c r="J76"/>
  <c r="J84"/>
  <c r="J92"/>
  <c r="J6" i="38"/>
  <c r="A6" s="1"/>
  <c r="J5" i="47"/>
  <c r="J81"/>
  <c r="J7"/>
  <c r="J24"/>
  <c r="J29"/>
  <c r="J243"/>
  <c r="J13"/>
  <c r="J30"/>
  <c r="J52"/>
  <c r="J62"/>
  <c r="J22"/>
  <c r="J43"/>
  <c r="J60"/>
  <c r="J20"/>
  <c r="J38"/>
  <c r="J140"/>
  <c r="J220"/>
  <c r="J8"/>
  <c r="J17"/>
  <c r="D10" i="38"/>
  <c r="A169" i="47"/>
  <c r="J70"/>
  <c r="J154"/>
  <c r="J171"/>
  <c r="J188"/>
  <c r="H201"/>
  <c r="J201" s="1"/>
  <c r="J165"/>
  <c r="J182"/>
  <c r="J159"/>
  <c r="J175"/>
  <c r="J150"/>
  <c r="J167"/>
  <c r="J184"/>
  <c r="J109"/>
  <c r="J49"/>
  <c r="A23"/>
  <c r="A90"/>
  <c r="J161"/>
  <c r="J169"/>
  <c r="D20" i="38"/>
  <c r="J173" i="47"/>
  <c r="J163"/>
  <c r="J180"/>
  <c r="D143"/>
  <c r="J148"/>
  <c r="A250"/>
  <c r="I143"/>
  <c r="A236"/>
  <c r="J103"/>
  <c r="J82"/>
  <c r="J83"/>
  <c r="A203"/>
  <c r="J190"/>
  <c r="H274"/>
  <c r="A274" s="1"/>
  <c r="D279"/>
  <c r="J157"/>
  <c r="A243"/>
  <c r="H22" i="38"/>
  <c r="D26"/>
  <c r="J10" i="47"/>
  <c r="A57"/>
  <c r="J87"/>
  <c r="A220"/>
  <c r="A124"/>
  <c r="A132"/>
  <c r="A39"/>
  <c r="A107"/>
  <c r="A186"/>
  <c r="A149"/>
  <c r="A158"/>
  <c r="A166"/>
  <c r="A174"/>
  <c r="A183"/>
  <c r="A191"/>
  <c r="A6"/>
  <c r="A74"/>
  <c r="A152"/>
  <c r="A153"/>
  <c r="A162"/>
  <c r="A170"/>
  <c r="A178"/>
  <c r="A187"/>
  <c r="A14"/>
  <c r="A49"/>
  <c r="A82"/>
  <c r="A115"/>
  <c r="A161"/>
  <c r="A31"/>
  <c r="A65"/>
  <c r="A98"/>
  <c r="A140"/>
  <c r="A177"/>
  <c r="A10"/>
  <c r="A19"/>
  <c r="A27"/>
  <c r="A35"/>
  <c r="A44"/>
  <c r="A53"/>
  <c r="A61"/>
  <c r="A69"/>
  <c r="A78"/>
  <c r="A86"/>
  <c r="A94"/>
  <c r="A102"/>
  <c r="A111"/>
  <c r="A119"/>
  <c r="A136"/>
  <c r="A148"/>
  <c r="A157"/>
  <c r="A165"/>
  <c r="A173"/>
  <c r="A182"/>
  <c r="A190"/>
  <c r="J16" i="38"/>
  <c r="A16" s="1"/>
  <c r="H20"/>
  <c r="A9" i="47"/>
  <c r="A18"/>
  <c r="A26"/>
  <c r="A34"/>
  <c r="A43"/>
  <c r="A52"/>
  <c r="A60"/>
  <c r="A68"/>
  <c r="A77"/>
  <c r="A85"/>
  <c r="A93"/>
  <c r="A101"/>
  <c r="A110"/>
  <c r="A118"/>
  <c r="A127"/>
  <c r="A135"/>
  <c r="A151"/>
  <c r="A160"/>
  <c r="A168"/>
  <c r="A176"/>
  <c r="A185"/>
  <c r="A7"/>
  <c r="A15"/>
  <c r="A24"/>
  <c r="A32"/>
  <c r="A41"/>
  <c r="A50"/>
  <c r="A58"/>
  <c r="A66"/>
  <c r="A75"/>
  <c r="A83"/>
  <c r="A91"/>
  <c r="A99"/>
  <c r="A108"/>
  <c r="A116"/>
  <c r="A125"/>
  <c r="A133"/>
  <c r="A141"/>
  <c r="A12"/>
  <c r="A21"/>
  <c r="A29"/>
  <c r="A37"/>
  <c r="A47"/>
  <c r="A55"/>
  <c r="A63"/>
  <c r="A71"/>
  <c r="A80"/>
  <c r="A88"/>
  <c r="A96"/>
  <c r="A104"/>
  <c r="A113"/>
  <c r="A122"/>
  <c r="A130"/>
  <c r="A138"/>
  <c r="A154"/>
  <c r="A163"/>
  <c r="A171"/>
  <c r="A180"/>
  <c r="A188"/>
  <c r="A59" i="37"/>
  <c r="H10" i="38"/>
  <c r="J4"/>
  <c r="A4" s="1"/>
  <c r="J4" i="47"/>
  <c r="H143"/>
  <c r="J83" i="37"/>
  <c r="A5" i="47"/>
  <c r="A13"/>
  <c r="A22"/>
  <c r="A30"/>
  <c r="A38"/>
  <c r="A48"/>
  <c r="A56"/>
  <c r="A64"/>
  <c r="A72"/>
  <c r="A81"/>
  <c r="A89"/>
  <c r="A97"/>
  <c r="A106"/>
  <c r="A114"/>
  <c r="A123"/>
  <c r="A131"/>
  <c r="A139"/>
  <c r="A156"/>
  <c r="A164"/>
  <c r="A172"/>
  <c r="A181"/>
  <c r="A189"/>
  <c r="A11"/>
  <c r="A20"/>
  <c r="A28"/>
  <c r="A36"/>
  <c r="A45"/>
  <c r="A54"/>
  <c r="A62"/>
  <c r="A70"/>
  <c r="A79"/>
  <c r="A87"/>
  <c r="A95"/>
  <c r="A103"/>
  <c r="A112"/>
  <c r="A121"/>
  <c r="A129"/>
  <c r="A137"/>
  <c r="A8"/>
  <c r="A17"/>
  <c r="A25"/>
  <c r="A33"/>
  <c r="A42"/>
  <c r="A51"/>
  <c r="A59"/>
  <c r="A67"/>
  <c r="A76"/>
  <c r="A84"/>
  <c r="A92"/>
  <c r="A100"/>
  <c r="A109"/>
  <c r="A117"/>
  <c r="A126"/>
  <c r="A134"/>
  <c r="A150"/>
  <c r="A159"/>
  <c r="A167"/>
  <c r="A175"/>
  <c r="A184"/>
  <c r="A88" i="37"/>
  <c r="A83"/>
  <c r="I91"/>
  <c r="H84"/>
  <c r="J84" s="1"/>
  <c r="J59"/>
  <c r="H55"/>
  <c r="A55" s="1"/>
  <c r="H10"/>
  <c r="J10" s="1"/>
  <c r="H32"/>
  <c r="A32" s="1"/>
  <c r="H50"/>
  <c r="J50" s="1"/>
  <c r="H51"/>
  <c r="A51" s="1"/>
  <c r="H27"/>
  <c r="J27" s="1"/>
  <c r="H45"/>
  <c r="A45" s="1"/>
  <c r="H19"/>
  <c r="J19" s="1"/>
  <c r="H9"/>
  <c r="A9" s="1"/>
  <c r="H18"/>
  <c r="J18" s="1"/>
  <c r="H26"/>
  <c r="A26" s="1"/>
  <c r="H8"/>
  <c r="J8" s="1"/>
  <c r="H48"/>
  <c r="A48" s="1"/>
  <c r="H47"/>
  <c r="J47" s="1"/>
  <c r="H29"/>
  <c r="A29" s="1"/>
  <c r="H28"/>
  <c r="J28" s="1"/>
  <c r="H37"/>
  <c r="A37" s="1"/>
  <c r="H61"/>
  <c r="J61" s="1"/>
  <c r="H58"/>
  <c r="A58" s="1"/>
  <c r="H34"/>
  <c r="J34" s="1"/>
  <c r="H39"/>
  <c r="A39" s="1"/>
  <c r="H36"/>
  <c r="J36" s="1"/>
  <c r="H33"/>
  <c r="A33" s="1"/>
  <c r="H12"/>
  <c r="J12" s="1"/>
  <c r="H7"/>
  <c r="A7" s="1"/>
  <c r="H23"/>
  <c r="A23" s="1"/>
  <c r="H17"/>
  <c r="A17" s="1"/>
  <c r="H53"/>
  <c r="J53" s="1"/>
  <c r="H22"/>
  <c r="A22" s="1"/>
  <c r="H13"/>
  <c r="J13" s="1"/>
  <c r="H56"/>
  <c r="A56" s="1"/>
  <c r="H16"/>
  <c r="J16" s="1"/>
  <c r="H44"/>
  <c r="A44" s="1"/>
  <c r="H35"/>
  <c r="J35" s="1"/>
  <c r="H43"/>
  <c r="A43" s="1"/>
  <c r="H46"/>
  <c r="J46" s="1"/>
  <c r="H20"/>
  <c r="A20" s="1"/>
  <c r="H11"/>
  <c r="J11" s="1"/>
  <c r="H21"/>
  <c r="A21" s="1"/>
  <c r="H6"/>
  <c r="J6" s="1"/>
  <c r="H49"/>
  <c r="A49" s="1"/>
  <c r="H30"/>
  <c r="J30" s="1"/>
  <c r="H54"/>
  <c r="A54" s="1"/>
  <c r="H41"/>
  <c r="J41" s="1"/>
  <c r="H42"/>
  <c r="A42" s="1"/>
  <c r="H52"/>
  <c r="J52" s="1"/>
  <c r="H38"/>
  <c r="A38" s="1"/>
  <c r="H31"/>
  <c r="J31" s="1"/>
  <c r="H40"/>
  <c r="A40" s="1"/>
  <c r="H24"/>
  <c r="J24" s="1"/>
  <c r="H15"/>
  <c r="A15" s="1"/>
  <c r="H5"/>
  <c r="J5" s="1"/>
  <c r="H25"/>
  <c r="A25" s="1"/>
  <c r="H14"/>
  <c r="J14" s="1"/>
  <c r="J4"/>
  <c r="J91"/>
  <c r="N998" i="55"/>
  <c r="I20" i="38"/>
  <c r="I10"/>
  <c r="H91" i="37"/>
  <c r="D91"/>
  <c r="I62"/>
  <c r="D62"/>
  <c r="D85"/>
  <c r="D272" i="47"/>
  <c r="I85" i="37"/>
  <c r="A201" i="47" l="1"/>
  <c r="J272"/>
  <c r="J143"/>
  <c r="H26" i="38"/>
  <c r="J22"/>
  <c r="H279" i="47"/>
  <c r="A279" s="1"/>
  <c r="J274"/>
  <c r="J279" s="1"/>
  <c r="A91" i="37"/>
  <c r="J85"/>
  <c r="A84"/>
  <c r="A143" i="47"/>
  <c r="A20" i="38"/>
  <c r="A30" i="37"/>
  <c r="A11"/>
  <c r="A19"/>
  <c r="A8"/>
  <c r="A31"/>
  <c r="A5"/>
  <c r="A18"/>
  <c r="A6"/>
  <c r="A28"/>
  <c r="A10"/>
  <c r="A13"/>
  <c r="A34"/>
  <c r="A16"/>
  <c r="A12"/>
  <c r="A14"/>
  <c r="A24"/>
  <c r="A27"/>
  <c r="J7"/>
  <c r="J9"/>
  <c r="J29"/>
  <c r="J55"/>
  <c r="J33"/>
  <c r="J22"/>
  <c r="J23"/>
  <c r="J51"/>
  <c r="J42"/>
  <c r="J43"/>
  <c r="J56"/>
  <c r="J45"/>
  <c r="J38"/>
  <c r="J44"/>
  <c r="J25"/>
  <c r="J37"/>
  <c r="J40"/>
  <c r="A35"/>
  <c r="A61"/>
  <c r="J26"/>
  <c r="J58"/>
  <c r="J17"/>
  <c r="J15"/>
  <c r="J48"/>
  <c r="J39"/>
  <c r="A41"/>
  <c r="A46"/>
  <c r="A53"/>
  <c r="A50"/>
  <c r="J32"/>
  <c r="J20"/>
  <c r="A52"/>
  <c r="A36"/>
  <c r="A47"/>
  <c r="J49"/>
  <c r="J54"/>
  <c r="J21"/>
  <c r="H62"/>
  <c r="A62" s="1"/>
  <c r="J10" i="38"/>
  <c r="J26" l="1"/>
  <c r="A26" s="1"/>
  <c r="A22"/>
  <c r="J62" i="37"/>
  <c r="E85"/>
  <c r="F85"/>
  <c r="H85" l="1"/>
  <c r="A85" s="1"/>
  <c r="A10" i="38" l="1"/>
  <c r="G272" i="47" l="1"/>
  <c r="H272"/>
  <c r="I272"/>
  <c r="A272" l="1"/>
</calcChain>
</file>

<file path=xl/sharedStrings.xml><?xml version="1.0" encoding="utf-8"?>
<sst xmlns="http://schemas.openxmlformats.org/spreadsheetml/2006/main" count="182" uniqueCount="99">
  <si>
    <t>Provisions réglementées</t>
  </si>
  <si>
    <t>TOTAL</t>
  </si>
  <si>
    <t>Augmentation</t>
  </si>
  <si>
    <t>Diminution</t>
  </si>
  <si>
    <t>Brut au début de l'exercice</t>
  </si>
  <si>
    <t>Diminutions de l'exercice</t>
  </si>
  <si>
    <t>Brut à la fin de l'exercice</t>
  </si>
  <si>
    <t>RESSOURCES</t>
  </si>
  <si>
    <t>Augmentations     de l'exercice</t>
  </si>
  <si>
    <t>Solde à la fin de l'exercice</t>
  </si>
  <si>
    <t>IMMOBILISATIONS INCORPORELLES</t>
  </si>
  <si>
    <t xml:space="preserve"> AMORTISSEMENTS IMMOBILISATIONS INCORPORELLES</t>
  </si>
  <si>
    <t>Brut au début            de l'exercice</t>
  </si>
  <si>
    <t>IMMOBILISATIONS CORPORELLES</t>
  </si>
  <si>
    <t>Reclassement</t>
  </si>
  <si>
    <t>Montant à la fin de l'exercice</t>
  </si>
  <si>
    <t>Montant au début de l'exercice</t>
  </si>
  <si>
    <t>FONDS ASSOCIATIFS Situation nette</t>
  </si>
  <si>
    <t>AMORTISSEMENTS et PROVISIONS                                    IMMOBILISATIONS CORPORELLES</t>
  </si>
  <si>
    <t xml:space="preserve">Fonds à engager au début de l'exercice </t>
  </si>
  <si>
    <t>Fonds restant à engager en fin d'exercice</t>
  </si>
  <si>
    <t xml:space="preserve"> Immobilisations incorporelles : variation des valeurs brutes et amortissements</t>
  </si>
  <si>
    <t xml:space="preserve"> Immobilisations incorporelles : variation des amortissements</t>
  </si>
  <si>
    <t xml:space="preserve"> Immobilisations corporelles : variation des valeurs brutes et amortissements</t>
  </si>
  <si>
    <t xml:space="preserve"> Immobilisations corporelles : variation des amortissements</t>
  </si>
  <si>
    <t>Tableau de variation des fonds dédiés</t>
  </si>
  <si>
    <t>Tableau de variation des fonds propres</t>
  </si>
  <si>
    <t>Reclass. et Retraitements Consolidation</t>
  </si>
  <si>
    <t>COMPTE</t>
  </si>
  <si>
    <t>LIBELLE</t>
  </si>
  <si>
    <t>DEBIT</t>
  </si>
  <si>
    <t>CREDIT</t>
  </si>
  <si>
    <t>CUMUL DE L'EXERCICE N</t>
  </si>
  <si>
    <t>CUMUL DE L'EXERCICE N-1</t>
  </si>
  <si>
    <t>Ref</t>
  </si>
  <si>
    <t>Commentaire</t>
  </si>
  <si>
    <t>6.0</t>
  </si>
  <si>
    <t>7.0</t>
  </si>
  <si>
    <t xml:space="preserve">Commentaire </t>
  </si>
  <si>
    <t>11.3</t>
  </si>
  <si>
    <t>écart</t>
  </si>
  <si>
    <t>écart correspond aux immos corp.</t>
  </si>
  <si>
    <t>Résultat N-1</t>
  </si>
  <si>
    <t>Résultat N-2</t>
  </si>
  <si>
    <t>MVTS DE L'EXERCICE N</t>
  </si>
  <si>
    <t>7.4</t>
  </si>
  <si>
    <t>OK Liste des Entrées d'immos</t>
  </si>
  <si>
    <t>S/Totaux</t>
  </si>
  <si>
    <t>VARIATION</t>
  </si>
  <si>
    <t>Var N / N-1</t>
  </si>
  <si>
    <t>Fichiers</t>
  </si>
  <si>
    <t>N/A</t>
  </si>
  <si>
    <t>10-11-12-13</t>
  </si>
  <si>
    <t>A SOLDER</t>
  </si>
  <si>
    <t>Cycle</t>
  </si>
  <si>
    <t>Début</t>
  </si>
  <si>
    <t>Fin</t>
  </si>
  <si>
    <t>min</t>
  </si>
  <si>
    <t>max</t>
  </si>
  <si>
    <t>lien</t>
  </si>
  <si>
    <t>cycle</t>
  </si>
  <si>
    <t>31/12/2016</t>
  </si>
  <si>
    <t>COMPARAISON</t>
  </si>
  <si>
    <t>10.4</t>
  </si>
  <si>
    <t>OUI</t>
  </si>
  <si>
    <t>13.1</t>
  </si>
  <si>
    <t>12.2 - 17</t>
  </si>
  <si>
    <t>A SOLDER AU 31/12</t>
  </si>
  <si>
    <t>31/12/2017</t>
  </si>
  <si>
    <t>Solde N-1</t>
  </si>
  <si>
    <t>Solde N</t>
  </si>
  <si>
    <t>Reclasst</t>
  </si>
  <si>
    <t>Ctrl</t>
  </si>
  <si>
    <t>Solde Compta 31/12/2016</t>
  </si>
  <si>
    <t>Raccourci</t>
  </si>
  <si>
    <t>XRef</t>
  </si>
  <si>
    <t>Solde Compta 31/12/2017</t>
  </si>
  <si>
    <t>APP. SANS DROIT DE REPRISE</t>
  </si>
  <si>
    <t>RESERVE INVESTISSEMENT</t>
  </si>
  <si>
    <t>LOGICIELS</t>
  </si>
  <si>
    <t>TERRAINS BATIS</t>
  </si>
  <si>
    <t>AGENC. AMEN. TERRAINS NUS</t>
  </si>
  <si>
    <t>BATIMENTS</t>
  </si>
  <si>
    <t>INST. AGENC. AMEN. CONSTR.</t>
  </si>
  <si>
    <t>MATERIEL &amp; OUTILLAGE</t>
  </si>
  <si>
    <t>MATERIEL MEDICAL</t>
  </si>
  <si>
    <t>INST. AGENC. AMEN. DIVERS</t>
  </si>
  <si>
    <t>MATERIEL DE TRANSPORT</t>
  </si>
  <si>
    <t>MAT. BUREAU &amp; INFORMATIQUE</t>
  </si>
  <si>
    <t>MOBILIER</t>
  </si>
  <si>
    <t>Cum_Débit_N-1</t>
  </si>
  <si>
    <t>Cum_Crédit_N-1</t>
  </si>
  <si>
    <t>Mvts_Débit_N</t>
  </si>
  <si>
    <t>Mvts_Crédit_N</t>
  </si>
  <si>
    <t>Cum_Débit_N</t>
  </si>
  <si>
    <t>Cum_Crédit_N</t>
  </si>
  <si>
    <t>Solde_N-1</t>
  </si>
  <si>
    <t>Solde_N</t>
  </si>
  <si>
    <t>Var_N_N-1</t>
  </si>
</sst>
</file>

<file path=xl/styles.xml><?xml version="1.0" encoding="utf-8"?>
<styleSheet xmlns="http://schemas.openxmlformats.org/spreadsheetml/2006/main">
  <numFmts count="6">
    <numFmt numFmtId="44" formatCode="_(&quot;$&quot;* #,##0.00_);_(&quot;$&quot;* \(#,##0.00\);_(&quot;$&quot;* &quot;-&quot;??_);_(@_)"/>
    <numFmt numFmtId="164" formatCode="_-* #,##0.00\ _€_-;\-* #,##0.00\ _€_-;_-* &quot;-&quot;??\ _€_-;_-@_-"/>
    <numFmt numFmtId="165" formatCode="#,##0&quot; &quot;;\(#,##0\)"/>
    <numFmt numFmtId="166" formatCode="_-* #,##0.00\ [$€]_-;\-* #,##0.00\ [$€]_-;_-* &quot;-&quot;??\ [$€]_-;_-@_-"/>
    <numFmt numFmtId="167" formatCode="_-* #,##0\ _€_-;\-* #,##0\ _€_-;_-* &quot;-&quot;??\ _€_-;_-@_-"/>
    <numFmt numFmtId="168" formatCode="_-* #,##0.00\ _€_-;\-* #,##0.00\ _€_-;_-* &quot;-&quot;\ _€_-;_-@_-"/>
  </numFmts>
  <fonts count="48">
    <font>
      <sz val="10"/>
      <name val="Arial"/>
      <family val="2"/>
    </font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sz val="9"/>
      <name val="Arial Narrow"/>
      <family val="2"/>
    </font>
    <font>
      <b/>
      <u/>
      <sz val="9"/>
      <name val="Arial Narrow"/>
      <family val="2"/>
    </font>
    <font>
      <b/>
      <sz val="9"/>
      <name val="Arial Narrow"/>
      <family val="2"/>
    </font>
    <font>
      <sz val="9"/>
      <color indexed="10"/>
      <name val="Arial Narrow"/>
      <family val="2"/>
    </font>
    <font>
      <sz val="9"/>
      <color rgb="FFFF0000"/>
      <name val="Arial Narrow"/>
      <family val="2"/>
    </font>
    <font>
      <b/>
      <sz val="9"/>
      <color rgb="FFFF0000"/>
      <name val="Arial Narrow"/>
      <family val="2"/>
    </font>
    <font>
      <i/>
      <sz val="9"/>
      <name val="Arial Narrow"/>
      <family val="2"/>
    </font>
    <font>
      <sz val="10"/>
      <name val="Arial Narrow"/>
      <family val="2"/>
    </font>
    <font>
      <b/>
      <sz val="10"/>
      <color rgb="FFFF0000"/>
      <name val="Arial Narrow"/>
      <family val="2"/>
    </font>
    <font>
      <b/>
      <sz val="11"/>
      <color rgb="FFFF0000"/>
      <name val="Arial Narrow"/>
      <family val="2"/>
    </font>
    <font>
      <i/>
      <sz val="8"/>
      <name val="Arial Narrow"/>
      <family val="2"/>
    </font>
    <font>
      <i/>
      <sz val="8"/>
      <color rgb="FFFF0000"/>
      <name val="Arial Narrow"/>
      <family val="2"/>
    </font>
    <font>
      <b/>
      <i/>
      <sz val="8"/>
      <color rgb="FFFF0000"/>
      <name val="Arial Narrow"/>
      <family val="2"/>
    </font>
    <font>
      <b/>
      <i/>
      <sz val="9"/>
      <name val="Arial Narrow"/>
      <family val="2"/>
    </font>
    <font>
      <b/>
      <sz val="16"/>
      <color rgb="FFFF0000"/>
      <name val="Arial Narrow"/>
      <family val="2"/>
    </font>
    <font>
      <sz val="10"/>
      <color theme="1"/>
      <name val="Arial Narrow"/>
      <family val="2"/>
    </font>
    <font>
      <u/>
      <sz val="10"/>
      <color theme="10"/>
      <name val="Arial"/>
      <family val="2"/>
    </font>
    <font>
      <b/>
      <sz val="14"/>
      <color theme="0"/>
      <name val="Arial Narrow"/>
      <family val="2"/>
    </font>
    <font>
      <b/>
      <sz val="12"/>
      <name val="Arial"/>
      <family val="2"/>
    </font>
    <font>
      <b/>
      <sz val="10"/>
      <color theme="1"/>
      <name val="Arial Narrow"/>
      <family val="2"/>
    </font>
    <font>
      <sz val="10"/>
      <color rgb="FFC00000"/>
      <name val="Arial Narrow"/>
      <family val="2"/>
    </font>
    <font>
      <b/>
      <sz val="10"/>
      <color rgb="FFC00000"/>
      <name val="Arial Narrow"/>
      <family val="2"/>
    </font>
    <font>
      <b/>
      <sz val="12"/>
      <color rgb="FFC00000"/>
      <name val="Arial Narrow"/>
      <family val="2"/>
    </font>
    <font>
      <sz val="10"/>
      <color theme="0"/>
      <name val="Arial Narrow"/>
      <family val="2"/>
    </font>
    <font>
      <sz val="12"/>
      <color theme="0"/>
      <name val="Arial Narrow"/>
      <family val="2"/>
    </font>
    <font>
      <b/>
      <sz val="12"/>
      <color theme="0"/>
      <name val="Arial Narrow"/>
      <family val="2"/>
    </font>
    <font>
      <b/>
      <i/>
      <sz val="9"/>
      <color rgb="FFFF0000"/>
      <name val="Arial Narrow"/>
      <family val="2"/>
    </font>
    <font>
      <i/>
      <sz val="9"/>
      <color rgb="FFFF0000"/>
      <name val="Arial Narrow"/>
      <family val="2"/>
    </font>
    <font>
      <sz val="9"/>
      <color theme="0"/>
      <name val="Arial Narrow"/>
      <family val="2"/>
    </font>
    <font>
      <sz val="9"/>
      <color theme="1"/>
      <name val="Calibri"/>
      <family val="2"/>
      <scheme val="minor"/>
    </font>
    <font>
      <b/>
      <sz val="26"/>
      <color theme="0"/>
      <name val="Cambria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4"/>
      </right>
      <top/>
      <bottom/>
      <diagonal/>
    </border>
    <border>
      <left/>
      <right style="thin">
        <color theme="0" tint="-0.499984740745262"/>
      </right>
      <top style="thin">
        <color indexed="64"/>
      </top>
      <bottom/>
      <diagonal/>
    </border>
  </borders>
  <cellStyleXfs count="23">
    <xf numFmtId="0" fontId="0" fillId="0" borderId="0"/>
    <xf numFmtId="166" fontId="14" fillId="0" borderId="0" applyFont="0" applyFill="0" applyBorder="0" applyAlignment="0" applyProtection="0"/>
    <xf numFmtId="0" fontId="16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33" fillId="0" borderId="0" applyNumberForma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1" fillId="0" borderId="0"/>
    <xf numFmtId="0" fontId="46" fillId="0" borderId="0">
      <alignment vertical="center"/>
    </xf>
    <xf numFmtId="44" fontId="7" fillId="0" borderId="0" applyFont="0" applyFill="0" applyBorder="0" applyAlignment="0" applyProtection="0"/>
    <xf numFmtId="0" fontId="47" fillId="0" borderId="0" applyNumberFormat="0" applyFill="0" applyBorder="0" applyAlignment="0" applyProtection="0"/>
  </cellStyleXfs>
  <cellXfs count="246">
    <xf numFmtId="0" fontId="0" fillId="0" borderId="0" xfId="0"/>
    <xf numFmtId="0" fontId="17" fillId="2" borderId="0" xfId="0" applyFont="1" applyFill="1"/>
    <xf numFmtId="0" fontId="18" fillId="2" borderId="0" xfId="0" applyFont="1" applyFill="1" applyBorder="1"/>
    <xf numFmtId="164" fontId="17" fillId="2" borderId="12" xfId="2" applyNumberFormat="1" applyFont="1" applyFill="1" applyBorder="1"/>
    <xf numFmtId="164" fontId="17" fillId="2" borderId="21" xfId="2" applyNumberFormat="1" applyFont="1" applyFill="1" applyBorder="1"/>
    <xf numFmtId="164" fontId="19" fillId="2" borderId="13" xfId="2" applyNumberFormat="1" applyFont="1" applyFill="1" applyBorder="1"/>
    <xf numFmtId="164" fontId="17" fillId="2" borderId="0" xfId="0" applyNumberFormat="1" applyFont="1" applyFill="1"/>
    <xf numFmtId="0" fontId="19" fillId="2" borderId="0" xfId="2" applyFont="1" applyFill="1" applyBorder="1" applyAlignment="1">
      <alignment horizontal="center" vertical="center"/>
    </xf>
    <xf numFmtId="164" fontId="19" fillId="2" borderId="0" xfId="2" applyNumberFormat="1" applyFont="1" applyFill="1" applyBorder="1" applyAlignment="1">
      <alignment vertical="center"/>
    </xf>
    <xf numFmtId="164" fontId="20" fillId="2" borderId="0" xfId="0" applyNumberFormat="1" applyFont="1" applyFill="1" applyAlignment="1">
      <alignment horizontal="center"/>
    </xf>
    <xf numFmtId="164" fontId="20" fillId="2" borderId="0" xfId="0" applyNumberFormat="1" applyFont="1" applyFill="1"/>
    <xf numFmtId="0" fontId="18" fillId="2" borderId="0" xfId="0" applyFont="1" applyFill="1"/>
    <xf numFmtId="164" fontId="21" fillId="2" borderId="0" xfId="0" applyNumberFormat="1" applyFont="1" applyFill="1"/>
    <xf numFmtId="0" fontId="21" fillId="2" borderId="0" xfId="0" applyFont="1" applyFill="1"/>
    <xf numFmtId="0" fontId="19" fillId="2" borderId="0" xfId="0" applyFont="1" applyFill="1"/>
    <xf numFmtId="0" fontId="19" fillId="2" borderId="1" xfId="0" applyFont="1" applyFill="1" applyBorder="1" applyAlignment="1">
      <alignment horizontal="center" vertical="center" wrapText="1"/>
    </xf>
    <xf numFmtId="0" fontId="17" fillId="2" borderId="18" xfId="0" applyFont="1" applyFill="1" applyBorder="1"/>
    <xf numFmtId="164" fontId="17" fillId="2" borderId="12" xfId="0" applyNumberFormat="1" applyFont="1" applyFill="1" applyBorder="1"/>
    <xf numFmtId="164" fontId="17" fillId="2" borderId="12" xfId="2" applyNumberFormat="1" applyFont="1" applyFill="1" applyBorder="1" applyAlignment="1">
      <alignment vertical="center"/>
    </xf>
    <xf numFmtId="0" fontId="19" fillId="2" borderId="16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164" fontId="17" fillId="2" borderId="21" xfId="0" applyNumberFormat="1" applyFont="1" applyFill="1" applyBorder="1"/>
    <xf numFmtId="0" fontId="19" fillId="2" borderId="16" xfId="0" applyFont="1" applyFill="1" applyBorder="1" applyAlignment="1">
      <alignment horizontal="left" vertical="center"/>
    </xf>
    <xf numFmtId="164" fontId="19" fillId="2" borderId="13" xfId="0" applyNumberFormat="1" applyFont="1" applyFill="1" applyBorder="1" applyAlignment="1">
      <alignment vertical="center"/>
    </xf>
    <xf numFmtId="165" fontId="17" fillId="2" borderId="19" xfId="0" applyNumberFormat="1" applyFont="1" applyFill="1" applyBorder="1"/>
    <xf numFmtId="165" fontId="17" fillId="2" borderId="12" xfId="0" applyNumberFormat="1" applyFont="1" applyFill="1" applyBorder="1"/>
    <xf numFmtId="164" fontId="19" fillId="2" borderId="13" xfId="0" applyNumberFormat="1" applyFont="1" applyFill="1" applyBorder="1" applyAlignment="1">
      <alignment horizontal="right"/>
    </xf>
    <xf numFmtId="0" fontId="21" fillId="2" borderId="0" xfId="0" applyFont="1" applyFill="1" applyBorder="1" applyAlignment="1">
      <alignment horizontal="center" vertical="center"/>
    </xf>
    <xf numFmtId="164" fontId="21" fillId="2" borderId="0" xfId="0" applyNumberFormat="1" applyFont="1" applyFill="1" applyBorder="1" applyAlignment="1">
      <alignment horizontal="right"/>
    </xf>
    <xf numFmtId="165" fontId="18" fillId="2" borderId="0" xfId="0" applyNumberFormat="1" applyFont="1" applyFill="1" applyBorder="1"/>
    <xf numFmtId="164" fontId="19" fillId="2" borderId="13" xfId="0" applyNumberFormat="1" applyFont="1" applyFill="1" applyBorder="1" applyAlignment="1">
      <alignment horizontal="center" vertical="center" wrapText="1"/>
    </xf>
    <xf numFmtId="164" fontId="19" fillId="2" borderId="14" xfId="0" applyNumberFormat="1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/>
    </xf>
    <xf numFmtId="164" fontId="19" fillId="2" borderId="0" xfId="0" applyNumberFormat="1" applyFont="1" applyFill="1" applyBorder="1" applyAlignment="1">
      <alignment vertical="center"/>
    </xf>
    <xf numFmtId="0" fontId="22" fillId="2" borderId="0" xfId="0" applyFont="1" applyFill="1"/>
    <xf numFmtId="0" fontId="19" fillId="2" borderId="16" xfId="0" applyFont="1" applyFill="1" applyBorder="1"/>
    <xf numFmtId="164" fontId="19" fillId="2" borderId="13" xfId="0" applyNumberFormat="1" applyFont="1" applyFill="1" applyBorder="1"/>
    <xf numFmtId="0" fontId="19" fillId="2" borderId="0" xfId="0" applyFont="1" applyFill="1" applyBorder="1"/>
    <xf numFmtId="0" fontId="22" fillId="2" borderId="0" xfId="0" applyFont="1" applyFill="1" applyBorder="1"/>
    <xf numFmtId="164" fontId="21" fillId="2" borderId="0" xfId="0" applyNumberFormat="1" applyFont="1" applyFill="1" applyBorder="1"/>
    <xf numFmtId="0" fontId="21" fillId="2" borderId="0" xfId="0" applyFont="1" applyFill="1" applyBorder="1"/>
    <xf numFmtId="165" fontId="21" fillId="2" borderId="0" xfId="0" applyNumberFormat="1" applyFont="1" applyFill="1" applyBorder="1"/>
    <xf numFmtId="0" fontId="21" fillId="2" borderId="0" xfId="0" applyFont="1" applyFill="1" applyAlignment="1">
      <alignment vertical="center"/>
    </xf>
    <xf numFmtId="0" fontId="21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vertical="center"/>
    </xf>
    <xf numFmtId="4" fontId="17" fillId="2" borderId="0" xfId="0" applyNumberFormat="1" applyFont="1" applyFill="1"/>
    <xf numFmtId="0" fontId="19" fillId="2" borderId="0" xfId="0" applyFont="1" applyFill="1" applyBorder="1" applyAlignment="1">
      <alignment horizontal="left" vertical="center"/>
    </xf>
    <xf numFmtId="3" fontId="19" fillId="2" borderId="13" xfId="2" applyNumberFormat="1" applyFont="1" applyFill="1" applyBorder="1" applyAlignment="1">
      <alignment horizontal="center" vertical="center" wrapText="1"/>
    </xf>
    <xf numFmtId="0" fontId="17" fillId="2" borderId="0" xfId="0" applyNumberFormat="1" applyFont="1" applyFill="1" applyAlignment="1">
      <alignment horizontal="center"/>
    </xf>
    <xf numFmtId="0" fontId="21" fillId="2" borderId="0" xfId="0" applyNumberFormat="1" applyFont="1" applyFill="1" applyAlignment="1">
      <alignment horizontal="center"/>
    </xf>
    <xf numFmtId="165" fontId="17" fillId="2" borderId="3" xfId="0" applyNumberFormat="1" applyFont="1" applyFill="1" applyBorder="1"/>
    <xf numFmtId="0" fontId="17" fillId="2" borderId="0" xfId="0" applyNumberFormat="1" applyFont="1" applyFill="1"/>
    <xf numFmtId="165" fontId="17" fillId="2" borderId="15" xfId="0" applyNumberFormat="1" applyFont="1" applyFill="1" applyBorder="1"/>
    <xf numFmtId="0" fontId="22" fillId="2" borderId="0" xfId="0" applyFont="1" applyFill="1" applyAlignment="1">
      <alignment horizontal="center"/>
    </xf>
    <xf numFmtId="164" fontId="22" fillId="2" borderId="0" xfId="0" applyNumberFormat="1" applyFont="1" applyFill="1" applyAlignment="1">
      <alignment horizontal="center"/>
    </xf>
    <xf numFmtId="0" fontId="22" fillId="2" borderId="0" xfId="0" applyNumberFormat="1" applyFont="1" applyFill="1" applyAlignment="1">
      <alignment horizontal="center"/>
    </xf>
    <xf numFmtId="0" fontId="17" fillId="2" borderId="0" xfId="0" applyFont="1" applyFill="1"/>
    <xf numFmtId="0" fontId="22" fillId="2" borderId="0" xfId="0" applyFont="1" applyFill="1" applyBorder="1" applyAlignment="1">
      <alignment horizontal="center"/>
    </xf>
    <xf numFmtId="4" fontId="17" fillId="2" borderId="2" xfId="0" applyNumberFormat="1" applyFont="1" applyFill="1" applyBorder="1" applyAlignment="1">
      <alignment horizontal="right" vertical="center"/>
    </xf>
    <xf numFmtId="4" fontId="17" fillId="2" borderId="8" xfId="0" applyNumberFormat="1" applyFont="1" applyFill="1" applyBorder="1" applyAlignment="1">
      <alignment horizontal="right" vertical="center"/>
    </xf>
    <xf numFmtId="0" fontId="21" fillId="2" borderId="0" xfId="0" applyFont="1" applyFill="1" applyBorder="1" applyAlignment="1">
      <alignment vertical="center"/>
    </xf>
    <xf numFmtId="2" fontId="21" fillId="2" borderId="0" xfId="0" applyNumberFormat="1" applyFont="1" applyFill="1" applyAlignment="1">
      <alignment horizontal="left"/>
    </xf>
    <xf numFmtId="0" fontId="26" fillId="2" borderId="0" xfId="0" applyFont="1" applyFill="1"/>
    <xf numFmtId="164" fontId="22" fillId="2" borderId="12" xfId="0" applyNumberFormat="1" applyFont="1" applyFill="1" applyBorder="1"/>
    <xf numFmtId="164" fontId="22" fillId="2" borderId="0" xfId="0" applyNumberFormat="1" applyFont="1" applyFill="1" applyBorder="1"/>
    <xf numFmtId="164" fontId="25" fillId="2" borderId="0" xfId="0" applyNumberFormat="1" applyFont="1" applyFill="1" applyBorder="1" applyAlignment="1">
      <alignment horizontal="right"/>
    </xf>
    <xf numFmtId="164" fontId="22" fillId="2" borderId="0" xfId="0" applyNumberFormat="1" applyFont="1" applyFill="1" applyBorder="1" applyAlignment="1">
      <alignment horizontal="right"/>
    </xf>
    <xf numFmtId="164" fontId="19" fillId="2" borderId="0" xfId="0" applyNumberFormat="1" applyFont="1" applyFill="1" applyBorder="1" applyAlignment="1">
      <alignment horizontal="right"/>
    </xf>
    <xf numFmtId="164" fontId="22" fillId="2" borderId="12" xfId="2" applyNumberFormat="1" applyFont="1" applyFill="1" applyBorder="1"/>
    <xf numFmtId="164" fontId="22" fillId="2" borderId="0" xfId="0" applyNumberFormat="1" applyFont="1" applyFill="1" applyBorder="1" applyAlignment="1">
      <alignment vertical="center"/>
    </xf>
    <xf numFmtId="164" fontId="22" fillId="2" borderId="0" xfId="0" applyNumberFormat="1" applyFont="1" applyFill="1"/>
    <xf numFmtId="0" fontId="21" fillId="2" borderId="0" xfId="0" applyNumberFormat="1" applyFont="1" applyFill="1"/>
    <xf numFmtId="0" fontId="22" fillId="2" borderId="0" xfId="0" quotePrefix="1" applyNumberFormat="1" applyFont="1" applyFill="1" applyAlignment="1">
      <alignment horizontal="right"/>
    </xf>
    <xf numFmtId="164" fontId="21" fillId="2" borderId="0" xfId="0" applyNumberFormat="1" applyFont="1" applyFill="1" applyAlignment="1">
      <alignment horizontal="right"/>
    </xf>
    <xf numFmtId="0" fontId="27" fillId="2" borderId="0" xfId="0" applyFont="1" applyFill="1"/>
    <xf numFmtId="167" fontId="28" fillId="2" borderId="0" xfId="0" applyNumberFormat="1" applyFont="1" applyFill="1"/>
    <xf numFmtId="167" fontId="27" fillId="2" borderId="0" xfId="0" applyNumberFormat="1" applyFont="1" applyFill="1"/>
    <xf numFmtId="0" fontId="29" fillId="2" borderId="0" xfId="0" applyFont="1" applyFill="1"/>
    <xf numFmtId="0" fontId="21" fillId="0" borderId="0" xfId="0" applyFont="1" applyFill="1"/>
    <xf numFmtId="164" fontId="22" fillId="2" borderId="0" xfId="2" applyNumberFormat="1" applyFont="1" applyFill="1" applyBorder="1" applyAlignment="1">
      <alignment vertical="center"/>
    </xf>
    <xf numFmtId="0" fontId="23" fillId="2" borderId="0" xfId="0" applyFont="1" applyFill="1"/>
    <xf numFmtId="3" fontId="30" fillId="2" borderId="13" xfId="2" applyNumberFormat="1" applyFont="1" applyFill="1" applyBorder="1" applyAlignment="1">
      <alignment horizontal="center" vertical="center" wrapText="1"/>
    </xf>
    <xf numFmtId="164" fontId="23" fillId="2" borderId="12" xfId="0" applyNumberFormat="1" applyFont="1" applyFill="1" applyBorder="1"/>
    <xf numFmtId="164" fontId="30" fillId="2" borderId="13" xfId="0" applyNumberFormat="1" applyFont="1" applyFill="1" applyBorder="1"/>
    <xf numFmtId="0" fontId="30" fillId="2" borderId="0" xfId="0" applyFont="1" applyFill="1" applyBorder="1"/>
    <xf numFmtId="0" fontId="23" fillId="2" borderId="0" xfId="0" applyFont="1" applyFill="1" applyBorder="1"/>
    <xf numFmtId="0" fontId="30" fillId="2" borderId="0" xfId="0" applyFont="1" applyFill="1"/>
    <xf numFmtId="164" fontId="23" fillId="2" borderId="13" xfId="0" applyNumberFormat="1" applyFont="1" applyFill="1" applyBorder="1"/>
    <xf numFmtId="4" fontId="27" fillId="2" borderId="0" xfId="0" applyNumberFormat="1" applyFont="1" applyFill="1"/>
    <xf numFmtId="0" fontId="19" fillId="2" borderId="0" xfId="2" applyFont="1" applyFill="1" applyBorder="1" applyAlignment="1">
      <alignment horizontal="left" vertical="center"/>
    </xf>
    <xf numFmtId="0" fontId="17" fillId="2" borderId="0" xfId="2" applyFont="1" applyFill="1" applyBorder="1" applyAlignment="1">
      <alignment horizontal="left" vertical="center"/>
    </xf>
    <xf numFmtId="0" fontId="18" fillId="2" borderId="0" xfId="2" applyFont="1" applyFill="1" applyBorder="1" applyAlignment="1">
      <alignment horizontal="left" vertical="center"/>
    </xf>
    <xf numFmtId="164" fontId="19" fillId="2" borderId="7" xfId="2" applyNumberFormat="1" applyFont="1" applyFill="1" applyBorder="1" applyAlignment="1">
      <alignment vertical="center"/>
    </xf>
    <xf numFmtId="0" fontId="22" fillId="2" borderId="0" xfId="0" applyFont="1" applyFill="1" applyAlignment="1">
      <alignment horizontal="left"/>
    </xf>
    <xf numFmtId="3" fontId="22" fillId="2" borderId="13" xfId="2" applyNumberFormat="1" applyFont="1" applyFill="1" applyBorder="1" applyAlignment="1">
      <alignment horizontal="center" vertical="center" wrapText="1"/>
    </xf>
    <xf numFmtId="0" fontId="31" fillId="2" borderId="0" xfId="0" applyFont="1" applyFill="1" applyAlignment="1">
      <alignment horizontal="center"/>
    </xf>
    <xf numFmtId="49" fontId="17" fillId="2" borderId="12" xfId="2" applyNumberFormat="1" applyFont="1" applyFill="1" applyBorder="1"/>
    <xf numFmtId="0" fontId="17" fillId="2" borderId="22" xfId="0" applyFont="1" applyFill="1" applyBorder="1"/>
    <xf numFmtId="164" fontId="17" fillId="2" borderId="2" xfId="2" applyNumberFormat="1" applyFont="1" applyFill="1" applyBorder="1"/>
    <xf numFmtId="164" fontId="17" fillId="2" borderId="19" xfId="2" applyNumberFormat="1" applyFont="1" applyFill="1" applyBorder="1"/>
    <xf numFmtId="4" fontId="17" fillId="2" borderId="12" xfId="0" applyNumberFormat="1" applyFont="1" applyFill="1" applyBorder="1" applyAlignment="1">
      <alignment horizontal="right" vertical="center"/>
    </xf>
    <xf numFmtId="164" fontId="17" fillId="2" borderId="2" xfId="0" applyNumberFormat="1" applyFont="1" applyFill="1" applyBorder="1" applyAlignment="1">
      <alignment vertical="center"/>
    </xf>
    <xf numFmtId="164" fontId="17" fillId="2" borderId="2" xfId="2" applyNumberFormat="1" applyFont="1" applyFill="1" applyBorder="1" applyAlignment="1">
      <alignment vertical="center"/>
    </xf>
    <xf numFmtId="0" fontId="22" fillId="2" borderId="2" xfId="0" applyFont="1" applyFill="1" applyBorder="1"/>
    <xf numFmtId="164" fontId="17" fillId="2" borderId="8" xfId="0" applyNumberFormat="1" applyFont="1" applyFill="1" applyBorder="1" applyAlignment="1">
      <alignment vertical="center"/>
    </xf>
    <xf numFmtId="164" fontId="17" fillId="2" borderId="8" xfId="2" applyNumberFormat="1" applyFont="1" applyFill="1" applyBorder="1" applyAlignment="1">
      <alignment vertical="center"/>
    </xf>
    <xf numFmtId="164" fontId="17" fillId="2" borderId="12" xfId="0" applyNumberFormat="1" applyFont="1" applyFill="1" applyBorder="1" applyAlignment="1">
      <alignment vertical="center"/>
    </xf>
    <xf numFmtId="0" fontId="22" fillId="2" borderId="12" xfId="0" applyFont="1" applyFill="1" applyBorder="1"/>
    <xf numFmtId="0" fontId="17" fillId="2" borderId="1" xfId="0" applyFont="1" applyFill="1" applyBorder="1" applyAlignment="1">
      <alignment vertical="center"/>
    </xf>
    <xf numFmtId="0" fontId="17" fillId="2" borderId="6" xfId="0" applyFont="1" applyFill="1" applyBorder="1" applyAlignment="1">
      <alignment vertical="center"/>
    </xf>
    <xf numFmtId="0" fontId="17" fillId="2" borderId="12" xfId="0" applyFont="1" applyFill="1" applyBorder="1" applyAlignment="1">
      <alignment vertical="center"/>
    </xf>
    <xf numFmtId="164" fontId="22" fillId="2" borderId="13" xfId="0" applyNumberFormat="1" applyFont="1" applyFill="1" applyBorder="1" applyAlignment="1">
      <alignment horizontal="left"/>
    </xf>
    <xf numFmtId="0" fontId="24" fillId="0" borderId="0" xfId="0" applyFont="1" applyAlignment="1">
      <alignment vertical="center"/>
    </xf>
    <xf numFmtId="0" fontId="36" fillId="0" borderId="0" xfId="4" applyFont="1" applyAlignment="1">
      <alignment vertical="center"/>
    </xf>
    <xf numFmtId="0" fontId="32" fillId="0" borderId="0" xfId="4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24" fillId="0" borderId="0" xfId="0" applyNumberFormat="1" applyFont="1" applyAlignment="1">
      <alignment horizontal="center" vertical="center"/>
    </xf>
    <xf numFmtId="164" fontId="22" fillId="2" borderId="12" xfId="2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7" borderId="0" xfId="0" applyFill="1" applyAlignment="1">
      <alignment horizontal="center" vertical="center"/>
    </xf>
    <xf numFmtId="0" fontId="35" fillId="6" borderId="26" xfId="0" quotePrefix="1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37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34" fillId="0" borderId="24" xfId="0" applyFont="1" applyFill="1" applyBorder="1" applyAlignment="1">
      <alignment horizontal="center" vertical="center"/>
    </xf>
    <xf numFmtId="0" fontId="31" fillId="2" borderId="0" xfId="0" applyFont="1" applyFill="1" applyAlignment="1">
      <alignment horizontal="center" vertical="center"/>
    </xf>
    <xf numFmtId="0" fontId="31" fillId="2" borderId="0" xfId="0" applyNumberFormat="1" applyFont="1" applyFill="1" applyAlignment="1">
      <alignment horizontal="center" vertical="center"/>
    </xf>
    <xf numFmtId="0" fontId="0" fillId="7" borderId="0" xfId="0" applyFill="1" applyAlignment="1">
      <alignment horizontal="left" vertical="center"/>
    </xf>
    <xf numFmtId="164" fontId="19" fillId="2" borderId="0" xfId="2" applyNumberFormat="1" applyFont="1" applyFill="1" applyBorder="1"/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right" vertical="center" indent="1"/>
    </xf>
    <xf numFmtId="4" fontId="24" fillId="0" borderId="0" xfId="0" applyNumberFormat="1" applyFont="1" applyAlignment="1">
      <alignment horizontal="right" vertical="center" indent="1"/>
    </xf>
    <xf numFmtId="0" fontId="34" fillId="0" borderId="27" xfId="0" applyFont="1" applyFill="1" applyBorder="1" applyAlignment="1">
      <alignment horizontal="center" vertical="center"/>
    </xf>
    <xf numFmtId="0" fontId="34" fillId="0" borderId="27" xfId="0" applyFont="1" applyFill="1" applyBorder="1" applyAlignment="1">
      <alignment horizontal="center" vertical="center" wrapText="1"/>
    </xf>
    <xf numFmtId="0" fontId="32" fillId="0" borderId="0" xfId="4" applyNumberFormat="1" applyFont="1" applyFill="1" applyBorder="1" applyAlignment="1">
      <alignment horizontal="center" vertical="center"/>
    </xf>
    <xf numFmtId="0" fontId="32" fillId="0" borderId="0" xfId="4" applyFont="1" applyFill="1" applyBorder="1" applyAlignment="1">
      <alignment horizontal="left" vertical="center"/>
    </xf>
    <xf numFmtId="4" fontId="32" fillId="0" borderId="0" xfId="4" applyNumberFormat="1" applyFont="1" applyFill="1" applyBorder="1" applyAlignment="1">
      <alignment horizontal="center" vertical="center"/>
    </xf>
    <xf numFmtId="0" fontId="32" fillId="0" borderId="0" xfId="4" applyFont="1" applyFill="1" applyBorder="1" applyAlignment="1">
      <alignment vertical="center"/>
    </xf>
    <xf numFmtId="0" fontId="34" fillId="0" borderId="28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39" fillId="0" borderId="0" xfId="4" applyFont="1" applyFill="1" applyBorder="1" applyAlignment="1">
      <alignment horizontal="center" vertical="center"/>
    </xf>
    <xf numFmtId="49" fontId="39" fillId="0" borderId="0" xfId="4" applyNumberFormat="1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32" fillId="3" borderId="0" xfId="4" applyFont="1" applyFill="1" applyAlignment="1">
      <alignment vertical="center"/>
    </xf>
    <xf numFmtId="0" fontId="24" fillId="3" borderId="0" xfId="0" applyFont="1" applyFill="1" applyAlignment="1">
      <alignment vertical="center"/>
    </xf>
    <xf numFmtId="0" fontId="34" fillId="0" borderId="25" xfId="0" applyFont="1" applyFill="1" applyBorder="1" applyAlignment="1">
      <alignment horizontal="center" vertical="center"/>
    </xf>
    <xf numFmtId="0" fontId="32" fillId="3" borderId="0" xfId="4" applyFont="1" applyFill="1" applyBorder="1" applyAlignment="1">
      <alignment vertical="center"/>
    </xf>
    <xf numFmtId="0" fontId="24" fillId="3" borderId="0" xfId="0" applyFont="1" applyFill="1" applyBorder="1" applyAlignment="1">
      <alignment vertical="center"/>
    </xf>
    <xf numFmtId="49" fontId="37" fillId="0" borderId="0" xfId="0" applyNumberFormat="1" applyFont="1" applyAlignment="1">
      <alignment horizontal="center" vertical="center"/>
    </xf>
    <xf numFmtId="0" fontId="32" fillId="0" borderId="12" xfId="4" applyFont="1" applyFill="1" applyBorder="1" applyAlignment="1">
      <alignment horizontal="left" vertical="center"/>
    </xf>
    <xf numFmtId="4" fontId="32" fillId="0" borderId="12" xfId="4" applyNumberFormat="1" applyFont="1" applyFill="1" applyBorder="1" applyAlignment="1">
      <alignment horizontal="right" vertical="center" indent="1"/>
    </xf>
    <xf numFmtId="0" fontId="32" fillId="0" borderId="19" xfId="4" applyNumberFormat="1" applyFont="1" applyFill="1" applyBorder="1" applyAlignment="1">
      <alignment horizontal="center" vertical="center"/>
    </xf>
    <xf numFmtId="0" fontId="32" fillId="0" borderId="19" xfId="4" applyFont="1" applyFill="1" applyBorder="1" applyAlignment="1">
      <alignment horizontal="left" vertical="center"/>
    </xf>
    <xf numFmtId="4" fontId="32" fillId="0" borderId="19" xfId="4" applyNumberFormat="1" applyFont="1" applyFill="1" applyBorder="1" applyAlignment="1">
      <alignment horizontal="right" vertical="center" indent="1"/>
    </xf>
    <xf numFmtId="0" fontId="32" fillId="0" borderId="12" xfId="4" applyNumberFormat="1" applyFont="1" applyFill="1" applyBorder="1" applyAlignment="1">
      <alignment horizontal="center" vertical="center"/>
    </xf>
    <xf numFmtId="0" fontId="32" fillId="0" borderId="17" xfId="4" applyNumberFormat="1" applyFont="1" applyFill="1" applyBorder="1" applyAlignment="1">
      <alignment horizontal="center" vertical="center"/>
    </xf>
    <xf numFmtId="0" fontId="32" fillId="0" borderId="17" xfId="4" applyFont="1" applyFill="1" applyBorder="1" applyAlignment="1">
      <alignment horizontal="left" vertical="center"/>
    </xf>
    <xf numFmtId="4" fontId="32" fillId="0" borderId="17" xfId="4" applyNumberFormat="1" applyFont="1" applyFill="1" applyBorder="1" applyAlignment="1">
      <alignment horizontal="right" vertical="center" indent="1"/>
    </xf>
    <xf numFmtId="0" fontId="38" fillId="0" borderId="19" xfId="0" applyFont="1" applyFill="1" applyBorder="1" applyAlignment="1">
      <alignment horizontal="center" vertical="center"/>
    </xf>
    <xf numFmtId="0" fontId="33" fillId="0" borderId="19" xfId="15" quotePrefix="1" applyNumberFormat="1" applyFill="1" applyBorder="1" applyAlignment="1">
      <alignment horizontal="center" vertical="center"/>
    </xf>
    <xf numFmtId="0" fontId="38" fillId="0" borderId="19" xfId="0" applyFont="1" applyFill="1" applyBorder="1" applyAlignment="1">
      <alignment horizontal="left" vertical="center"/>
    </xf>
    <xf numFmtId="0" fontId="37" fillId="0" borderId="19" xfId="0" applyFont="1" applyFill="1" applyBorder="1" applyAlignment="1">
      <alignment vertical="center"/>
    </xf>
    <xf numFmtId="0" fontId="38" fillId="0" borderId="12" xfId="0" applyFont="1" applyFill="1" applyBorder="1" applyAlignment="1">
      <alignment horizontal="center" vertical="center"/>
    </xf>
    <xf numFmtId="0" fontId="33" fillId="0" borderId="12" xfId="15" quotePrefix="1" applyNumberForma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left" vertical="center"/>
    </xf>
    <xf numFmtId="0" fontId="37" fillId="0" borderId="12" xfId="0" applyFont="1" applyFill="1" applyBorder="1" applyAlignment="1">
      <alignment vertical="center"/>
    </xf>
    <xf numFmtId="0" fontId="38" fillId="0" borderId="17" xfId="0" applyFont="1" applyFill="1" applyBorder="1" applyAlignment="1">
      <alignment horizontal="center" vertical="center"/>
    </xf>
    <xf numFmtId="0" fontId="33" fillId="0" borderId="17" xfId="15" quotePrefix="1" applyNumberFormat="1" applyFill="1" applyBorder="1" applyAlignment="1">
      <alignment horizontal="center" vertical="center"/>
    </xf>
    <xf numFmtId="0" fontId="37" fillId="0" borderId="17" xfId="0" applyFont="1" applyFill="1" applyBorder="1" applyAlignment="1">
      <alignment horizontal="left" vertical="center"/>
    </xf>
    <xf numFmtId="14" fontId="35" fillId="6" borderId="26" xfId="0" quotePrefix="1" applyNumberFormat="1" applyFont="1" applyFill="1" applyBorder="1" applyAlignment="1">
      <alignment horizontal="center" vertical="center"/>
    </xf>
    <xf numFmtId="4" fontId="40" fillId="5" borderId="0" xfId="4" applyNumberFormat="1" applyFont="1" applyFill="1" applyBorder="1" applyAlignment="1">
      <alignment horizontal="center" vertical="center"/>
    </xf>
    <xf numFmtId="0" fontId="42" fillId="0" borderId="0" xfId="0" applyFont="1" applyAlignment="1">
      <alignment vertical="center"/>
    </xf>
    <xf numFmtId="4" fontId="38" fillId="0" borderId="19" xfId="0" applyNumberFormat="1" applyFont="1" applyFill="1" applyBorder="1" applyAlignment="1">
      <alignment horizontal="right" vertical="center" indent="1"/>
    </xf>
    <xf numFmtId="4" fontId="38" fillId="0" borderId="12" xfId="0" applyNumberFormat="1" applyFont="1" applyFill="1" applyBorder="1" applyAlignment="1">
      <alignment horizontal="right" vertical="center" indent="1"/>
    </xf>
    <xf numFmtId="4" fontId="38" fillId="0" borderId="17" xfId="0" applyNumberFormat="1" applyFont="1" applyFill="1" applyBorder="1" applyAlignment="1">
      <alignment horizontal="right" vertical="center" indent="1"/>
    </xf>
    <xf numFmtId="0" fontId="42" fillId="0" borderId="0" xfId="0" applyFont="1" applyBorder="1" applyAlignment="1">
      <alignment vertical="center"/>
    </xf>
    <xf numFmtId="4" fontId="38" fillId="0" borderId="4" xfId="4" applyNumberFormat="1" applyFont="1" applyFill="1" applyBorder="1" applyAlignment="1">
      <alignment horizontal="right" vertical="center" indent="1"/>
    </xf>
    <xf numFmtId="0" fontId="37" fillId="0" borderId="0" xfId="0" applyFont="1" applyBorder="1" applyAlignment="1">
      <alignment vertical="center"/>
    </xf>
    <xf numFmtId="4" fontId="24" fillId="0" borderId="0" xfId="0" applyNumberFormat="1" applyFont="1" applyBorder="1" applyAlignment="1">
      <alignment vertical="center"/>
    </xf>
    <xf numFmtId="4" fontId="38" fillId="8" borderId="19" xfId="0" applyNumberFormat="1" applyFont="1" applyFill="1" applyBorder="1" applyAlignment="1">
      <alignment horizontal="right" vertical="center" indent="1"/>
    </xf>
    <xf numFmtId="4" fontId="38" fillId="8" borderId="19" xfId="4" applyNumberFormat="1" applyFont="1" applyFill="1" applyBorder="1" applyAlignment="1">
      <alignment horizontal="right" vertical="center" indent="1"/>
    </xf>
    <xf numFmtId="4" fontId="38" fillId="8" borderId="12" xfId="0" applyNumberFormat="1" applyFont="1" applyFill="1" applyBorder="1" applyAlignment="1">
      <alignment horizontal="right" vertical="center" indent="1"/>
    </xf>
    <xf numFmtId="4" fontId="38" fillId="8" borderId="12" xfId="4" applyNumberFormat="1" applyFont="1" applyFill="1" applyBorder="1" applyAlignment="1">
      <alignment horizontal="right" vertical="center" indent="1"/>
    </xf>
    <xf numFmtId="4" fontId="38" fillId="8" borderId="17" xfId="0" applyNumberFormat="1" applyFont="1" applyFill="1" applyBorder="1" applyAlignment="1">
      <alignment horizontal="right" vertical="center" indent="1"/>
    </xf>
    <xf numFmtId="4" fontId="38" fillId="8" borderId="17" xfId="4" applyNumberFormat="1" applyFont="1" applyFill="1" applyBorder="1" applyAlignment="1">
      <alignment horizontal="right" vertical="center" indent="1"/>
    </xf>
    <xf numFmtId="164" fontId="17" fillId="2" borderId="0" xfId="0" applyNumberFormat="1" applyFont="1" applyFill="1" applyAlignment="1">
      <alignment horizontal="center" vertical="center"/>
    </xf>
    <xf numFmtId="164" fontId="22" fillId="2" borderId="19" xfId="2" applyNumberFormat="1" applyFont="1" applyFill="1" applyBorder="1"/>
    <xf numFmtId="164" fontId="22" fillId="2" borderId="13" xfId="2" applyNumberFormat="1" applyFont="1" applyFill="1" applyBorder="1"/>
    <xf numFmtId="164" fontId="22" fillId="2" borderId="0" xfId="2" applyNumberFormat="1" applyFont="1" applyFill="1" applyBorder="1" applyAlignment="1">
      <alignment horizontal="left"/>
    </xf>
    <xf numFmtId="49" fontId="17" fillId="2" borderId="21" xfId="2" applyNumberFormat="1" applyFont="1" applyFill="1" applyBorder="1"/>
    <xf numFmtId="49" fontId="19" fillId="2" borderId="0" xfId="2" applyNumberFormat="1" applyFont="1" applyFill="1" applyBorder="1" applyAlignment="1">
      <alignment horizontal="center" vertical="center"/>
    </xf>
    <xf numFmtId="49" fontId="17" fillId="2" borderId="2" xfId="2" applyNumberFormat="1" applyFont="1" applyFill="1" applyBorder="1"/>
    <xf numFmtId="49" fontId="19" fillId="2" borderId="16" xfId="0" applyNumberFormat="1" applyFont="1" applyFill="1" applyBorder="1" applyAlignment="1">
      <alignment horizontal="left" vertical="center"/>
    </xf>
    <xf numFmtId="164" fontId="22" fillId="2" borderId="13" xfId="0" applyNumberFormat="1" applyFont="1" applyFill="1" applyBorder="1"/>
    <xf numFmtId="164" fontId="22" fillId="2" borderId="12" xfId="0" applyNumberFormat="1" applyFont="1" applyFill="1" applyBorder="1" applyAlignment="1">
      <alignment horizontal="center"/>
    </xf>
    <xf numFmtId="164" fontId="22" fillId="2" borderId="13" xfId="0" applyNumberFormat="1" applyFont="1" applyFill="1" applyBorder="1" applyAlignment="1">
      <alignment horizontal="center"/>
    </xf>
    <xf numFmtId="168" fontId="23" fillId="2" borderId="2" xfId="0" applyNumberFormat="1" applyFont="1" applyFill="1" applyBorder="1"/>
    <xf numFmtId="168" fontId="23" fillId="2" borderId="12" xfId="0" applyNumberFormat="1" applyFont="1" applyFill="1" applyBorder="1"/>
    <xf numFmtId="168" fontId="23" fillId="2" borderId="8" xfId="0" applyNumberFormat="1" applyFont="1" applyFill="1" applyBorder="1"/>
    <xf numFmtId="0" fontId="22" fillId="2" borderId="8" xfId="0" applyFont="1" applyFill="1" applyBorder="1"/>
    <xf numFmtId="164" fontId="22" fillId="2" borderId="13" xfId="0" applyNumberFormat="1" applyFont="1" applyFill="1" applyBorder="1" applyAlignment="1">
      <alignment horizontal="center" vertical="center" wrapText="1"/>
    </xf>
    <xf numFmtId="164" fontId="22" fillId="2" borderId="13" xfId="0" applyNumberFormat="1" applyFont="1" applyFill="1" applyBorder="1" applyAlignment="1">
      <alignment horizontal="center" vertical="center"/>
    </xf>
    <xf numFmtId="164" fontId="22" fillId="2" borderId="19" xfId="2" applyNumberFormat="1" applyFont="1" applyFill="1" applyBorder="1" applyAlignment="1">
      <alignment horizontal="center"/>
    </xf>
    <xf numFmtId="164" fontId="22" fillId="2" borderId="0" xfId="0" applyNumberFormat="1" applyFont="1" applyFill="1" applyBorder="1" applyAlignment="1">
      <alignment horizontal="center" vertical="center"/>
    </xf>
    <xf numFmtId="164" fontId="23" fillId="2" borderId="12" xfId="2" applyNumberFormat="1" applyFont="1" applyFill="1" applyBorder="1"/>
    <xf numFmtId="164" fontId="30" fillId="2" borderId="13" xfId="0" applyNumberFormat="1" applyFont="1" applyFill="1" applyBorder="1" applyAlignment="1">
      <alignment horizontal="right"/>
    </xf>
    <xf numFmtId="164" fontId="43" fillId="2" borderId="0" xfId="0" applyNumberFormat="1" applyFont="1" applyFill="1" applyBorder="1" applyAlignment="1">
      <alignment horizontal="right"/>
    </xf>
    <xf numFmtId="164" fontId="30" fillId="2" borderId="13" xfId="0" applyNumberFormat="1" applyFont="1" applyFill="1" applyBorder="1" applyAlignment="1">
      <alignment vertical="center"/>
    </xf>
    <xf numFmtId="164" fontId="23" fillId="2" borderId="19" xfId="2" applyNumberFormat="1" applyFont="1" applyFill="1" applyBorder="1"/>
    <xf numFmtId="164" fontId="30" fillId="2" borderId="0" xfId="0" applyNumberFormat="1" applyFont="1" applyFill="1" applyBorder="1" applyAlignment="1">
      <alignment vertical="center"/>
    </xf>
    <xf numFmtId="164" fontId="30" fillId="2" borderId="13" xfId="2" applyNumberFormat="1" applyFont="1" applyFill="1" applyBorder="1"/>
    <xf numFmtId="0" fontId="44" fillId="2" borderId="0" xfId="0" applyFont="1" applyFill="1"/>
    <xf numFmtId="4" fontId="40" fillId="5" borderId="30" xfId="4" applyNumberFormat="1" applyFont="1" applyFill="1" applyBorder="1" applyAlignment="1">
      <alignment horizontal="center" vertical="center"/>
    </xf>
    <xf numFmtId="0" fontId="45" fillId="2" borderId="0" xfId="0" applyFont="1" applyFill="1" applyAlignment="1">
      <alignment horizontal="center" vertical="center"/>
    </xf>
    <xf numFmtId="164" fontId="45" fillId="2" borderId="0" xfId="0" applyNumberFormat="1" applyFont="1" applyFill="1" applyAlignment="1">
      <alignment horizontal="center" vertical="center"/>
    </xf>
    <xf numFmtId="49" fontId="17" fillId="2" borderId="20" xfId="2" applyNumberFormat="1" applyFont="1" applyFill="1" applyBorder="1"/>
    <xf numFmtId="49" fontId="17" fillId="2" borderId="10" xfId="2" applyNumberFormat="1" applyFont="1" applyFill="1" applyBorder="1"/>
    <xf numFmtId="49" fontId="19" fillId="2" borderId="20" xfId="2" applyNumberFormat="1" applyFont="1" applyFill="1" applyBorder="1"/>
    <xf numFmtId="49" fontId="17" fillId="2" borderId="23" xfId="2" applyNumberFormat="1" applyFont="1" applyFill="1" applyBorder="1"/>
    <xf numFmtId="164" fontId="22" fillId="2" borderId="11" xfId="2" applyNumberFormat="1" applyFont="1" applyFill="1" applyBorder="1" applyAlignment="1">
      <alignment horizontal="center"/>
    </xf>
    <xf numFmtId="49" fontId="19" fillId="2" borderId="29" xfId="2" applyNumberFormat="1" applyFont="1" applyFill="1" applyBorder="1" applyAlignment="1">
      <alignment horizontal="center" vertical="center" wrapText="1"/>
    </xf>
    <xf numFmtId="3" fontId="19" fillId="2" borderId="8" xfId="2" applyNumberFormat="1" applyFont="1" applyFill="1" applyBorder="1" applyAlignment="1">
      <alignment horizontal="center" vertical="center" wrapText="1"/>
    </xf>
    <xf numFmtId="0" fontId="19" fillId="2" borderId="8" xfId="2" applyFont="1" applyFill="1" applyBorder="1" applyAlignment="1">
      <alignment horizontal="center" vertical="center" wrapText="1"/>
    </xf>
    <xf numFmtId="3" fontId="30" fillId="2" borderId="8" xfId="2" applyNumberFormat="1" applyFont="1" applyFill="1" applyBorder="1" applyAlignment="1">
      <alignment horizontal="center" vertical="center" wrapText="1"/>
    </xf>
    <xf numFmtId="3" fontId="22" fillId="2" borderId="6" xfId="2" applyNumberFormat="1" applyFont="1" applyFill="1" applyBorder="1" applyAlignment="1">
      <alignment horizontal="center" vertical="center" wrapText="1"/>
    </xf>
    <xf numFmtId="49" fontId="19" fillId="2" borderId="9" xfId="2" applyNumberFormat="1" applyFont="1" applyFill="1" applyBorder="1"/>
    <xf numFmtId="164" fontId="19" fillId="2" borderId="2" xfId="2" applyNumberFormat="1" applyFont="1" applyFill="1" applyBorder="1"/>
    <xf numFmtId="164" fontId="30" fillId="2" borderId="2" xfId="2" applyNumberFormat="1" applyFont="1" applyFill="1" applyBorder="1"/>
    <xf numFmtId="164" fontId="22" fillId="2" borderId="1" xfId="2" applyNumberFormat="1" applyFont="1" applyFill="1" applyBorder="1" applyAlignment="1">
      <alignment horizontal="center"/>
    </xf>
    <xf numFmtId="0" fontId="24" fillId="0" borderId="0" xfId="0" applyNumberFormat="1" applyFont="1" applyAlignment="1">
      <alignment vertical="center"/>
    </xf>
    <xf numFmtId="0" fontId="40" fillId="5" borderId="0" xfId="4" applyFont="1" applyFill="1" applyBorder="1" applyAlignment="1">
      <alignment horizontal="center" vertical="center"/>
    </xf>
    <xf numFmtId="0" fontId="40" fillId="5" borderId="0" xfId="4" applyNumberFormat="1" applyFont="1" applyFill="1" applyBorder="1" applyAlignment="1">
      <alignment horizontal="center" vertical="center"/>
    </xf>
    <xf numFmtId="0" fontId="42" fillId="4" borderId="1" xfId="4" quotePrefix="1" applyFont="1" applyFill="1" applyBorder="1" applyAlignment="1">
      <alignment horizontal="center" vertical="center"/>
    </xf>
    <xf numFmtId="0" fontId="42" fillId="4" borderId="5" xfId="4" quotePrefix="1" applyFont="1" applyFill="1" applyBorder="1" applyAlignment="1">
      <alignment horizontal="center" vertical="center"/>
    </xf>
    <xf numFmtId="0" fontId="42" fillId="4" borderId="31" xfId="4" quotePrefix="1" applyFont="1" applyFill="1" applyBorder="1" applyAlignment="1">
      <alignment horizontal="center" vertical="center"/>
    </xf>
    <xf numFmtId="0" fontId="40" fillId="5" borderId="30" xfId="4" applyFont="1" applyFill="1" applyBorder="1" applyAlignment="1">
      <alignment horizontal="center" vertical="center"/>
    </xf>
    <xf numFmtId="0" fontId="41" fillId="5" borderId="0" xfId="4" applyFont="1" applyFill="1" applyBorder="1" applyAlignment="1">
      <alignment horizontal="center" vertical="center"/>
    </xf>
    <xf numFmtId="0" fontId="41" fillId="5" borderId="0" xfId="0" applyFont="1" applyFill="1" applyBorder="1" applyAlignment="1">
      <alignment horizontal="center" vertical="center"/>
    </xf>
    <xf numFmtId="49" fontId="41" fillId="5" borderId="0" xfId="4" applyNumberFormat="1" applyFont="1" applyFill="1" applyBorder="1" applyAlignment="1">
      <alignment horizontal="center" vertical="center"/>
    </xf>
    <xf numFmtId="0" fontId="41" fillId="0" borderId="0" xfId="4" applyFont="1" applyFill="1" applyBorder="1" applyAlignment="1">
      <alignment horizontal="center" vertical="center"/>
    </xf>
    <xf numFmtId="0" fontId="17" fillId="2" borderId="0" xfId="0" applyNumberFormat="1" applyFont="1" applyFill="1" applyAlignment="1">
      <alignment horizontal="left"/>
    </xf>
    <xf numFmtId="0" fontId="17" fillId="2" borderId="0" xfId="0" applyFont="1" applyFill="1" applyAlignment="1">
      <alignment horizontal="center" vertical="center"/>
    </xf>
  </cellXfs>
  <cellStyles count="23">
    <cellStyle name="Euro" xfId="1"/>
    <cellStyle name="Hyperlink" xfId="15" builtinId="8"/>
    <cellStyle name="Monétaire 2" xfId="21"/>
    <cellStyle name="Normal" xfId="0" builtinId="0"/>
    <cellStyle name="Normal 10" xfId="11"/>
    <cellStyle name="Normal 11" xfId="12"/>
    <cellStyle name="Normal 12" xfId="13"/>
    <cellStyle name="Normal 13" xfId="17"/>
    <cellStyle name="Normal 14" xfId="18"/>
    <cellStyle name="Normal 15" xfId="19"/>
    <cellStyle name="Normal 16" xfId="20"/>
    <cellStyle name="Normal 17" xfId="14"/>
    <cellStyle name="Normal 2" xfId="3"/>
    <cellStyle name="Normal 2 2" xfId="16"/>
    <cellStyle name="Normal 3" xfId="4"/>
    <cellStyle name="Normal 4" xfId="5"/>
    <cellStyle name="Normal 5" xfId="6"/>
    <cellStyle name="Normal 6" xfId="7"/>
    <cellStyle name="Normal 7" xfId="8"/>
    <cellStyle name="Normal 8" xfId="9"/>
    <cellStyle name="Normal 9" xfId="10"/>
    <cellStyle name="Normal_Sheet1" xfId="2"/>
    <cellStyle name="Titre 2" xfId="22"/>
  </cellStyles>
  <dxfs count="28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numFmt numFmtId="164" formatCode="_-* #,##0.00\ _€_-;\-* #,##0.00\ _€_-;_-* &quot;-&quot;??\ _€_-;_-@_-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164" formatCode="_-* #,##0.00\ _€_-;\-* #,##0.00\ _€_-;_-* &quot;-&quot;??\ _€_-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164" formatCode="_-* #,##0.00\ _€_-;\-* #,##0.00\ _€_-;_-* &quot;-&quot;??\ _€_-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164" formatCode="_-* #,##0.00\ _€_-;\-* #,##0.00\ _€_-;_-* &quot;-&quot;??\ _€_-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164" formatCode="_-* #,##0.00\ _€_-;\-* #,##0.00\ _€_-;_-* &quot;-&quot;??\ _€_-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164" formatCode="_-* #,##0.00\ _€_-;\-* #,##0.00\ _€_-;_-* &quot;-&quot;??\ _€_-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164" formatCode="_-* #,##0.00\ _€_-;\-* #,##0.00\ _€_-;_-* &quot;-&quot;??\ _€_-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164" formatCode="_-* #,##0.00\ _€_-;\-* #,##0.00\ _€_-;_-* &quot;-&quot;??\ _€_-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hair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color theme="1" tint="0.34998626667073579"/>
      </font>
      <fill>
        <patternFill patternType="solid">
          <fgColor indexed="64"/>
          <bgColor theme="0" tint="-4.9989318521683403E-2"/>
        </patternFill>
      </fill>
      <border>
        <horizontal/>
      </border>
    </dxf>
    <dxf>
      <font>
        <b/>
        <i val="0"/>
        <color theme="0"/>
      </font>
      <fill>
        <patternFill>
          <bgColor theme="1" tint="0.24994659260841701"/>
        </patternFill>
      </fill>
      <border diagonalUp="0" diagonalDown="0">
        <left/>
        <right/>
        <top/>
        <bottom/>
        <vertical style="thin">
          <color theme="0"/>
        </vertical>
        <horizontal/>
      </border>
    </dxf>
    <dxf>
      <font>
        <b val="0"/>
        <i val="0"/>
        <color theme="1" tint="0.34998626667073579"/>
      </font>
      <fill>
        <patternFill patternType="none">
          <bgColor auto="1"/>
        </patternFill>
      </fill>
      <border diagonalUp="0" diagonalDown="0">
        <left/>
        <right/>
        <top/>
        <bottom/>
        <vertical style="thin">
          <color theme="0" tint="-0.24994659260841701"/>
        </vertical>
        <horizontal/>
      </border>
    </dxf>
    <dxf>
      <font>
        <b/>
        <i val="0"/>
        <sz val="12"/>
        <color theme="0"/>
        <name val="Cambria"/>
        <scheme val="major"/>
      </font>
      <fill>
        <patternFill>
          <bgColor theme="1" tint="0.24994659260841701"/>
        </patternFill>
      </fill>
      <border>
        <top style="thin">
          <color theme="1" tint="0.24994659260841701"/>
        </top>
        <bottom style="thin">
          <color theme="4"/>
        </bottom>
        <vertical/>
        <horizontal/>
      </border>
    </dxf>
    <dxf>
      <font>
        <color theme="1"/>
      </font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z val="12"/>
        <color theme="0"/>
        <name val="Cambria"/>
        <scheme val="major"/>
      </font>
      <fill>
        <patternFill>
          <bgColor theme="1" tint="0.24994659260841701"/>
        </patternFill>
      </fill>
      <border>
        <top style="thin">
          <color theme="1" tint="0.24994659260841701"/>
        </top>
        <bottom style="thin">
          <color theme="4"/>
        </bottom>
        <vertical/>
        <horizontal/>
      </border>
    </dxf>
    <dxf>
      <font>
        <color theme="1"/>
      </font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color theme="0"/>
      </font>
      <fill>
        <patternFill>
          <bgColor theme="1" tint="0.24994659260841701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/>
        <i val="0"/>
        <color theme="4" tint="-0.24994659260841701"/>
      </font>
      <fill>
        <patternFill patternType="solid">
          <fgColor auto="1"/>
          <bgColor theme="4" tint="0.79998168889431442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color theme="1" tint="0.24994659260841701"/>
      </font>
      <fill>
        <patternFill>
          <bgColor theme="0" tint="-4.9989318521683403E-2"/>
        </patternFill>
      </fill>
      <border>
        <horizontal/>
      </border>
    </dxf>
    <dxf>
      <font>
        <b val="0"/>
        <i val="0"/>
        <color theme="1" tint="0.24994659260841701"/>
      </font>
      <fill>
        <patternFill>
          <bgColor theme="0"/>
        </patternFill>
      </fill>
      <border>
        <horizontal/>
      </border>
    </dxf>
    <dxf>
      <font>
        <b/>
        <i val="0"/>
        <color theme="0"/>
      </font>
      <fill>
        <patternFill>
          <bgColor theme="1" tint="0.24994659260841701"/>
        </patternFill>
      </fill>
      <border diagonalUp="0" diagonalDown="0">
        <left/>
        <right/>
        <top style="double">
          <color theme="0"/>
        </top>
        <bottom style="double">
          <color theme="0"/>
        </bottom>
        <vertical/>
        <horizontal/>
      </border>
    </dxf>
    <dxf>
      <font>
        <b/>
        <i val="0"/>
        <color theme="0"/>
      </font>
      <fill>
        <patternFill patternType="solid">
          <fgColor auto="1"/>
          <bgColor theme="1" tint="0.24994659260841701"/>
        </patternFill>
      </fill>
      <border>
        <left/>
        <right/>
        <top/>
        <bottom style="thin">
          <color theme="0"/>
        </bottom>
        <vertical/>
        <horizontal/>
      </border>
    </dxf>
    <dxf>
      <font>
        <b val="0"/>
        <i val="0"/>
        <color theme="1" tint="0.24994659260841701"/>
      </font>
      <fill>
        <patternFill patternType="solid">
          <bgColor theme="0"/>
        </patternFill>
      </fill>
      <border diagonalUp="0" diagonalDown="0">
        <left/>
        <right/>
        <top/>
        <bottom/>
        <vertical style="thin">
          <color theme="0" tint="-0.24994659260841701"/>
        </vertical>
        <horizontal/>
      </border>
    </dxf>
  </dxfs>
  <tableStyles count="4" defaultTableStyle="TableStyleMedium9" defaultPivotStyle="PivotStyleLight16">
    <tableStyle name="Rapport des ventes" table="0" count="9">
      <tableStyleElement type="wholeTable" dxfId="27"/>
      <tableStyleElement type="headerRow" dxfId="26"/>
      <tableStyleElement type="totalRow" dxfId="25"/>
      <tableStyleElement type="firstRowStripe" dxfId="24"/>
      <tableStyleElement type="secondRowStripe" dxfId="23"/>
      <tableStyleElement type="secondColumnSubheading" dxfId="22"/>
      <tableStyleElement type="thirdColumnSubheading" dxfId="21"/>
      <tableStyleElement type="firstRowSubheading" dxfId="20"/>
      <tableStyleElement type="secondRowSubheading" dxfId="19"/>
    </tableStyle>
    <tableStyle name="Sales Report Slicer" pivot="0" table="0" count="2">
      <tableStyleElement type="wholeTable" dxfId="18"/>
      <tableStyleElement type="headerRow" dxfId="17"/>
    </tableStyle>
    <tableStyle name="Sales Report Slicer 2" pivot="0" table="0" count="2">
      <tableStyleElement type="wholeTable" dxfId="16"/>
      <tableStyleElement type="headerRow" dxfId="15"/>
    </tableStyle>
    <tableStyle name="SalesReport_Table1" pivot="0" count="3">
      <tableStyleElement type="wholeTable" dxfId="14"/>
      <tableStyleElement type="headerRow" dxfId="13"/>
      <tableStyleElement type="firstRowStripe" dxfId="12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46F421CA-312F-682f-3DD2-61675219B42D}">
      <x14:dxfs count="16">
        <dxf>
          <font>
            <color theme="0" tint="-0.34998626667073579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0" tint="-0.34998626667073579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theme="4" tint="0.79998168889431442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theme="0" tint="-0.34998626667073579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0" tint="-0.34998626667073579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theme="4" tint="0.79998168889431442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ales Report Slicer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ales Report Slicer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Tableau3" displayName="Tableau3" ref="C3:K62" totalsRowShown="0" dataDxfId="10" headerRowBorderDxfId="11" tableBorderDxfId="9" dataCellStyle="Normal_Sheet1">
  <autoFilter ref="C3:K62"/>
  <tableColumns count="9">
    <tableColumn id="1" name="FONDS ASSOCIATIFS Situation nette" dataDxfId="8" dataCellStyle="Normal_Sheet1"/>
    <tableColumn id="2" name="Solde Compta 31/12/2016" dataDxfId="7" dataCellStyle="Normal_Sheet1"/>
    <tableColumn id="3" name="Résultat N-2" dataDxfId="6" dataCellStyle="Normal_Sheet1"/>
    <tableColumn id="4" name="Résultat N-1" dataDxfId="5" dataCellStyle="Normal_Sheet1"/>
    <tableColumn id="5" name="Reclass. et Retraitements Consolidation" dataDxfId="4" dataCellStyle="Normal_Sheet1"/>
    <tableColumn id="6" name="Solde à la fin de l'exercice" dataDxfId="3" dataCellStyle="Normal_Sheet1"/>
    <tableColumn id="7" name="Solde Compta 31/12/2017" dataDxfId="2" dataCellStyle="Normal_Sheet1"/>
    <tableColumn id="8" name="Ctrl" dataDxfId="1" dataCellStyle="Normal_Sheet1"/>
    <tableColumn id="9" name="Ref" dataDxfId="0" dataCellStyle="Normal_Sheet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5"/>
  <dimension ref="A1:G80"/>
  <sheetViews>
    <sheetView workbookViewId="0">
      <selection activeCell="F14" sqref="F14"/>
    </sheetView>
  </sheetViews>
  <sheetFormatPr defaultColWidth="11.42578125" defaultRowHeight="12.75"/>
  <cols>
    <col min="1" max="1" width="14.85546875" style="119" bestFit="1" customWidth="1"/>
    <col min="2" max="3" width="15.7109375" style="119" customWidth="1"/>
    <col min="4" max="4" width="62.42578125" style="121" bestFit="1" customWidth="1"/>
    <col min="5" max="8" width="11.42578125" style="119"/>
    <col min="9" max="9" width="28.7109375" style="119" bestFit="1" customWidth="1"/>
    <col min="10" max="10" width="3.85546875" style="119" customWidth="1"/>
    <col min="11" max="16384" width="11.42578125" style="119"/>
  </cols>
  <sheetData>
    <row r="1" spans="1:7" ht="13.5" thickBot="1">
      <c r="B1" s="119" t="s">
        <v>55</v>
      </c>
      <c r="C1" s="119" t="s">
        <v>56</v>
      </c>
    </row>
    <row r="2" spans="1:7" ht="16.5" thickBot="1">
      <c r="A2" s="119" t="s">
        <v>62</v>
      </c>
      <c r="B2" s="173" t="s">
        <v>61</v>
      </c>
      <c r="C2" s="173" t="s">
        <v>68</v>
      </c>
    </row>
    <row r="3" spans="1:7" ht="16.5" thickBot="1">
      <c r="A3" s="119" t="s">
        <v>48</v>
      </c>
      <c r="B3" s="124" t="s">
        <v>61</v>
      </c>
      <c r="C3" s="173" t="s">
        <v>68</v>
      </c>
    </row>
    <row r="4" spans="1:7">
      <c r="D4" s="122"/>
      <c r="E4" s="120"/>
    </row>
    <row r="5" spans="1:7">
      <c r="A5" s="120"/>
      <c r="B5" s="120"/>
    </row>
    <row r="6" spans="1:7">
      <c r="A6" s="120"/>
      <c r="B6" s="120" t="s">
        <v>57</v>
      </c>
      <c r="C6" s="119" t="s">
        <v>58</v>
      </c>
      <c r="D6" s="121" t="s">
        <v>59</v>
      </c>
      <c r="F6" s="119" t="s">
        <v>60</v>
      </c>
    </row>
    <row r="7" spans="1:7">
      <c r="B7" s="123">
        <v>10000000</v>
      </c>
      <c r="C7" s="123">
        <v>10999999</v>
      </c>
      <c r="D7" s="131" t="str">
        <f ca="1">IF(G7="OUI",HYPERLINK("#"&amp;CELL("address",'1-Fds Asso'!$B$1)),"1")</f>
        <v>#'[0.1-2017-XX-Tableaux de variations W.xlsx]1-Fds Asso'!$B$1</v>
      </c>
      <c r="E7" s="123"/>
      <c r="F7" s="123">
        <v>1</v>
      </c>
      <c r="G7" s="123" t="s">
        <v>64</v>
      </c>
    </row>
    <row r="8" spans="1:7">
      <c r="B8" s="123">
        <f>+B7+1000000</f>
        <v>11000000</v>
      </c>
      <c r="C8" s="123">
        <f>+C7+1000000</f>
        <v>11999999</v>
      </c>
      <c r="D8" s="131" t="str">
        <f ca="1">IF(F8&lt;&gt;0,HYPERLINK("#"&amp;CELL("address",'1-Fds Asso'!$B$1)),"1")</f>
        <v>#'[0.1-2017-XX-Tableaux de variations W.xlsx]1-Fds Asso'!$B$1</v>
      </c>
      <c r="E8" s="123"/>
      <c r="F8" s="123">
        <v>1</v>
      </c>
      <c r="G8" s="123" t="s">
        <v>64</v>
      </c>
    </row>
    <row r="9" spans="1:7">
      <c r="B9" s="123">
        <f t="shared" ref="B9:B80" si="0">+B8+1000000</f>
        <v>12000000</v>
      </c>
      <c r="C9" s="123">
        <f t="shared" ref="C9:C80" si="1">+C8+1000000</f>
        <v>12999999</v>
      </c>
      <c r="D9" s="131" t="str">
        <f ca="1">IF(F9&lt;&gt;0,HYPERLINK("#"&amp;CELL("address",'1-Fds Asso'!$B$1)),"1")</f>
        <v>#'[0.1-2017-XX-Tableaux de variations W.xlsx]1-Fds Asso'!$B$1</v>
      </c>
      <c r="E9" s="123"/>
      <c r="F9" s="123">
        <v>1</v>
      </c>
      <c r="G9" s="123" t="s">
        <v>64</v>
      </c>
    </row>
    <row r="10" spans="1:7">
      <c r="B10" s="123">
        <f>+B9+1000000</f>
        <v>13000000</v>
      </c>
      <c r="C10" s="123">
        <f>+C9+1000000</f>
        <v>13999999</v>
      </c>
      <c r="D10" s="131" t="e">
        <f ca="1">IF(F10&lt;&gt;0,HYPERLINK("#"&amp;CELL("address",#REF!)),"1")</f>
        <v>#REF!</v>
      </c>
      <c r="E10" s="123"/>
      <c r="F10" s="123">
        <v>2</v>
      </c>
      <c r="G10" s="123" t="s">
        <v>64</v>
      </c>
    </row>
    <row r="11" spans="1:7">
      <c r="B11" s="123">
        <f t="shared" si="0"/>
        <v>14000000</v>
      </c>
      <c r="C11" s="123">
        <f t="shared" si="1"/>
        <v>14999999</v>
      </c>
      <c r="D11" s="131" t="str">
        <f ca="1">IF(F11&lt;&gt;0,HYPERLINK("#"&amp;CELL("address",'1-Fds Asso'!$B$1)),"1")</f>
        <v>#'[0.1-2017-XX-Tableaux de variations W.xlsx]1-Fds Asso'!$B$1</v>
      </c>
      <c r="E11" s="123"/>
      <c r="F11" s="123">
        <v>1</v>
      </c>
      <c r="G11" s="123" t="s">
        <v>64</v>
      </c>
    </row>
    <row r="12" spans="1:7">
      <c r="B12" s="123">
        <f t="shared" si="0"/>
        <v>15000000</v>
      </c>
      <c r="C12" s="123">
        <f t="shared" si="1"/>
        <v>15999999</v>
      </c>
      <c r="D12" s="131" t="e">
        <f ca="1">IF(F12&lt;&gt;0,HYPERLINK("#"&amp;CELL("address",#REF!)),"1")</f>
        <v>#REF!</v>
      </c>
      <c r="E12" s="123"/>
      <c r="F12" s="123">
        <v>3</v>
      </c>
      <c r="G12" s="123" t="s">
        <v>64</v>
      </c>
    </row>
    <row r="13" spans="1:7">
      <c r="B13" s="123">
        <f t="shared" si="0"/>
        <v>16000000</v>
      </c>
      <c r="C13" s="123">
        <f t="shared" si="1"/>
        <v>16999999</v>
      </c>
      <c r="D13" s="131" t="e">
        <f ca="1">IF(F13&lt;&gt;0,HYPERLINK("#"&amp;CELL("address",#REF!)),"1")</f>
        <v>#REF!</v>
      </c>
      <c r="E13" s="123"/>
      <c r="F13" s="123">
        <v>4</v>
      </c>
      <c r="G13" s="123" t="s">
        <v>64</v>
      </c>
    </row>
    <row r="14" spans="1:7">
      <c r="B14" s="123">
        <f t="shared" si="0"/>
        <v>17000000</v>
      </c>
      <c r="C14" s="123">
        <f t="shared" si="1"/>
        <v>17999999</v>
      </c>
      <c r="D14" s="131"/>
      <c r="E14" s="123"/>
      <c r="F14" s="123" t="s">
        <v>51</v>
      </c>
      <c r="G14" s="123"/>
    </row>
    <row r="15" spans="1:7">
      <c r="B15" s="123">
        <f t="shared" si="0"/>
        <v>18000000</v>
      </c>
      <c r="C15" s="123">
        <f t="shared" si="1"/>
        <v>18999999</v>
      </c>
      <c r="D15" s="131"/>
      <c r="E15" s="123"/>
      <c r="F15" s="123">
        <v>5</v>
      </c>
      <c r="G15" s="123"/>
    </row>
    <row r="16" spans="1:7">
      <c r="B16" s="123">
        <f t="shared" si="0"/>
        <v>19000000</v>
      </c>
      <c r="C16" s="123">
        <f t="shared" si="1"/>
        <v>19999999</v>
      </c>
      <c r="D16" s="131" t="str">
        <f ca="1">IF(F16&lt;&gt;0,HYPERLINK("#"&amp;CELL("address",'1-Fds Asso'!$B$1)),"1")</f>
        <v>#'[0.1-2017-XX-Tableaux de variations W.xlsx]1-Fds Asso'!$B$1</v>
      </c>
      <c r="E16" s="123"/>
      <c r="F16" s="123">
        <v>1</v>
      </c>
      <c r="G16" s="123" t="s">
        <v>64</v>
      </c>
    </row>
    <row r="17" spans="2:7">
      <c r="B17" s="123">
        <f t="shared" si="0"/>
        <v>20000000</v>
      </c>
      <c r="C17" s="123">
        <f t="shared" si="1"/>
        <v>20999999</v>
      </c>
      <c r="D17" s="131" t="str">
        <f ca="1">IF(F17&lt;&gt;0,HYPERLINK("#"&amp;CELL("address",'6-Immo Incorp'!$B$1)),"1")</f>
        <v>#'[0.1-2017-XX-Tableaux de variations W.xlsx]6-Immo Incorp'!$B$1</v>
      </c>
      <c r="E17" s="123"/>
      <c r="F17" s="123">
        <v>6</v>
      </c>
      <c r="G17" s="123" t="s">
        <v>64</v>
      </c>
    </row>
    <row r="18" spans="2:7">
      <c r="B18" s="123">
        <f t="shared" si="0"/>
        <v>21000000</v>
      </c>
      <c r="C18" s="123">
        <f t="shared" si="1"/>
        <v>21999999</v>
      </c>
      <c r="D18" s="131" t="str">
        <f ca="1">IF(F18&lt;&gt;0,HYPERLINK("#"&amp;CELL("address",'7-Immo Corp'!$B$1)),"1")</f>
        <v>#'[0.1-2017-XX-Tableaux de variations W.xlsx]7-Immo Corp'!$B$1</v>
      </c>
      <c r="E18" s="123"/>
      <c r="F18" s="123">
        <v>7</v>
      </c>
      <c r="G18" s="123" t="s">
        <v>64</v>
      </c>
    </row>
    <row r="19" spans="2:7">
      <c r="B19" s="123">
        <f t="shared" si="0"/>
        <v>22000000</v>
      </c>
      <c r="C19" s="123">
        <f t="shared" si="1"/>
        <v>22999999</v>
      </c>
      <c r="D19" s="131" t="str">
        <f ca="1">IF(F19&lt;&gt;0,HYPERLINK("#"&amp;CELL("address",'7-Immo Corp'!$B$1)),"1")</f>
        <v>#'[0.1-2017-XX-Tableaux de variations W.xlsx]7-Immo Corp'!$B$1</v>
      </c>
      <c r="E19" s="123"/>
      <c r="F19" s="123">
        <v>7</v>
      </c>
      <c r="G19" s="123" t="s">
        <v>64</v>
      </c>
    </row>
    <row r="20" spans="2:7">
      <c r="B20" s="123">
        <f t="shared" si="0"/>
        <v>23000000</v>
      </c>
      <c r="C20" s="123">
        <v>23099999</v>
      </c>
      <c r="D20" s="123"/>
      <c r="E20" s="123"/>
      <c r="F20" s="123" t="s">
        <v>51</v>
      </c>
      <c r="G20" s="123"/>
    </row>
    <row r="21" spans="2:7">
      <c r="B21" s="123">
        <v>23100000</v>
      </c>
      <c r="C21" s="123">
        <v>23199999</v>
      </c>
      <c r="D21" s="131" t="str">
        <f ca="1">IF(F21&lt;&gt;0,HYPERLINK("#"&amp;CELL("address",'7-Immo Corp'!$B$1)),"1")</f>
        <v>#'[0.1-2017-XX-Tableaux de variations W.xlsx]7-Immo Corp'!$B$1</v>
      </c>
      <c r="E21" s="123"/>
      <c r="F21" s="123">
        <v>7</v>
      </c>
      <c r="G21" s="123" t="s">
        <v>64</v>
      </c>
    </row>
    <row r="22" spans="2:7">
      <c r="B22" s="123">
        <v>23200000</v>
      </c>
      <c r="C22" s="123">
        <v>23299999</v>
      </c>
      <c r="D22" s="131" t="str">
        <f ca="1">IF(F22&lt;&gt;0,HYPERLINK("#"&amp;CELL("address",'6-Immo Incorp'!$B$1)),"1")</f>
        <v>#'[0.1-2017-XX-Tableaux de variations W.xlsx]6-Immo Incorp'!$B$1</v>
      </c>
      <c r="E22" s="123"/>
      <c r="F22" s="123">
        <v>6</v>
      </c>
      <c r="G22" s="123" t="s">
        <v>64</v>
      </c>
    </row>
    <row r="23" spans="2:7">
      <c r="B23" s="123">
        <v>23700000</v>
      </c>
      <c r="C23" s="123">
        <v>23799999</v>
      </c>
      <c r="D23" s="131" t="str">
        <f ca="1">IF(F23&lt;&gt;0,HYPERLINK("#"&amp;CELL("address",'6-Immo Incorp'!$B$1)),"1")</f>
        <v>#'[0.1-2017-XX-Tableaux de variations W.xlsx]6-Immo Incorp'!$B$1</v>
      </c>
      <c r="E23" s="123"/>
      <c r="F23" s="123">
        <v>6</v>
      </c>
      <c r="G23" s="123" t="s">
        <v>64</v>
      </c>
    </row>
    <row r="24" spans="2:7">
      <c r="B24" s="123">
        <v>23800000</v>
      </c>
      <c r="C24" s="123">
        <v>23999999</v>
      </c>
      <c r="D24" s="131" t="str">
        <f ca="1">IF(F24&lt;&gt;0,HYPERLINK("#"&amp;CELL("address",'7-Immo Corp'!$B$1)),"1")</f>
        <v>#'[0.1-2017-XX-Tableaux de variations W.xlsx]7-Immo Corp'!$B$1</v>
      </c>
      <c r="E24" s="123"/>
      <c r="F24" s="123">
        <v>7</v>
      </c>
      <c r="G24" s="123" t="s">
        <v>64</v>
      </c>
    </row>
    <row r="25" spans="2:7">
      <c r="B25" s="123">
        <f>+B20+1000000</f>
        <v>24000000</v>
      </c>
      <c r="C25" s="123">
        <f>+C20+1000000</f>
        <v>24099999</v>
      </c>
      <c r="D25" s="123"/>
      <c r="E25" s="123"/>
      <c r="F25" s="123" t="s">
        <v>51</v>
      </c>
      <c r="G25" s="123"/>
    </row>
    <row r="26" spans="2:7">
      <c r="B26" s="123">
        <f t="shared" si="0"/>
        <v>25000000</v>
      </c>
      <c r="C26" s="123">
        <f t="shared" si="1"/>
        <v>25099999</v>
      </c>
      <c r="D26" s="123"/>
      <c r="E26" s="123"/>
      <c r="F26" s="123" t="s">
        <v>51</v>
      </c>
      <c r="G26" s="123"/>
    </row>
    <row r="27" spans="2:7">
      <c r="B27" s="123">
        <f t="shared" si="0"/>
        <v>26000000</v>
      </c>
      <c r="C27" s="123">
        <f t="shared" si="1"/>
        <v>26099999</v>
      </c>
      <c r="D27" s="131" t="e">
        <f ca="1">IF(F27&lt;&gt;0,HYPERLINK("#"&amp;CELL("address",#REF!)),"1")</f>
        <v>#REF!</v>
      </c>
      <c r="E27" s="123"/>
      <c r="F27" s="123">
        <v>8</v>
      </c>
      <c r="G27" s="123" t="s">
        <v>64</v>
      </c>
    </row>
    <row r="28" spans="2:7">
      <c r="B28" s="123">
        <f t="shared" si="0"/>
        <v>27000000</v>
      </c>
      <c r="C28" s="123">
        <f t="shared" si="1"/>
        <v>27099999</v>
      </c>
      <c r="D28" s="131" t="e">
        <f ca="1">IF(F28&lt;&gt;0,HYPERLINK("#"&amp;CELL("address",#REF!)),"1")</f>
        <v>#REF!</v>
      </c>
      <c r="E28" s="123"/>
      <c r="F28" s="123">
        <v>8</v>
      </c>
      <c r="G28" s="123" t="s">
        <v>64</v>
      </c>
    </row>
    <row r="29" spans="2:7">
      <c r="B29" s="123">
        <f t="shared" si="0"/>
        <v>28000000</v>
      </c>
      <c r="C29" s="123">
        <f t="shared" si="1"/>
        <v>28099999</v>
      </c>
      <c r="D29" s="131" t="str">
        <f ca="1">IF(F29&lt;&gt;0,HYPERLINK("#"&amp;CELL("address",'6-Immo Incorp'!$B$1)),"1")</f>
        <v>#'[0.1-2017-XX-Tableaux de variations W.xlsx]6-Immo Incorp'!$B$1</v>
      </c>
      <c r="E29" s="123"/>
      <c r="F29" s="123">
        <v>6</v>
      </c>
      <c r="G29" s="123" t="s">
        <v>64</v>
      </c>
    </row>
    <row r="30" spans="2:7">
      <c r="B30" s="123">
        <v>28100000</v>
      </c>
      <c r="C30" s="123">
        <v>28199999</v>
      </c>
      <c r="D30" s="131" t="str">
        <f ca="1">IF(F30&lt;&gt;0,HYPERLINK("#"&amp;CELL("address",'7-Immo Corp'!$B$1)),"1")</f>
        <v>#'[0.1-2017-XX-Tableaux de variations W.xlsx]7-Immo Corp'!$B$1</v>
      </c>
      <c r="E30" s="123"/>
      <c r="F30" s="123">
        <v>7</v>
      </c>
      <c r="G30" s="123" t="s">
        <v>64</v>
      </c>
    </row>
    <row r="31" spans="2:7">
      <c r="B31" s="123">
        <v>28200000</v>
      </c>
      <c r="C31" s="123">
        <v>28299999</v>
      </c>
      <c r="D31" s="123"/>
      <c r="E31" s="123"/>
      <c r="F31" s="123" t="s">
        <v>51</v>
      </c>
      <c r="G31" s="123"/>
    </row>
    <row r="32" spans="2:7">
      <c r="B32" s="123">
        <f>+B29+1000000</f>
        <v>29000000</v>
      </c>
      <c r="C32" s="123">
        <f>+C29+1000000</f>
        <v>29099999</v>
      </c>
      <c r="D32" s="131" t="str">
        <f ca="1">IF(F32&lt;&gt;0,HYPERLINK("#"&amp;CELL("address",'6-Immo Incorp'!$B$1)),"1")</f>
        <v>#'[0.1-2017-XX-Tableaux de variations W.xlsx]6-Immo Incorp'!$B$1</v>
      </c>
      <c r="E32" s="123"/>
      <c r="F32" s="123">
        <v>6</v>
      </c>
      <c r="G32" s="123" t="s">
        <v>64</v>
      </c>
    </row>
    <row r="33" spans="2:7">
      <c r="B33" s="123">
        <v>29100000</v>
      </c>
      <c r="C33" s="123">
        <v>29199999</v>
      </c>
      <c r="D33" s="131" t="str">
        <f ca="1">IF(F33&lt;&gt;0,HYPERLINK("#"&amp;CELL("address",'7-Immo Corp'!$B$1)),"1")</f>
        <v>#'[0.1-2017-XX-Tableaux de variations W.xlsx]7-Immo Corp'!$B$1</v>
      </c>
      <c r="E33" s="123"/>
      <c r="F33" s="123">
        <v>7</v>
      </c>
      <c r="G33" s="123" t="s">
        <v>64</v>
      </c>
    </row>
    <row r="34" spans="2:7">
      <c r="B34" s="123">
        <v>29200000</v>
      </c>
      <c r="C34" s="123">
        <v>29299999</v>
      </c>
      <c r="D34" s="123"/>
      <c r="E34" s="123"/>
      <c r="F34" s="123" t="s">
        <v>51</v>
      </c>
      <c r="G34" s="123"/>
    </row>
    <row r="35" spans="2:7">
      <c r="B35" s="123">
        <v>29300000</v>
      </c>
      <c r="C35" s="123">
        <v>29319999</v>
      </c>
      <c r="D35" s="131" t="str">
        <f ca="1">IF(F35&lt;&gt;0,HYPERLINK("#"&amp;CELL("address",'7-Immo Corp'!$B$1)),"1")</f>
        <v>#'[0.1-2017-XX-Tableaux de variations W.xlsx]7-Immo Corp'!$B$1</v>
      </c>
      <c r="E35" s="123"/>
      <c r="F35" s="123">
        <v>7</v>
      </c>
      <c r="G35" s="123" t="s">
        <v>64</v>
      </c>
    </row>
    <row r="36" spans="2:7">
      <c r="B36" s="123">
        <v>29320000</v>
      </c>
      <c r="C36" s="123">
        <v>29329999</v>
      </c>
      <c r="D36" s="131" t="str">
        <f ca="1">IF(F36&lt;&gt;0,HYPERLINK("#"&amp;CELL("address",'6-Immo Incorp'!$B$1)),"1")</f>
        <v>#'[0.1-2017-XX-Tableaux de variations W.xlsx]6-Immo Incorp'!$B$1</v>
      </c>
      <c r="E36" s="123"/>
      <c r="F36" s="123">
        <v>6</v>
      </c>
      <c r="G36" s="123" t="s">
        <v>64</v>
      </c>
    </row>
    <row r="37" spans="2:7">
      <c r="B37" s="123">
        <v>29400000</v>
      </c>
      <c r="C37" s="123">
        <v>29799999</v>
      </c>
      <c r="D37" s="131" t="e">
        <f ca="1">IF(F37&lt;&gt;0,HYPERLINK("#"&amp;CELL("address",#REF!)),"1")</f>
        <v>#REF!</v>
      </c>
      <c r="E37" s="123"/>
      <c r="F37" s="123">
        <v>8</v>
      </c>
      <c r="G37" s="123" t="s">
        <v>64</v>
      </c>
    </row>
    <row r="38" spans="2:7">
      <c r="B38" s="123">
        <f>+B32+1000000</f>
        <v>30000000</v>
      </c>
      <c r="C38" s="123">
        <v>38999999</v>
      </c>
      <c r="D38" s="123"/>
      <c r="E38" s="123"/>
      <c r="F38" s="123">
        <v>9</v>
      </c>
      <c r="G38" s="123"/>
    </row>
    <row r="39" spans="2:7">
      <c r="B39" s="123">
        <v>39000000</v>
      </c>
      <c r="C39" s="123">
        <v>39999999</v>
      </c>
      <c r="D39" s="123"/>
      <c r="E39" s="123"/>
      <c r="F39" s="123">
        <v>9</v>
      </c>
      <c r="G39" s="123"/>
    </row>
    <row r="40" spans="2:7">
      <c r="B40" s="123">
        <f t="shared" si="0"/>
        <v>40000000</v>
      </c>
      <c r="C40" s="123">
        <v>40799999</v>
      </c>
      <c r="D40" s="131"/>
      <c r="E40" s="123"/>
      <c r="F40" s="123">
        <v>10</v>
      </c>
      <c r="G40" s="123"/>
    </row>
    <row r="41" spans="2:7">
      <c r="B41" s="123">
        <v>40800000</v>
      </c>
      <c r="C41" s="123">
        <v>40899999</v>
      </c>
      <c r="D41" s="131" t="e">
        <f ca="1">IF(G41="OUI",HYPERLINK("#"&amp;CELL("address",#REF!)),"1")</f>
        <v>#REF!</v>
      </c>
      <c r="E41" s="123"/>
      <c r="F41" s="123" t="s">
        <v>63</v>
      </c>
      <c r="G41" s="123" t="s">
        <v>64</v>
      </c>
    </row>
    <row r="42" spans="2:7">
      <c r="B42" s="123">
        <v>40900000</v>
      </c>
      <c r="C42" s="123">
        <v>40999999</v>
      </c>
      <c r="D42" s="131"/>
      <c r="E42" s="123"/>
      <c r="F42" s="123" t="s">
        <v>65</v>
      </c>
      <c r="G42" s="123"/>
    </row>
    <row r="43" spans="2:7">
      <c r="B43" s="123">
        <f>+B40+1000000</f>
        <v>41000000</v>
      </c>
      <c r="C43" s="123">
        <f>+C40+1000000</f>
        <v>41799999</v>
      </c>
      <c r="D43" s="123"/>
      <c r="E43" s="123"/>
      <c r="F43" s="123">
        <v>11</v>
      </c>
      <c r="G43" s="123"/>
    </row>
    <row r="44" spans="2:7">
      <c r="B44" s="123">
        <v>41800000</v>
      </c>
      <c r="C44" s="123">
        <v>41899999</v>
      </c>
      <c r="D44" s="131" t="e">
        <f ca="1">IF(F44&lt;&gt;0,HYPERLINK("#"&amp;CELL("address",#REF!)),"1")</f>
        <v>#REF!</v>
      </c>
      <c r="E44" s="123"/>
      <c r="F44" s="123" t="s">
        <v>39</v>
      </c>
      <c r="G44" s="123" t="s">
        <v>64</v>
      </c>
    </row>
    <row r="45" spans="2:7">
      <c r="B45" s="123">
        <v>41900000</v>
      </c>
      <c r="C45" s="123">
        <v>41999999</v>
      </c>
      <c r="D45" s="123"/>
      <c r="E45" s="123"/>
      <c r="F45" s="123">
        <v>11</v>
      </c>
      <c r="G45" s="123"/>
    </row>
    <row r="46" spans="2:7">
      <c r="B46" s="123">
        <f>+B43+1000000</f>
        <v>42000000</v>
      </c>
      <c r="C46" s="123">
        <f>+C43+1000000</f>
        <v>42799999</v>
      </c>
      <c r="D46" s="123"/>
      <c r="E46" s="123"/>
      <c r="F46" s="123">
        <v>12</v>
      </c>
      <c r="G46" s="123"/>
    </row>
    <row r="47" spans="2:7">
      <c r="B47" s="123">
        <f t="shared" si="0"/>
        <v>43000000</v>
      </c>
      <c r="C47" s="123">
        <f t="shared" si="1"/>
        <v>43799999</v>
      </c>
      <c r="D47" s="123"/>
      <c r="E47" s="123"/>
      <c r="F47" s="123">
        <v>12</v>
      </c>
      <c r="G47" s="123"/>
    </row>
    <row r="48" spans="2:7">
      <c r="B48" s="123">
        <f t="shared" si="0"/>
        <v>44000000</v>
      </c>
      <c r="C48" s="123">
        <f t="shared" si="1"/>
        <v>44799999</v>
      </c>
      <c r="D48" s="123"/>
      <c r="E48" s="123"/>
      <c r="F48" s="123">
        <v>12</v>
      </c>
      <c r="G48" s="123"/>
    </row>
    <row r="49" spans="2:7">
      <c r="B49" s="123">
        <f t="shared" si="0"/>
        <v>45000000</v>
      </c>
      <c r="C49" s="123">
        <f t="shared" si="1"/>
        <v>45799999</v>
      </c>
      <c r="D49" s="123"/>
      <c r="E49" s="123"/>
      <c r="F49" s="123" t="s">
        <v>51</v>
      </c>
      <c r="G49" s="123"/>
    </row>
    <row r="50" spans="2:7">
      <c r="B50" s="123">
        <f t="shared" si="0"/>
        <v>46000000</v>
      </c>
      <c r="C50" s="123">
        <f t="shared" si="1"/>
        <v>46799999</v>
      </c>
      <c r="D50" s="123"/>
      <c r="E50" s="123"/>
      <c r="F50" s="123" t="s">
        <v>52</v>
      </c>
      <c r="G50" s="123"/>
    </row>
    <row r="51" spans="2:7">
      <c r="B51" s="123">
        <f t="shared" si="0"/>
        <v>47000000</v>
      </c>
      <c r="C51" s="123">
        <f t="shared" si="1"/>
        <v>47799999</v>
      </c>
      <c r="D51" s="123"/>
      <c r="E51" s="123"/>
      <c r="F51" s="123" t="s">
        <v>53</v>
      </c>
      <c r="G51" s="123"/>
    </row>
    <row r="52" spans="2:7">
      <c r="B52" s="123">
        <f t="shared" si="0"/>
        <v>48000000</v>
      </c>
      <c r="C52" s="123">
        <v>48199999</v>
      </c>
      <c r="D52" s="123"/>
      <c r="E52" s="123"/>
      <c r="F52" s="123" t="s">
        <v>53</v>
      </c>
      <c r="G52" s="123"/>
    </row>
    <row r="53" spans="2:7">
      <c r="B53" s="123">
        <v>48200000</v>
      </c>
      <c r="C53" s="123">
        <v>48699999</v>
      </c>
      <c r="D53" s="123"/>
      <c r="E53" s="123"/>
      <c r="F53" s="123">
        <v>14</v>
      </c>
      <c r="G53" s="123"/>
    </row>
    <row r="54" spans="2:7">
      <c r="B54" s="123">
        <v>48700000</v>
      </c>
      <c r="C54" s="123">
        <v>48799999</v>
      </c>
      <c r="D54" s="123"/>
      <c r="E54" s="123"/>
      <c r="F54" s="123">
        <v>15</v>
      </c>
      <c r="G54" s="123"/>
    </row>
    <row r="55" spans="2:7">
      <c r="B55" s="123">
        <v>48800000</v>
      </c>
      <c r="C55" s="123">
        <v>48999999</v>
      </c>
      <c r="D55" s="123"/>
      <c r="E55" s="123"/>
      <c r="F55" s="123" t="s">
        <v>67</v>
      </c>
      <c r="G55" s="123"/>
    </row>
    <row r="56" spans="2:7">
      <c r="B56" s="123">
        <f>+B52+1000000</f>
        <v>49000000</v>
      </c>
      <c r="C56" s="123">
        <v>49199999</v>
      </c>
      <c r="D56" s="123"/>
      <c r="E56" s="123"/>
      <c r="F56" s="123">
        <v>11</v>
      </c>
      <c r="G56" s="123"/>
    </row>
    <row r="57" spans="2:7">
      <c r="B57" s="123">
        <v>49299999</v>
      </c>
      <c r="C57" s="123">
        <v>49999999</v>
      </c>
      <c r="D57" s="123"/>
      <c r="E57" s="123"/>
      <c r="F57" s="123">
        <v>12</v>
      </c>
      <c r="G57" s="123"/>
    </row>
    <row r="58" spans="2:7">
      <c r="B58" s="123">
        <f>+B56+1000000</f>
        <v>50000000</v>
      </c>
      <c r="C58" s="123">
        <v>57999999</v>
      </c>
      <c r="D58" s="123"/>
      <c r="E58" s="123"/>
      <c r="F58" s="123">
        <v>16</v>
      </c>
      <c r="G58" s="123"/>
    </row>
    <row r="59" spans="2:7">
      <c r="B59" s="123">
        <v>58000000</v>
      </c>
      <c r="C59" s="123">
        <f t="shared" si="1"/>
        <v>58999999</v>
      </c>
      <c r="D59" s="123"/>
      <c r="E59" s="123"/>
      <c r="F59" s="123" t="s">
        <v>53</v>
      </c>
      <c r="G59" s="123"/>
    </row>
    <row r="60" spans="2:7">
      <c r="B60" s="123">
        <f t="shared" si="0"/>
        <v>59000000</v>
      </c>
      <c r="C60" s="123">
        <f t="shared" si="1"/>
        <v>59999999</v>
      </c>
      <c r="D60" s="123"/>
      <c r="E60" s="123"/>
      <c r="F60" s="123">
        <v>16</v>
      </c>
      <c r="G60" s="123"/>
    </row>
    <row r="61" spans="2:7">
      <c r="B61" s="123">
        <f t="shared" si="0"/>
        <v>60000000</v>
      </c>
      <c r="C61" s="123">
        <f t="shared" si="1"/>
        <v>60999999</v>
      </c>
      <c r="D61" s="123"/>
      <c r="E61" s="123"/>
      <c r="F61" s="123">
        <v>17</v>
      </c>
      <c r="G61" s="123"/>
    </row>
    <row r="62" spans="2:7">
      <c r="B62" s="123">
        <f t="shared" si="0"/>
        <v>61000000</v>
      </c>
      <c r="C62" s="123">
        <f t="shared" si="1"/>
        <v>61999999</v>
      </c>
      <c r="D62" s="123"/>
      <c r="E62" s="123"/>
      <c r="F62" s="123">
        <v>17</v>
      </c>
      <c r="G62" s="123"/>
    </row>
    <row r="63" spans="2:7">
      <c r="B63" s="123">
        <f t="shared" si="0"/>
        <v>62000000</v>
      </c>
      <c r="C63" s="123">
        <f t="shared" si="1"/>
        <v>62999999</v>
      </c>
      <c r="D63" s="123"/>
      <c r="E63" s="123"/>
      <c r="F63" s="123">
        <v>17</v>
      </c>
      <c r="G63" s="123"/>
    </row>
    <row r="64" spans="2:7">
      <c r="B64" s="123">
        <f t="shared" si="0"/>
        <v>63000000</v>
      </c>
      <c r="C64" s="123">
        <f t="shared" si="1"/>
        <v>63999999</v>
      </c>
      <c r="D64" s="123"/>
      <c r="E64" s="123"/>
      <c r="F64" s="123">
        <v>17</v>
      </c>
      <c r="G64" s="123"/>
    </row>
    <row r="65" spans="2:7">
      <c r="B65" s="123">
        <f t="shared" si="0"/>
        <v>64000000</v>
      </c>
      <c r="C65" s="123">
        <f t="shared" si="1"/>
        <v>64999999</v>
      </c>
      <c r="D65" s="131" t="e">
        <f ca="1">IF(F65&lt;&gt;0,HYPERLINK("#"&amp;CELL("address",#REF!)),"1")</f>
        <v>#REF!</v>
      </c>
      <c r="E65" s="123"/>
      <c r="F65" s="123" t="s">
        <v>66</v>
      </c>
      <c r="G65" s="123"/>
    </row>
    <row r="66" spans="2:7">
      <c r="B66" s="123">
        <f t="shared" si="0"/>
        <v>65000000</v>
      </c>
      <c r="C66" s="123">
        <f t="shared" si="1"/>
        <v>65999999</v>
      </c>
      <c r="D66" s="123"/>
      <c r="E66" s="123"/>
      <c r="F66" s="123">
        <v>17</v>
      </c>
      <c r="G66" s="123"/>
    </row>
    <row r="67" spans="2:7">
      <c r="B67" s="123">
        <f t="shared" si="0"/>
        <v>66000000</v>
      </c>
      <c r="C67" s="123">
        <f t="shared" si="1"/>
        <v>66999999</v>
      </c>
      <c r="D67" s="123"/>
      <c r="E67" s="123"/>
      <c r="F67" s="123">
        <v>17</v>
      </c>
      <c r="G67" s="123"/>
    </row>
    <row r="68" spans="2:7">
      <c r="B68" s="123">
        <f t="shared" si="0"/>
        <v>67000000</v>
      </c>
      <c r="C68" s="123">
        <f t="shared" si="1"/>
        <v>67999999</v>
      </c>
      <c r="D68" s="123"/>
      <c r="E68" s="123"/>
      <c r="F68" s="123">
        <v>17</v>
      </c>
      <c r="G68" s="123"/>
    </row>
    <row r="69" spans="2:7">
      <c r="B69" s="123">
        <f t="shared" si="0"/>
        <v>68000000</v>
      </c>
      <c r="C69" s="123">
        <f t="shared" si="1"/>
        <v>68999999</v>
      </c>
      <c r="D69" s="123"/>
      <c r="E69" s="123"/>
      <c r="F69" s="123">
        <v>17</v>
      </c>
      <c r="G69" s="123"/>
    </row>
    <row r="70" spans="2:7">
      <c r="B70" s="123">
        <f t="shared" si="0"/>
        <v>69000000</v>
      </c>
      <c r="C70" s="123">
        <f t="shared" si="1"/>
        <v>69999999</v>
      </c>
      <c r="D70" s="123"/>
      <c r="E70" s="123"/>
      <c r="F70" s="123">
        <v>17</v>
      </c>
      <c r="G70" s="123"/>
    </row>
    <row r="71" spans="2:7">
      <c r="B71" s="123">
        <f t="shared" si="0"/>
        <v>70000000</v>
      </c>
      <c r="C71" s="123">
        <f t="shared" si="1"/>
        <v>70999999</v>
      </c>
      <c r="D71" s="123"/>
      <c r="E71" s="123"/>
      <c r="F71" s="123">
        <v>17</v>
      </c>
      <c r="G71" s="123"/>
    </row>
    <row r="72" spans="2:7">
      <c r="B72" s="123">
        <f t="shared" si="0"/>
        <v>71000000</v>
      </c>
      <c r="C72" s="123">
        <f t="shared" si="1"/>
        <v>71999999</v>
      </c>
      <c r="D72" s="123"/>
      <c r="E72" s="123"/>
      <c r="F72" s="123">
        <v>17</v>
      </c>
      <c r="G72" s="123"/>
    </row>
    <row r="73" spans="2:7">
      <c r="B73" s="123">
        <f t="shared" si="0"/>
        <v>72000000</v>
      </c>
      <c r="C73" s="123">
        <f t="shared" si="1"/>
        <v>72999999</v>
      </c>
      <c r="D73" s="123"/>
      <c r="E73" s="123"/>
      <c r="F73" s="123">
        <v>17</v>
      </c>
      <c r="G73" s="123"/>
    </row>
    <row r="74" spans="2:7">
      <c r="B74" s="123">
        <f t="shared" si="0"/>
        <v>73000000</v>
      </c>
      <c r="C74" s="123">
        <f t="shared" si="1"/>
        <v>73999999</v>
      </c>
      <c r="D74" s="123"/>
      <c r="E74" s="123"/>
      <c r="F74" s="123">
        <v>19</v>
      </c>
      <c r="G74" s="123"/>
    </row>
    <row r="75" spans="2:7">
      <c r="B75" s="123">
        <f t="shared" si="0"/>
        <v>74000000</v>
      </c>
      <c r="C75" s="123">
        <f t="shared" si="1"/>
        <v>74999999</v>
      </c>
      <c r="D75" s="123"/>
      <c r="E75" s="123"/>
      <c r="F75" s="123">
        <v>17</v>
      </c>
      <c r="G75" s="123"/>
    </row>
    <row r="76" spans="2:7">
      <c r="B76" s="123">
        <f t="shared" si="0"/>
        <v>75000000</v>
      </c>
      <c r="C76" s="123">
        <f t="shared" si="1"/>
        <v>75999999</v>
      </c>
      <c r="D76" s="123"/>
      <c r="E76" s="123"/>
      <c r="F76" s="123">
        <v>17</v>
      </c>
      <c r="G76" s="123"/>
    </row>
    <row r="77" spans="2:7">
      <c r="B77" s="123">
        <f t="shared" si="0"/>
        <v>76000000</v>
      </c>
      <c r="C77" s="123">
        <f t="shared" si="1"/>
        <v>76999999</v>
      </c>
      <c r="D77" s="123"/>
      <c r="E77" s="123"/>
      <c r="F77" s="123">
        <v>17</v>
      </c>
      <c r="G77" s="123"/>
    </row>
    <row r="78" spans="2:7">
      <c r="B78" s="123">
        <f t="shared" si="0"/>
        <v>77000000</v>
      </c>
      <c r="C78" s="123">
        <f t="shared" si="1"/>
        <v>77999999</v>
      </c>
      <c r="D78" s="123"/>
      <c r="E78" s="123"/>
      <c r="F78" s="123">
        <v>17</v>
      </c>
      <c r="G78" s="123"/>
    </row>
    <row r="79" spans="2:7">
      <c r="B79" s="123">
        <f t="shared" si="0"/>
        <v>78000000</v>
      </c>
      <c r="C79" s="123">
        <f t="shared" si="1"/>
        <v>78999999</v>
      </c>
      <c r="D79" s="123"/>
      <c r="E79" s="123"/>
      <c r="F79" s="123">
        <v>17</v>
      </c>
      <c r="G79" s="123"/>
    </row>
    <row r="80" spans="2:7">
      <c r="B80" s="123">
        <f t="shared" si="0"/>
        <v>79000000</v>
      </c>
      <c r="C80" s="123">
        <f t="shared" si="1"/>
        <v>79999999</v>
      </c>
      <c r="D80" s="123"/>
      <c r="E80" s="123"/>
      <c r="F80" s="123">
        <v>17</v>
      </c>
      <c r="G80" s="123"/>
    </row>
  </sheetData>
  <hyperlinks>
    <hyperlink ref="D12" location="'3-Provisons'!A1" display="'3-Provisons'!A1"/>
    <hyperlink ref="D13" location="'3-Provisons'!A1" display="'3-Provisons'!A1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92D050"/>
  </sheetPr>
  <dimension ref="A1:AR998"/>
  <sheetViews>
    <sheetView showGridLines="0" showZeros="0" tabSelected="1" workbookViewId="0">
      <pane ySplit="4" topLeftCell="A5" activePane="bottomLeft" state="frozen"/>
      <selection pane="bottomLeft" activeCell="Q5" sqref="Q5"/>
    </sheetView>
  </sheetViews>
  <sheetFormatPr defaultColWidth="11.42578125" defaultRowHeight="18"/>
  <cols>
    <col min="1" max="1" width="9.140625" style="117" customWidth="1"/>
    <col min="2" max="2" width="29.7109375" style="133" bestFit="1" customWidth="1"/>
    <col min="3" max="8" width="12.85546875" style="134" customWidth="1"/>
    <col min="9" max="9" width="3.7109375" style="113" hidden="1" customWidth="1"/>
    <col min="10" max="10" width="1.140625" style="137" customWidth="1"/>
    <col min="11" max="11" width="3.7109375" style="113" hidden="1" customWidth="1"/>
    <col min="12" max="13" width="12.85546875" style="127" customWidth="1"/>
    <col min="14" max="14" width="15.140625" style="126" customWidth="1"/>
    <col min="15" max="15" width="1.140625" style="181" customWidth="1"/>
    <col min="16" max="16" width="15.140625" style="127" hidden="1" customWidth="1"/>
    <col min="17" max="17" width="5.85546875" style="127" bestFit="1" customWidth="1"/>
    <col min="18" max="18" width="6.5703125" style="126" customWidth="1"/>
    <col min="19" max="19" width="17.42578125" style="152" bestFit="1" customWidth="1"/>
    <col min="20" max="20" width="23.42578125" style="125" customWidth="1"/>
    <col min="21" max="21" width="33.7109375" style="126" customWidth="1"/>
    <col min="22" max="25" width="11.42578125" style="113"/>
    <col min="26" max="34" width="11.42578125" style="233"/>
    <col min="35" max="37" width="0" style="233" hidden="1" customWidth="1"/>
    <col min="38" max="40" width="11.42578125" style="233"/>
    <col min="41" max="42" width="0" style="233" hidden="1" customWidth="1"/>
    <col min="43" max="43" width="11.42578125" style="233"/>
    <col min="44" max="16384" width="11.42578125" style="113"/>
  </cols>
  <sheetData>
    <row r="1" spans="1:44">
      <c r="A1" s="236"/>
      <c r="B1" s="237"/>
      <c r="C1" s="237"/>
      <c r="D1" s="237"/>
      <c r="E1" s="237"/>
      <c r="F1" s="237"/>
      <c r="G1" s="237"/>
      <c r="H1" s="238"/>
      <c r="I1" s="114"/>
      <c r="J1" s="136"/>
      <c r="L1" s="113"/>
      <c r="M1" s="113"/>
      <c r="N1" s="175"/>
      <c r="O1" s="179"/>
      <c r="P1" s="175"/>
      <c r="Q1" s="175"/>
      <c r="R1" s="175"/>
      <c r="S1" s="175"/>
      <c r="T1" s="175"/>
      <c r="U1" s="175"/>
    </row>
    <row r="2" spans="1:44" ht="19.5" customHeight="1">
      <c r="A2" s="235" t="s">
        <v>28</v>
      </c>
      <c r="B2" s="234" t="s">
        <v>29</v>
      </c>
      <c r="C2" s="234" t="s">
        <v>33</v>
      </c>
      <c r="D2" s="234"/>
      <c r="E2" s="234" t="s">
        <v>44</v>
      </c>
      <c r="F2" s="234"/>
      <c r="G2" s="234" t="s">
        <v>32</v>
      </c>
      <c r="H2" s="239"/>
      <c r="I2" s="115"/>
      <c r="J2" s="136"/>
      <c r="L2" s="240" t="s">
        <v>69</v>
      </c>
      <c r="M2" s="240" t="s">
        <v>70</v>
      </c>
      <c r="N2" s="240" t="s">
        <v>49</v>
      </c>
      <c r="O2" s="243"/>
      <c r="P2" s="240" t="s">
        <v>47</v>
      </c>
      <c r="Q2" s="240" t="s">
        <v>54</v>
      </c>
      <c r="R2" s="240" t="s">
        <v>75</v>
      </c>
      <c r="S2" s="242" t="s">
        <v>74</v>
      </c>
      <c r="T2" s="241" t="s">
        <v>38</v>
      </c>
      <c r="U2" s="241" t="s">
        <v>50</v>
      </c>
    </row>
    <row r="3" spans="1:44" ht="19.5" customHeight="1">
      <c r="A3" s="235"/>
      <c r="B3" s="234"/>
      <c r="C3" s="174" t="s">
        <v>30</v>
      </c>
      <c r="D3" s="174" t="s">
        <v>31</v>
      </c>
      <c r="E3" s="174" t="s">
        <v>30</v>
      </c>
      <c r="F3" s="174" t="s">
        <v>31</v>
      </c>
      <c r="G3" s="174" t="s">
        <v>30</v>
      </c>
      <c r="H3" s="216" t="s">
        <v>31</v>
      </c>
      <c r="I3" s="115"/>
      <c r="J3" s="136"/>
      <c r="L3" s="240">
        <v>2016</v>
      </c>
      <c r="M3" s="240">
        <v>2017</v>
      </c>
      <c r="N3" s="240"/>
      <c r="O3" s="243"/>
      <c r="P3" s="240"/>
      <c r="Q3" s="240"/>
      <c r="R3" s="240"/>
      <c r="S3" s="242"/>
      <c r="T3" s="241"/>
      <c r="U3" s="241"/>
      <c r="AC3" s="233" t="s">
        <v>33</v>
      </c>
      <c r="AE3" s="233" t="s">
        <v>44</v>
      </c>
      <c r="AG3" s="233" t="s">
        <v>32</v>
      </c>
      <c r="AL3" s="233" t="s">
        <v>69</v>
      </c>
      <c r="AM3" s="233" t="s">
        <v>70</v>
      </c>
      <c r="AN3" s="233" t="s">
        <v>49</v>
      </c>
      <c r="AP3" s="233" t="s">
        <v>47</v>
      </c>
      <c r="AQ3" s="233" t="s">
        <v>54</v>
      </c>
    </row>
    <row r="4" spans="1:44" s="143" customFormat="1" ht="5.25" customHeight="1">
      <c r="A4" s="138"/>
      <c r="B4" s="139"/>
      <c r="C4" s="140"/>
      <c r="D4" s="140"/>
      <c r="E4" s="140"/>
      <c r="F4" s="140"/>
      <c r="G4" s="140"/>
      <c r="H4" s="140"/>
      <c r="I4" s="141"/>
      <c r="J4" s="142"/>
      <c r="L4" s="144"/>
      <c r="M4" s="144"/>
      <c r="N4" s="144"/>
      <c r="O4" s="144"/>
      <c r="P4" s="144"/>
      <c r="Q4" s="144"/>
      <c r="R4" s="144"/>
      <c r="S4" s="145"/>
      <c r="T4" s="146"/>
      <c r="U4" s="146"/>
      <c r="Z4" s="117" t="s">
        <v>54</v>
      </c>
      <c r="AA4" s="117" t="s">
        <v>28</v>
      </c>
      <c r="AB4" s="117" t="s">
        <v>29</v>
      </c>
      <c r="AC4" s="117" t="s">
        <v>90</v>
      </c>
      <c r="AD4" s="117" t="s">
        <v>91</v>
      </c>
      <c r="AE4" s="117" t="s">
        <v>92</v>
      </c>
      <c r="AF4" s="117" t="s">
        <v>93</v>
      </c>
      <c r="AG4" s="117" t="s">
        <v>94</v>
      </c>
      <c r="AH4" s="117" t="s">
        <v>95</v>
      </c>
      <c r="AI4" s="117"/>
      <c r="AJ4" s="117"/>
      <c r="AK4" s="117"/>
      <c r="AL4" s="117" t="s">
        <v>96</v>
      </c>
      <c r="AM4" s="117" t="s">
        <v>97</v>
      </c>
      <c r="AN4" s="117" t="s">
        <v>98</v>
      </c>
      <c r="AO4" s="117"/>
      <c r="AP4" s="117"/>
      <c r="AQ4" s="117" t="s">
        <v>54</v>
      </c>
    </row>
    <row r="5" spans="1:44">
      <c r="A5" s="155">
        <v>10240000</v>
      </c>
      <c r="B5" s="156" t="s">
        <v>77</v>
      </c>
      <c r="C5" s="157">
        <v>0</v>
      </c>
      <c r="D5" s="157">
        <v>2835.55</v>
      </c>
      <c r="E5" s="157">
        <v>0</v>
      </c>
      <c r="F5" s="157">
        <v>0</v>
      </c>
      <c r="G5" s="157">
        <v>0</v>
      </c>
      <c r="H5" s="157">
        <v>2835.55</v>
      </c>
      <c r="I5" s="147"/>
      <c r="J5" s="128"/>
      <c r="K5" s="148"/>
      <c r="L5" s="183">
        <f t="shared" ref="L5:L68" si="0">+C5-D5</f>
        <v>-2835.55</v>
      </c>
      <c r="M5" s="183">
        <f t="shared" ref="M5:M68" si="1">+G5-H5</f>
        <v>-2835.55</v>
      </c>
      <c r="N5" s="184">
        <f>ROUND(-L5+M5,0)</f>
        <v>0</v>
      </c>
      <c r="O5" s="180"/>
      <c r="P5" s="176"/>
      <c r="Q5" s="162">
        <f>IFERROR(VLOOKUP(A5,Table_Cptes,5,TRUE)," ")</f>
        <v>1</v>
      </c>
      <c r="R5" s="162"/>
      <c r="S5" s="163" t="str">
        <f ca="1">IF(ISNA(HYPERLINK(INDEX(Tables!D:D,MATCH('BG Justif'!Q5,Tables!F:F,0))))&lt;&gt;" ",HYPERLINK(INDEX(Tables!D:D,MATCH('BG Justif'!Q5,Tables!F:F,0)),"Tableau de variation")," ")</f>
        <v>Tableau de variation</v>
      </c>
      <c r="T5" s="164"/>
      <c r="U5" s="165"/>
      <c r="Z5" s="233">
        <f>+Q5</f>
        <v>1</v>
      </c>
      <c r="AA5" s="233">
        <f>+A5</f>
        <v>10240000</v>
      </c>
      <c r="AB5" s="233" t="str">
        <f t="shared" ref="AB5:AR15" si="2">+B5</f>
        <v>APP. SANS DROIT DE REPRISE</v>
      </c>
      <c r="AC5" s="233">
        <f t="shared" si="2"/>
        <v>0</v>
      </c>
      <c r="AD5" s="233">
        <f t="shared" si="2"/>
        <v>2835.55</v>
      </c>
      <c r="AE5" s="233">
        <f t="shared" si="2"/>
        <v>0</v>
      </c>
      <c r="AF5" s="233">
        <f t="shared" si="2"/>
        <v>0</v>
      </c>
      <c r="AG5" s="233">
        <f t="shared" si="2"/>
        <v>0</v>
      </c>
      <c r="AH5" s="233">
        <f t="shared" si="2"/>
        <v>2835.55</v>
      </c>
      <c r="AI5" s="233">
        <f t="shared" si="2"/>
        <v>0</v>
      </c>
      <c r="AJ5" s="233">
        <f t="shared" si="2"/>
        <v>0</v>
      </c>
      <c r="AK5" s="233">
        <f t="shared" si="2"/>
        <v>0</v>
      </c>
      <c r="AL5" s="233">
        <f t="shared" si="2"/>
        <v>-2835.55</v>
      </c>
      <c r="AM5" s="233">
        <f t="shared" si="2"/>
        <v>-2835.55</v>
      </c>
      <c r="AN5" s="233">
        <f t="shared" si="2"/>
        <v>0</v>
      </c>
      <c r="AO5" s="233">
        <f t="shared" si="2"/>
        <v>0</v>
      </c>
      <c r="AP5" s="233">
        <f t="shared" si="2"/>
        <v>0</v>
      </c>
      <c r="AQ5" s="233">
        <f t="shared" si="2"/>
        <v>1</v>
      </c>
      <c r="AR5" s="113">
        <f t="shared" si="2"/>
        <v>0</v>
      </c>
    </row>
    <row r="6" spans="1:44">
      <c r="A6" s="158">
        <v>10682000</v>
      </c>
      <c r="B6" s="153" t="s">
        <v>78</v>
      </c>
      <c r="C6" s="154">
        <v>0</v>
      </c>
      <c r="D6" s="154">
        <v>359678.43</v>
      </c>
      <c r="E6" s="154">
        <v>0</v>
      </c>
      <c r="F6" s="154">
        <v>0</v>
      </c>
      <c r="G6" s="154">
        <v>0</v>
      </c>
      <c r="H6" s="154">
        <v>359678.43</v>
      </c>
      <c r="I6" s="141"/>
      <c r="J6" s="149"/>
      <c r="K6" s="143"/>
      <c r="L6" s="185">
        <f t="shared" si="0"/>
        <v>-359678.43</v>
      </c>
      <c r="M6" s="185">
        <f t="shared" si="1"/>
        <v>-359678.43</v>
      </c>
      <c r="N6" s="186">
        <f t="shared" ref="N6:N62" si="3">-L6+M6</f>
        <v>0</v>
      </c>
      <c r="O6" s="180"/>
      <c r="P6" s="177"/>
      <c r="Q6" s="166">
        <f t="shared" ref="Q6:Q68" si="4">IFERROR(VLOOKUP(A6,Table_Cptes,5,TRUE),"")</f>
        <v>1</v>
      </c>
      <c r="R6" s="166"/>
      <c r="S6" s="167" t="str">
        <f ca="1">IF(HYPERLINK(INDEX(Tables!D:D,MATCH('BG Justif'!Q6,Tables!F:F,0)))&lt;&gt;"",HYPERLINK(INDEX(Tables!D:D,MATCH('BG Justif'!Q6,Tables!F:F,0)),"Tableau de variation"),"")</f>
        <v>Tableau de variation</v>
      </c>
      <c r="T6" s="168"/>
      <c r="U6" s="169"/>
      <c r="Z6" s="233">
        <f t="shared" ref="Z6:Z69" si="5">+Q6</f>
        <v>1</v>
      </c>
      <c r="AA6" s="233">
        <f t="shared" ref="AA6:AA69" si="6">+A6</f>
        <v>10682000</v>
      </c>
      <c r="AB6" s="233" t="str">
        <f t="shared" si="2"/>
        <v>RESERVE INVESTISSEMENT</v>
      </c>
      <c r="AC6" s="233">
        <f t="shared" si="2"/>
        <v>0</v>
      </c>
      <c r="AD6" s="233">
        <f t="shared" si="2"/>
        <v>359678.43</v>
      </c>
      <c r="AE6" s="233">
        <f t="shared" si="2"/>
        <v>0</v>
      </c>
      <c r="AF6" s="233">
        <f t="shared" si="2"/>
        <v>0</v>
      </c>
      <c r="AG6" s="233">
        <f t="shared" si="2"/>
        <v>0</v>
      </c>
      <c r="AH6" s="233">
        <f t="shared" si="2"/>
        <v>359678.43</v>
      </c>
      <c r="AI6" s="233">
        <f t="shared" si="2"/>
        <v>0</v>
      </c>
      <c r="AJ6" s="233">
        <f t="shared" si="2"/>
        <v>0</v>
      </c>
      <c r="AK6" s="233">
        <f t="shared" si="2"/>
        <v>0</v>
      </c>
      <c r="AL6" s="233">
        <f t="shared" si="2"/>
        <v>-359678.43</v>
      </c>
      <c r="AM6" s="233">
        <f t="shared" si="2"/>
        <v>-359678.43</v>
      </c>
      <c r="AN6" s="233">
        <f t="shared" si="2"/>
        <v>0</v>
      </c>
      <c r="AO6" s="233">
        <f t="shared" si="2"/>
        <v>0</v>
      </c>
      <c r="AP6" s="233">
        <f t="shared" si="2"/>
        <v>0</v>
      </c>
      <c r="AQ6" s="233">
        <f t="shared" si="2"/>
        <v>1</v>
      </c>
      <c r="AR6" s="113">
        <f t="shared" si="2"/>
        <v>0</v>
      </c>
    </row>
    <row r="7" spans="1:44">
      <c r="A7" s="158">
        <v>20500000</v>
      </c>
      <c r="B7" s="153" t="s">
        <v>79</v>
      </c>
      <c r="C7" s="154">
        <v>143526.93</v>
      </c>
      <c r="D7" s="154">
        <v>0</v>
      </c>
      <c r="E7" s="154">
        <v>220.1</v>
      </c>
      <c r="F7" s="154">
        <v>0</v>
      </c>
      <c r="G7" s="154">
        <v>143747.03</v>
      </c>
      <c r="H7" s="154">
        <v>0</v>
      </c>
      <c r="I7" s="150"/>
      <c r="J7" s="149"/>
      <c r="K7" s="151"/>
      <c r="L7" s="185">
        <f t="shared" si="0"/>
        <v>143526.93</v>
      </c>
      <c r="M7" s="185">
        <f t="shared" si="1"/>
        <v>143747.03</v>
      </c>
      <c r="N7" s="186">
        <f t="shared" si="3"/>
        <v>220.10000000000582</v>
      </c>
      <c r="O7" s="180"/>
      <c r="P7" s="177"/>
      <c r="Q7" s="166">
        <f t="shared" ref="Q7:Q17" si="7">IFERROR(VLOOKUP(A7,Table_Cptes,5,TRUE),"")</f>
        <v>6</v>
      </c>
      <c r="R7" s="166"/>
      <c r="S7" s="167" t="str">
        <f ca="1">IF(HYPERLINK(INDEX(Tables!D:D,MATCH('BG Justif'!Q7,Tables!F:F,0)))&lt;&gt;"",HYPERLINK(INDEX(Tables!D:D,MATCH('BG Justif'!Q7,Tables!F:F,0)),"Tableau de variation"),"")</f>
        <v>Tableau de variation</v>
      </c>
      <c r="T7" s="168"/>
      <c r="U7" s="169"/>
      <c r="Z7" s="233">
        <f t="shared" si="5"/>
        <v>6</v>
      </c>
      <c r="AA7" s="233">
        <f t="shared" si="6"/>
        <v>20500000</v>
      </c>
      <c r="AB7" s="233" t="str">
        <f t="shared" si="2"/>
        <v>LOGICIELS</v>
      </c>
      <c r="AC7" s="233">
        <f t="shared" si="2"/>
        <v>143526.93</v>
      </c>
      <c r="AD7" s="233">
        <f t="shared" si="2"/>
        <v>0</v>
      </c>
      <c r="AE7" s="233">
        <f t="shared" si="2"/>
        <v>220.1</v>
      </c>
      <c r="AF7" s="233">
        <f t="shared" si="2"/>
        <v>0</v>
      </c>
      <c r="AG7" s="233">
        <f t="shared" si="2"/>
        <v>143747.03</v>
      </c>
      <c r="AH7" s="233">
        <f t="shared" si="2"/>
        <v>0</v>
      </c>
      <c r="AI7" s="233">
        <f t="shared" si="2"/>
        <v>0</v>
      </c>
      <c r="AJ7" s="233">
        <f t="shared" si="2"/>
        <v>0</v>
      </c>
      <c r="AK7" s="233">
        <f t="shared" si="2"/>
        <v>0</v>
      </c>
      <c r="AL7" s="233">
        <f t="shared" si="2"/>
        <v>143526.93</v>
      </c>
      <c r="AM7" s="233">
        <f t="shared" si="2"/>
        <v>143747.03</v>
      </c>
      <c r="AN7" s="233">
        <f t="shared" si="2"/>
        <v>220.10000000000582</v>
      </c>
      <c r="AO7" s="233">
        <f t="shared" si="2"/>
        <v>0</v>
      </c>
      <c r="AP7" s="233">
        <f t="shared" si="2"/>
        <v>0</v>
      </c>
      <c r="AQ7" s="233">
        <f t="shared" si="2"/>
        <v>6</v>
      </c>
      <c r="AR7" s="113">
        <f t="shared" si="2"/>
        <v>0</v>
      </c>
    </row>
    <row r="8" spans="1:44">
      <c r="A8" s="158">
        <v>21150000</v>
      </c>
      <c r="B8" s="153" t="s">
        <v>80</v>
      </c>
      <c r="C8" s="154">
        <v>92000</v>
      </c>
      <c r="D8" s="154">
        <v>0</v>
      </c>
      <c r="E8" s="154">
        <v>0</v>
      </c>
      <c r="F8" s="154">
        <v>0</v>
      </c>
      <c r="G8" s="154">
        <v>92000</v>
      </c>
      <c r="H8" s="154">
        <v>0</v>
      </c>
      <c r="I8" s="141"/>
      <c r="J8" s="149"/>
      <c r="K8" s="143"/>
      <c r="L8" s="185">
        <f t="shared" si="0"/>
        <v>92000</v>
      </c>
      <c r="M8" s="185">
        <f t="shared" si="1"/>
        <v>92000</v>
      </c>
      <c r="N8" s="186">
        <f t="shared" si="3"/>
        <v>0</v>
      </c>
      <c r="O8" s="180"/>
      <c r="P8" s="177"/>
      <c r="Q8" s="166">
        <f t="shared" si="7"/>
        <v>7</v>
      </c>
      <c r="R8" s="166"/>
      <c r="S8" s="167" t="str">
        <f ca="1">IF(HYPERLINK(INDEX(Tables!D:D,MATCH('BG Justif'!Q8,Tables!F:F,0)))&lt;&gt;"",HYPERLINK(INDEX(Tables!D:D,MATCH('BG Justif'!Q8,Tables!F:F,0)),"Tableau de variation"),"")</f>
        <v>Tableau de variation</v>
      </c>
      <c r="T8" s="168"/>
      <c r="U8" s="169"/>
      <c r="Z8" s="233">
        <f t="shared" si="5"/>
        <v>7</v>
      </c>
      <c r="AA8" s="233">
        <f t="shared" si="6"/>
        <v>21150000</v>
      </c>
      <c r="AB8" s="233" t="str">
        <f t="shared" si="2"/>
        <v>TERRAINS BATIS</v>
      </c>
      <c r="AC8" s="233">
        <f t="shared" si="2"/>
        <v>92000</v>
      </c>
      <c r="AD8" s="233">
        <f t="shared" si="2"/>
        <v>0</v>
      </c>
      <c r="AE8" s="233">
        <f t="shared" si="2"/>
        <v>0</v>
      </c>
      <c r="AF8" s="233">
        <f t="shared" si="2"/>
        <v>0</v>
      </c>
      <c r="AG8" s="233">
        <f t="shared" si="2"/>
        <v>92000</v>
      </c>
      <c r="AH8" s="233">
        <f t="shared" si="2"/>
        <v>0</v>
      </c>
      <c r="AI8" s="233">
        <f t="shared" si="2"/>
        <v>0</v>
      </c>
      <c r="AJ8" s="233">
        <f t="shared" si="2"/>
        <v>0</v>
      </c>
      <c r="AK8" s="233">
        <f t="shared" si="2"/>
        <v>0</v>
      </c>
      <c r="AL8" s="233">
        <f t="shared" si="2"/>
        <v>92000</v>
      </c>
      <c r="AM8" s="233">
        <f t="shared" si="2"/>
        <v>92000</v>
      </c>
      <c r="AN8" s="233">
        <f t="shared" si="2"/>
        <v>0</v>
      </c>
      <c r="AO8" s="233">
        <f t="shared" si="2"/>
        <v>0</v>
      </c>
      <c r="AP8" s="233">
        <f t="shared" si="2"/>
        <v>0</v>
      </c>
      <c r="AQ8" s="233">
        <f t="shared" si="2"/>
        <v>7</v>
      </c>
      <c r="AR8" s="113">
        <f t="shared" si="2"/>
        <v>0</v>
      </c>
    </row>
    <row r="9" spans="1:44">
      <c r="A9" s="158">
        <v>21210000</v>
      </c>
      <c r="B9" s="153" t="s">
        <v>81</v>
      </c>
      <c r="C9" s="154">
        <v>8602.4699999999993</v>
      </c>
      <c r="D9" s="154">
        <v>0</v>
      </c>
      <c r="E9" s="154">
        <v>0</v>
      </c>
      <c r="F9" s="154">
        <v>0</v>
      </c>
      <c r="G9" s="154">
        <v>8602.4699999999993</v>
      </c>
      <c r="H9" s="154">
        <v>0</v>
      </c>
      <c r="I9" s="150"/>
      <c r="J9" s="149"/>
      <c r="K9" s="151"/>
      <c r="L9" s="185">
        <f t="shared" si="0"/>
        <v>8602.4699999999993</v>
      </c>
      <c r="M9" s="185">
        <f t="shared" si="1"/>
        <v>8602.4699999999993</v>
      </c>
      <c r="N9" s="186">
        <f t="shared" si="3"/>
        <v>0</v>
      </c>
      <c r="O9" s="180"/>
      <c r="P9" s="177"/>
      <c r="Q9" s="166">
        <f t="shared" si="7"/>
        <v>7</v>
      </c>
      <c r="R9" s="166"/>
      <c r="S9" s="167" t="str">
        <f ca="1">IF(HYPERLINK(INDEX(Tables!D:D,MATCH('BG Justif'!Q9,Tables!F:F,0)))&lt;&gt;"",HYPERLINK(INDEX(Tables!D:D,MATCH('BG Justif'!Q9,Tables!F:F,0)),"Tableau de variation"),"")</f>
        <v>Tableau de variation</v>
      </c>
      <c r="T9" s="168"/>
      <c r="U9" s="169"/>
      <c r="Z9" s="233">
        <f t="shared" si="5"/>
        <v>7</v>
      </c>
      <c r="AA9" s="233">
        <f t="shared" si="6"/>
        <v>21210000</v>
      </c>
      <c r="AB9" s="233" t="str">
        <f t="shared" si="2"/>
        <v>AGENC. AMEN. TERRAINS NUS</v>
      </c>
      <c r="AC9" s="233">
        <f t="shared" si="2"/>
        <v>8602.4699999999993</v>
      </c>
      <c r="AD9" s="233">
        <f t="shared" si="2"/>
        <v>0</v>
      </c>
      <c r="AE9" s="233">
        <f t="shared" si="2"/>
        <v>0</v>
      </c>
      <c r="AF9" s="233">
        <f t="shared" si="2"/>
        <v>0</v>
      </c>
      <c r="AG9" s="233">
        <f t="shared" si="2"/>
        <v>8602.4699999999993</v>
      </c>
      <c r="AH9" s="233">
        <f t="shared" si="2"/>
        <v>0</v>
      </c>
      <c r="AI9" s="233">
        <f t="shared" si="2"/>
        <v>0</v>
      </c>
      <c r="AJ9" s="233">
        <f t="shared" si="2"/>
        <v>0</v>
      </c>
      <c r="AK9" s="233">
        <f t="shared" si="2"/>
        <v>0</v>
      </c>
      <c r="AL9" s="233">
        <f t="shared" si="2"/>
        <v>8602.4699999999993</v>
      </c>
      <c r="AM9" s="233">
        <f t="shared" si="2"/>
        <v>8602.4699999999993</v>
      </c>
      <c r="AN9" s="233">
        <f t="shared" si="2"/>
        <v>0</v>
      </c>
      <c r="AO9" s="233">
        <f t="shared" si="2"/>
        <v>0</v>
      </c>
      <c r="AP9" s="233">
        <f t="shared" si="2"/>
        <v>0</v>
      </c>
      <c r="AQ9" s="233">
        <f t="shared" si="2"/>
        <v>7</v>
      </c>
      <c r="AR9" s="113">
        <f t="shared" si="2"/>
        <v>0</v>
      </c>
    </row>
    <row r="10" spans="1:44">
      <c r="A10" s="158">
        <v>21310000</v>
      </c>
      <c r="B10" s="153" t="s">
        <v>82</v>
      </c>
      <c r="C10" s="154">
        <v>385786.35</v>
      </c>
      <c r="D10" s="154">
        <v>0</v>
      </c>
      <c r="E10" s="154">
        <v>0</v>
      </c>
      <c r="F10" s="154">
        <v>0</v>
      </c>
      <c r="G10" s="154">
        <v>385786.35</v>
      </c>
      <c r="H10" s="154">
        <v>0</v>
      </c>
      <c r="I10" s="141"/>
      <c r="J10" s="149"/>
      <c r="K10" s="143"/>
      <c r="L10" s="185">
        <f t="shared" si="0"/>
        <v>385786.35</v>
      </c>
      <c r="M10" s="185">
        <f t="shared" si="1"/>
        <v>385786.35</v>
      </c>
      <c r="N10" s="186">
        <f t="shared" si="3"/>
        <v>0</v>
      </c>
      <c r="O10" s="180"/>
      <c r="P10" s="177"/>
      <c r="Q10" s="166">
        <f t="shared" si="7"/>
        <v>7</v>
      </c>
      <c r="R10" s="166"/>
      <c r="S10" s="167" t="str">
        <f ca="1">IF(HYPERLINK(INDEX(Tables!D:D,MATCH('BG Justif'!Q10,Tables!F:F,0)))&lt;&gt;"",HYPERLINK(INDEX(Tables!D:D,MATCH('BG Justif'!Q10,Tables!F:F,0)),"Tableau de variation"),"")</f>
        <v>Tableau de variation</v>
      </c>
      <c r="T10" s="168"/>
      <c r="U10" s="169"/>
      <c r="Z10" s="233">
        <f t="shared" si="5"/>
        <v>7</v>
      </c>
      <c r="AA10" s="233">
        <f t="shared" si="6"/>
        <v>21310000</v>
      </c>
      <c r="AB10" s="233" t="str">
        <f t="shared" si="2"/>
        <v>BATIMENTS</v>
      </c>
      <c r="AC10" s="233">
        <f t="shared" si="2"/>
        <v>385786.35</v>
      </c>
      <c r="AD10" s="233">
        <f t="shared" si="2"/>
        <v>0</v>
      </c>
      <c r="AE10" s="233">
        <f t="shared" si="2"/>
        <v>0</v>
      </c>
      <c r="AF10" s="233">
        <f t="shared" si="2"/>
        <v>0</v>
      </c>
      <c r="AG10" s="233">
        <f t="shared" si="2"/>
        <v>385786.35</v>
      </c>
      <c r="AH10" s="233">
        <f t="shared" si="2"/>
        <v>0</v>
      </c>
      <c r="AI10" s="233">
        <f t="shared" si="2"/>
        <v>0</v>
      </c>
      <c r="AJ10" s="233">
        <f t="shared" si="2"/>
        <v>0</v>
      </c>
      <c r="AK10" s="233">
        <f t="shared" si="2"/>
        <v>0</v>
      </c>
      <c r="AL10" s="233">
        <f t="shared" si="2"/>
        <v>385786.35</v>
      </c>
      <c r="AM10" s="233">
        <f t="shared" si="2"/>
        <v>385786.35</v>
      </c>
      <c r="AN10" s="233">
        <f t="shared" si="2"/>
        <v>0</v>
      </c>
      <c r="AO10" s="233">
        <f t="shared" si="2"/>
        <v>0</v>
      </c>
      <c r="AP10" s="233">
        <f t="shared" si="2"/>
        <v>0</v>
      </c>
      <c r="AQ10" s="233">
        <f t="shared" si="2"/>
        <v>7</v>
      </c>
      <c r="AR10" s="113">
        <f t="shared" si="2"/>
        <v>0</v>
      </c>
    </row>
    <row r="11" spans="1:44">
      <c r="A11" s="158">
        <v>21350000</v>
      </c>
      <c r="B11" s="153" t="s">
        <v>83</v>
      </c>
      <c r="C11" s="154">
        <v>250882.51</v>
      </c>
      <c r="D11" s="154">
        <v>0</v>
      </c>
      <c r="E11" s="154">
        <v>0</v>
      </c>
      <c r="F11" s="154">
        <v>0</v>
      </c>
      <c r="G11" s="154">
        <v>250882.51</v>
      </c>
      <c r="H11" s="154">
        <v>0</v>
      </c>
      <c r="I11" s="150"/>
      <c r="J11" s="149"/>
      <c r="K11" s="151"/>
      <c r="L11" s="185">
        <f t="shared" si="0"/>
        <v>250882.51</v>
      </c>
      <c r="M11" s="185">
        <f t="shared" si="1"/>
        <v>250882.51</v>
      </c>
      <c r="N11" s="186">
        <f t="shared" si="3"/>
        <v>0</v>
      </c>
      <c r="O11" s="180"/>
      <c r="P11" s="177"/>
      <c r="Q11" s="166">
        <f t="shared" si="7"/>
        <v>7</v>
      </c>
      <c r="R11" s="166"/>
      <c r="S11" s="167" t="str">
        <f ca="1">IF(HYPERLINK(INDEX(Tables!D:D,MATCH('BG Justif'!Q11,Tables!F:F,0)))&lt;&gt;"",HYPERLINK(INDEX(Tables!D:D,MATCH('BG Justif'!Q11,Tables!F:F,0)),"Tableau de variation"),"")</f>
        <v>Tableau de variation</v>
      </c>
      <c r="T11" s="168"/>
      <c r="U11" s="169"/>
      <c r="Z11" s="233">
        <f t="shared" si="5"/>
        <v>7</v>
      </c>
      <c r="AA11" s="233">
        <f t="shared" si="6"/>
        <v>21350000</v>
      </c>
      <c r="AB11" s="233" t="str">
        <f t="shared" si="2"/>
        <v>INST. AGENC. AMEN. CONSTR.</v>
      </c>
      <c r="AC11" s="233">
        <f t="shared" si="2"/>
        <v>250882.51</v>
      </c>
      <c r="AD11" s="233">
        <f t="shared" si="2"/>
        <v>0</v>
      </c>
      <c r="AE11" s="233">
        <f t="shared" si="2"/>
        <v>0</v>
      </c>
      <c r="AF11" s="233">
        <f t="shared" si="2"/>
        <v>0</v>
      </c>
      <c r="AG11" s="233">
        <f t="shared" si="2"/>
        <v>250882.51</v>
      </c>
      <c r="AH11" s="233">
        <f t="shared" si="2"/>
        <v>0</v>
      </c>
      <c r="AI11" s="233">
        <f t="shared" si="2"/>
        <v>0</v>
      </c>
      <c r="AJ11" s="233">
        <f t="shared" si="2"/>
        <v>0</v>
      </c>
      <c r="AK11" s="233">
        <f t="shared" si="2"/>
        <v>0</v>
      </c>
      <c r="AL11" s="233">
        <f t="shared" si="2"/>
        <v>250882.51</v>
      </c>
      <c r="AM11" s="233">
        <f t="shared" si="2"/>
        <v>250882.51</v>
      </c>
      <c r="AN11" s="233">
        <f t="shared" si="2"/>
        <v>0</v>
      </c>
      <c r="AO11" s="233">
        <f t="shared" si="2"/>
        <v>0</v>
      </c>
      <c r="AP11" s="233">
        <f t="shared" si="2"/>
        <v>0</v>
      </c>
      <c r="AQ11" s="233">
        <f t="shared" si="2"/>
        <v>7</v>
      </c>
      <c r="AR11" s="113">
        <f t="shared" si="2"/>
        <v>0</v>
      </c>
    </row>
    <row r="12" spans="1:44">
      <c r="A12" s="158">
        <v>21540000</v>
      </c>
      <c r="B12" s="153" t="s">
        <v>84</v>
      </c>
      <c r="C12" s="154">
        <v>1631.92</v>
      </c>
      <c r="D12" s="154">
        <v>0</v>
      </c>
      <c r="E12" s="154">
        <v>3330.62</v>
      </c>
      <c r="F12" s="154">
        <v>0</v>
      </c>
      <c r="G12" s="154">
        <v>4962.54</v>
      </c>
      <c r="H12" s="154">
        <v>0</v>
      </c>
      <c r="I12" s="141"/>
      <c r="J12" s="149"/>
      <c r="K12" s="143"/>
      <c r="L12" s="185">
        <f t="shared" si="0"/>
        <v>1631.92</v>
      </c>
      <c r="M12" s="185">
        <f t="shared" si="1"/>
        <v>4962.54</v>
      </c>
      <c r="N12" s="186">
        <f t="shared" si="3"/>
        <v>3330.62</v>
      </c>
      <c r="O12" s="180"/>
      <c r="P12" s="177"/>
      <c r="Q12" s="166">
        <f t="shared" si="7"/>
        <v>7</v>
      </c>
      <c r="R12" s="166"/>
      <c r="S12" s="167" t="str">
        <f ca="1">IF(HYPERLINK(INDEX(Tables!D:D,MATCH('BG Justif'!Q12,Tables!F:F,0)))&lt;&gt;"",HYPERLINK(INDEX(Tables!D:D,MATCH('BG Justif'!Q12,Tables!F:F,0)),"Tableau de variation"),"")</f>
        <v>Tableau de variation</v>
      </c>
      <c r="T12" s="168"/>
      <c r="U12" s="169"/>
      <c r="Z12" s="233">
        <f t="shared" si="5"/>
        <v>7</v>
      </c>
      <c r="AA12" s="233">
        <f t="shared" si="6"/>
        <v>21540000</v>
      </c>
      <c r="AB12" s="233" t="str">
        <f t="shared" si="2"/>
        <v>MATERIEL &amp; OUTILLAGE</v>
      </c>
      <c r="AC12" s="233">
        <f t="shared" si="2"/>
        <v>1631.92</v>
      </c>
      <c r="AD12" s="233">
        <f t="shared" si="2"/>
        <v>0</v>
      </c>
      <c r="AE12" s="233">
        <f t="shared" si="2"/>
        <v>3330.62</v>
      </c>
      <c r="AF12" s="233">
        <f t="shared" si="2"/>
        <v>0</v>
      </c>
      <c r="AG12" s="233">
        <f t="shared" si="2"/>
        <v>4962.54</v>
      </c>
      <c r="AH12" s="233">
        <f t="shared" si="2"/>
        <v>0</v>
      </c>
      <c r="AI12" s="233">
        <f t="shared" si="2"/>
        <v>0</v>
      </c>
      <c r="AJ12" s="233">
        <f t="shared" si="2"/>
        <v>0</v>
      </c>
      <c r="AK12" s="233">
        <f t="shared" si="2"/>
        <v>0</v>
      </c>
      <c r="AL12" s="233">
        <f t="shared" si="2"/>
        <v>1631.92</v>
      </c>
      <c r="AM12" s="233">
        <f t="shared" si="2"/>
        <v>4962.54</v>
      </c>
      <c r="AN12" s="233">
        <f t="shared" si="2"/>
        <v>3330.62</v>
      </c>
      <c r="AO12" s="233">
        <f t="shared" si="2"/>
        <v>0</v>
      </c>
      <c r="AP12" s="233">
        <f t="shared" si="2"/>
        <v>0</v>
      </c>
      <c r="AQ12" s="233">
        <f t="shared" si="2"/>
        <v>7</v>
      </c>
      <c r="AR12" s="113">
        <f t="shared" si="2"/>
        <v>0</v>
      </c>
    </row>
    <row r="13" spans="1:44">
      <c r="A13" s="158">
        <v>21541700</v>
      </c>
      <c r="B13" s="153" t="s">
        <v>85</v>
      </c>
      <c r="C13" s="154">
        <v>1620</v>
      </c>
      <c r="D13" s="154">
        <v>0</v>
      </c>
      <c r="E13" s="154">
        <v>0</v>
      </c>
      <c r="F13" s="154">
        <v>0</v>
      </c>
      <c r="G13" s="154">
        <v>1620</v>
      </c>
      <c r="H13" s="154">
        <v>0</v>
      </c>
      <c r="I13" s="150"/>
      <c r="J13" s="149"/>
      <c r="K13" s="151"/>
      <c r="L13" s="185">
        <f t="shared" si="0"/>
        <v>1620</v>
      </c>
      <c r="M13" s="185">
        <f t="shared" si="1"/>
        <v>1620</v>
      </c>
      <c r="N13" s="186">
        <f t="shared" si="3"/>
        <v>0</v>
      </c>
      <c r="O13" s="180"/>
      <c r="P13" s="177"/>
      <c r="Q13" s="166">
        <f t="shared" si="7"/>
        <v>7</v>
      </c>
      <c r="R13" s="166"/>
      <c r="S13" s="167" t="str">
        <f ca="1">IF(HYPERLINK(INDEX(Tables!D:D,MATCH('BG Justif'!Q13,Tables!F:F,0)))&lt;&gt;"",HYPERLINK(INDEX(Tables!D:D,MATCH('BG Justif'!Q13,Tables!F:F,0)),"Tableau de variation"),"")</f>
        <v>Tableau de variation</v>
      </c>
      <c r="T13" s="168"/>
      <c r="U13" s="169"/>
      <c r="Z13" s="233">
        <f t="shared" si="5"/>
        <v>7</v>
      </c>
      <c r="AA13" s="233">
        <f t="shared" si="6"/>
        <v>21541700</v>
      </c>
      <c r="AB13" s="233" t="str">
        <f t="shared" si="2"/>
        <v>MATERIEL MEDICAL</v>
      </c>
      <c r="AC13" s="233">
        <f t="shared" si="2"/>
        <v>1620</v>
      </c>
      <c r="AD13" s="233">
        <f t="shared" si="2"/>
        <v>0</v>
      </c>
      <c r="AE13" s="233">
        <f t="shared" si="2"/>
        <v>0</v>
      </c>
      <c r="AF13" s="233">
        <f t="shared" si="2"/>
        <v>0</v>
      </c>
      <c r="AG13" s="233">
        <f t="shared" si="2"/>
        <v>1620</v>
      </c>
      <c r="AH13" s="233">
        <f t="shared" si="2"/>
        <v>0</v>
      </c>
      <c r="AI13" s="233">
        <f t="shared" si="2"/>
        <v>0</v>
      </c>
      <c r="AJ13" s="233">
        <f t="shared" si="2"/>
        <v>0</v>
      </c>
      <c r="AK13" s="233">
        <f t="shared" si="2"/>
        <v>0</v>
      </c>
      <c r="AL13" s="233">
        <f t="shared" si="2"/>
        <v>1620</v>
      </c>
      <c r="AM13" s="233">
        <f t="shared" si="2"/>
        <v>1620</v>
      </c>
      <c r="AN13" s="233">
        <f t="shared" si="2"/>
        <v>0</v>
      </c>
      <c r="AO13" s="233">
        <f t="shared" si="2"/>
        <v>0</v>
      </c>
      <c r="AP13" s="233">
        <f t="shared" si="2"/>
        <v>0</v>
      </c>
      <c r="AQ13" s="233">
        <f t="shared" si="2"/>
        <v>7</v>
      </c>
      <c r="AR13" s="113">
        <f t="shared" si="2"/>
        <v>0</v>
      </c>
    </row>
    <row r="14" spans="1:44">
      <c r="A14" s="158">
        <v>21810000</v>
      </c>
      <c r="B14" s="153" t="s">
        <v>86</v>
      </c>
      <c r="C14" s="154">
        <v>64315.39</v>
      </c>
      <c r="D14" s="154">
        <v>0</v>
      </c>
      <c r="E14" s="154">
        <v>673.79</v>
      </c>
      <c r="F14" s="154">
        <v>0</v>
      </c>
      <c r="G14" s="154">
        <v>64989.18</v>
      </c>
      <c r="H14" s="154">
        <v>0</v>
      </c>
      <c r="I14" s="141"/>
      <c r="J14" s="149"/>
      <c r="K14" s="143"/>
      <c r="L14" s="185">
        <f t="shared" si="0"/>
        <v>64315.39</v>
      </c>
      <c r="M14" s="185">
        <f t="shared" si="1"/>
        <v>64989.18</v>
      </c>
      <c r="N14" s="186">
        <f t="shared" si="3"/>
        <v>673.79000000000087</v>
      </c>
      <c r="O14" s="180"/>
      <c r="P14" s="177"/>
      <c r="Q14" s="166">
        <f t="shared" si="7"/>
        <v>7</v>
      </c>
      <c r="R14" s="166"/>
      <c r="S14" s="167" t="str">
        <f ca="1">IF(HYPERLINK(INDEX(Tables!D:D,MATCH('BG Justif'!Q14,Tables!F:F,0)))&lt;&gt;"",HYPERLINK(INDEX(Tables!D:D,MATCH('BG Justif'!Q14,Tables!F:F,0)),"Tableau de variation"),"")</f>
        <v>Tableau de variation</v>
      </c>
      <c r="T14" s="168"/>
      <c r="U14" s="169"/>
      <c r="Z14" s="233">
        <f t="shared" si="5"/>
        <v>7</v>
      </c>
      <c r="AA14" s="233">
        <f t="shared" si="6"/>
        <v>21810000</v>
      </c>
      <c r="AB14" s="233" t="str">
        <f t="shared" si="2"/>
        <v>INST. AGENC. AMEN. DIVERS</v>
      </c>
      <c r="AC14" s="233">
        <f t="shared" si="2"/>
        <v>64315.39</v>
      </c>
      <c r="AD14" s="233">
        <f t="shared" si="2"/>
        <v>0</v>
      </c>
      <c r="AE14" s="233">
        <f t="shared" si="2"/>
        <v>673.79</v>
      </c>
      <c r="AF14" s="233">
        <f t="shared" si="2"/>
        <v>0</v>
      </c>
      <c r="AG14" s="233">
        <f t="shared" si="2"/>
        <v>64989.18</v>
      </c>
      <c r="AH14" s="233">
        <f t="shared" si="2"/>
        <v>0</v>
      </c>
      <c r="AI14" s="233">
        <f t="shared" si="2"/>
        <v>0</v>
      </c>
      <c r="AJ14" s="233">
        <f t="shared" si="2"/>
        <v>0</v>
      </c>
      <c r="AK14" s="233">
        <f t="shared" si="2"/>
        <v>0</v>
      </c>
      <c r="AL14" s="233">
        <f t="shared" si="2"/>
        <v>64315.39</v>
      </c>
      <c r="AM14" s="233">
        <f t="shared" si="2"/>
        <v>64989.18</v>
      </c>
      <c r="AN14" s="233">
        <f t="shared" si="2"/>
        <v>673.79000000000087</v>
      </c>
      <c r="AO14" s="233">
        <f t="shared" si="2"/>
        <v>0</v>
      </c>
      <c r="AP14" s="233">
        <f t="shared" si="2"/>
        <v>0</v>
      </c>
      <c r="AQ14" s="233">
        <f t="shared" si="2"/>
        <v>7</v>
      </c>
      <c r="AR14" s="113">
        <f t="shared" si="2"/>
        <v>0</v>
      </c>
    </row>
    <row r="15" spans="1:44">
      <c r="A15" s="158">
        <v>21820000</v>
      </c>
      <c r="B15" s="153" t="s">
        <v>87</v>
      </c>
      <c r="C15" s="154">
        <v>12790.94</v>
      </c>
      <c r="D15" s="154">
        <v>0</v>
      </c>
      <c r="E15" s="154">
        <v>0</v>
      </c>
      <c r="F15" s="154">
        <v>0</v>
      </c>
      <c r="G15" s="154">
        <v>12790.94</v>
      </c>
      <c r="H15" s="154">
        <v>0</v>
      </c>
      <c r="I15" s="150"/>
      <c r="J15" s="149"/>
      <c r="K15" s="151"/>
      <c r="L15" s="185">
        <f t="shared" si="0"/>
        <v>12790.94</v>
      </c>
      <c r="M15" s="185">
        <f t="shared" si="1"/>
        <v>12790.94</v>
      </c>
      <c r="N15" s="186">
        <f t="shared" si="3"/>
        <v>0</v>
      </c>
      <c r="O15" s="180"/>
      <c r="P15" s="177"/>
      <c r="Q15" s="166">
        <f t="shared" si="7"/>
        <v>7</v>
      </c>
      <c r="R15" s="166"/>
      <c r="S15" s="167" t="str">
        <f ca="1">IF(HYPERLINK(INDEX(Tables!D:D,MATCH('BG Justif'!Q15,Tables!F:F,0)))&lt;&gt;"",HYPERLINK(INDEX(Tables!D:D,MATCH('BG Justif'!Q15,Tables!F:F,0)),"Tableau de variation"),"")</f>
        <v>Tableau de variation</v>
      </c>
      <c r="T15" s="168"/>
      <c r="U15" s="169"/>
      <c r="Z15" s="233">
        <f t="shared" si="5"/>
        <v>7</v>
      </c>
      <c r="AA15" s="233">
        <f t="shared" si="6"/>
        <v>21820000</v>
      </c>
      <c r="AB15" s="233" t="str">
        <f t="shared" si="2"/>
        <v>MATERIEL DE TRANSPORT</v>
      </c>
      <c r="AC15" s="233">
        <f t="shared" si="2"/>
        <v>12790.94</v>
      </c>
      <c r="AD15" s="233">
        <f t="shared" si="2"/>
        <v>0</v>
      </c>
      <c r="AE15" s="233">
        <f t="shared" si="2"/>
        <v>0</v>
      </c>
      <c r="AF15" s="233">
        <f t="shared" si="2"/>
        <v>0</v>
      </c>
      <c r="AG15" s="233">
        <f t="shared" ref="AG15:AG78" si="8">+G15</f>
        <v>12790.94</v>
      </c>
      <c r="AH15" s="233">
        <f t="shared" ref="AH15:AH78" si="9">+H15</f>
        <v>0</v>
      </c>
      <c r="AI15" s="233">
        <f t="shared" ref="AI15:AI78" si="10">+I15</f>
        <v>0</v>
      </c>
      <c r="AJ15" s="233">
        <f t="shared" ref="AJ15:AJ78" si="11">+J15</f>
        <v>0</v>
      </c>
      <c r="AK15" s="233">
        <f t="shared" ref="AK15:AK78" si="12">+K15</f>
        <v>0</v>
      </c>
      <c r="AL15" s="233">
        <f t="shared" ref="AL15:AL78" si="13">+L15</f>
        <v>12790.94</v>
      </c>
      <c r="AM15" s="233">
        <f t="shared" ref="AM15:AM78" si="14">+M15</f>
        <v>12790.94</v>
      </c>
      <c r="AN15" s="233">
        <f t="shared" ref="AN15:AN78" si="15">+N15</f>
        <v>0</v>
      </c>
      <c r="AO15" s="233">
        <f t="shared" ref="AO15:AO78" si="16">+O15</f>
        <v>0</v>
      </c>
      <c r="AP15" s="233">
        <f t="shared" ref="AP15:AP78" si="17">+P15</f>
        <v>0</v>
      </c>
      <c r="AQ15" s="233">
        <f t="shared" ref="AQ15:AQ78" si="18">+Q15</f>
        <v>7</v>
      </c>
      <c r="AR15" s="113">
        <f t="shared" ref="AR15:AR78" si="19">+R15</f>
        <v>0</v>
      </c>
    </row>
    <row r="16" spans="1:44">
      <c r="A16" s="158">
        <v>21830000</v>
      </c>
      <c r="B16" s="153" t="s">
        <v>88</v>
      </c>
      <c r="C16" s="154">
        <v>98392.69</v>
      </c>
      <c r="D16" s="154">
        <v>0</v>
      </c>
      <c r="E16" s="154">
        <v>4654.62</v>
      </c>
      <c r="F16" s="154">
        <v>0</v>
      </c>
      <c r="G16" s="154">
        <v>103047.31</v>
      </c>
      <c r="H16" s="154">
        <v>0</v>
      </c>
      <c r="I16" s="141"/>
      <c r="J16" s="149"/>
      <c r="K16" s="143"/>
      <c r="L16" s="185">
        <f t="shared" si="0"/>
        <v>98392.69</v>
      </c>
      <c r="M16" s="185">
        <f t="shared" si="1"/>
        <v>103047.31</v>
      </c>
      <c r="N16" s="186">
        <f t="shared" si="3"/>
        <v>4654.6199999999953</v>
      </c>
      <c r="O16" s="180"/>
      <c r="P16" s="177"/>
      <c r="Q16" s="166">
        <f t="shared" si="7"/>
        <v>7</v>
      </c>
      <c r="R16" s="166"/>
      <c r="S16" s="167" t="str">
        <f ca="1">IF(HYPERLINK(INDEX(Tables!D:D,MATCH('BG Justif'!Q16,Tables!F:F,0)))&lt;&gt;"",HYPERLINK(INDEX(Tables!D:D,MATCH('BG Justif'!Q16,Tables!F:F,0)),"Tableau de variation"),"")</f>
        <v>Tableau de variation</v>
      </c>
      <c r="T16" s="168"/>
      <c r="U16" s="169"/>
      <c r="Z16" s="233">
        <f t="shared" si="5"/>
        <v>7</v>
      </c>
      <c r="AA16" s="233">
        <f t="shared" si="6"/>
        <v>21830000</v>
      </c>
      <c r="AB16" s="233" t="str">
        <f t="shared" ref="AB16:AB79" si="20">+B16</f>
        <v>MAT. BUREAU &amp; INFORMATIQUE</v>
      </c>
      <c r="AC16" s="233">
        <f t="shared" ref="AC16:AC79" si="21">+C16</f>
        <v>98392.69</v>
      </c>
      <c r="AD16" s="233">
        <f t="shared" ref="AD16:AD79" si="22">+D16</f>
        <v>0</v>
      </c>
      <c r="AE16" s="233">
        <f t="shared" ref="AE16:AE79" si="23">+E16</f>
        <v>4654.62</v>
      </c>
      <c r="AF16" s="233">
        <f t="shared" ref="AF16:AF79" si="24">+F16</f>
        <v>0</v>
      </c>
      <c r="AG16" s="233">
        <f t="shared" si="8"/>
        <v>103047.31</v>
      </c>
      <c r="AH16" s="233">
        <f t="shared" si="9"/>
        <v>0</v>
      </c>
      <c r="AI16" s="233">
        <f t="shared" si="10"/>
        <v>0</v>
      </c>
      <c r="AJ16" s="233">
        <f t="shared" si="11"/>
        <v>0</v>
      </c>
      <c r="AK16" s="233">
        <f t="shared" si="12"/>
        <v>0</v>
      </c>
      <c r="AL16" s="233">
        <f t="shared" si="13"/>
        <v>98392.69</v>
      </c>
      <c r="AM16" s="233">
        <f t="shared" si="14"/>
        <v>103047.31</v>
      </c>
      <c r="AN16" s="233">
        <f t="shared" si="15"/>
        <v>4654.6199999999953</v>
      </c>
      <c r="AO16" s="233">
        <f t="shared" si="16"/>
        <v>0</v>
      </c>
      <c r="AP16" s="233">
        <f t="shared" si="17"/>
        <v>0</v>
      </c>
      <c r="AQ16" s="233">
        <f t="shared" si="18"/>
        <v>7</v>
      </c>
      <c r="AR16" s="113">
        <f t="shared" si="19"/>
        <v>0</v>
      </c>
    </row>
    <row r="17" spans="1:44">
      <c r="A17" s="158">
        <v>21840000</v>
      </c>
      <c r="B17" s="153" t="s">
        <v>89</v>
      </c>
      <c r="C17" s="154">
        <v>32545.599999999999</v>
      </c>
      <c r="D17" s="154">
        <v>0</v>
      </c>
      <c r="E17" s="154">
        <v>2229.6</v>
      </c>
      <c r="F17" s="154">
        <v>0</v>
      </c>
      <c r="G17" s="154">
        <v>34775.199999999997</v>
      </c>
      <c r="H17" s="154">
        <v>0</v>
      </c>
      <c r="I17" s="150"/>
      <c r="J17" s="149"/>
      <c r="K17" s="151"/>
      <c r="L17" s="185">
        <f t="shared" si="0"/>
        <v>32545.599999999999</v>
      </c>
      <c r="M17" s="185">
        <f t="shared" si="1"/>
        <v>34775.199999999997</v>
      </c>
      <c r="N17" s="186">
        <f t="shared" si="3"/>
        <v>2229.5999999999985</v>
      </c>
      <c r="O17" s="180"/>
      <c r="P17" s="177"/>
      <c r="Q17" s="166">
        <f t="shared" si="7"/>
        <v>7</v>
      </c>
      <c r="R17" s="166"/>
      <c r="S17" s="167" t="str">
        <f ca="1">IF(HYPERLINK(INDEX(Tables!D:D,MATCH('BG Justif'!Q17,Tables!F:F,0)))&lt;&gt;"",HYPERLINK(INDEX(Tables!D:D,MATCH('BG Justif'!Q17,Tables!F:F,0)),"Tableau de variation"),"")</f>
        <v>Tableau de variation</v>
      </c>
      <c r="T17" s="168"/>
      <c r="U17" s="169"/>
      <c r="Z17" s="233">
        <f t="shared" si="5"/>
        <v>7</v>
      </c>
      <c r="AA17" s="233">
        <f t="shared" si="6"/>
        <v>21840000</v>
      </c>
      <c r="AB17" s="233" t="str">
        <f t="shared" si="20"/>
        <v>MOBILIER</v>
      </c>
      <c r="AC17" s="233">
        <f t="shared" si="21"/>
        <v>32545.599999999999</v>
      </c>
      <c r="AD17" s="233">
        <f t="shared" si="22"/>
        <v>0</v>
      </c>
      <c r="AE17" s="233">
        <f t="shared" si="23"/>
        <v>2229.6</v>
      </c>
      <c r="AF17" s="233">
        <f t="shared" si="24"/>
        <v>0</v>
      </c>
      <c r="AG17" s="233">
        <f t="shared" si="8"/>
        <v>34775.199999999997</v>
      </c>
      <c r="AH17" s="233">
        <f t="shared" si="9"/>
        <v>0</v>
      </c>
      <c r="AI17" s="233">
        <f t="shared" si="10"/>
        <v>0</v>
      </c>
      <c r="AJ17" s="233">
        <f t="shared" si="11"/>
        <v>0</v>
      </c>
      <c r="AK17" s="233">
        <f t="shared" si="12"/>
        <v>0</v>
      </c>
      <c r="AL17" s="233">
        <f t="shared" si="13"/>
        <v>32545.599999999999</v>
      </c>
      <c r="AM17" s="233">
        <f t="shared" si="14"/>
        <v>34775.199999999997</v>
      </c>
      <c r="AN17" s="233">
        <f t="shared" si="15"/>
        <v>2229.5999999999985</v>
      </c>
      <c r="AO17" s="233">
        <f t="shared" si="16"/>
        <v>0</v>
      </c>
      <c r="AP17" s="233">
        <f t="shared" si="17"/>
        <v>0</v>
      </c>
      <c r="AQ17" s="233">
        <f t="shared" si="18"/>
        <v>7</v>
      </c>
      <c r="AR17" s="113">
        <f t="shared" si="19"/>
        <v>0</v>
      </c>
    </row>
    <row r="18" spans="1:44">
      <c r="A18" s="158"/>
      <c r="B18" s="153"/>
      <c r="C18" s="154"/>
      <c r="D18" s="154"/>
      <c r="E18" s="154"/>
      <c r="F18" s="154"/>
      <c r="G18" s="154"/>
      <c r="H18" s="154"/>
      <c r="I18" s="150"/>
      <c r="J18" s="149"/>
      <c r="K18" s="151"/>
      <c r="L18" s="185">
        <f t="shared" ref="L18:L34" si="25">+C18-D18</f>
        <v>0</v>
      </c>
      <c r="M18" s="185">
        <f t="shared" ref="M18:M34" si="26">+G18-H18</f>
        <v>0</v>
      </c>
      <c r="N18" s="186">
        <f t="shared" ref="N18:N34" si="27">-L18+M18</f>
        <v>0</v>
      </c>
      <c r="O18" s="180"/>
      <c r="P18" s="177"/>
      <c r="Q18" s="166" t="str">
        <f t="shared" si="4"/>
        <v/>
      </c>
      <c r="R18" s="166"/>
      <c r="S18" s="167" t="e">
        <f>IF(HYPERLINK(INDEX(Tables!D:D,MATCH('BG Justif'!Q18,Tables!F:F,0)))&lt;&gt;"",HYPERLINK(INDEX(Tables!D:D,MATCH('BG Justif'!Q18,Tables!F:F,0)),"Tableau de variation"),"")</f>
        <v>#N/A</v>
      </c>
      <c r="T18" s="168"/>
      <c r="U18" s="169"/>
      <c r="Z18" s="233" t="str">
        <f t="shared" si="5"/>
        <v/>
      </c>
      <c r="AA18" s="233">
        <f t="shared" si="6"/>
        <v>0</v>
      </c>
      <c r="AB18" s="233">
        <f t="shared" si="20"/>
        <v>0</v>
      </c>
      <c r="AC18" s="233">
        <f t="shared" si="21"/>
        <v>0</v>
      </c>
      <c r="AD18" s="233">
        <f t="shared" si="22"/>
        <v>0</v>
      </c>
      <c r="AE18" s="233">
        <f t="shared" si="23"/>
        <v>0</v>
      </c>
      <c r="AF18" s="233">
        <f t="shared" si="24"/>
        <v>0</v>
      </c>
      <c r="AG18" s="233">
        <f t="shared" si="8"/>
        <v>0</v>
      </c>
      <c r="AH18" s="233">
        <f t="shared" si="9"/>
        <v>0</v>
      </c>
      <c r="AI18" s="233">
        <f t="shared" si="10"/>
        <v>0</v>
      </c>
      <c r="AJ18" s="233">
        <f t="shared" si="11"/>
        <v>0</v>
      </c>
      <c r="AK18" s="233">
        <f t="shared" si="12"/>
        <v>0</v>
      </c>
      <c r="AL18" s="233">
        <f t="shared" si="13"/>
        <v>0</v>
      </c>
      <c r="AM18" s="233">
        <f t="shared" si="14"/>
        <v>0</v>
      </c>
      <c r="AN18" s="233">
        <f t="shared" si="15"/>
        <v>0</v>
      </c>
      <c r="AO18" s="233">
        <f t="shared" si="16"/>
        <v>0</v>
      </c>
      <c r="AP18" s="233">
        <f t="shared" si="17"/>
        <v>0</v>
      </c>
      <c r="AQ18" s="233" t="str">
        <f t="shared" si="18"/>
        <v/>
      </c>
      <c r="AR18" s="113">
        <f t="shared" si="19"/>
        <v>0</v>
      </c>
    </row>
    <row r="19" spans="1:44">
      <c r="A19" s="158"/>
      <c r="B19" s="153"/>
      <c r="C19" s="154"/>
      <c r="D19" s="154"/>
      <c r="E19" s="154"/>
      <c r="F19" s="154"/>
      <c r="G19" s="154"/>
      <c r="H19" s="154"/>
      <c r="I19" s="141"/>
      <c r="J19" s="149"/>
      <c r="K19" s="143"/>
      <c r="L19" s="185">
        <f t="shared" si="25"/>
        <v>0</v>
      </c>
      <c r="M19" s="185">
        <f t="shared" si="26"/>
        <v>0</v>
      </c>
      <c r="N19" s="186">
        <f t="shared" si="27"/>
        <v>0</v>
      </c>
      <c r="O19" s="180"/>
      <c r="P19" s="177"/>
      <c r="Q19" s="166" t="str">
        <f t="shared" si="4"/>
        <v/>
      </c>
      <c r="R19" s="166"/>
      <c r="S19" s="167" t="e">
        <f>IF(HYPERLINK(INDEX(Tables!D:D,MATCH('BG Justif'!Q19,Tables!F:F,0)))&lt;&gt;"",HYPERLINK(INDEX(Tables!D:D,MATCH('BG Justif'!Q19,Tables!F:F,0)),"Tableau de variation"),"")</f>
        <v>#N/A</v>
      </c>
      <c r="T19" s="168"/>
      <c r="U19" s="169"/>
      <c r="Z19" s="233" t="str">
        <f t="shared" si="5"/>
        <v/>
      </c>
      <c r="AA19" s="233">
        <f t="shared" si="6"/>
        <v>0</v>
      </c>
      <c r="AB19" s="233">
        <f t="shared" si="20"/>
        <v>0</v>
      </c>
      <c r="AC19" s="233">
        <f t="shared" si="21"/>
        <v>0</v>
      </c>
      <c r="AD19" s="233">
        <f t="shared" si="22"/>
        <v>0</v>
      </c>
      <c r="AE19" s="233">
        <f t="shared" si="23"/>
        <v>0</v>
      </c>
      <c r="AF19" s="233">
        <f t="shared" si="24"/>
        <v>0</v>
      </c>
      <c r="AG19" s="233">
        <f t="shared" si="8"/>
        <v>0</v>
      </c>
      <c r="AH19" s="233">
        <f t="shared" si="9"/>
        <v>0</v>
      </c>
      <c r="AI19" s="233">
        <f t="shared" si="10"/>
        <v>0</v>
      </c>
      <c r="AJ19" s="233">
        <f t="shared" si="11"/>
        <v>0</v>
      </c>
      <c r="AK19" s="233">
        <f t="shared" si="12"/>
        <v>0</v>
      </c>
      <c r="AL19" s="233">
        <f t="shared" si="13"/>
        <v>0</v>
      </c>
      <c r="AM19" s="233">
        <f t="shared" si="14"/>
        <v>0</v>
      </c>
      <c r="AN19" s="233">
        <f t="shared" si="15"/>
        <v>0</v>
      </c>
      <c r="AO19" s="233">
        <f t="shared" si="16"/>
        <v>0</v>
      </c>
      <c r="AP19" s="233">
        <f t="shared" si="17"/>
        <v>0</v>
      </c>
      <c r="AQ19" s="233" t="str">
        <f t="shared" si="18"/>
        <v/>
      </c>
      <c r="AR19" s="113">
        <f t="shared" si="19"/>
        <v>0</v>
      </c>
    </row>
    <row r="20" spans="1:44">
      <c r="A20" s="158"/>
      <c r="B20" s="153"/>
      <c r="C20" s="154"/>
      <c r="D20" s="154"/>
      <c r="E20" s="154"/>
      <c r="F20" s="154"/>
      <c r="G20" s="154"/>
      <c r="H20" s="154"/>
      <c r="I20" s="150"/>
      <c r="J20" s="149"/>
      <c r="K20" s="151"/>
      <c r="L20" s="185">
        <f t="shared" si="25"/>
        <v>0</v>
      </c>
      <c r="M20" s="185">
        <f t="shared" si="26"/>
        <v>0</v>
      </c>
      <c r="N20" s="186">
        <f t="shared" si="27"/>
        <v>0</v>
      </c>
      <c r="O20" s="180"/>
      <c r="P20" s="177"/>
      <c r="Q20" s="166" t="str">
        <f t="shared" si="4"/>
        <v/>
      </c>
      <c r="R20" s="166"/>
      <c r="S20" s="167" t="e">
        <f>IF(HYPERLINK(INDEX(Tables!D:D,MATCH('BG Justif'!Q20,Tables!F:F,0)))&lt;&gt;"",HYPERLINK(INDEX(Tables!D:D,MATCH('BG Justif'!Q20,Tables!F:F,0)),"Tableau de variation"),"")</f>
        <v>#N/A</v>
      </c>
      <c r="T20" s="168"/>
      <c r="U20" s="169"/>
      <c r="Z20" s="233" t="str">
        <f t="shared" si="5"/>
        <v/>
      </c>
      <c r="AA20" s="233">
        <f t="shared" si="6"/>
        <v>0</v>
      </c>
      <c r="AB20" s="233">
        <f t="shared" si="20"/>
        <v>0</v>
      </c>
      <c r="AC20" s="233">
        <f t="shared" si="21"/>
        <v>0</v>
      </c>
      <c r="AD20" s="233">
        <f t="shared" si="22"/>
        <v>0</v>
      </c>
      <c r="AE20" s="233">
        <f t="shared" si="23"/>
        <v>0</v>
      </c>
      <c r="AF20" s="233">
        <f t="shared" si="24"/>
        <v>0</v>
      </c>
      <c r="AG20" s="233">
        <f t="shared" si="8"/>
        <v>0</v>
      </c>
      <c r="AH20" s="233">
        <f t="shared" si="9"/>
        <v>0</v>
      </c>
      <c r="AI20" s="233">
        <f t="shared" si="10"/>
        <v>0</v>
      </c>
      <c r="AJ20" s="233">
        <f t="shared" si="11"/>
        <v>0</v>
      </c>
      <c r="AK20" s="233">
        <f t="shared" si="12"/>
        <v>0</v>
      </c>
      <c r="AL20" s="233">
        <f t="shared" si="13"/>
        <v>0</v>
      </c>
      <c r="AM20" s="233">
        <f t="shared" si="14"/>
        <v>0</v>
      </c>
      <c r="AN20" s="233">
        <f t="shared" si="15"/>
        <v>0</v>
      </c>
      <c r="AO20" s="233">
        <f t="shared" si="16"/>
        <v>0</v>
      </c>
      <c r="AP20" s="233">
        <f t="shared" si="17"/>
        <v>0</v>
      </c>
      <c r="AQ20" s="233" t="str">
        <f t="shared" si="18"/>
        <v/>
      </c>
      <c r="AR20" s="113">
        <f t="shared" si="19"/>
        <v>0</v>
      </c>
    </row>
    <row r="21" spans="1:44">
      <c r="A21" s="158"/>
      <c r="B21" s="153"/>
      <c r="C21" s="154"/>
      <c r="D21" s="154"/>
      <c r="E21" s="154"/>
      <c r="F21" s="154"/>
      <c r="G21" s="154"/>
      <c r="H21" s="154"/>
      <c r="I21" s="141"/>
      <c r="J21" s="149"/>
      <c r="K21" s="143"/>
      <c r="L21" s="185">
        <f t="shared" si="25"/>
        <v>0</v>
      </c>
      <c r="M21" s="185">
        <f t="shared" si="26"/>
        <v>0</v>
      </c>
      <c r="N21" s="186">
        <f t="shared" si="27"/>
        <v>0</v>
      </c>
      <c r="O21" s="180"/>
      <c r="P21" s="177"/>
      <c r="Q21" s="166" t="str">
        <f t="shared" si="4"/>
        <v/>
      </c>
      <c r="R21" s="166"/>
      <c r="S21" s="167" t="e">
        <f>IF(HYPERLINK(INDEX(Tables!D:D,MATCH('BG Justif'!Q21,Tables!F:F,0)))&lt;&gt;"",HYPERLINK(INDEX(Tables!D:D,MATCH('BG Justif'!Q21,Tables!F:F,0)),"Tableau de variation"),"")</f>
        <v>#N/A</v>
      </c>
      <c r="T21" s="168"/>
      <c r="U21" s="169"/>
      <c r="Z21" s="233" t="str">
        <f t="shared" si="5"/>
        <v/>
      </c>
      <c r="AA21" s="233">
        <f t="shared" si="6"/>
        <v>0</v>
      </c>
      <c r="AB21" s="233">
        <f t="shared" si="20"/>
        <v>0</v>
      </c>
      <c r="AC21" s="233">
        <f t="shared" si="21"/>
        <v>0</v>
      </c>
      <c r="AD21" s="233">
        <f t="shared" si="22"/>
        <v>0</v>
      </c>
      <c r="AE21" s="233">
        <f t="shared" si="23"/>
        <v>0</v>
      </c>
      <c r="AF21" s="233">
        <f t="shared" si="24"/>
        <v>0</v>
      </c>
      <c r="AG21" s="233">
        <f t="shared" si="8"/>
        <v>0</v>
      </c>
      <c r="AH21" s="233">
        <f t="shared" si="9"/>
        <v>0</v>
      </c>
      <c r="AI21" s="233">
        <f t="shared" si="10"/>
        <v>0</v>
      </c>
      <c r="AJ21" s="233">
        <f t="shared" si="11"/>
        <v>0</v>
      </c>
      <c r="AK21" s="233">
        <f t="shared" si="12"/>
        <v>0</v>
      </c>
      <c r="AL21" s="233">
        <f t="shared" si="13"/>
        <v>0</v>
      </c>
      <c r="AM21" s="233">
        <f t="shared" si="14"/>
        <v>0</v>
      </c>
      <c r="AN21" s="233">
        <f t="shared" si="15"/>
        <v>0</v>
      </c>
      <c r="AO21" s="233">
        <f t="shared" si="16"/>
        <v>0</v>
      </c>
      <c r="AP21" s="233">
        <f t="shared" si="17"/>
        <v>0</v>
      </c>
      <c r="AQ21" s="233" t="str">
        <f t="shared" si="18"/>
        <v/>
      </c>
      <c r="AR21" s="113">
        <f t="shared" si="19"/>
        <v>0</v>
      </c>
    </row>
    <row r="22" spans="1:44">
      <c r="A22" s="158"/>
      <c r="B22" s="153"/>
      <c r="C22" s="154"/>
      <c r="D22" s="154"/>
      <c r="E22" s="154"/>
      <c r="F22" s="154"/>
      <c r="G22" s="154"/>
      <c r="H22" s="154"/>
      <c r="I22" s="150"/>
      <c r="J22" s="149"/>
      <c r="K22" s="151"/>
      <c r="L22" s="185">
        <f t="shared" si="25"/>
        <v>0</v>
      </c>
      <c r="M22" s="185">
        <f t="shared" si="26"/>
        <v>0</v>
      </c>
      <c r="N22" s="186">
        <f t="shared" si="27"/>
        <v>0</v>
      </c>
      <c r="O22" s="180"/>
      <c r="P22" s="177"/>
      <c r="Q22" s="166" t="str">
        <f t="shared" si="4"/>
        <v/>
      </c>
      <c r="R22" s="166"/>
      <c r="S22" s="167" t="e">
        <f>IF(HYPERLINK(INDEX(Tables!D:D,MATCH('BG Justif'!Q22,Tables!F:F,0)))&lt;&gt;"",HYPERLINK(INDEX(Tables!D:D,MATCH('BG Justif'!Q22,Tables!F:F,0)),"Tableau de variation"),"")</f>
        <v>#N/A</v>
      </c>
      <c r="T22" s="168"/>
      <c r="U22" s="169"/>
      <c r="Z22" s="233" t="str">
        <f t="shared" si="5"/>
        <v/>
      </c>
      <c r="AA22" s="233">
        <f t="shared" si="6"/>
        <v>0</v>
      </c>
      <c r="AB22" s="233">
        <f t="shared" si="20"/>
        <v>0</v>
      </c>
      <c r="AC22" s="233">
        <f t="shared" si="21"/>
        <v>0</v>
      </c>
      <c r="AD22" s="233">
        <f t="shared" si="22"/>
        <v>0</v>
      </c>
      <c r="AE22" s="233">
        <f t="shared" si="23"/>
        <v>0</v>
      </c>
      <c r="AF22" s="233">
        <f t="shared" si="24"/>
        <v>0</v>
      </c>
      <c r="AG22" s="233">
        <f t="shared" si="8"/>
        <v>0</v>
      </c>
      <c r="AH22" s="233">
        <f t="shared" si="9"/>
        <v>0</v>
      </c>
      <c r="AI22" s="233">
        <f t="shared" si="10"/>
        <v>0</v>
      </c>
      <c r="AJ22" s="233">
        <f t="shared" si="11"/>
        <v>0</v>
      </c>
      <c r="AK22" s="233">
        <f t="shared" si="12"/>
        <v>0</v>
      </c>
      <c r="AL22" s="233">
        <f t="shared" si="13"/>
        <v>0</v>
      </c>
      <c r="AM22" s="233">
        <f t="shared" si="14"/>
        <v>0</v>
      </c>
      <c r="AN22" s="233">
        <f t="shared" si="15"/>
        <v>0</v>
      </c>
      <c r="AO22" s="233">
        <f t="shared" si="16"/>
        <v>0</v>
      </c>
      <c r="AP22" s="233">
        <f t="shared" si="17"/>
        <v>0</v>
      </c>
      <c r="AQ22" s="233" t="str">
        <f t="shared" si="18"/>
        <v/>
      </c>
      <c r="AR22" s="113">
        <f t="shared" si="19"/>
        <v>0</v>
      </c>
    </row>
    <row r="23" spans="1:44">
      <c r="A23" s="158"/>
      <c r="B23" s="153"/>
      <c r="C23" s="154"/>
      <c r="D23" s="154"/>
      <c r="E23" s="154"/>
      <c r="F23" s="154"/>
      <c r="G23" s="154"/>
      <c r="H23" s="154"/>
      <c r="I23" s="141"/>
      <c r="J23" s="149"/>
      <c r="K23" s="143"/>
      <c r="L23" s="185">
        <f t="shared" si="25"/>
        <v>0</v>
      </c>
      <c r="M23" s="185">
        <f t="shared" si="26"/>
        <v>0</v>
      </c>
      <c r="N23" s="186">
        <f t="shared" si="27"/>
        <v>0</v>
      </c>
      <c r="O23" s="180"/>
      <c r="P23" s="177"/>
      <c r="Q23" s="166" t="str">
        <f t="shared" si="4"/>
        <v/>
      </c>
      <c r="R23" s="166"/>
      <c r="S23" s="167" t="e">
        <f>IF(HYPERLINK(INDEX(Tables!D:D,MATCH('BG Justif'!Q23,Tables!F:F,0)))&lt;&gt;"",HYPERLINK(INDEX(Tables!D:D,MATCH('BG Justif'!Q23,Tables!F:F,0)),"Tableau de variation"),"")</f>
        <v>#N/A</v>
      </c>
      <c r="T23" s="168"/>
      <c r="U23" s="169"/>
      <c r="Z23" s="233" t="str">
        <f t="shared" si="5"/>
        <v/>
      </c>
      <c r="AA23" s="233">
        <f t="shared" si="6"/>
        <v>0</v>
      </c>
      <c r="AB23" s="233">
        <f t="shared" si="20"/>
        <v>0</v>
      </c>
      <c r="AC23" s="233">
        <f t="shared" si="21"/>
        <v>0</v>
      </c>
      <c r="AD23" s="233">
        <f t="shared" si="22"/>
        <v>0</v>
      </c>
      <c r="AE23" s="233">
        <f t="shared" si="23"/>
        <v>0</v>
      </c>
      <c r="AF23" s="233">
        <f t="shared" si="24"/>
        <v>0</v>
      </c>
      <c r="AG23" s="233">
        <f t="shared" si="8"/>
        <v>0</v>
      </c>
      <c r="AH23" s="233">
        <f t="shared" si="9"/>
        <v>0</v>
      </c>
      <c r="AI23" s="233">
        <f t="shared" si="10"/>
        <v>0</v>
      </c>
      <c r="AJ23" s="233">
        <f t="shared" si="11"/>
        <v>0</v>
      </c>
      <c r="AK23" s="233">
        <f t="shared" si="12"/>
        <v>0</v>
      </c>
      <c r="AL23" s="233">
        <f t="shared" si="13"/>
        <v>0</v>
      </c>
      <c r="AM23" s="233">
        <f t="shared" si="14"/>
        <v>0</v>
      </c>
      <c r="AN23" s="233">
        <f t="shared" si="15"/>
        <v>0</v>
      </c>
      <c r="AO23" s="233">
        <f t="shared" si="16"/>
        <v>0</v>
      </c>
      <c r="AP23" s="233">
        <f t="shared" si="17"/>
        <v>0</v>
      </c>
      <c r="AQ23" s="233" t="str">
        <f t="shared" si="18"/>
        <v/>
      </c>
      <c r="AR23" s="113">
        <f t="shared" si="19"/>
        <v>0</v>
      </c>
    </row>
    <row r="24" spans="1:44">
      <c r="A24" s="158"/>
      <c r="B24" s="153"/>
      <c r="C24" s="154"/>
      <c r="D24" s="154"/>
      <c r="E24" s="154"/>
      <c r="F24" s="154"/>
      <c r="G24" s="154"/>
      <c r="H24" s="154"/>
      <c r="I24" s="150"/>
      <c r="J24" s="149"/>
      <c r="K24" s="151"/>
      <c r="L24" s="185">
        <f t="shared" si="25"/>
        <v>0</v>
      </c>
      <c r="M24" s="185">
        <f t="shared" si="26"/>
        <v>0</v>
      </c>
      <c r="N24" s="186">
        <f t="shared" si="27"/>
        <v>0</v>
      </c>
      <c r="O24" s="180"/>
      <c r="P24" s="177"/>
      <c r="Q24" s="166" t="str">
        <f t="shared" si="4"/>
        <v/>
      </c>
      <c r="R24" s="166"/>
      <c r="S24" s="167" t="e">
        <f>IF(HYPERLINK(INDEX(Tables!D:D,MATCH('BG Justif'!Q24,Tables!F:F,0)))&lt;&gt;"",HYPERLINK(INDEX(Tables!D:D,MATCH('BG Justif'!Q24,Tables!F:F,0)),"Tableau de variation"),"")</f>
        <v>#N/A</v>
      </c>
      <c r="T24" s="168"/>
      <c r="U24" s="169"/>
      <c r="Z24" s="233" t="str">
        <f t="shared" si="5"/>
        <v/>
      </c>
      <c r="AA24" s="233">
        <f t="shared" si="6"/>
        <v>0</v>
      </c>
      <c r="AB24" s="233">
        <f t="shared" si="20"/>
        <v>0</v>
      </c>
      <c r="AC24" s="233">
        <f t="shared" si="21"/>
        <v>0</v>
      </c>
      <c r="AD24" s="233">
        <f t="shared" si="22"/>
        <v>0</v>
      </c>
      <c r="AE24" s="233">
        <f t="shared" si="23"/>
        <v>0</v>
      </c>
      <c r="AF24" s="233">
        <f t="shared" si="24"/>
        <v>0</v>
      </c>
      <c r="AG24" s="233">
        <f t="shared" si="8"/>
        <v>0</v>
      </c>
      <c r="AH24" s="233">
        <f t="shared" si="9"/>
        <v>0</v>
      </c>
      <c r="AI24" s="233">
        <f t="shared" si="10"/>
        <v>0</v>
      </c>
      <c r="AJ24" s="233">
        <f t="shared" si="11"/>
        <v>0</v>
      </c>
      <c r="AK24" s="233">
        <f t="shared" si="12"/>
        <v>0</v>
      </c>
      <c r="AL24" s="233">
        <f t="shared" si="13"/>
        <v>0</v>
      </c>
      <c r="AM24" s="233">
        <f t="shared" si="14"/>
        <v>0</v>
      </c>
      <c r="AN24" s="233">
        <f t="shared" si="15"/>
        <v>0</v>
      </c>
      <c r="AO24" s="233">
        <f t="shared" si="16"/>
        <v>0</v>
      </c>
      <c r="AP24" s="233">
        <f t="shared" si="17"/>
        <v>0</v>
      </c>
      <c r="AQ24" s="233" t="str">
        <f t="shared" si="18"/>
        <v/>
      </c>
      <c r="AR24" s="113">
        <f t="shared" si="19"/>
        <v>0</v>
      </c>
    </row>
    <row r="25" spans="1:44">
      <c r="A25" s="158"/>
      <c r="B25" s="153"/>
      <c r="C25" s="154"/>
      <c r="D25" s="154"/>
      <c r="E25" s="154"/>
      <c r="F25" s="154"/>
      <c r="G25" s="154"/>
      <c r="H25" s="154"/>
      <c r="I25" s="141"/>
      <c r="J25" s="149"/>
      <c r="K25" s="143"/>
      <c r="L25" s="185">
        <f t="shared" si="25"/>
        <v>0</v>
      </c>
      <c r="M25" s="185">
        <f t="shared" si="26"/>
        <v>0</v>
      </c>
      <c r="N25" s="186">
        <f t="shared" si="27"/>
        <v>0</v>
      </c>
      <c r="O25" s="180"/>
      <c r="P25" s="177"/>
      <c r="Q25" s="166" t="str">
        <f t="shared" si="4"/>
        <v/>
      </c>
      <c r="R25" s="166"/>
      <c r="S25" s="167" t="e">
        <f>IF(HYPERLINK(INDEX(Tables!D:D,MATCH('BG Justif'!Q25,Tables!F:F,0)))&lt;&gt;"",HYPERLINK(INDEX(Tables!D:D,MATCH('BG Justif'!Q25,Tables!F:F,0)),"Tableau de variation"),"")</f>
        <v>#N/A</v>
      </c>
      <c r="T25" s="168"/>
      <c r="U25" s="169"/>
      <c r="Z25" s="233" t="str">
        <f t="shared" si="5"/>
        <v/>
      </c>
      <c r="AA25" s="233">
        <f t="shared" si="6"/>
        <v>0</v>
      </c>
      <c r="AB25" s="233">
        <f t="shared" si="20"/>
        <v>0</v>
      </c>
      <c r="AC25" s="233">
        <f t="shared" si="21"/>
        <v>0</v>
      </c>
      <c r="AD25" s="233">
        <f t="shared" si="22"/>
        <v>0</v>
      </c>
      <c r="AE25" s="233">
        <f t="shared" si="23"/>
        <v>0</v>
      </c>
      <c r="AF25" s="233">
        <f t="shared" si="24"/>
        <v>0</v>
      </c>
      <c r="AG25" s="233">
        <f t="shared" si="8"/>
        <v>0</v>
      </c>
      <c r="AH25" s="233">
        <f t="shared" si="9"/>
        <v>0</v>
      </c>
      <c r="AI25" s="233">
        <f t="shared" si="10"/>
        <v>0</v>
      </c>
      <c r="AJ25" s="233">
        <f t="shared" si="11"/>
        <v>0</v>
      </c>
      <c r="AK25" s="233">
        <f t="shared" si="12"/>
        <v>0</v>
      </c>
      <c r="AL25" s="233">
        <f t="shared" si="13"/>
        <v>0</v>
      </c>
      <c r="AM25" s="233">
        <f t="shared" si="14"/>
        <v>0</v>
      </c>
      <c r="AN25" s="233">
        <f t="shared" si="15"/>
        <v>0</v>
      </c>
      <c r="AO25" s="233">
        <f t="shared" si="16"/>
        <v>0</v>
      </c>
      <c r="AP25" s="233">
        <f t="shared" si="17"/>
        <v>0</v>
      </c>
      <c r="AQ25" s="233" t="str">
        <f t="shared" si="18"/>
        <v/>
      </c>
      <c r="AR25" s="113">
        <f t="shared" si="19"/>
        <v>0</v>
      </c>
    </row>
    <row r="26" spans="1:44">
      <c r="A26" s="158"/>
      <c r="B26" s="153"/>
      <c r="C26" s="154"/>
      <c r="D26" s="154"/>
      <c r="E26" s="154"/>
      <c r="F26" s="154"/>
      <c r="G26" s="154"/>
      <c r="H26" s="154"/>
      <c r="I26" s="150"/>
      <c r="J26" s="149"/>
      <c r="K26" s="151"/>
      <c r="L26" s="185">
        <f t="shared" si="25"/>
        <v>0</v>
      </c>
      <c r="M26" s="185">
        <f t="shared" si="26"/>
        <v>0</v>
      </c>
      <c r="N26" s="186">
        <f t="shared" si="27"/>
        <v>0</v>
      </c>
      <c r="O26" s="180"/>
      <c r="P26" s="177"/>
      <c r="Q26" s="166" t="str">
        <f t="shared" si="4"/>
        <v/>
      </c>
      <c r="R26" s="166"/>
      <c r="S26" s="167" t="e">
        <f>IF(HYPERLINK(INDEX(Tables!D:D,MATCH('BG Justif'!Q26,Tables!F:F,0)))&lt;&gt;"",HYPERLINK(INDEX(Tables!D:D,MATCH('BG Justif'!Q26,Tables!F:F,0)),"Tableau de variation"),"")</f>
        <v>#N/A</v>
      </c>
      <c r="T26" s="168"/>
      <c r="U26" s="169"/>
      <c r="Z26" s="233" t="str">
        <f t="shared" si="5"/>
        <v/>
      </c>
      <c r="AA26" s="233">
        <f t="shared" si="6"/>
        <v>0</v>
      </c>
      <c r="AB26" s="233">
        <f t="shared" si="20"/>
        <v>0</v>
      </c>
      <c r="AC26" s="233">
        <f t="shared" si="21"/>
        <v>0</v>
      </c>
      <c r="AD26" s="233">
        <f t="shared" si="22"/>
        <v>0</v>
      </c>
      <c r="AE26" s="233">
        <f t="shared" si="23"/>
        <v>0</v>
      </c>
      <c r="AF26" s="233">
        <f t="shared" si="24"/>
        <v>0</v>
      </c>
      <c r="AG26" s="233">
        <f t="shared" si="8"/>
        <v>0</v>
      </c>
      <c r="AH26" s="233">
        <f t="shared" si="9"/>
        <v>0</v>
      </c>
      <c r="AI26" s="233">
        <f t="shared" si="10"/>
        <v>0</v>
      </c>
      <c r="AJ26" s="233">
        <f t="shared" si="11"/>
        <v>0</v>
      </c>
      <c r="AK26" s="233">
        <f t="shared" si="12"/>
        <v>0</v>
      </c>
      <c r="AL26" s="233">
        <f t="shared" si="13"/>
        <v>0</v>
      </c>
      <c r="AM26" s="233">
        <f t="shared" si="14"/>
        <v>0</v>
      </c>
      <c r="AN26" s="233">
        <f t="shared" si="15"/>
        <v>0</v>
      </c>
      <c r="AO26" s="233">
        <f t="shared" si="16"/>
        <v>0</v>
      </c>
      <c r="AP26" s="233">
        <f t="shared" si="17"/>
        <v>0</v>
      </c>
      <c r="AQ26" s="233" t="str">
        <f t="shared" si="18"/>
        <v/>
      </c>
      <c r="AR26" s="113">
        <f t="shared" si="19"/>
        <v>0</v>
      </c>
    </row>
    <row r="27" spans="1:44">
      <c r="A27" s="158"/>
      <c r="B27" s="153"/>
      <c r="C27" s="154"/>
      <c r="D27" s="154"/>
      <c r="E27" s="154"/>
      <c r="F27" s="154"/>
      <c r="G27" s="154"/>
      <c r="H27" s="154"/>
      <c r="I27" s="141"/>
      <c r="J27" s="149"/>
      <c r="K27" s="143"/>
      <c r="L27" s="185">
        <f t="shared" si="25"/>
        <v>0</v>
      </c>
      <c r="M27" s="185">
        <f t="shared" si="26"/>
        <v>0</v>
      </c>
      <c r="N27" s="186">
        <f t="shared" si="27"/>
        <v>0</v>
      </c>
      <c r="O27" s="180"/>
      <c r="P27" s="177"/>
      <c r="Q27" s="166" t="str">
        <f t="shared" si="4"/>
        <v/>
      </c>
      <c r="R27" s="166"/>
      <c r="S27" s="167" t="e">
        <f>IF(HYPERLINK(INDEX(Tables!D:D,MATCH('BG Justif'!Q27,Tables!F:F,0)))&lt;&gt;"",HYPERLINK(INDEX(Tables!D:D,MATCH('BG Justif'!Q27,Tables!F:F,0)),"Tableau de variation"),"")</f>
        <v>#N/A</v>
      </c>
      <c r="T27" s="168"/>
      <c r="U27" s="169"/>
      <c r="Z27" s="233" t="str">
        <f t="shared" si="5"/>
        <v/>
      </c>
      <c r="AA27" s="233">
        <f t="shared" si="6"/>
        <v>0</v>
      </c>
      <c r="AB27" s="233">
        <f t="shared" si="20"/>
        <v>0</v>
      </c>
      <c r="AC27" s="233">
        <f t="shared" si="21"/>
        <v>0</v>
      </c>
      <c r="AD27" s="233">
        <f t="shared" si="22"/>
        <v>0</v>
      </c>
      <c r="AE27" s="233">
        <f t="shared" si="23"/>
        <v>0</v>
      </c>
      <c r="AF27" s="233">
        <f t="shared" si="24"/>
        <v>0</v>
      </c>
      <c r="AG27" s="233">
        <f t="shared" si="8"/>
        <v>0</v>
      </c>
      <c r="AH27" s="233">
        <f t="shared" si="9"/>
        <v>0</v>
      </c>
      <c r="AI27" s="233">
        <f t="shared" si="10"/>
        <v>0</v>
      </c>
      <c r="AJ27" s="233">
        <f t="shared" si="11"/>
        <v>0</v>
      </c>
      <c r="AK27" s="233">
        <f t="shared" si="12"/>
        <v>0</v>
      </c>
      <c r="AL27" s="233">
        <f t="shared" si="13"/>
        <v>0</v>
      </c>
      <c r="AM27" s="233">
        <f t="shared" si="14"/>
        <v>0</v>
      </c>
      <c r="AN27" s="233">
        <f t="shared" si="15"/>
        <v>0</v>
      </c>
      <c r="AO27" s="233">
        <f t="shared" si="16"/>
        <v>0</v>
      </c>
      <c r="AP27" s="233">
        <f t="shared" si="17"/>
        <v>0</v>
      </c>
      <c r="AQ27" s="233" t="str">
        <f t="shared" si="18"/>
        <v/>
      </c>
      <c r="AR27" s="113">
        <f t="shared" si="19"/>
        <v>0</v>
      </c>
    </row>
    <row r="28" spans="1:44">
      <c r="A28" s="158"/>
      <c r="B28" s="153"/>
      <c r="C28" s="154"/>
      <c r="D28" s="154"/>
      <c r="E28" s="154"/>
      <c r="F28" s="154"/>
      <c r="G28" s="154"/>
      <c r="H28" s="154"/>
      <c r="I28" s="150"/>
      <c r="J28" s="149"/>
      <c r="K28" s="151"/>
      <c r="L28" s="185">
        <f t="shared" si="25"/>
        <v>0</v>
      </c>
      <c r="M28" s="185">
        <f t="shared" si="26"/>
        <v>0</v>
      </c>
      <c r="N28" s="186">
        <f t="shared" si="27"/>
        <v>0</v>
      </c>
      <c r="O28" s="180"/>
      <c r="P28" s="177"/>
      <c r="Q28" s="166" t="str">
        <f t="shared" si="4"/>
        <v/>
      </c>
      <c r="R28" s="166"/>
      <c r="S28" s="167" t="e">
        <f>IF(HYPERLINK(INDEX(Tables!D:D,MATCH('BG Justif'!Q28,Tables!F:F,0)))&lt;&gt;"",HYPERLINK(INDEX(Tables!D:D,MATCH('BG Justif'!Q28,Tables!F:F,0)),"Tableau de variation"),"")</f>
        <v>#N/A</v>
      </c>
      <c r="T28" s="168"/>
      <c r="U28" s="169"/>
      <c r="Z28" s="233" t="str">
        <f t="shared" si="5"/>
        <v/>
      </c>
      <c r="AA28" s="233">
        <f t="shared" si="6"/>
        <v>0</v>
      </c>
      <c r="AB28" s="233">
        <f t="shared" si="20"/>
        <v>0</v>
      </c>
      <c r="AC28" s="233">
        <f t="shared" si="21"/>
        <v>0</v>
      </c>
      <c r="AD28" s="233">
        <f t="shared" si="22"/>
        <v>0</v>
      </c>
      <c r="AE28" s="233">
        <f t="shared" si="23"/>
        <v>0</v>
      </c>
      <c r="AF28" s="233">
        <f t="shared" si="24"/>
        <v>0</v>
      </c>
      <c r="AG28" s="233">
        <f t="shared" si="8"/>
        <v>0</v>
      </c>
      <c r="AH28" s="233">
        <f t="shared" si="9"/>
        <v>0</v>
      </c>
      <c r="AI28" s="233">
        <f t="shared" si="10"/>
        <v>0</v>
      </c>
      <c r="AJ28" s="233">
        <f t="shared" si="11"/>
        <v>0</v>
      </c>
      <c r="AK28" s="233">
        <f t="shared" si="12"/>
        <v>0</v>
      </c>
      <c r="AL28" s="233">
        <f t="shared" si="13"/>
        <v>0</v>
      </c>
      <c r="AM28" s="233">
        <f t="shared" si="14"/>
        <v>0</v>
      </c>
      <c r="AN28" s="233">
        <f t="shared" si="15"/>
        <v>0</v>
      </c>
      <c r="AO28" s="233">
        <f t="shared" si="16"/>
        <v>0</v>
      </c>
      <c r="AP28" s="233">
        <f t="shared" si="17"/>
        <v>0</v>
      </c>
      <c r="AQ28" s="233" t="str">
        <f t="shared" si="18"/>
        <v/>
      </c>
      <c r="AR28" s="113">
        <f t="shared" si="19"/>
        <v>0</v>
      </c>
    </row>
    <row r="29" spans="1:44">
      <c r="A29" s="158"/>
      <c r="B29" s="153"/>
      <c r="C29" s="154"/>
      <c r="D29" s="154"/>
      <c r="E29" s="154"/>
      <c r="F29" s="154"/>
      <c r="G29" s="154"/>
      <c r="H29" s="154"/>
      <c r="I29" s="141"/>
      <c r="J29" s="149"/>
      <c r="K29" s="143"/>
      <c r="L29" s="185">
        <f t="shared" si="25"/>
        <v>0</v>
      </c>
      <c r="M29" s="185">
        <f t="shared" si="26"/>
        <v>0</v>
      </c>
      <c r="N29" s="186">
        <f t="shared" si="27"/>
        <v>0</v>
      </c>
      <c r="O29" s="180"/>
      <c r="P29" s="177"/>
      <c r="Q29" s="166" t="str">
        <f t="shared" si="4"/>
        <v/>
      </c>
      <c r="R29" s="166"/>
      <c r="S29" s="167" t="e">
        <f>IF(HYPERLINK(INDEX(Tables!D:D,MATCH('BG Justif'!Q29,Tables!F:F,0)))&lt;&gt;"",HYPERLINK(INDEX(Tables!D:D,MATCH('BG Justif'!Q29,Tables!F:F,0)),"Tableau de variation"),"")</f>
        <v>#N/A</v>
      </c>
      <c r="T29" s="168"/>
      <c r="U29" s="169"/>
      <c r="Z29" s="233" t="str">
        <f t="shared" si="5"/>
        <v/>
      </c>
      <c r="AA29" s="233">
        <f t="shared" si="6"/>
        <v>0</v>
      </c>
      <c r="AB29" s="233">
        <f t="shared" si="20"/>
        <v>0</v>
      </c>
      <c r="AC29" s="233">
        <f t="shared" si="21"/>
        <v>0</v>
      </c>
      <c r="AD29" s="233">
        <f t="shared" si="22"/>
        <v>0</v>
      </c>
      <c r="AE29" s="233">
        <f t="shared" si="23"/>
        <v>0</v>
      </c>
      <c r="AF29" s="233">
        <f t="shared" si="24"/>
        <v>0</v>
      </c>
      <c r="AG29" s="233">
        <f t="shared" si="8"/>
        <v>0</v>
      </c>
      <c r="AH29" s="233">
        <f t="shared" si="9"/>
        <v>0</v>
      </c>
      <c r="AI29" s="233">
        <f t="shared" si="10"/>
        <v>0</v>
      </c>
      <c r="AJ29" s="233">
        <f t="shared" si="11"/>
        <v>0</v>
      </c>
      <c r="AK29" s="233">
        <f t="shared" si="12"/>
        <v>0</v>
      </c>
      <c r="AL29" s="233">
        <f t="shared" si="13"/>
        <v>0</v>
      </c>
      <c r="AM29" s="233">
        <f t="shared" si="14"/>
        <v>0</v>
      </c>
      <c r="AN29" s="233">
        <f t="shared" si="15"/>
        <v>0</v>
      </c>
      <c r="AO29" s="233">
        <f t="shared" si="16"/>
        <v>0</v>
      </c>
      <c r="AP29" s="233">
        <f t="shared" si="17"/>
        <v>0</v>
      </c>
      <c r="AQ29" s="233" t="str">
        <f t="shared" si="18"/>
        <v/>
      </c>
      <c r="AR29" s="113">
        <f t="shared" si="19"/>
        <v>0</v>
      </c>
    </row>
    <row r="30" spans="1:44">
      <c r="A30" s="158"/>
      <c r="B30" s="153"/>
      <c r="C30" s="154"/>
      <c r="D30" s="154"/>
      <c r="E30" s="154"/>
      <c r="F30" s="154"/>
      <c r="G30" s="154"/>
      <c r="H30" s="154"/>
      <c r="I30" s="150"/>
      <c r="J30" s="149"/>
      <c r="K30" s="151"/>
      <c r="L30" s="185">
        <f t="shared" si="25"/>
        <v>0</v>
      </c>
      <c r="M30" s="185">
        <f t="shared" si="26"/>
        <v>0</v>
      </c>
      <c r="N30" s="186">
        <f t="shared" si="27"/>
        <v>0</v>
      </c>
      <c r="O30" s="180"/>
      <c r="P30" s="177"/>
      <c r="Q30" s="166" t="str">
        <f t="shared" si="4"/>
        <v/>
      </c>
      <c r="R30" s="166"/>
      <c r="S30" s="167" t="e">
        <f>IF(HYPERLINK(INDEX(Tables!D:D,MATCH('BG Justif'!Q30,Tables!F:F,0)))&lt;&gt;"",HYPERLINK(INDEX(Tables!D:D,MATCH('BG Justif'!Q30,Tables!F:F,0)),"Tableau de variation"),"")</f>
        <v>#N/A</v>
      </c>
      <c r="T30" s="168"/>
      <c r="U30" s="169"/>
      <c r="Z30" s="233" t="str">
        <f t="shared" si="5"/>
        <v/>
      </c>
      <c r="AA30" s="233">
        <f t="shared" si="6"/>
        <v>0</v>
      </c>
      <c r="AB30" s="233">
        <f t="shared" si="20"/>
        <v>0</v>
      </c>
      <c r="AC30" s="233">
        <f t="shared" si="21"/>
        <v>0</v>
      </c>
      <c r="AD30" s="233">
        <f t="shared" si="22"/>
        <v>0</v>
      </c>
      <c r="AE30" s="233">
        <f t="shared" si="23"/>
        <v>0</v>
      </c>
      <c r="AF30" s="233">
        <f t="shared" si="24"/>
        <v>0</v>
      </c>
      <c r="AG30" s="233">
        <f t="shared" si="8"/>
        <v>0</v>
      </c>
      <c r="AH30" s="233">
        <f t="shared" si="9"/>
        <v>0</v>
      </c>
      <c r="AI30" s="233">
        <f t="shared" si="10"/>
        <v>0</v>
      </c>
      <c r="AJ30" s="233">
        <f t="shared" si="11"/>
        <v>0</v>
      </c>
      <c r="AK30" s="233">
        <f t="shared" si="12"/>
        <v>0</v>
      </c>
      <c r="AL30" s="233">
        <f t="shared" si="13"/>
        <v>0</v>
      </c>
      <c r="AM30" s="233">
        <f t="shared" si="14"/>
        <v>0</v>
      </c>
      <c r="AN30" s="233">
        <f t="shared" si="15"/>
        <v>0</v>
      </c>
      <c r="AO30" s="233">
        <f t="shared" si="16"/>
        <v>0</v>
      </c>
      <c r="AP30" s="233">
        <f t="shared" si="17"/>
        <v>0</v>
      </c>
      <c r="AQ30" s="233" t="str">
        <f t="shared" si="18"/>
        <v/>
      </c>
      <c r="AR30" s="113">
        <f t="shared" si="19"/>
        <v>0</v>
      </c>
    </row>
    <row r="31" spans="1:44">
      <c r="A31" s="158"/>
      <c r="B31" s="153"/>
      <c r="C31" s="154"/>
      <c r="D31" s="154"/>
      <c r="E31" s="154"/>
      <c r="F31" s="154"/>
      <c r="G31" s="154"/>
      <c r="H31" s="154"/>
      <c r="I31" s="141"/>
      <c r="J31" s="149"/>
      <c r="K31" s="143"/>
      <c r="L31" s="185">
        <f t="shared" si="25"/>
        <v>0</v>
      </c>
      <c r="M31" s="185">
        <f t="shared" si="26"/>
        <v>0</v>
      </c>
      <c r="N31" s="186">
        <f t="shared" si="27"/>
        <v>0</v>
      </c>
      <c r="O31" s="180"/>
      <c r="P31" s="177"/>
      <c r="Q31" s="166" t="str">
        <f t="shared" si="4"/>
        <v/>
      </c>
      <c r="R31" s="166"/>
      <c r="S31" s="167" t="e">
        <f>IF(HYPERLINK(INDEX(Tables!D:D,MATCH('BG Justif'!Q31,Tables!F:F,0)))&lt;&gt;"",HYPERLINK(INDEX(Tables!D:D,MATCH('BG Justif'!Q31,Tables!F:F,0)),"Tableau de variation"),"")</f>
        <v>#N/A</v>
      </c>
      <c r="T31" s="168"/>
      <c r="U31" s="169"/>
      <c r="Z31" s="233" t="str">
        <f t="shared" si="5"/>
        <v/>
      </c>
      <c r="AA31" s="233">
        <f t="shared" si="6"/>
        <v>0</v>
      </c>
      <c r="AB31" s="233">
        <f t="shared" si="20"/>
        <v>0</v>
      </c>
      <c r="AC31" s="233">
        <f t="shared" si="21"/>
        <v>0</v>
      </c>
      <c r="AD31" s="233">
        <f t="shared" si="22"/>
        <v>0</v>
      </c>
      <c r="AE31" s="233">
        <f t="shared" si="23"/>
        <v>0</v>
      </c>
      <c r="AF31" s="233">
        <f t="shared" si="24"/>
        <v>0</v>
      </c>
      <c r="AG31" s="233">
        <f t="shared" si="8"/>
        <v>0</v>
      </c>
      <c r="AH31" s="233">
        <f t="shared" si="9"/>
        <v>0</v>
      </c>
      <c r="AI31" s="233">
        <f t="shared" si="10"/>
        <v>0</v>
      </c>
      <c r="AJ31" s="233">
        <f t="shared" si="11"/>
        <v>0</v>
      </c>
      <c r="AK31" s="233">
        <f t="shared" si="12"/>
        <v>0</v>
      </c>
      <c r="AL31" s="233">
        <f t="shared" si="13"/>
        <v>0</v>
      </c>
      <c r="AM31" s="233">
        <f t="shared" si="14"/>
        <v>0</v>
      </c>
      <c r="AN31" s="233">
        <f t="shared" si="15"/>
        <v>0</v>
      </c>
      <c r="AO31" s="233">
        <f t="shared" si="16"/>
        <v>0</v>
      </c>
      <c r="AP31" s="233">
        <f t="shared" si="17"/>
        <v>0</v>
      </c>
      <c r="AQ31" s="233" t="str">
        <f t="shared" si="18"/>
        <v/>
      </c>
      <c r="AR31" s="113">
        <f t="shared" si="19"/>
        <v>0</v>
      </c>
    </row>
    <row r="32" spans="1:44">
      <c r="A32" s="158"/>
      <c r="B32" s="153"/>
      <c r="C32" s="154"/>
      <c r="D32" s="154"/>
      <c r="E32" s="154"/>
      <c r="F32" s="154"/>
      <c r="G32" s="154"/>
      <c r="H32" s="154"/>
      <c r="I32" s="150"/>
      <c r="J32" s="149"/>
      <c r="K32" s="151"/>
      <c r="L32" s="185">
        <f t="shared" si="25"/>
        <v>0</v>
      </c>
      <c r="M32" s="185">
        <f t="shared" si="26"/>
        <v>0</v>
      </c>
      <c r="N32" s="186">
        <f t="shared" si="27"/>
        <v>0</v>
      </c>
      <c r="O32" s="180"/>
      <c r="P32" s="177"/>
      <c r="Q32" s="166" t="str">
        <f t="shared" si="4"/>
        <v/>
      </c>
      <c r="R32" s="166"/>
      <c r="S32" s="167" t="e">
        <f>IF(HYPERLINK(INDEX(Tables!D:D,MATCH('BG Justif'!Q32,Tables!F:F,0)))&lt;&gt;"",HYPERLINK(INDEX(Tables!D:D,MATCH('BG Justif'!Q32,Tables!F:F,0)),"Tableau de variation"),"")</f>
        <v>#N/A</v>
      </c>
      <c r="T32" s="168"/>
      <c r="U32" s="169"/>
      <c r="Z32" s="233" t="str">
        <f t="shared" si="5"/>
        <v/>
      </c>
      <c r="AA32" s="233">
        <f t="shared" si="6"/>
        <v>0</v>
      </c>
      <c r="AB32" s="233">
        <f t="shared" si="20"/>
        <v>0</v>
      </c>
      <c r="AC32" s="233">
        <f t="shared" si="21"/>
        <v>0</v>
      </c>
      <c r="AD32" s="233">
        <f t="shared" si="22"/>
        <v>0</v>
      </c>
      <c r="AE32" s="233">
        <f t="shared" si="23"/>
        <v>0</v>
      </c>
      <c r="AF32" s="233">
        <f t="shared" si="24"/>
        <v>0</v>
      </c>
      <c r="AG32" s="233">
        <f t="shared" si="8"/>
        <v>0</v>
      </c>
      <c r="AH32" s="233">
        <f t="shared" si="9"/>
        <v>0</v>
      </c>
      <c r="AI32" s="233">
        <f t="shared" si="10"/>
        <v>0</v>
      </c>
      <c r="AJ32" s="233">
        <f t="shared" si="11"/>
        <v>0</v>
      </c>
      <c r="AK32" s="233">
        <f t="shared" si="12"/>
        <v>0</v>
      </c>
      <c r="AL32" s="233">
        <f t="shared" si="13"/>
        <v>0</v>
      </c>
      <c r="AM32" s="233">
        <f t="shared" si="14"/>
        <v>0</v>
      </c>
      <c r="AN32" s="233">
        <f t="shared" si="15"/>
        <v>0</v>
      </c>
      <c r="AO32" s="233">
        <f t="shared" si="16"/>
        <v>0</v>
      </c>
      <c r="AP32" s="233">
        <f t="shared" si="17"/>
        <v>0</v>
      </c>
      <c r="AQ32" s="233" t="str">
        <f t="shared" si="18"/>
        <v/>
      </c>
      <c r="AR32" s="113">
        <f t="shared" si="19"/>
        <v>0</v>
      </c>
    </row>
    <row r="33" spans="1:44">
      <c r="A33" s="158"/>
      <c r="B33" s="153"/>
      <c r="C33" s="154"/>
      <c r="D33" s="154"/>
      <c r="E33" s="154"/>
      <c r="F33" s="154"/>
      <c r="G33" s="154"/>
      <c r="H33" s="154"/>
      <c r="I33" s="141"/>
      <c r="J33" s="149"/>
      <c r="K33" s="143"/>
      <c r="L33" s="185">
        <f t="shared" si="25"/>
        <v>0</v>
      </c>
      <c r="M33" s="185">
        <f t="shared" si="26"/>
        <v>0</v>
      </c>
      <c r="N33" s="186">
        <f t="shared" si="27"/>
        <v>0</v>
      </c>
      <c r="O33" s="180"/>
      <c r="P33" s="177"/>
      <c r="Q33" s="166" t="str">
        <f t="shared" si="4"/>
        <v/>
      </c>
      <c r="R33" s="166"/>
      <c r="S33" s="167" t="e">
        <f>IF(HYPERLINK(INDEX(Tables!D:D,MATCH('BG Justif'!Q33,Tables!F:F,0)))&lt;&gt;"",HYPERLINK(INDEX(Tables!D:D,MATCH('BG Justif'!Q33,Tables!F:F,0)),"Tableau de variation"),"")</f>
        <v>#N/A</v>
      </c>
      <c r="T33" s="168"/>
      <c r="U33" s="169"/>
      <c r="Z33" s="233" t="str">
        <f t="shared" si="5"/>
        <v/>
      </c>
      <c r="AA33" s="233">
        <f t="shared" si="6"/>
        <v>0</v>
      </c>
      <c r="AB33" s="233">
        <f t="shared" si="20"/>
        <v>0</v>
      </c>
      <c r="AC33" s="233">
        <f t="shared" si="21"/>
        <v>0</v>
      </c>
      <c r="AD33" s="233">
        <f t="shared" si="22"/>
        <v>0</v>
      </c>
      <c r="AE33" s="233">
        <f t="shared" si="23"/>
        <v>0</v>
      </c>
      <c r="AF33" s="233">
        <f t="shared" si="24"/>
        <v>0</v>
      </c>
      <c r="AG33" s="233">
        <f t="shared" si="8"/>
        <v>0</v>
      </c>
      <c r="AH33" s="233">
        <f t="shared" si="9"/>
        <v>0</v>
      </c>
      <c r="AI33" s="233">
        <f t="shared" si="10"/>
        <v>0</v>
      </c>
      <c r="AJ33" s="233">
        <f t="shared" si="11"/>
        <v>0</v>
      </c>
      <c r="AK33" s="233">
        <f t="shared" si="12"/>
        <v>0</v>
      </c>
      <c r="AL33" s="233">
        <f t="shared" si="13"/>
        <v>0</v>
      </c>
      <c r="AM33" s="233">
        <f t="shared" si="14"/>
        <v>0</v>
      </c>
      <c r="AN33" s="233">
        <f t="shared" si="15"/>
        <v>0</v>
      </c>
      <c r="AO33" s="233">
        <f t="shared" si="16"/>
        <v>0</v>
      </c>
      <c r="AP33" s="233">
        <f t="shared" si="17"/>
        <v>0</v>
      </c>
      <c r="AQ33" s="233" t="str">
        <f t="shared" si="18"/>
        <v/>
      </c>
      <c r="AR33" s="113">
        <f t="shared" si="19"/>
        <v>0</v>
      </c>
    </row>
    <row r="34" spans="1:44">
      <c r="A34" s="158"/>
      <c r="B34" s="153"/>
      <c r="C34" s="154"/>
      <c r="D34" s="154"/>
      <c r="E34" s="154"/>
      <c r="F34" s="154"/>
      <c r="G34" s="154"/>
      <c r="H34" s="154"/>
      <c r="I34" s="150"/>
      <c r="J34" s="149"/>
      <c r="K34" s="151"/>
      <c r="L34" s="185">
        <f t="shared" si="25"/>
        <v>0</v>
      </c>
      <c r="M34" s="185">
        <f t="shared" si="26"/>
        <v>0</v>
      </c>
      <c r="N34" s="186">
        <f t="shared" si="27"/>
        <v>0</v>
      </c>
      <c r="O34" s="180"/>
      <c r="P34" s="177"/>
      <c r="Q34" s="166" t="str">
        <f t="shared" si="4"/>
        <v/>
      </c>
      <c r="R34" s="166"/>
      <c r="S34" s="167" t="e">
        <f>IF(HYPERLINK(INDEX(Tables!D:D,MATCH('BG Justif'!Q34,Tables!F:F,0)))&lt;&gt;"",HYPERLINK(INDEX(Tables!D:D,MATCH('BG Justif'!Q34,Tables!F:F,0)),"Tableau de variation"),"")</f>
        <v>#N/A</v>
      </c>
      <c r="T34" s="168"/>
      <c r="U34" s="169"/>
      <c r="Z34" s="233" t="str">
        <f t="shared" si="5"/>
        <v/>
      </c>
      <c r="AA34" s="233">
        <f t="shared" si="6"/>
        <v>0</v>
      </c>
      <c r="AB34" s="233">
        <f t="shared" si="20"/>
        <v>0</v>
      </c>
      <c r="AC34" s="233">
        <f t="shared" si="21"/>
        <v>0</v>
      </c>
      <c r="AD34" s="233">
        <f t="shared" si="22"/>
        <v>0</v>
      </c>
      <c r="AE34" s="233">
        <f t="shared" si="23"/>
        <v>0</v>
      </c>
      <c r="AF34" s="233">
        <f t="shared" si="24"/>
        <v>0</v>
      </c>
      <c r="AG34" s="233">
        <f t="shared" si="8"/>
        <v>0</v>
      </c>
      <c r="AH34" s="233">
        <f t="shared" si="9"/>
        <v>0</v>
      </c>
      <c r="AI34" s="233">
        <f t="shared" si="10"/>
        <v>0</v>
      </c>
      <c r="AJ34" s="233">
        <f t="shared" si="11"/>
        <v>0</v>
      </c>
      <c r="AK34" s="233">
        <f t="shared" si="12"/>
        <v>0</v>
      </c>
      <c r="AL34" s="233">
        <f t="shared" si="13"/>
        <v>0</v>
      </c>
      <c r="AM34" s="233">
        <f t="shared" si="14"/>
        <v>0</v>
      </c>
      <c r="AN34" s="233">
        <f t="shared" si="15"/>
        <v>0</v>
      </c>
      <c r="AO34" s="233">
        <f t="shared" si="16"/>
        <v>0</v>
      </c>
      <c r="AP34" s="233">
        <f t="shared" si="17"/>
        <v>0</v>
      </c>
      <c r="AQ34" s="233" t="str">
        <f t="shared" si="18"/>
        <v/>
      </c>
      <c r="AR34" s="113">
        <f t="shared" si="19"/>
        <v>0</v>
      </c>
    </row>
    <row r="35" spans="1:44">
      <c r="A35" s="158"/>
      <c r="B35" s="153"/>
      <c r="C35" s="154"/>
      <c r="D35" s="154"/>
      <c r="E35" s="154"/>
      <c r="F35" s="154"/>
      <c r="G35" s="154"/>
      <c r="H35" s="154"/>
      <c r="I35" s="150"/>
      <c r="J35" s="149"/>
      <c r="K35" s="151"/>
      <c r="L35" s="185">
        <f t="shared" si="0"/>
        <v>0</v>
      </c>
      <c r="M35" s="185">
        <f t="shared" si="1"/>
        <v>0</v>
      </c>
      <c r="N35" s="186">
        <f t="shared" si="3"/>
        <v>0</v>
      </c>
      <c r="O35" s="180"/>
      <c r="P35" s="177"/>
      <c r="Q35" s="166" t="str">
        <f t="shared" si="4"/>
        <v/>
      </c>
      <c r="R35" s="166"/>
      <c r="S35" s="167" t="e">
        <f>IF(HYPERLINK(INDEX(Tables!D:D,MATCH('BG Justif'!Q35,Tables!F:F,0)))&lt;&gt;"",HYPERLINK(INDEX(Tables!D:D,MATCH('BG Justif'!Q35,Tables!F:F,0)),"Tableau de variation"),"")</f>
        <v>#N/A</v>
      </c>
      <c r="T35" s="168"/>
      <c r="U35" s="169"/>
      <c r="Z35" s="233" t="str">
        <f t="shared" si="5"/>
        <v/>
      </c>
      <c r="AA35" s="233">
        <f t="shared" si="6"/>
        <v>0</v>
      </c>
      <c r="AB35" s="233">
        <f t="shared" si="20"/>
        <v>0</v>
      </c>
      <c r="AC35" s="233">
        <f t="shared" si="21"/>
        <v>0</v>
      </c>
      <c r="AD35" s="233">
        <f t="shared" si="22"/>
        <v>0</v>
      </c>
      <c r="AE35" s="233">
        <f t="shared" si="23"/>
        <v>0</v>
      </c>
      <c r="AF35" s="233">
        <f t="shared" si="24"/>
        <v>0</v>
      </c>
      <c r="AG35" s="233">
        <f t="shared" si="8"/>
        <v>0</v>
      </c>
      <c r="AH35" s="233">
        <f t="shared" si="9"/>
        <v>0</v>
      </c>
      <c r="AI35" s="233">
        <f t="shared" si="10"/>
        <v>0</v>
      </c>
      <c r="AJ35" s="233">
        <f t="shared" si="11"/>
        <v>0</v>
      </c>
      <c r="AK35" s="233">
        <f t="shared" si="12"/>
        <v>0</v>
      </c>
      <c r="AL35" s="233">
        <f t="shared" si="13"/>
        <v>0</v>
      </c>
      <c r="AM35" s="233">
        <f t="shared" si="14"/>
        <v>0</v>
      </c>
      <c r="AN35" s="233">
        <f t="shared" si="15"/>
        <v>0</v>
      </c>
      <c r="AO35" s="233">
        <f t="shared" si="16"/>
        <v>0</v>
      </c>
      <c r="AP35" s="233">
        <f t="shared" si="17"/>
        <v>0</v>
      </c>
      <c r="AQ35" s="233" t="str">
        <f t="shared" si="18"/>
        <v/>
      </c>
      <c r="AR35" s="113">
        <f t="shared" si="19"/>
        <v>0</v>
      </c>
    </row>
    <row r="36" spans="1:44">
      <c r="A36" s="158"/>
      <c r="B36" s="153"/>
      <c r="C36" s="154"/>
      <c r="D36" s="154"/>
      <c r="E36" s="154"/>
      <c r="F36" s="154"/>
      <c r="G36" s="154"/>
      <c r="H36" s="154"/>
      <c r="I36" s="141"/>
      <c r="J36" s="149"/>
      <c r="K36" s="143"/>
      <c r="L36" s="185">
        <f t="shared" si="0"/>
        <v>0</v>
      </c>
      <c r="M36" s="185">
        <f t="shared" si="1"/>
        <v>0</v>
      </c>
      <c r="N36" s="186">
        <f t="shared" si="3"/>
        <v>0</v>
      </c>
      <c r="O36" s="180"/>
      <c r="P36" s="177"/>
      <c r="Q36" s="166" t="str">
        <f t="shared" si="4"/>
        <v/>
      </c>
      <c r="R36" s="166"/>
      <c r="S36" s="167" t="e">
        <f>IF(HYPERLINK(INDEX(Tables!D:D,MATCH('BG Justif'!Q36,Tables!F:F,0)))&lt;&gt;"",HYPERLINK(INDEX(Tables!D:D,MATCH('BG Justif'!Q36,Tables!F:F,0)),"Tableau de variation"),"")</f>
        <v>#N/A</v>
      </c>
      <c r="T36" s="168"/>
      <c r="U36" s="169"/>
      <c r="Z36" s="233" t="str">
        <f t="shared" si="5"/>
        <v/>
      </c>
      <c r="AA36" s="233">
        <f t="shared" si="6"/>
        <v>0</v>
      </c>
      <c r="AB36" s="233">
        <f t="shared" si="20"/>
        <v>0</v>
      </c>
      <c r="AC36" s="233">
        <f t="shared" si="21"/>
        <v>0</v>
      </c>
      <c r="AD36" s="233">
        <f t="shared" si="22"/>
        <v>0</v>
      </c>
      <c r="AE36" s="233">
        <f t="shared" si="23"/>
        <v>0</v>
      </c>
      <c r="AF36" s="233">
        <f t="shared" si="24"/>
        <v>0</v>
      </c>
      <c r="AG36" s="233">
        <f t="shared" si="8"/>
        <v>0</v>
      </c>
      <c r="AH36" s="233">
        <f t="shared" si="9"/>
        <v>0</v>
      </c>
      <c r="AI36" s="233">
        <f t="shared" si="10"/>
        <v>0</v>
      </c>
      <c r="AJ36" s="233">
        <f t="shared" si="11"/>
        <v>0</v>
      </c>
      <c r="AK36" s="233">
        <f t="shared" si="12"/>
        <v>0</v>
      </c>
      <c r="AL36" s="233">
        <f t="shared" si="13"/>
        <v>0</v>
      </c>
      <c r="AM36" s="233">
        <f t="shared" si="14"/>
        <v>0</v>
      </c>
      <c r="AN36" s="233">
        <f t="shared" si="15"/>
        <v>0</v>
      </c>
      <c r="AO36" s="233">
        <f t="shared" si="16"/>
        <v>0</v>
      </c>
      <c r="AP36" s="233">
        <f t="shared" si="17"/>
        <v>0</v>
      </c>
      <c r="AQ36" s="233" t="str">
        <f t="shared" si="18"/>
        <v/>
      </c>
      <c r="AR36" s="113">
        <f t="shared" si="19"/>
        <v>0</v>
      </c>
    </row>
    <row r="37" spans="1:44">
      <c r="A37" s="158"/>
      <c r="B37" s="153"/>
      <c r="C37" s="154"/>
      <c r="D37" s="154"/>
      <c r="E37" s="154"/>
      <c r="F37" s="154"/>
      <c r="G37" s="154"/>
      <c r="H37" s="154"/>
      <c r="I37" s="150"/>
      <c r="J37" s="149"/>
      <c r="K37" s="151"/>
      <c r="L37" s="185">
        <f t="shared" si="0"/>
        <v>0</v>
      </c>
      <c r="M37" s="185">
        <f t="shared" si="1"/>
        <v>0</v>
      </c>
      <c r="N37" s="186">
        <f t="shared" si="3"/>
        <v>0</v>
      </c>
      <c r="O37" s="180"/>
      <c r="P37" s="177"/>
      <c r="Q37" s="166" t="str">
        <f t="shared" si="4"/>
        <v/>
      </c>
      <c r="R37" s="166"/>
      <c r="S37" s="167" t="e">
        <f>IF(HYPERLINK(INDEX(Tables!D:D,MATCH('BG Justif'!Q37,Tables!F:F,0)))&lt;&gt;"",HYPERLINK(INDEX(Tables!D:D,MATCH('BG Justif'!Q37,Tables!F:F,0)),"Tableau de variation"),"")</f>
        <v>#N/A</v>
      </c>
      <c r="T37" s="168"/>
      <c r="U37" s="169"/>
      <c r="Z37" s="233" t="str">
        <f t="shared" si="5"/>
        <v/>
      </c>
      <c r="AA37" s="233">
        <f t="shared" si="6"/>
        <v>0</v>
      </c>
      <c r="AB37" s="233">
        <f t="shared" si="20"/>
        <v>0</v>
      </c>
      <c r="AC37" s="233">
        <f t="shared" si="21"/>
        <v>0</v>
      </c>
      <c r="AD37" s="233">
        <f t="shared" si="22"/>
        <v>0</v>
      </c>
      <c r="AE37" s="233">
        <f t="shared" si="23"/>
        <v>0</v>
      </c>
      <c r="AF37" s="233">
        <f t="shared" si="24"/>
        <v>0</v>
      </c>
      <c r="AG37" s="233">
        <f t="shared" si="8"/>
        <v>0</v>
      </c>
      <c r="AH37" s="233">
        <f t="shared" si="9"/>
        <v>0</v>
      </c>
      <c r="AI37" s="233">
        <f t="shared" si="10"/>
        <v>0</v>
      </c>
      <c r="AJ37" s="233">
        <f t="shared" si="11"/>
        <v>0</v>
      </c>
      <c r="AK37" s="233">
        <f t="shared" si="12"/>
        <v>0</v>
      </c>
      <c r="AL37" s="233">
        <f t="shared" si="13"/>
        <v>0</v>
      </c>
      <c r="AM37" s="233">
        <f t="shared" si="14"/>
        <v>0</v>
      </c>
      <c r="AN37" s="233">
        <f t="shared" si="15"/>
        <v>0</v>
      </c>
      <c r="AO37" s="233">
        <f t="shared" si="16"/>
        <v>0</v>
      </c>
      <c r="AP37" s="233">
        <f t="shared" si="17"/>
        <v>0</v>
      </c>
      <c r="AQ37" s="233" t="str">
        <f t="shared" si="18"/>
        <v/>
      </c>
      <c r="AR37" s="113">
        <f t="shared" si="19"/>
        <v>0</v>
      </c>
    </row>
    <row r="38" spans="1:44">
      <c r="A38" s="158"/>
      <c r="B38" s="153"/>
      <c r="C38" s="154"/>
      <c r="D38" s="154"/>
      <c r="E38" s="154"/>
      <c r="F38" s="154"/>
      <c r="G38" s="154"/>
      <c r="H38" s="154"/>
      <c r="I38" s="141"/>
      <c r="J38" s="149"/>
      <c r="K38" s="143"/>
      <c r="L38" s="185">
        <f t="shared" si="0"/>
        <v>0</v>
      </c>
      <c r="M38" s="185">
        <f t="shared" si="1"/>
        <v>0</v>
      </c>
      <c r="N38" s="186">
        <f t="shared" si="3"/>
        <v>0</v>
      </c>
      <c r="O38" s="180"/>
      <c r="P38" s="177"/>
      <c r="Q38" s="166" t="str">
        <f t="shared" si="4"/>
        <v/>
      </c>
      <c r="R38" s="166"/>
      <c r="S38" s="167" t="e">
        <f>IF(HYPERLINK(INDEX(Tables!D:D,MATCH('BG Justif'!Q38,Tables!F:F,0)))&lt;&gt;"",HYPERLINK(INDEX(Tables!D:D,MATCH('BG Justif'!Q38,Tables!F:F,0)),"Tableau de variation"),"")</f>
        <v>#N/A</v>
      </c>
      <c r="T38" s="168"/>
      <c r="U38" s="169"/>
      <c r="Z38" s="233" t="str">
        <f t="shared" si="5"/>
        <v/>
      </c>
      <c r="AA38" s="233">
        <f t="shared" si="6"/>
        <v>0</v>
      </c>
      <c r="AB38" s="233">
        <f t="shared" si="20"/>
        <v>0</v>
      </c>
      <c r="AC38" s="233">
        <f t="shared" si="21"/>
        <v>0</v>
      </c>
      <c r="AD38" s="233">
        <f t="shared" si="22"/>
        <v>0</v>
      </c>
      <c r="AE38" s="233">
        <f t="shared" si="23"/>
        <v>0</v>
      </c>
      <c r="AF38" s="233">
        <f t="shared" si="24"/>
        <v>0</v>
      </c>
      <c r="AG38" s="233">
        <f t="shared" si="8"/>
        <v>0</v>
      </c>
      <c r="AH38" s="233">
        <f t="shared" si="9"/>
        <v>0</v>
      </c>
      <c r="AI38" s="233">
        <f t="shared" si="10"/>
        <v>0</v>
      </c>
      <c r="AJ38" s="233">
        <f t="shared" si="11"/>
        <v>0</v>
      </c>
      <c r="AK38" s="233">
        <f t="shared" si="12"/>
        <v>0</v>
      </c>
      <c r="AL38" s="233">
        <f t="shared" si="13"/>
        <v>0</v>
      </c>
      <c r="AM38" s="233">
        <f t="shared" si="14"/>
        <v>0</v>
      </c>
      <c r="AN38" s="233">
        <f t="shared" si="15"/>
        <v>0</v>
      </c>
      <c r="AO38" s="233">
        <f t="shared" si="16"/>
        <v>0</v>
      </c>
      <c r="AP38" s="233">
        <f t="shared" si="17"/>
        <v>0</v>
      </c>
      <c r="AQ38" s="233" t="str">
        <f t="shared" si="18"/>
        <v/>
      </c>
      <c r="AR38" s="113">
        <f t="shared" si="19"/>
        <v>0</v>
      </c>
    </row>
    <row r="39" spans="1:44">
      <c r="A39" s="158"/>
      <c r="B39" s="153"/>
      <c r="C39" s="154"/>
      <c r="D39" s="154"/>
      <c r="E39" s="154"/>
      <c r="F39" s="154"/>
      <c r="G39" s="154"/>
      <c r="H39" s="154"/>
      <c r="I39" s="150"/>
      <c r="J39" s="149"/>
      <c r="K39" s="151"/>
      <c r="L39" s="185">
        <f t="shared" si="0"/>
        <v>0</v>
      </c>
      <c r="M39" s="185">
        <f t="shared" si="1"/>
        <v>0</v>
      </c>
      <c r="N39" s="186">
        <f t="shared" si="3"/>
        <v>0</v>
      </c>
      <c r="O39" s="180"/>
      <c r="P39" s="177"/>
      <c r="Q39" s="166" t="str">
        <f t="shared" si="4"/>
        <v/>
      </c>
      <c r="R39" s="166"/>
      <c r="S39" s="167" t="e">
        <f>IF(HYPERLINK(INDEX(Tables!D:D,MATCH('BG Justif'!Q39,Tables!F:F,0)))&lt;&gt;"",HYPERLINK(INDEX(Tables!D:D,MATCH('BG Justif'!Q39,Tables!F:F,0)),"Tableau de variation"),"")</f>
        <v>#N/A</v>
      </c>
      <c r="T39" s="168"/>
      <c r="U39" s="169"/>
      <c r="Z39" s="233" t="str">
        <f t="shared" si="5"/>
        <v/>
      </c>
      <c r="AA39" s="233">
        <f t="shared" si="6"/>
        <v>0</v>
      </c>
      <c r="AB39" s="233">
        <f t="shared" si="20"/>
        <v>0</v>
      </c>
      <c r="AC39" s="233">
        <f t="shared" si="21"/>
        <v>0</v>
      </c>
      <c r="AD39" s="233">
        <f t="shared" si="22"/>
        <v>0</v>
      </c>
      <c r="AE39" s="233">
        <f t="shared" si="23"/>
        <v>0</v>
      </c>
      <c r="AF39" s="233">
        <f t="shared" si="24"/>
        <v>0</v>
      </c>
      <c r="AG39" s="233">
        <f t="shared" si="8"/>
        <v>0</v>
      </c>
      <c r="AH39" s="233">
        <f t="shared" si="9"/>
        <v>0</v>
      </c>
      <c r="AI39" s="233">
        <f t="shared" si="10"/>
        <v>0</v>
      </c>
      <c r="AJ39" s="233">
        <f t="shared" si="11"/>
        <v>0</v>
      </c>
      <c r="AK39" s="233">
        <f t="shared" si="12"/>
        <v>0</v>
      </c>
      <c r="AL39" s="233">
        <f t="shared" si="13"/>
        <v>0</v>
      </c>
      <c r="AM39" s="233">
        <f t="shared" si="14"/>
        <v>0</v>
      </c>
      <c r="AN39" s="233">
        <f t="shared" si="15"/>
        <v>0</v>
      </c>
      <c r="AO39" s="233">
        <f t="shared" si="16"/>
        <v>0</v>
      </c>
      <c r="AP39" s="233">
        <f t="shared" si="17"/>
        <v>0</v>
      </c>
      <c r="AQ39" s="233" t="str">
        <f t="shared" si="18"/>
        <v/>
      </c>
      <c r="AR39" s="113">
        <f t="shared" si="19"/>
        <v>0</v>
      </c>
    </row>
    <row r="40" spans="1:44">
      <c r="A40" s="158"/>
      <c r="B40" s="153"/>
      <c r="C40" s="154"/>
      <c r="D40" s="154"/>
      <c r="E40" s="154"/>
      <c r="F40" s="154"/>
      <c r="G40" s="154"/>
      <c r="H40" s="154"/>
      <c r="I40" s="141"/>
      <c r="J40" s="149"/>
      <c r="K40" s="143"/>
      <c r="L40" s="185">
        <f t="shared" si="0"/>
        <v>0</v>
      </c>
      <c r="M40" s="185">
        <f t="shared" si="1"/>
        <v>0</v>
      </c>
      <c r="N40" s="186">
        <f t="shared" si="3"/>
        <v>0</v>
      </c>
      <c r="O40" s="180"/>
      <c r="P40" s="177"/>
      <c r="Q40" s="166" t="str">
        <f t="shared" si="4"/>
        <v/>
      </c>
      <c r="R40" s="166"/>
      <c r="S40" s="167" t="e">
        <f>IF(HYPERLINK(INDEX(Tables!D:D,MATCH('BG Justif'!Q40,Tables!F:F,0)))&lt;&gt;"",HYPERLINK(INDEX(Tables!D:D,MATCH('BG Justif'!Q40,Tables!F:F,0)),"Tableau de variation"),"")</f>
        <v>#N/A</v>
      </c>
      <c r="T40" s="168"/>
      <c r="U40" s="169"/>
      <c r="Z40" s="233" t="str">
        <f t="shared" si="5"/>
        <v/>
      </c>
      <c r="AA40" s="233">
        <f t="shared" si="6"/>
        <v>0</v>
      </c>
      <c r="AB40" s="233">
        <f t="shared" si="20"/>
        <v>0</v>
      </c>
      <c r="AC40" s="233">
        <f t="shared" si="21"/>
        <v>0</v>
      </c>
      <c r="AD40" s="233">
        <f t="shared" si="22"/>
        <v>0</v>
      </c>
      <c r="AE40" s="233">
        <f t="shared" si="23"/>
        <v>0</v>
      </c>
      <c r="AF40" s="233">
        <f t="shared" si="24"/>
        <v>0</v>
      </c>
      <c r="AG40" s="233">
        <f t="shared" si="8"/>
        <v>0</v>
      </c>
      <c r="AH40" s="233">
        <f t="shared" si="9"/>
        <v>0</v>
      </c>
      <c r="AI40" s="233">
        <f t="shared" si="10"/>
        <v>0</v>
      </c>
      <c r="AJ40" s="233">
        <f t="shared" si="11"/>
        <v>0</v>
      </c>
      <c r="AK40" s="233">
        <f t="shared" si="12"/>
        <v>0</v>
      </c>
      <c r="AL40" s="233">
        <f t="shared" si="13"/>
        <v>0</v>
      </c>
      <c r="AM40" s="233">
        <f t="shared" si="14"/>
        <v>0</v>
      </c>
      <c r="AN40" s="233">
        <f t="shared" si="15"/>
        <v>0</v>
      </c>
      <c r="AO40" s="233">
        <f t="shared" si="16"/>
        <v>0</v>
      </c>
      <c r="AP40" s="233">
        <f t="shared" si="17"/>
        <v>0</v>
      </c>
      <c r="AQ40" s="233" t="str">
        <f t="shared" si="18"/>
        <v/>
      </c>
      <c r="AR40" s="113">
        <f t="shared" si="19"/>
        <v>0</v>
      </c>
    </row>
    <row r="41" spans="1:44">
      <c r="A41" s="158"/>
      <c r="B41" s="153"/>
      <c r="C41" s="154"/>
      <c r="D41" s="154"/>
      <c r="E41" s="154"/>
      <c r="F41" s="154"/>
      <c r="G41" s="154"/>
      <c r="H41" s="154"/>
      <c r="I41" s="150"/>
      <c r="J41" s="149"/>
      <c r="K41" s="151"/>
      <c r="L41" s="185">
        <f t="shared" si="0"/>
        <v>0</v>
      </c>
      <c r="M41" s="185">
        <f t="shared" si="1"/>
        <v>0</v>
      </c>
      <c r="N41" s="186">
        <f t="shared" si="3"/>
        <v>0</v>
      </c>
      <c r="O41" s="180"/>
      <c r="P41" s="177"/>
      <c r="Q41" s="166" t="str">
        <f t="shared" si="4"/>
        <v/>
      </c>
      <c r="R41" s="166"/>
      <c r="S41" s="167" t="e">
        <f>IF(HYPERLINK(INDEX(Tables!D:D,MATCH('BG Justif'!Q41,Tables!F:F,0)))&lt;&gt;"",HYPERLINK(INDEX(Tables!D:D,MATCH('BG Justif'!Q41,Tables!F:F,0)),"Tableau de variation"),"")</f>
        <v>#N/A</v>
      </c>
      <c r="T41" s="168"/>
      <c r="U41" s="169"/>
      <c r="Z41" s="233" t="str">
        <f t="shared" si="5"/>
        <v/>
      </c>
      <c r="AA41" s="233">
        <f t="shared" si="6"/>
        <v>0</v>
      </c>
      <c r="AB41" s="233">
        <f t="shared" si="20"/>
        <v>0</v>
      </c>
      <c r="AC41" s="233">
        <f t="shared" si="21"/>
        <v>0</v>
      </c>
      <c r="AD41" s="233">
        <f t="shared" si="22"/>
        <v>0</v>
      </c>
      <c r="AE41" s="233">
        <f t="shared" si="23"/>
        <v>0</v>
      </c>
      <c r="AF41" s="233">
        <f t="shared" si="24"/>
        <v>0</v>
      </c>
      <c r="AG41" s="233">
        <f t="shared" si="8"/>
        <v>0</v>
      </c>
      <c r="AH41" s="233">
        <f t="shared" si="9"/>
        <v>0</v>
      </c>
      <c r="AI41" s="233">
        <f t="shared" si="10"/>
        <v>0</v>
      </c>
      <c r="AJ41" s="233">
        <f t="shared" si="11"/>
        <v>0</v>
      </c>
      <c r="AK41" s="233">
        <f t="shared" si="12"/>
        <v>0</v>
      </c>
      <c r="AL41" s="233">
        <f t="shared" si="13"/>
        <v>0</v>
      </c>
      <c r="AM41" s="233">
        <f t="shared" si="14"/>
        <v>0</v>
      </c>
      <c r="AN41" s="233">
        <f t="shared" si="15"/>
        <v>0</v>
      </c>
      <c r="AO41" s="233">
        <f t="shared" si="16"/>
        <v>0</v>
      </c>
      <c r="AP41" s="233">
        <f t="shared" si="17"/>
        <v>0</v>
      </c>
      <c r="AQ41" s="233" t="str">
        <f t="shared" si="18"/>
        <v/>
      </c>
      <c r="AR41" s="113">
        <f t="shared" si="19"/>
        <v>0</v>
      </c>
    </row>
    <row r="42" spans="1:44">
      <c r="A42" s="158"/>
      <c r="B42" s="153"/>
      <c r="C42" s="154"/>
      <c r="D42" s="154"/>
      <c r="E42" s="154"/>
      <c r="F42" s="154"/>
      <c r="G42" s="154"/>
      <c r="H42" s="154"/>
      <c r="I42" s="141"/>
      <c r="J42" s="149"/>
      <c r="K42" s="143"/>
      <c r="L42" s="185">
        <f t="shared" si="0"/>
        <v>0</v>
      </c>
      <c r="M42" s="185">
        <f t="shared" si="1"/>
        <v>0</v>
      </c>
      <c r="N42" s="186">
        <f t="shared" si="3"/>
        <v>0</v>
      </c>
      <c r="O42" s="180"/>
      <c r="P42" s="177"/>
      <c r="Q42" s="166" t="str">
        <f t="shared" si="4"/>
        <v/>
      </c>
      <c r="R42" s="166"/>
      <c r="S42" s="167" t="e">
        <f>IF(HYPERLINK(INDEX(Tables!D:D,MATCH('BG Justif'!Q42,Tables!F:F,0)))&lt;&gt;"",HYPERLINK(INDEX(Tables!D:D,MATCH('BG Justif'!Q42,Tables!F:F,0)),"Tableau de variation"),"")</f>
        <v>#N/A</v>
      </c>
      <c r="T42" s="168"/>
      <c r="U42" s="169"/>
      <c r="Z42" s="233" t="str">
        <f t="shared" si="5"/>
        <v/>
      </c>
      <c r="AA42" s="233">
        <f t="shared" si="6"/>
        <v>0</v>
      </c>
      <c r="AB42" s="233">
        <f t="shared" si="20"/>
        <v>0</v>
      </c>
      <c r="AC42" s="233">
        <f t="shared" si="21"/>
        <v>0</v>
      </c>
      <c r="AD42" s="233">
        <f t="shared" si="22"/>
        <v>0</v>
      </c>
      <c r="AE42" s="233">
        <f t="shared" si="23"/>
        <v>0</v>
      </c>
      <c r="AF42" s="233">
        <f t="shared" si="24"/>
        <v>0</v>
      </c>
      <c r="AG42" s="233">
        <f t="shared" si="8"/>
        <v>0</v>
      </c>
      <c r="AH42" s="233">
        <f t="shared" si="9"/>
        <v>0</v>
      </c>
      <c r="AI42" s="233">
        <f t="shared" si="10"/>
        <v>0</v>
      </c>
      <c r="AJ42" s="233">
        <f t="shared" si="11"/>
        <v>0</v>
      </c>
      <c r="AK42" s="233">
        <f t="shared" si="12"/>
        <v>0</v>
      </c>
      <c r="AL42" s="233">
        <f t="shared" si="13"/>
        <v>0</v>
      </c>
      <c r="AM42" s="233">
        <f t="shared" si="14"/>
        <v>0</v>
      </c>
      <c r="AN42" s="233">
        <f t="shared" si="15"/>
        <v>0</v>
      </c>
      <c r="AO42" s="233">
        <f t="shared" si="16"/>
        <v>0</v>
      </c>
      <c r="AP42" s="233">
        <f t="shared" si="17"/>
        <v>0</v>
      </c>
      <c r="AQ42" s="233" t="str">
        <f t="shared" si="18"/>
        <v/>
      </c>
      <c r="AR42" s="113">
        <f t="shared" si="19"/>
        <v>0</v>
      </c>
    </row>
    <row r="43" spans="1:44">
      <c r="A43" s="158"/>
      <c r="B43" s="153"/>
      <c r="C43" s="154"/>
      <c r="D43" s="154"/>
      <c r="E43" s="154"/>
      <c r="F43" s="154"/>
      <c r="G43" s="154"/>
      <c r="H43" s="154"/>
      <c r="I43" s="150"/>
      <c r="J43" s="149"/>
      <c r="K43" s="151"/>
      <c r="L43" s="185">
        <f t="shared" si="0"/>
        <v>0</v>
      </c>
      <c r="M43" s="185">
        <f t="shared" si="1"/>
        <v>0</v>
      </c>
      <c r="N43" s="186">
        <f t="shared" si="3"/>
        <v>0</v>
      </c>
      <c r="O43" s="180"/>
      <c r="P43" s="177"/>
      <c r="Q43" s="166" t="str">
        <f t="shared" si="4"/>
        <v/>
      </c>
      <c r="R43" s="166"/>
      <c r="S43" s="167" t="e">
        <f>IF(HYPERLINK(INDEX(Tables!D:D,MATCH('BG Justif'!Q43,Tables!F:F,0)))&lt;&gt;"",HYPERLINK(INDEX(Tables!D:D,MATCH('BG Justif'!Q43,Tables!F:F,0)),"Tableau de variation"),"")</f>
        <v>#N/A</v>
      </c>
      <c r="T43" s="168"/>
      <c r="U43" s="169"/>
      <c r="Z43" s="233" t="str">
        <f t="shared" si="5"/>
        <v/>
      </c>
      <c r="AA43" s="233">
        <f t="shared" si="6"/>
        <v>0</v>
      </c>
      <c r="AB43" s="233">
        <f t="shared" si="20"/>
        <v>0</v>
      </c>
      <c r="AC43" s="233">
        <f t="shared" si="21"/>
        <v>0</v>
      </c>
      <c r="AD43" s="233">
        <f t="shared" si="22"/>
        <v>0</v>
      </c>
      <c r="AE43" s="233">
        <f t="shared" si="23"/>
        <v>0</v>
      </c>
      <c r="AF43" s="233">
        <f t="shared" si="24"/>
        <v>0</v>
      </c>
      <c r="AG43" s="233">
        <f t="shared" si="8"/>
        <v>0</v>
      </c>
      <c r="AH43" s="233">
        <f t="shared" si="9"/>
        <v>0</v>
      </c>
      <c r="AI43" s="233">
        <f t="shared" si="10"/>
        <v>0</v>
      </c>
      <c r="AJ43" s="233">
        <f t="shared" si="11"/>
        <v>0</v>
      </c>
      <c r="AK43" s="233">
        <f t="shared" si="12"/>
        <v>0</v>
      </c>
      <c r="AL43" s="233">
        <f t="shared" si="13"/>
        <v>0</v>
      </c>
      <c r="AM43" s="233">
        <f t="shared" si="14"/>
        <v>0</v>
      </c>
      <c r="AN43" s="233">
        <f t="shared" si="15"/>
        <v>0</v>
      </c>
      <c r="AO43" s="233">
        <f t="shared" si="16"/>
        <v>0</v>
      </c>
      <c r="AP43" s="233">
        <f t="shared" si="17"/>
        <v>0</v>
      </c>
      <c r="AQ43" s="233" t="str">
        <f t="shared" si="18"/>
        <v/>
      </c>
      <c r="AR43" s="113">
        <f t="shared" si="19"/>
        <v>0</v>
      </c>
    </row>
    <row r="44" spans="1:44">
      <c r="A44" s="158"/>
      <c r="B44" s="153"/>
      <c r="C44" s="154"/>
      <c r="D44" s="154"/>
      <c r="E44" s="154"/>
      <c r="F44" s="154"/>
      <c r="G44" s="154"/>
      <c r="H44" s="154"/>
      <c r="I44" s="141"/>
      <c r="J44" s="149"/>
      <c r="K44" s="143"/>
      <c r="L44" s="185">
        <f t="shared" si="0"/>
        <v>0</v>
      </c>
      <c r="M44" s="185">
        <f t="shared" si="1"/>
        <v>0</v>
      </c>
      <c r="N44" s="186">
        <f t="shared" si="3"/>
        <v>0</v>
      </c>
      <c r="O44" s="180"/>
      <c r="P44" s="177"/>
      <c r="Q44" s="166" t="str">
        <f t="shared" si="4"/>
        <v/>
      </c>
      <c r="R44" s="166"/>
      <c r="S44" s="167" t="e">
        <f>IF(HYPERLINK(INDEX(Tables!D:D,MATCH('BG Justif'!Q44,Tables!F:F,0)))&lt;&gt;"",HYPERLINK(INDEX(Tables!D:D,MATCH('BG Justif'!Q44,Tables!F:F,0)),"Tableau de variation"),"")</f>
        <v>#N/A</v>
      </c>
      <c r="T44" s="168"/>
      <c r="U44" s="169"/>
      <c r="Z44" s="233" t="str">
        <f t="shared" si="5"/>
        <v/>
      </c>
      <c r="AA44" s="233">
        <f t="shared" si="6"/>
        <v>0</v>
      </c>
      <c r="AB44" s="233">
        <f t="shared" si="20"/>
        <v>0</v>
      </c>
      <c r="AC44" s="233">
        <f t="shared" si="21"/>
        <v>0</v>
      </c>
      <c r="AD44" s="233">
        <f t="shared" si="22"/>
        <v>0</v>
      </c>
      <c r="AE44" s="233">
        <f t="shared" si="23"/>
        <v>0</v>
      </c>
      <c r="AF44" s="233">
        <f t="shared" si="24"/>
        <v>0</v>
      </c>
      <c r="AG44" s="233">
        <f t="shared" si="8"/>
        <v>0</v>
      </c>
      <c r="AH44" s="233">
        <f t="shared" si="9"/>
        <v>0</v>
      </c>
      <c r="AI44" s="233">
        <f t="shared" si="10"/>
        <v>0</v>
      </c>
      <c r="AJ44" s="233">
        <f t="shared" si="11"/>
        <v>0</v>
      </c>
      <c r="AK44" s="233">
        <f t="shared" si="12"/>
        <v>0</v>
      </c>
      <c r="AL44" s="233">
        <f t="shared" si="13"/>
        <v>0</v>
      </c>
      <c r="AM44" s="233">
        <f t="shared" si="14"/>
        <v>0</v>
      </c>
      <c r="AN44" s="233">
        <f t="shared" si="15"/>
        <v>0</v>
      </c>
      <c r="AO44" s="233">
        <f t="shared" si="16"/>
        <v>0</v>
      </c>
      <c r="AP44" s="233">
        <f t="shared" si="17"/>
        <v>0</v>
      </c>
      <c r="AQ44" s="233" t="str">
        <f t="shared" si="18"/>
        <v/>
      </c>
      <c r="AR44" s="113">
        <f t="shared" si="19"/>
        <v>0</v>
      </c>
    </row>
    <row r="45" spans="1:44">
      <c r="A45" s="158"/>
      <c r="B45" s="153"/>
      <c r="C45" s="154"/>
      <c r="D45" s="154"/>
      <c r="E45" s="154"/>
      <c r="F45" s="154"/>
      <c r="G45" s="154"/>
      <c r="H45" s="154"/>
      <c r="I45" s="150"/>
      <c r="J45" s="149"/>
      <c r="K45" s="151"/>
      <c r="L45" s="185">
        <f t="shared" si="0"/>
        <v>0</v>
      </c>
      <c r="M45" s="185">
        <f t="shared" si="1"/>
        <v>0</v>
      </c>
      <c r="N45" s="186">
        <f t="shared" si="3"/>
        <v>0</v>
      </c>
      <c r="O45" s="180"/>
      <c r="P45" s="177"/>
      <c r="Q45" s="166" t="str">
        <f t="shared" si="4"/>
        <v/>
      </c>
      <c r="R45" s="166"/>
      <c r="S45" s="167" t="e">
        <f>IF(HYPERLINK(INDEX(Tables!D:D,MATCH('BG Justif'!Q45,Tables!F:F,0)))&lt;&gt;"",HYPERLINK(INDEX(Tables!D:D,MATCH('BG Justif'!Q45,Tables!F:F,0)),"Tableau de variation"),"")</f>
        <v>#N/A</v>
      </c>
      <c r="T45" s="168"/>
      <c r="U45" s="169"/>
      <c r="Z45" s="233" t="str">
        <f t="shared" si="5"/>
        <v/>
      </c>
      <c r="AA45" s="233">
        <f t="shared" si="6"/>
        <v>0</v>
      </c>
      <c r="AB45" s="233">
        <f t="shared" si="20"/>
        <v>0</v>
      </c>
      <c r="AC45" s="233">
        <f t="shared" si="21"/>
        <v>0</v>
      </c>
      <c r="AD45" s="233">
        <f t="shared" si="22"/>
        <v>0</v>
      </c>
      <c r="AE45" s="233">
        <f t="shared" si="23"/>
        <v>0</v>
      </c>
      <c r="AF45" s="233">
        <f t="shared" si="24"/>
        <v>0</v>
      </c>
      <c r="AG45" s="233">
        <f t="shared" si="8"/>
        <v>0</v>
      </c>
      <c r="AH45" s="233">
        <f t="shared" si="9"/>
        <v>0</v>
      </c>
      <c r="AI45" s="233">
        <f t="shared" si="10"/>
        <v>0</v>
      </c>
      <c r="AJ45" s="233">
        <f t="shared" si="11"/>
        <v>0</v>
      </c>
      <c r="AK45" s="233">
        <f t="shared" si="12"/>
        <v>0</v>
      </c>
      <c r="AL45" s="233">
        <f t="shared" si="13"/>
        <v>0</v>
      </c>
      <c r="AM45" s="233">
        <f t="shared" si="14"/>
        <v>0</v>
      </c>
      <c r="AN45" s="233">
        <f t="shared" si="15"/>
        <v>0</v>
      </c>
      <c r="AO45" s="233">
        <f t="shared" si="16"/>
        <v>0</v>
      </c>
      <c r="AP45" s="233">
        <f t="shared" si="17"/>
        <v>0</v>
      </c>
      <c r="AQ45" s="233" t="str">
        <f t="shared" si="18"/>
        <v/>
      </c>
      <c r="AR45" s="113">
        <f t="shared" si="19"/>
        <v>0</v>
      </c>
    </row>
    <row r="46" spans="1:44">
      <c r="A46" s="158"/>
      <c r="B46" s="153"/>
      <c r="C46" s="154"/>
      <c r="D46" s="154"/>
      <c r="E46" s="154"/>
      <c r="F46" s="154"/>
      <c r="G46" s="154"/>
      <c r="H46" s="154"/>
      <c r="I46" s="141"/>
      <c r="J46" s="149"/>
      <c r="K46" s="143"/>
      <c r="L46" s="185">
        <f t="shared" si="0"/>
        <v>0</v>
      </c>
      <c r="M46" s="185">
        <f t="shared" si="1"/>
        <v>0</v>
      </c>
      <c r="N46" s="186">
        <f t="shared" si="3"/>
        <v>0</v>
      </c>
      <c r="O46" s="180"/>
      <c r="P46" s="177"/>
      <c r="Q46" s="166" t="str">
        <f t="shared" si="4"/>
        <v/>
      </c>
      <c r="R46" s="166"/>
      <c r="S46" s="167" t="e">
        <f>IF(HYPERLINK(INDEX(Tables!D:D,MATCH('BG Justif'!Q46,Tables!F:F,0)))&lt;&gt;"",HYPERLINK(INDEX(Tables!D:D,MATCH('BG Justif'!Q46,Tables!F:F,0)),"Tableau de variation"),"")</f>
        <v>#N/A</v>
      </c>
      <c r="T46" s="168"/>
      <c r="U46" s="169"/>
      <c r="Z46" s="233" t="str">
        <f t="shared" si="5"/>
        <v/>
      </c>
      <c r="AA46" s="233">
        <f t="shared" si="6"/>
        <v>0</v>
      </c>
      <c r="AB46" s="233">
        <f t="shared" si="20"/>
        <v>0</v>
      </c>
      <c r="AC46" s="233">
        <f t="shared" si="21"/>
        <v>0</v>
      </c>
      <c r="AD46" s="233">
        <f t="shared" si="22"/>
        <v>0</v>
      </c>
      <c r="AE46" s="233">
        <f t="shared" si="23"/>
        <v>0</v>
      </c>
      <c r="AF46" s="233">
        <f t="shared" si="24"/>
        <v>0</v>
      </c>
      <c r="AG46" s="233">
        <f t="shared" si="8"/>
        <v>0</v>
      </c>
      <c r="AH46" s="233">
        <f t="shared" si="9"/>
        <v>0</v>
      </c>
      <c r="AI46" s="233">
        <f t="shared" si="10"/>
        <v>0</v>
      </c>
      <c r="AJ46" s="233">
        <f t="shared" si="11"/>
        <v>0</v>
      </c>
      <c r="AK46" s="233">
        <f t="shared" si="12"/>
        <v>0</v>
      </c>
      <c r="AL46" s="233">
        <f t="shared" si="13"/>
        <v>0</v>
      </c>
      <c r="AM46" s="233">
        <f t="shared" si="14"/>
        <v>0</v>
      </c>
      <c r="AN46" s="233">
        <f t="shared" si="15"/>
        <v>0</v>
      </c>
      <c r="AO46" s="233">
        <f t="shared" si="16"/>
        <v>0</v>
      </c>
      <c r="AP46" s="233">
        <f t="shared" si="17"/>
        <v>0</v>
      </c>
      <c r="AQ46" s="233" t="str">
        <f t="shared" si="18"/>
        <v/>
      </c>
      <c r="AR46" s="113">
        <f t="shared" si="19"/>
        <v>0</v>
      </c>
    </row>
    <row r="47" spans="1:44">
      <c r="A47" s="158"/>
      <c r="B47" s="153"/>
      <c r="C47" s="154"/>
      <c r="D47" s="154"/>
      <c r="E47" s="154"/>
      <c r="F47" s="154"/>
      <c r="G47" s="154"/>
      <c r="H47" s="154"/>
      <c r="I47" s="150"/>
      <c r="J47" s="149"/>
      <c r="K47" s="151"/>
      <c r="L47" s="185">
        <f t="shared" si="0"/>
        <v>0</v>
      </c>
      <c r="M47" s="185">
        <f t="shared" si="1"/>
        <v>0</v>
      </c>
      <c r="N47" s="186">
        <f t="shared" si="3"/>
        <v>0</v>
      </c>
      <c r="O47" s="180"/>
      <c r="P47" s="177"/>
      <c r="Q47" s="166" t="str">
        <f t="shared" si="4"/>
        <v/>
      </c>
      <c r="R47" s="166"/>
      <c r="S47" s="167" t="e">
        <f>IF(HYPERLINK(INDEX(Tables!D:D,MATCH('BG Justif'!Q47,Tables!F:F,0)))&lt;&gt;"",HYPERLINK(INDEX(Tables!D:D,MATCH('BG Justif'!Q47,Tables!F:F,0)),"Tableau de variation"),"")</f>
        <v>#N/A</v>
      </c>
      <c r="T47" s="168"/>
      <c r="U47" s="169"/>
      <c r="Z47" s="233" t="str">
        <f t="shared" si="5"/>
        <v/>
      </c>
      <c r="AA47" s="233">
        <f t="shared" si="6"/>
        <v>0</v>
      </c>
      <c r="AB47" s="233">
        <f t="shared" si="20"/>
        <v>0</v>
      </c>
      <c r="AC47" s="233">
        <f t="shared" si="21"/>
        <v>0</v>
      </c>
      <c r="AD47" s="233">
        <f t="shared" si="22"/>
        <v>0</v>
      </c>
      <c r="AE47" s="233">
        <f t="shared" si="23"/>
        <v>0</v>
      </c>
      <c r="AF47" s="233">
        <f t="shared" si="24"/>
        <v>0</v>
      </c>
      <c r="AG47" s="233">
        <f t="shared" si="8"/>
        <v>0</v>
      </c>
      <c r="AH47" s="233">
        <f t="shared" si="9"/>
        <v>0</v>
      </c>
      <c r="AI47" s="233">
        <f t="shared" si="10"/>
        <v>0</v>
      </c>
      <c r="AJ47" s="233">
        <f t="shared" si="11"/>
        <v>0</v>
      </c>
      <c r="AK47" s="233">
        <f t="shared" si="12"/>
        <v>0</v>
      </c>
      <c r="AL47" s="233">
        <f t="shared" si="13"/>
        <v>0</v>
      </c>
      <c r="AM47" s="233">
        <f t="shared" si="14"/>
        <v>0</v>
      </c>
      <c r="AN47" s="233">
        <f t="shared" si="15"/>
        <v>0</v>
      </c>
      <c r="AO47" s="233">
        <f t="shared" si="16"/>
        <v>0</v>
      </c>
      <c r="AP47" s="233">
        <f t="shared" si="17"/>
        <v>0</v>
      </c>
      <c r="AQ47" s="233" t="str">
        <f t="shared" si="18"/>
        <v/>
      </c>
      <c r="AR47" s="113">
        <f t="shared" si="19"/>
        <v>0</v>
      </c>
    </row>
    <row r="48" spans="1:44">
      <c r="A48" s="158"/>
      <c r="B48" s="153"/>
      <c r="C48" s="154"/>
      <c r="D48" s="154"/>
      <c r="E48" s="154"/>
      <c r="F48" s="154"/>
      <c r="G48" s="154"/>
      <c r="H48" s="154"/>
      <c r="I48" s="141"/>
      <c r="J48" s="149"/>
      <c r="K48" s="143"/>
      <c r="L48" s="185">
        <f t="shared" si="0"/>
        <v>0</v>
      </c>
      <c r="M48" s="185">
        <f t="shared" si="1"/>
        <v>0</v>
      </c>
      <c r="N48" s="186">
        <f t="shared" si="3"/>
        <v>0</v>
      </c>
      <c r="O48" s="180"/>
      <c r="P48" s="177"/>
      <c r="Q48" s="166" t="str">
        <f t="shared" si="4"/>
        <v/>
      </c>
      <c r="R48" s="166"/>
      <c r="S48" s="167" t="e">
        <f>IF(HYPERLINK(INDEX(Tables!D:D,MATCH('BG Justif'!Q48,Tables!F:F,0)))&lt;&gt;"",HYPERLINK(INDEX(Tables!D:D,MATCH('BG Justif'!Q48,Tables!F:F,0)),"Tableau de variation"),"")</f>
        <v>#N/A</v>
      </c>
      <c r="T48" s="168"/>
      <c r="U48" s="169"/>
      <c r="Z48" s="233" t="str">
        <f t="shared" si="5"/>
        <v/>
      </c>
      <c r="AA48" s="233">
        <f t="shared" si="6"/>
        <v>0</v>
      </c>
      <c r="AB48" s="233">
        <f t="shared" si="20"/>
        <v>0</v>
      </c>
      <c r="AC48" s="233">
        <f t="shared" si="21"/>
        <v>0</v>
      </c>
      <c r="AD48" s="233">
        <f t="shared" si="22"/>
        <v>0</v>
      </c>
      <c r="AE48" s="233">
        <f t="shared" si="23"/>
        <v>0</v>
      </c>
      <c r="AF48" s="233">
        <f t="shared" si="24"/>
        <v>0</v>
      </c>
      <c r="AG48" s="233">
        <f t="shared" si="8"/>
        <v>0</v>
      </c>
      <c r="AH48" s="233">
        <f t="shared" si="9"/>
        <v>0</v>
      </c>
      <c r="AI48" s="233">
        <f t="shared" si="10"/>
        <v>0</v>
      </c>
      <c r="AJ48" s="233">
        <f t="shared" si="11"/>
        <v>0</v>
      </c>
      <c r="AK48" s="233">
        <f t="shared" si="12"/>
        <v>0</v>
      </c>
      <c r="AL48" s="233">
        <f t="shared" si="13"/>
        <v>0</v>
      </c>
      <c r="AM48" s="233">
        <f t="shared" si="14"/>
        <v>0</v>
      </c>
      <c r="AN48" s="233">
        <f t="shared" si="15"/>
        <v>0</v>
      </c>
      <c r="AO48" s="233">
        <f t="shared" si="16"/>
        <v>0</v>
      </c>
      <c r="AP48" s="233">
        <f t="shared" si="17"/>
        <v>0</v>
      </c>
      <c r="AQ48" s="233" t="str">
        <f t="shared" si="18"/>
        <v/>
      </c>
      <c r="AR48" s="113">
        <f t="shared" si="19"/>
        <v>0</v>
      </c>
    </row>
    <row r="49" spans="1:44">
      <c r="A49" s="158"/>
      <c r="B49" s="153"/>
      <c r="C49" s="154"/>
      <c r="D49" s="154"/>
      <c r="E49" s="154"/>
      <c r="F49" s="154"/>
      <c r="G49" s="154"/>
      <c r="H49" s="154"/>
      <c r="I49" s="150"/>
      <c r="J49" s="149"/>
      <c r="K49" s="151"/>
      <c r="L49" s="185">
        <f t="shared" si="0"/>
        <v>0</v>
      </c>
      <c r="M49" s="185">
        <f t="shared" si="1"/>
        <v>0</v>
      </c>
      <c r="N49" s="186">
        <f t="shared" si="3"/>
        <v>0</v>
      </c>
      <c r="O49" s="180"/>
      <c r="P49" s="177"/>
      <c r="Q49" s="166" t="str">
        <f t="shared" si="4"/>
        <v/>
      </c>
      <c r="R49" s="166"/>
      <c r="S49" s="167" t="e">
        <f>IF(HYPERLINK(INDEX(Tables!D:D,MATCH('BG Justif'!Q49,Tables!F:F,0)))&lt;&gt;"",HYPERLINK(INDEX(Tables!D:D,MATCH('BG Justif'!Q49,Tables!F:F,0)),"Tableau de variation"),"")</f>
        <v>#N/A</v>
      </c>
      <c r="T49" s="168"/>
      <c r="U49" s="169"/>
      <c r="Z49" s="233" t="str">
        <f t="shared" si="5"/>
        <v/>
      </c>
      <c r="AA49" s="233">
        <f t="shared" si="6"/>
        <v>0</v>
      </c>
      <c r="AB49" s="233">
        <f t="shared" si="20"/>
        <v>0</v>
      </c>
      <c r="AC49" s="233">
        <f t="shared" si="21"/>
        <v>0</v>
      </c>
      <c r="AD49" s="233">
        <f t="shared" si="22"/>
        <v>0</v>
      </c>
      <c r="AE49" s="233">
        <f t="shared" si="23"/>
        <v>0</v>
      </c>
      <c r="AF49" s="233">
        <f t="shared" si="24"/>
        <v>0</v>
      </c>
      <c r="AG49" s="233">
        <f t="shared" si="8"/>
        <v>0</v>
      </c>
      <c r="AH49" s="233">
        <f t="shared" si="9"/>
        <v>0</v>
      </c>
      <c r="AI49" s="233">
        <f t="shared" si="10"/>
        <v>0</v>
      </c>
      <c r="AJ49" s="233">
        <f t="shared" si="11"/>
        <v>0</v>
      </c>
      <c r="AK49" s="233">
        <f t="shared" si="12"/>
        <v>0</v>
      </c>
      <c r="AL49" s="233">
        <f t="shared" si="13"/>
        <v>0</v>
      </c>
      <c r="AM49" s="233">
        <f t="shared" si="14"/>
        <v>0</v>
      </c>
      <c r="AN49" s="233">
        <f t="shared" si="15"/>
        <v>0</v>
      </c>
      <c r="AO49" s="233">
        <f t="shared" si="16"/>
        <v>0</v>
      </c>
      <c r="AP49" s="233">
        <f t="shared" si="17"/>
        <v>0</v>
      </c>
      <c r="AQ49" s="233" t="str">
        <f t="shared" si="18"/>
        <v/>
      </c>
      <c r="AR49" s="113">
        <f t="shared" si="19"/>
        <v>0</v>
      </c>
    </row>
    <row r="50" spans="1:44">
      <c r="A50" s="158"/>
      <c r="B50" s="153"/>
      <c r="C50" s="154"/>
      <c r="D50" s="154"/>
      <c r="E50" s="154"/>
      <c r="F50" s="154"/>
      <c r="G50" s="154"/>
      <c r="H50" s="154"/>
      <c r="I50" s="141"/>
      <c r="J50" s="149"/>
      <c r="K50" s="143"/>
      <c r="L50" s="185">
        <f t="shared" si="0"/>
        <v>0</v>
      </c>
      <c r="M50" s="185">
        <f t="shared" si="1"/>
        <v>0</v>
      </c>
      <c r="N50" s="186">
        <f t="shared" si="3"/>
        <v>0</v>
      </c>
      <c r="O50" s="180"/>
      <c r="P50" s="177"/>
      <c r="Q50" s="166" t="str">
        <f t="shared" si="4"/>
        <v/>
      </c>
      <c r="R50" s="166"/>
      <c r="S50" s="167" t="e">
        <f>IF(HYPERLINK(INDEX(Tables!D:D,MATCH('BG Justif'!Q50,Tables!F:F,0)))&lt;&gt;"",HYPERLINK(INDEX(Tables!D:D,MATCH('BG Justif'!Q50,Tables!F:F,0)),"Tableau de variation"),"")</f>
        <v>#N/A</v>
      </c>
      <c r="T50" s="168"/>
      <c r="U50" s="169"/>
      <c r="Z50" s="233" t="str">
        <f t="shared" si="5"/>
        <v/>
      </c>
      <c r="AA50" s="233">
        <f t="shared" si="6"/>
        <v>0</v>
      </c>
      <c r="AB50" s="233">
        <f t="shared" si="20"/>
        <v>0</v>
      </c>
      <c r="AC50" s="233">
        <f t="shared" si="21"/>
        <v>0</v>
      </c>
      <c r="AD50" s="233">
        <f t="shared" si="22"/>
        <v>0</v>
      </c>
      <c r="AE50" s="233">
        <f t="shared" si="23"/>
        <v>0</v>
      </c>
      <c r="AF50" s="233">
        <f t="shared" si="24"/>
        <v>0</v>
      </c>
      <c r="AG50" s="233">
        <f t="shared" si="8"/>
        <v>0</v>
      </c>
      <c r="AH50" s="233">
        <f t="shared" si="9"/>
        <v>0</v>
      </c>
      <c r="AI50" s="233">
        <f t="shared" si="10"/>
        <v>0</v>
      </c>
      <c r="AJ50" s="233">
        <f t="shared" si="11"/>
        <v>0</v>
      </c>
      <c r="AK50" s="233">
        <f t="shared" si="12"/>
        <v>0</v>
      </c>
      <c r="AL50" s="233">
        <f t="shared" si="13"/>
        <v>0</v>
      </c>
      <c r="AM50" s="233">
        <f t="shared" si="14"/>
        <v>0</v>
      </c>
      <c r="AN50" s="233">
        <f t="shared" si="15"/>
        <v>0</v>
      </c>
      <c r="AO50" s="233">
        <f t="shared" si="16"/>
        <v>0</v>
      </c>
      <c r="AP50" s="233">
        <f t="shared" si="17"/>
        <v>0</v>
      </c>
      <c r="AQ50" s="233" t="str">
        <f t="shared" si="18"/>
        <v/>
      </c>
      <c r="AR50" s="113">
        <f t="shared" si="19"/>
        <v>0</v>
      </c>
    </row>
    <row r="51" spans="1:44">
      <c r="A51" s="158"/>
      <c r="B51" s="153"/>
      <c r="C51" s="154"/>
      <c r="D51" s="154"/>
      <c r="E51" s="154"/>
      <c r="F51" s="154"/>
      <c r="G51" s="154"/>
      <c r="H51" s="154"/>
      <c r="I51" s="150"/>
      <c r="J51" s="149"/>
      <c r="K51" s="151"/>
      <c r="L51" s="185">
        <f t="shared" si="0"/>
        <v>0</v>
      </c>
      <c r="M51" s="185">
        <f t="shared" si="1"/>
        <v>0</v>
      </c>
      <c r="N51" s="186">
        <f t="shared" si="3"/>
        <v>0</v>
      </c>
      <c r="O51" s="180"/>
      <c r="P51" s="177"/>
      <c r="Q51" s="166" t="str">
        <f t="shared" si="4"/>
        <v/>
      </c>
      <c r="R51" s="166"/>
      <c r="S51" s="167" t="e">
        <f>IF(HYPERLINK(INDEX(Tables!D:D,MATCH('BG Justif'!Q51,Tables!F:F,0)))&lt;&gt;"",HYPERLINK(INDEX(Tables!D:D,MATCH('BG Justif'!Q51,Tables!F:F,0)),"Tableau de variation"),"")</f>
        <v>#N/A</v>
      </c>
      <c r="T51" s="168"/>
      <c r="U51" s="169"/>
      <c r="Z51" s="233" t="str">
        <f t="shared" si="5"/>
        <v/>
      </c>
      <c r="AA51" s="233">
        <f t="shared" si="6"/>
        <v>0</v>
      </c>
      <c r="AB51" s="233">
        <f t="shared" si="20"/>
        <v>0</v>
      </c>
      <c r="AC51" s="233">
        <f t="shared" si="21"/>
        <v>0</v>
      </c>
      <c r="AD51" s="233">
        <f t="shared" si="22"/>
        <v>0</v>
      </c>
      <c r="AE51" s="233">
        <f t="shared" si="23"/>
        <v>0</v>
      </c>
      <c r="AF51" s="233">
        <f t="shared" si="24"/>
        <v>0</v>
      </c>
      <c r="AG51" s="233">
        <f t="shared" si="8"/>
        <v>0</v>
      </c>
      <c r="AH51" s="233">
        <f t="shared" si="9"/>
        <v>0</v>
      </c>
      <c r="AI51" s="233">
        <f t="shared" si="10"/>
        <v>0</v>
      </c>
      <c r="AJ51" s="233">
        <f t="shared" si="11"/>
        <v>0</v>
      </c>
      <c r="AK51" s="233">
        <f t="shared" si="12"/>
        <v>0</v>
      </c>
      <c r="AL51" s="233">
        <f t="shared" si="13"/>
        <v>0</v>
      </c>
      <c r="AM51" s="233">
        <f t="shared" si="14"/>
        <v>0</v>
      </c>
      <c r="AN51" s="233">
        <f t="shared" si="15"/>
        <v>0</v>
      </c>
      <c r="AO51" s="233">
        <f t="shared" si="16"/>
        <v>0</v>
      </c>
      <c r="AP51" s="233">
        <f t="shared" si="17"/>
        <v>0</v>
      </c>
      <c r="AQ51" s="233" t="str">
        <f t="shared" si="18"/>
        <v/>
      </c>
      <c r="AR51" s="113">
        <f t="shared" si="19"/>
        <v>0</v>
      </c>
    </row>
    <row r="52" spans="1:44">
      <c r="A52" s="158"/>
      <c r="B52" s="153"/>
      <c r="C52" s="154"/>
      <c r="D52" s="154"/>
      <c r="E52" s="154"/>
      <c r="F52" s="154"/>
      <c r="G52" s="154"/>
      <c r="H52" s="154"/>
      <c r="I52" s="141"/>
      <c r="J52" s="149"/>
      <c r="K52" s="143"/>
      <c r="L52" s="185">
        <f t="shared" si="0"/>
        <v>0</v>
      </c>
      <c r="M52" s="185">
        <f t="shared" si="1"/>
        <v>0</v>
      </c>
      <c r="N52" s="186">
        <f t="shared" si="3"/>
        <v>0</v>
      </c>
      <c r="O52" s="180"/>
      <c r="P52" s="177"/>
      <c r="Q52" s="166" t="str">
        <f t="shared" si="4"/>
        <v/>
      </c>
      <c r="R52" s="166"/>
      <c r="S52" s="167" t="e">
        <f>IF(HYPERLINK(INDEX(Tables!D:D,MATCH('BG Justif'!Q52,Tables!F:F,0)))&lt;&gt;"",HYPERLINK(INDEX(Tables!D:D,MATCH('BG Justif'!Q52,Tables!F:F,0)),"Tableau de variation"),"")</f>
        <v>#N/A</v>
      </c>
      <c r="T52" s="168"/>
      <c r="U52" s="169"/>
      <c r="Z52" s="233" t="str">
        <f t="shared" si="5"/>
        <v/>
      </c>
      <c r="AA52" s="233">
        <f t="shared" si="6"/>
        <v>0</v>
      </c>
      <c r="AB52" s="233">
        <f t="shared" si="20"/>
        <v>0</v>
      </c>
      <c r="AC52" s="233">
        <f t="shared" si="21"/>
        <v>0</v>
      </c>
      <c r="AD52" s="233">
        <f t="shared" si="22"/>
        <v>0</v>
      </c>
      <c r="AE52" s="233">
        <f t="shared" si="23"/>
        <v>0</v>
      </c>
      <c r="AF52" s="233">
        <f t="shared" si="24"/>
        <v>0</v>
      </c>
      <c r="AG52" s="233">
        <f t="shared" si="8"/>
        <v>0</v>
      </c>
      <c r="AH52" s="233">
        <f t="shared" si="9"/>
        <v>0</v>
      </c>
      <c r="AI52" s="233">
        <f t="shared" si="10"/>
        <v>0</v>
      </c>
      <c r="AJ52" s="233">
        <f t="shared" si="11"/>
        <v>0</v>
      </c>
      <c r="AK52" s="233">
        <f t="shared" si="12"/>
        <v>0</v>
      </c>
      <c r="AL52" s="233">
        <f t="shared" si="13"/>
        <v>0</v>
      </c>
      <c r="AM52" s="233">
        <f t="shared" si="14"/>
        <v>0</v>
      </c>
      <c r="AN52" s="233">
        <f t="shared" si="15"/>
        <v>0</v>
      </c>
      <c r="AO52" s="233">
        <f t="shared" si="16"/>
        <v>0</v>
      </c>
      <c r="AP52" s="233">
        <f t="shared" si="17"/>
        <v>0</v>
      </c>
      <c r="AQ52" s="233" t="str">
        <f t="shared" si="18"/>
        <v/>
      </c>
      <c r="AR52" s="113">
        <f t="shared" si="19"/>
        <v>0</v>
      </c>
    </row>
    <row r="53" spans="1:44">
      <c r="A53" s="158"/>
      <c r="B53" s="153"/>
      <c r="C53" s="154"/>
      <c r="D53" s="154"/>
      <c r="E53" s="154"/>
      <c r="F53" s="154"/>
      <c r="G53" s="154"/>
      <c r="H53" s="154"/>
      <c r="I53" s="150"/>
      <c r="J53" s="149"/>
      <c r="K53" s="151"/>
      <c r="L53" s="185">
        <f t="shared" si="0"/>
        <v>0</v>
      </c>
      <c r="M53" s="185">
        <f t="shared" si="1"/>
        <v>0</v>
      </c>
      <c r="N53" s="186">
        <f t="shared" si="3"/>
        <v>0</v>
      </c>
      <c r="O53" s="180"/>
      <c r="P53" s="177"/>
      <c r="Q53" s="166" t="str">
        <f t="shared" si="4"/>
        <v/>
      </c>
      <c r="R53" s="166"/>
      <c r="S53" s="167" t="e">
        <f>IF(HYPERLINK(INDEX(Tables!D:D,MATCH('BG Justif'!Q53,Tables!F:F,0)))&lt;&gt;"",HYPERLINK(INDEX(Tables!D:D,MATCH('BG Justif'!Q53,Tables!F:F,0)),"Tableau de variation"),"")</f>
        <v>#N/A</v>
      </c>
      <c r="T53" s="168"/>
      <c r="U53" s="169"/>
      <c r="Z53" s="233" t="str">
        <f t="shared" si="5"/>
        <v/>
      </c>
      <c r="AA53" s="233">
        <f t="shared" si="6"/>
        <v>0</v>
      </c>
      <c r="AB53" s="233">
        <f t="shared" si="20"/>
        <v>0</v>
      </c>
      <c r="AC53" s="233">
        <f t="shared" si="21"/>
        <v>0</v>
      </c>
      <c r="AD53" s="233">
        <f t="shared" si="22"/>
        <v>0</v>
      </c>
      <c r="AE53" s="233">
        <f t="shared" si="23"/>
        <v>0</v>
      </c>
      <c r="AF53" s="233">
        <f t="shared" si="24"/>
        <v>0</v>
      </c>
      <c r="AG53" s="233">
        <f t="shared" si="8"/>
        <v>0</v>
      </c>
      <c r="AH53" s="233">
        <f t="shared" si="9"/>
        <v>0</v>
      </c>
      <c r="AI53" s="233">
        <f t="shared" si="10"/>
        <v>0</v>
      </c>
      <c r="AJ53" s="233">
        <f t="shared" si="11"/>
        <v>0</v>
      </c>
      <c r="AK53" s="233">
        <f t="shared" si="12"/>
        <v>0</v>
      </c>
      <c r="AL53" s="233">
        <f t="shared" si="13"/>
        <v>0</v>
      </c>
      <c r="AM53" s="233">
        <f t="shared" si="14"/>
        <v>0</v>
      </c>
      <c r="AN53" s="233">
        <f t="shared" si="15"/>
        <v>0</v>
      </c>
      <c r="AO53" s="233">
        <f t="shared" si="16"/>
        <v>0</v>
      </c>
      <c r="AP53" s="233">
        <f t="shared" si="17"/>
        <v>0</v>
      </c>
      <c r="AQ53" s="233" t="str">
        <f t="shared" si="18"/>
        <v/>
      </c>
      <c r="AR53" s="113">
        <f t="shared" si="19"/>
        <v>0</v>
      </c>
    </row>
    <row r="54" spans="1:44">
      <c r="A54" s="158"/>
      <c r="B54" s="153"/>
      <c r="C54" s="154"/>
      <c r="D54" s="154"/>
      <c r="E54" s="154"/>
      <c r="F54" s="154"/>
      <c r="G54" s="154"/>
      <c r="H54" s="154"/>
      <c r="I54" s="141"/>
      <c r="J54" s="149"/>
      <c r="K54" s="143"/>
      <c r="L54" s="185">
        <f t="shared" si="0"/>
        <v>0</v>
      </c>
      <c r="M54" s="185">
        <f t="shared" si="1"/>
        <v>0</v>
      </c>
      <c r="N54" s="186">
        <f t="shared" si="3"/>
        <v>0</v>
      </c>
      <c r="O54" s="180"/>
      <c r="P54" s="177"/>
      <c r="Q54" s="166" t="str">
        <f t="shared" si="4"/>
        <v/>
      </c>
      <c r="R54" s="166"/>
      <c r="S54" s="167" t="e">
        <f>IF(HYPERLINK(INDEX(Tables!D:D,MATCH('BG Justif'!Q54,Tables!F:F,0)))&lt;&gt;"",HYPERLINK(INDEX(Tables!D:D,MATCH('BG Justif'!Q54,Tables!F:F,0)),"Tableau de variation"),"")</f>
        <v>#N/A</v>
      </c>
      <c r="T54" s="168"/>
      <c r="U54" s="169"/>
      <c r="Z54" s="233" t="str">
        <f t="shared" si="5"/>
        <v/>
      </c>
      <c r="AA54" s="233">
        <f t="shared" si="6"/>
        <v>0</v>
      </c>
      <c r="AB54" s="233">
        <f t="shared" si="20"/>
        <v>0</v>
      </c>
      <c r="AC54" s="233">
        <f t="shared" si="21"/>
        <v>0</v>
      </c>
      <c r="AD54" s="233">
        <f t="shared" si="22"/>
        <v>0</v>
      </c>
      <c r="AE54" s="233">
        <f t="shared" si="23"/>
        <v>0</v>
      </c>
      <c r="AF54" s="233">
        <f t="shared" si="24"/>
        <v>0</v>
      </c>
      <c r="AG54" s="233">
        <f t="shared" si="8"/>
        <v>0</v>
      </c>
      <c r="AH54" s="233">
        <f t="shared" si="9"/>
        <v>0</v>
      </c>
      <c r="AI54" s="233">
        <f t="shared" si="10"/>
        <v>0</v>
      </c>
      <c r="AJ54" s="233">
        <f t="shared" si="11"/>
        <v>0</v>
      </c>
      <c r="AK54" s="233">
        <f t="shared" si="12"/>
        <v>0</v>
      </c>
      <c r="AL54" s="233">
        <f t="shared" si="13"/>
        <v>0</v>
      </c>
      <c r="AM54" s="233">
        <f t="shared" si="14"/>
        <v>0</v>
      </c>
      <c r="AN54" s="233">
        <f t="shared" si="15"/>
        <v>0</v>
      </c>
      <c r="AO54" s="233">
        <f t="shared" si="16"/>
        <v>0</v>
      </c>
      <c r="AP54" s="233">
        <f t="shared" si="17"/>
        <v>0</v>
      </c>
      <c r="AQ54" s="233" t="str">
        <f t="shared" si="18"/>
        <v/>
      </c>
      <c r="AR54" s="113">
        <f t="shared" si="19"/>
        <v>0</v>
      </c>
    </row>
    <row r="55" spans="1:44">
      <c r="A55" s="158"/>
      <c r="B55" s="153"/>
      <c r="C55" s="154"/>
      <c r="D55" s="154"/>
      <c r="E55" s="154"/>
      <c r="F55" s="154"/>
      <c r="G55" s="154"/>
      <c r="H55" s="154"/>
      <c r="I55" s="150"/>
      <c r="J55" s="149"/>
      <c r="K55" s="151"/>
      <c r="L55" s="185">
        <f t="shared" si="0"/>
        <v>0</v>
      </c>
      <c r="M55" s="185">
        <f t="shared" si="1"/>
        <v>0</v>
      </c>
      <c r="N55" s="186">
        <f t="shared" si="3"/>
        <v>0</v>
      </c>
      <c r="O55" s="180"/>
      <c r="P55" s="177"/>
      <c r="Q55" s="166" t="str">
        <f t="shared" si="4"/>
        <v/>
      </c>
      <c r="R55" s="166"/>
      <c r="S55" s="167" t="e">
        <f>IF(HYPERLINK(INDEX(Tables!D:D,MATCH('BG Justif'!Q55,Tables!F:F,0)))&lt;&gt;"",HYPERLINK(INDEX(Tables!D:D,MATCH('BG Justif'!Q55,Tables!F:F,0)),"Tableau de variation"),"")</f>
        <v>#N/A</v>
      </c>
      <c r="T55" s="168"/>
      <c r="U55" s="169"/>
      <c r="Z55" s="233" t="str">
        <f t="shared" si="5"/>
        <v/>
      </c>
      <c r="AA55" s="233">
        <f t="shared" si="6"/>
        <v>0</v>
      </c>
      <c r="AB55" s="233">
        <f t="shared" si="20"/>
        <v>0</v>
      </c>
      <c r="AC55" s="233">
        <f t="shared" si="21"/>
        <v>0</v>
      </c>
      <c r="AD55" s="233">
        <f t="shared" si="22"/>
        <v>0</v>
      </c>
      <c r="AE55" s="233">
        <f t="shared" si="23"/>
        <v>0</v>
      </c>
      <c r="AF55" s="233">
        <f t="shared" si="24"/>
        <v>0</v>
      </c>
      <c r="AG55" s="233">
        <f t="shared" si="8"/>
        <v>0</v>
      </c>
      <c r="AH55" s="233">
        <f t="shared" si="9"/>
        <v>0</v>
      </c>
      <c r="AI55" s="233">
        <f t="shared" si="10"/>
        <v>0</v>
      </c>
      <c r="AJ55" s="233">
        <f t="shared" si="11"/>
        <v>0</v>
      </c>
      <c r="AK55" s="233">
        <f t="shared" si="12"/>
        <v>0</v>
      </c>
      <c r="AL55" s="233">
        <f t="shared" si="13"/>
        <v>0</v>
      </c>
      <c r="AM55" s="233">
        <f t="shared" si="14"/>
        <v>0</v>
      </c>
      <c r="AN55" s="233">
        <f t="shared" si="15"/>
        <v>0</v>
      </c>
      <c r="AO55" s="233">
        <f t="shared" si="16"/>
        <v>0</v>
      </c>
      <c r="AP55" s="233">
        <f t="shared" si="17"/>
        <v>0</v>
      </c>
      <c r="AQ55" s="233" t="str">
        <f t="shared" si="18"/>
        <v/>
      </c>
      <c r="AR55" s="113">
        <f t="shared" si="19"/>
        <v>0</v>
      </c>
    </row>
    <row r="56" spans="1:44">
      <c r="A56" s="158"/>
      <c r="B56" s="153"/>
      <c r="C56" s="154"/>
      <c r="D56" s="154"/>
      <c r="E56" s="154"/>
      <c r="F56" s="154"/>
      <c r="G56" s="154"/>
      <c r="H56" s="154"/>
      <c r="I56" s="141"/>
      <c r="J56" s="149"/>
      <c r="K56" s="143"/>
      <c r="L56" s="185">
        <f t="shared" si="0"/>
        <v>0</v>
      </c>
      <c r="M56" s="185">
        <f t="shared" si="1"/>
        <v>0</v>
      </c>
      <c r="N56" s="186">
        <f t="shared" si="3"/>
        <v>0</v>
      </c>
      <c r="O56" s="180"/>
      <c r="P56" s="177"/>
      <c r="Q56" s="166" t="str">
        <f t="shared" si="4"/>
        <v/>
      </c>
      <c r="R56" s="166"/>
      <c r="S56" s="167" t="e">
        <f>IF(HYPERLINK(INDEX(Tables!D:D,MATCH('BG Justif'!Q56,Tables!F:F,0)))&lt;&gt;"",HYPERLINK(INDEX(Tables!D:D,MATCH('BG Justif'!Q56,Tables!F:F,0)),"Tableau de variation"),"")</f>
        <v>#N/A</v>
      </c>
      <c r="T56" s="168"/>
      <c r="U56" s="169"/>
      <c r="Z56" s="233" t="str">
        <f t="shared" si="5"/>
        <v/>
      </c>
      <c r="AA56" s="233">
        <f t="shared" si="6"/>
        <v>0</v>
      </c>
      <c r="AB56" s="233">
        <f t="shared" si="20"/>
        <v>0</v>
      </c>
      <c r="AC56" s="233">
        <f t="shared" si="21"/>
        <v>0</v>
      </c>
      <c r="AD56" s="233">
        <f t="shared" si="22"/>
        <v>0</v>
      </c>
      <c r="AE56" s="233">
        <f t="shared" si="23"/>
        <v>0</v>
      </c>
      <c r="AF56" s="233">
        <f t="shared" si="24"/>
        <v>0</v>
      </c>
      <c r="AG56" s="233">
        <f t="shared" si="8"/>
        <v>0</v>
      </c>
      <c r="AH56" s="233">
        <f t="shared" si="9"/>
        <v>0</v>
      </c>
      <c r="AI56" s="233">
        <f t="shared" si="10"/>
        <v>0</v>
      </c>
      <c r="AJ56" s="233">
        <f t="shared" si="11"/>
        <v>0</v>
      </c>
      <c r="AK56" s="233">
        <f t="shared" si="12"/>
        <v>0</v>
      </c>
      <c r="AL56" s="233">
        <f t="shared" si="13"/>
        <v>0</v>
      </c>
      <c r="AM56" s="233">
        <f t="shared" si="14"/>
        <v>0</v>
      </c>
      <c r="AN56" s="233">
        <f t="shared" si="15"/>
        <v>0</v>
      </c>
      <c r="AO56" s="233">
        <f t="shared" si="16"/>
        <v>0</v>
      </c>
      <c r="AP56" s="233">
        <f t="shared" si="17"/>
        <v>0</v>
      </c>
      <c r="AQ56" s="233" t="str">
        <f t="shared" si="18"/>
        <v/>
      </c>
      <c r="AR56" s="113">
        <f t="shared" si="19"/>
        <v>0</v>
      </c>
    </row>
    <row r="57" spans="1:44">
      <c r="A57" s="158"/>
      <c r="B57" s="153"/>
      <c r="C57" s="154"/>
      <c r="D57" s="154"/>
      <c r="E57" s="154"/>
      <c r="F57" s="154"/>
      <c r="G57" s="154"/>
      <c r="H57" s="154"/>
      <c r="I57" s="150"/>
      <c r="J57" s="149"/>
      <c r="K57" s="151"/>
      <c r="L57" s="185">
        <f t="shared" si="0"/>
        <v>0</v>
      </c>
      <c r="M57" s="185">
        <f t="shared" si="1"/>
        <v>0</v>
      </c>
      <c r="N57" s="186">
        <f t="shared" si="3"/>
        <v>0</v>
      </c>
      <c r="O57" s="180"/>
      <c r="P57" s="177"/>
      <c r="Q57" s="166" t="str">
        <f t="shared" si="4"/>
        <v/>
      </c>
      <c r="R57" s="166"/>
      <c r="S57" s="167" t="e">
        <f>IF(HYPERLINK(INDEX(Tables!D:D,MATCH('BG Justif'!Q57,Tables!F:F,0)))&lt;&gt;"",HYPERLINK(INDEX(Tables!D:D,MATCH('BG Justif'!Q57,Tables!F:F,0)),"Tableau de variation"),"")</f>
        <v>#N/A</v>
      </c>
      <c r="T57" s="168"/>
      <c r="U57" s="169"/>
      <c r="Z57" s="233" t="str">
        <f t="shared" si="5"/>
        <v/>
      </c>
      <c r="AA57" s="233">
        <f t="shared" si="6"/>
        <v>0</v>
      </c>
      <c r="AB57" s="233">
        <f t="shared" si="20"/>
        <v>0</v>
      </c>
      <c r="AC57" s="233">
        <f t="shared" si="21"/>
        <v>0</v>
      </c>
      <c r="AD57" s="233">
        <f t="shared" si="22"/>
        <v>0</v>
      </c>
      <c r="AE57" s="233">
        <f t="shared" si="23"/>
        <v>0</v>
      </c>
      <c r="AF57" s="233">
        <f t="shared" si="24"/>
        <v>0</v>
      </c>
      <c r="AG57" s="233">
        <f t="shared" si="8"/>
        <v>0</v>
      </c>
      <c r="AH57" s="233">
        <f t="shared" si="9"/>
        <v>0</v>
      </c>
      <c r="AI57" s="233">
        <f t="shared" si="10"/>
        <v>0</v>
      </c>
      <c r="AJ57" s="233">
        <f t="shared" si="11"/>
        <v>0</v>
      </c>
      <c r="AK57" s="233">
        <f t="shared" si="12"/>
        <v>0</v>
      </c>
      <c r="AL57" s="233">
        <f t="shared" si="13"/>
        <v>0</v>
      </c>
      <c r="AM57" s="233">
        <f t="shared" si="14"/>
        <v>0</v>
      </c>
      <c r="AN57" s="233">
        <f t="shared" si="15"/>
        <v>0</v>
      </c>
      <c r="AO57" s="233">
        <f t="shared" si="16"/>
        <v>0</v>
      </c>
      <c r="AP57" s="233">
        <f t="shared" si="17"/>
        <v>0</v>
      </c>
      <c r="AQ57" s="233" t="str">
        <f t="shared" si="18"/>
        <v/>
      </c>
      <c r="AR57" s="113">
        <f t="shared" si="19"/>
        <v>0</v>
      </c>
    </row>
    <row r="58" spans="1:44">
      <c r="A58" s="158"/>
      <c r="B58" s="153"/>
      <c r="C58" s="154"/>
      <c r="D58" s="154"/>
      <c r="E58" s="154"/>
      <c r="F58" s="154"/>
      <c r="G58" s="154"/>
      <c r="H58" s="154"/>
      <c r="I58" s="141"/>
      <c r="J58" s="149"/>
      <c r="K58" s="143"/>
      <c r="L58" s="185">
        <f t="shared" si="0"/>
        <v>0</v>
      </c>
      <c r="M58" s="185">
        <f t="shared" si="1"/>
        <v>0</v>
      </c>
      <c r="N58" s="186">
        <f t="shared" si="3"/>
        <v>0</v>
      </c>
      <c r="O58" s="180"/>
      <c r="P58" s="177"/>
      <c r="Q58" s="166" t="str">
        <f t="shared" si="4"/>
        <v/>
      </c>
      <c r="R58" s="166"/>
      <c r="S58" s="167" t="e">
        <f>IF(HYPERLINK(INDEX(Tables!D:D,MATCH('BG Justif'!Q58,Tables!F:F,0)))&lt;&gt;"",HYPERLINK(INDEX(Tables!D:D,MATCH('BG Justif'!Q58,Tables!F:F,0)),"Tableau de variation"),"")</f>
        <v>#N/A</v>
      </c>
      <c r="T58" s="168"/>
      <c r="U58" s="169"/>
      <c r="Z58" s="233" t="str">
        <f t="shared" si="5"/>
        <v/>
      </c>
      <c r="AA58" s="233">
        <f t="shared" si="6"/>
        <v>0</v>
      </c>
      <c r="AB58" s="233">
        <f t="shared" si="20"/>
        <v>0</v>
      </c>
      <c r="AC58" s="233">
        <f t="shared" si="21"/>
        <v>0</v>
      </c>
      <c r="AD58" s="233">
        <f t="shared" si="22"/>
        <v>0</v>
      </c>
      <c r="AE58" s="233">
        <f t="shared" si="23"/>
        <v>0</v>
      </c>
      <c r="AF58" s="233">
        <f t="shared" si="24"/>
        <v>0</v>
      </c>
      <c r="AG58" s="233">
        <f t="shared" si="8"/>
        <v>0</v>
      </c>
      <c r="AH58" s="233">
        <f t="shared" si="9"/>
        <v>0</v>
      </c>
      <c r="AI58" s="233">
        <f t="shared" si="10"/>
        <v>0</v>
      </c>
      <c r="AJ58" s="233">
        <f t="shared" si="11"/>
        <v>0</v>
      </c>
      <c r="AK58" s="233">
        <f t="shared" si="12"/>
        <v>0</v>
      </c>
      <c r="AL58" s="233">
        <f t="shared" si="13"/>
        <v>0</v>
      </c>
      <c r="AM58" s="233">
        <f t="shared" si="14"/>
        <v>0</v>
      </c>
      <c r="AN58" s="233">
        <f t="shared" si="15"/>
        <v>0</v>
      </c>
      <c r="AO58" s="233">
        <f t="shared" si="16"/>
        <v>0</v>
      </c>
      <c r="AP58" s="233">
        <f t="shared" si="17"/>
        <v>0</v>
      </c>
      <c r="AQ58" s="233" t="str">
        <f t="shared" si="18"/>
        <v/>
      </c>
      <c r="AR58" s="113">
        <f t="shared" si="19"/>
        <v>0</v>
      </c>
    </row>
    <row r="59" spans="1:44">
      <c r="A59" s="158"/>
      <c r="B59" s="153"/>
      <c r="C59" s="154"/>
      <c r="D59" s="154"/>
      <c r="E59" s="154"/>
      <c r="F59" s="154"/>
      <c r="G59" s="154"/>
      <c r="H59" s="154"/>
      <c r="I59" s="150"/>
      <c r="J59" s="149"/>
      <c r="K59" s="151"/>
      <c r="L59" s="185">
        <f t="shared" si="0"/>
        <v>0</v>
      </c>
      <c r="M59" s="185">
        <f t="shared" si="1"/>
        <v>0</v>
      </c>
      <c r="N59" s="186">
        <f t="shared" si="3"/>
        <v>0</v>
      </c>
      <c r="O59" s="180"/>
      <c r="P59" s="177"/>
      <c r="Q59" s="166" t="str">
        <f t="shared" si="4"/>
        <v/>
      </c>
      <c r="R59" s="166"/>
      <c r="S59" s="167" t="e">
        <f>IF(HYPERLINK(INDEX(Tables!D:D,MATCH('BG Justif'!Q59,Tables!F:F,0)))&lt;&gt;"",HYPERLINK(INDEX(Tables!D:D,MATCH('BG Justif'!Q59,Tables!F:F,0)),"Tableau de variation"),"")</f>
        <v>#N/A</v>
      </c>
      <c r="T59" s="168"/>
      <c r="U59" s="169"/>
      <c r="Z59" s="233" t="str">
        <f t="shared" si="5"/>
        <v/>
      </c>
      <c r="AA59" s="233">
        <f t="shared" si="6"/>
        <v>0</v>
      </c>
      <c r="AB59" s="233">
        <f t="shared" si="20"/>
        <v>0</v>
      </c>
      <c r="AC59" s="233">
        <f t="shared" si="21"/>
        <v>0</v>
      </c>
      <c r="AD59" s="233">
        <f t="shared" si="22"/>
        <v>0</v>
      </c>
      <c r="AE59" s="233">
        <f t="shared" si="23"/>
        <v>0</v>
      </c>
      <c r="AF59" s="233">
        <f t="shared" si="24"/>
        <v>0</v>
      </c>
      <c r="AG59" s="233">
        <f t="shared" si="8"/>
        <v>0</v>
      </c>
      <c r="AH59" s="233">
        <f t="shared" si="9"/>
        <v>0</v>
      </c>
      <c r="AI59" s="233">
        <f t="shared" si="10"/>
        <v>0</v>
      </c>
      <c r="AJ59" s="233">
        <f t="shared" si="11"/>
        <v>0</v>
      </c>
      <c r="AK59" s="233">
        <f t="shared" si="12"/>
        <v>0</v>
      </c>
      <c r="AL59" s="233">
        <f t="shared" si="13"/>
        <v>0</v>
      </c>
      <c r="AM59" s="233">
        <f t="shared" si="14"/>
        <v>0</v>
      </c>
      <c r="AN59" s="233">
        <f t="shared" si="15"/>
        <v>0</v>
      </c>
      <c r="AO59" s="233">
        <f t="shared" si="16"/>
        <v>0</v>
      </c>
      <c r="AP59" s="233">
        <f t="shared" si="17"/>
        <v>0</v>
      </c>
      <c r="AQ59" s="233" t="str">
        <f t="shared" si="18"/>
        <v/>
      </c>
      <c r="AR59" s="113">
        <f t="shared" si="19"/>
        <v>0</v>
      </c>
    </row>
    <row r="60" spans="1:44">
      <c r="A60" s="158"/>
      <c r="B60" s="153"/>
      <c r="C60" s="154"/>
      <c r="D60" s="154"/>
      <c r="E60" s="154"/>
      <c r="F60" s="154"/>
      <c r="G60" s="154"/>
      <c r="H60" s="154"/>
      <c r="I60" s="141"/>
      <c r="J60" s="149"/>
      <c r="K60" s="143"/>
      <c r="L60" s="185">
        <f t="shared" si="0"/>
        <v>0</v>
      </c>
      <c r="M60" s="185">
        <f t="shared" si="1"/>
        <v>0</v>
      </c>
      <c r="N60" s="186">
        <f t="shared" si="3"/>
        <v>0</v>
      </c>
      <c r="O60" s="180"/>
      <c r="P60" s="177"/>
      <c r="Q60" s="166" t="str">
        <f t="shared" si="4"/>
        <v/>
      </c>
      <c r="R60" s="166"/>
      <c r="S60" s="167" t="e">
        <f>IF(HYPERLINK(INDEX(Tables!D:D,MATCH('BG Justif'!Q60,Tables!F:F,0)))&lt;&gt;"",HYPERLINK(INDEX(Tables!D:D,MATCH('BG Justif'!Q60,Tables!F:F,0)),"Tableau de variation"),"")</f>
        <v>#N/A</v>
      </c>
      <c r="T60" s="168"/>
      <c r="U60" s="169"/>
      <c r="Z60" s="233" t="str">
        <f t="shared" si="5"/>
        <v/>
      </c>
      <c r="AA60" s="233">
        <f t="shared" si="6"/>
        <v>0</v>
      </c>
      <c r="AB60" s="233">
        <f t="shared" si="20"/>
        <v>0</v>
      </c>
      <c r="AC60" s="233">
        <f t="shared" si="21"/>
        <v>0</v>
      </c>
      <c r="AD60" s="233">
        <f t="shared" si="22"/>
        <v>0</v>
      </c>
      <c r="AE60" s="233">
        <f t="shared" si="23"/>
        <v>0</v>
      </c>
      <c r="AF60" s="233">
        <f t="shared" si="24"/>
        <v>0</v>
      </c>
      <c r="AG60" s="233">
        <f t="shared" si="8"/>
        <v>0</v>
      </c>
      <c r="AH60" s="233">
        <f t="shared" si="9"/>
        <v>0</v>
      </c>
      <c r="AI60" s="233">
        <f t="shared" si="10"/>
        <v>0</v>
      </c>
      <c r="AJ60" s="233">
        <f t="shared" si="11"/>
        <v>0</v>
      </c>
      <c r="AK60" s="233">
        <f t="shared" si="12"/>
        <v>0</v>
      </c>
      <c r="AL60" s="233">
        <f t="shared" si="13"/>
        <v>0</v>
      </c>
      <c r="AM60" s="233">
        <f t="shared" si="14"/>
        <v>0</v>
      </c>
      <c r="AN60" s="233">
        <f t="shared" si="15"/>
        <v>0</v>
      </c>
      <c r="AO60" s="233">
        <f t="shared" si="16"/>
        <v>0</v>
      </c>
      <c r="AP60" s="233">
        <f t="shared" si="17"/>
        <v>0</v>
      </c>
      <c r="AQ60" s="233" t="str">
        <f t="shared" si="18"/>
        <v/>
      </c>
      <c r="AR60" s="113">
        <f t="shared" si="19"/>
        <v>0</v>
      </c>
    </row>
    <row r="61" spans="1:44">
      <c r="A61" s="158"/>
      <c r="B61" s="153"/>
      <c r="C61" s="154"/>
      <c r="D61" s="154"/>
      <c r="E61" s="154"/>
      <c r="F61" s="154"/>
      <c r="G61" s="154"/>
      <c r="H61" s="154"/>
      <c r="I61" s="150"/>
      <c r="J61" s="149"/>
      <c r="K61" s="151"/>
      <c r="L61" s="185">
        <f t="shared" si="0"/>
        <v>0</v>
      </c>
      <c r="M61" s="185">
        <f t="shared" si="1"/>
        <v>0</v>
      </c>
      <c r="N61" s="186">
        <f t="shared" si="3"/>
        <v>0</v>
      </c>
      <c r="O61" s="180"/>
      <c r="P61" s="177"/>
      <c r="Q61" s="166" t="str">
        <f t="shared" si="4"/>
        <v/>
      </c>
      <c r="R61" s="166"/>
      <c r="S61" s="167" t="e">
        <f>IF(HYPERLINK(INDEX(Tables!D:D,MATCH('BG Justif'!Q61,Tables!F:F,0)))&lt;&gt;"",HYPERLINK(INDEX(Tables!D:D,MATCH('BG Justif'!Q61,Tables!F:F,0)),"Tableau de variation"),"")</f>
        <v>#N/A</v>
      </c>
      <c r="T61" s="168"/>
      <c r="U61" s="169"/>
      <c r="Z61" s="233" t="str">
        <f t="shared" si="5"/>
        <v/>
      </c>
      <c r="AA61" s="233">
        <f t="shared" si="6"/>
        <v>0</v>
      </c>
      <c r="AB61" s="233">
        <f t="shared" si="20"/>
        <v>0</v>
      </c>
      <c r="AC61" s="233">
        <f t="shared" si="21"/>
        <v>0</v>
      </c>
      <c r="AD61" s="233">
        <f t="shared" si="22"/>
        <v>0</v>
      </c>
      <c r="AE61" s="233">
        <f t="shared" si="23"/>
        <v>0</v>
      </c>
      <c r="AF61" s="233">
        <f t="shared" si="24"/>
        <v>0</v>
      </c>
      <c r="AG61" s="233">
        <f t="shared" si="8"/>
        <v>0</v>
      </c>
      <c r="AH61" s="233">
        <f t="shared" si="9"/>
        <v>0</v>
      </c>
      <c r="AI61" s="233">
        <f t="shared" si="10"/>
        <v>0</v>
      </c>
      <c r="AJ61" s="233">
        <f t="shared" si="11"/>
        <v>0</v>
      </c>
      <c r="AK61" s="233">
        <f t="shared" si="12"/>
        <v>0</v>
      </c>
      <c r="AL61" s="233">
        <f t="shared" si="13"/>
        <v>0</v>
      </c>
      <c r="AM61" s="233">
        <f t="shared" si="14"/>
        <v>0</v>
      </c>
      <c r="AN61" s="233">
        <f t="shared" si="15"/>
        <v>0</v>
      </c>
      <c r="AO61" s="233">
        <f t="shared" si="16"/>
        <v>0</v>
      </c>
      <c r="AP61" s="233">
        <f t="shared" si="17"/>
        <v>0</v>
      </c>
      <c r="AQ61" s="233" t="str">
        <f t="shared" si="18"/>
        <v/>
      </c>
      <c r="AR61" s="113">
        <f t="shared" si="19"/>
        <v>0</v>
      </c>
    </row>
    <row r="62" spans="1:44">
      <c r="A62" s="158"/>
      <c r="B62" s="153"/>
      <c r="C62" s="154"/>
      <c r="D62" s="154"/>
      <c r="E62" s="154"/>
      <c r="F62" s="154"/>
      <c r="G62" s="154"/>
      <c r="H62" s="154"/>
      <c r="I62" s="141"/>
      <c r="J62" s="149"/>
      <c r="K62" s="143"/>
      <c r="L62" s="185">
        <f t="shared" si="0"/>
        <v>0</v>
      </c>
      <c r="M62" s="185">
        <f t="shared" si="1"/>
        <v>0</v>
      </c>
      <c r="N62" s="186">
        <f t="shared" si="3"/>
        <v>0</v>
      </c>
      <c r="O62" s="180"/>
      <c r="P62" s="177"/>
      <c r="Q62" s="166" t="str">
        <f t="shared" si="4"/>
        <v/>
      </c>
      <c r="R62" s="166"/>
      <c r="S62" s="167" t="e">
        <f>IF(HYPERLINK(INDEX(Tables!D:D,MATCH('BG Justif'!Q62,Tables!F:F,0)))&lt;&gt;"",HYPERLINK(INDEX(Tables!D:D,MATCH('BG Justif'!Q62,Tables!F:F,0)),"Tableau de variation"),"")</f>
        <v>#N/A</v>
      </c>
      <c r="T62" s="168"/>
      <c r="U62" s="169"/>
      <c r="Z62" s="233" t="str">
        <f t="shared" si="5"/>
        <v/>
      </c>
      <c r="AA62" s="233">
        <f t="shared" si="6"/>
        <v>0</v>
      </c>
      <c r="AB62" s="233">
        <f t="shared" si="20"/>
        <v>0</v>
      </c>
      <c r="AC62" s="233">
        <f t="shared" si="21"/>
        <v>0</v>
      </c>
      <c r="AD62" s="233">
        <f t="shared" si="22"/>
        <v>0</v>
      </c>
      <c r="AE62" s="233">
        <f t="shared" si="23"/>
        <v>0</v>
      </c>
      <c r="AF62" s="233">
        <f t="shared" si="24"/>
        <v>0</v>
      </c>
      <c r="AG62" s="233">
        <f t="shared" si="8"/>
        <v>0</v>
      </c>
      <c r="AH62" s="233">
        <f t="shared" si="9"/>
        <v>0</v>
      </c>
      <c r="AI62" s="233">
        <f t="shared" si="10"/>
        <v>0</v>
      </c>
      <c r="AJ62" s="233">
        <f t="shared" si="11"/>
        <v>0</v>
      </c>
      <c r="AK62" s="233">
        <f t="shared" si="12"/>
        <v>0</v>
      </c>
      <c r="AL62" s="233">
        <f t="shared" si="13"/>
        <v>0</v>
      </c>
      <c r="AM62" s="233">
        <f t="shared" si="14"/>
        <v>0</v>
      </c>
      <c r="AN62" s="233">
        <f t="shared" si="15"/>
        <v>0</v>
      </c>
      <c r="AO62" s="233">
        <f t="shared" si="16"/>
        <v>0</v>
      </c>
      <c r="AP62" s="233">
        <f t="shared" si="17"/>
        <v>0</v>
      </c>
      <c r="AQ62" s="233" t="str">
        <f t="shared" si="18"/>
        <v/>
      </c>
      <c r="AR62" s="113">
        <f t="shared" si="19"/>
        <v>0</v>
      </c>
    </row>
    <row r="63" spans="1:44">
      <c r="A63" s="158"/>
      <c r="B63" s="153"/>
      <c r="C63" s="154"/>
      <c r="D63" s="154"/>
      <c r="E63" s="154"/>
      <c r="F63" s="154"/>
      <c r="G63" s="154"/>
      <c r="H63" s="154"/>
      <c r="I63" s="150"/>
      <c r="J63" s="149"/>
      <c r="K63" s="151"/>
      <c r="L63" s="185">
        <f t="shared" si="0"/>
        <v>0</v>
      </c>
      <c r="M63" s="185">
        <f t="shared" si="1"/>
        <v>0</v>
      </c>
      <c r="N63" s="186">
        <f t="shared" ref="N63:N126" si="28">-L63+M63</f>
        <v>0</v>
      </c>
      <c r="O63" s="180"/>
      <c r="P63" s="177"/>
      <c r="Q63" s="166" t="str">
        <f t="shared" si="4"/>
        <v/>
      </c>
      <c r="R63" s="166"/>
      <c r="S63" s="167" t="e">
        <f>IF(HYPERLINK(INDEX(Tables!D:D,MATCH('BG Justif'!Q63,Tables!F:F,0)))&lt;&gt;"",HYPERLINK(INDEX(Tables!D:D,MATCH('BG Justif'!Q63,Tables!F:F,0)),"Tableau de variation"),"")</f>
        <v>#N/A</v>
      </c>
      <c r="T63" s="168"/>
      <c r="U63" s="169"/>
      <c r="Z63" s="233" t="str">
        <f t="shared" si="5"/>
        <v/>
      </c>
      <c r="AA63" s="233">
        <f t="shared" si="6"/>
        <v>0</v>
      </c>
      <c r="AB63" s="233">
        <f t="shared" si="20"/>
        <v>0</v>
      </c>
      <c r="AC63" s="233">
        <f t="shared" si="21"/>
        <v>0</v>
      </c>
      <c r="AD63" s="233">
        <f t="shared" si="22"/>
        <v>0</v>
      </c>
      <c r="AE63" s="233">
        <f t="shared" si="23"/>
        <v>0</v>
      </c>
      <c r="AF63" s="233">
        <f t="shared" si="24"/>
        <v>0</v>
      </c>
      <c r="AG63" s="233">
        <f t="shared" si="8"/>
        <v>0</v>
      </c>
      <c r="AH63" s="233">
        <f t="shared" si="9"/>
        <v>0</v>
      </c>
      <c r="AI63" s="233">
        <f t="shared" si="10"/>
        <v>0</v>
      </c>
      <c r="AJ63" s="233">
        <f t="shared" si="11"/>
        <v>0</v>
      </c>
      <c r="AK63" s="233">
        <f t="shared" si="12"/>
        <v>0</v>
      </c>
      <c r="AL63" s="233">
        <f t="shared" si="13"/>
        <v>0</v>
      </c>
      <c r="AM63" s="233">
        <f t="shared" si="14"/>
        <v>0</v>
      </c>
      <c r="AN63" s="233">
        <f t="shared" si="15"/>
        <v>0</v>
      </c>
      <c r="AO63" s="233">
        <f t="shared" si="16"/>
        <v>0</v>
      </c>
      <c r="AP63" s="233">
        <f t="shared" si="17"/>
        <v>0</v>
      </c>
      <c r="AQ63" s="233" t="str">
        <f t="shared" si="18"/>
        <v/>
      </c>
      <c r="AR63" s="113">
        <f t="shared" si="19"/>
        <v>0</v>
      </c>
    </row>
    <row r="64" spans="1:44">
      <c r="A64" s="158"/>
      <c r="B64" s="153"/>
      <c r="C64" s="154"/>
      <c r="D64" s="154"/>
      <c r="E64" s="154"/>
      <c r="F64" s="154"/>
      <c r="G64" s="154"/>
      <c r="H64" s="154"/>
      <c r="I64" s="141"/>
      <c r="J64" s="149"/>
      <c r="K64" s="143"/>
      <c r="L64" s="185">
        <f t="shared" si="0"/>
        <v>0</v>
      </c>
      <c r="M64" s="185">
        <f t="shared" si="1"/>
        <v>0</v>
      </c>
      <c r="N64" s="186">
        <f t="shared" si="28"/>
        <v>0</v>
      </c>
      <c r="O64" s="180"/>
      <c r="P64" s="177"/>
      <c r="Q64" s="166" t="str">
        <f t="shared" si="4"/>
        <v/>
      </c>
      <c r="R64" s="166"/>
      <c r="S64" s="167" t="e">
        <f>IF(HYPERLINK(INDEX(Tables!D:D,MATCH('BG Justif'!Q64,Tables!F:F,0)))&lt;&gt;"",HYPERLINK(INDEX(Tables!D:D,MATCH('BG Justif'!Q64,Tables!F:F,0)),"Tableau de variation"),"")</f>
        <v>#N/A</v>
      </c>
      <c r="T64" s="168"/>
      <c r="U64" s="169"/>
      <c r="Z64" s="233" t="str">
        <f t="shared" si="5"/>
        <v/>
      </c>
      <c r="AA64" s="233">
        <f t="shared" si="6"/>
        <v>0</v>
      </c>
      <c r="AB64" s="233">
        <f t="shared" si="20"/>
        <v>0</v>
      </c>
      <c r="AC64" s="233">
        <f t="shared" si="21"/>
        <v>0</v>
      </c>
      <c r="AD64" s="233">
        <f t="shared" si="22"/>
        <v>0</v>
      </c>
      <c r="AE64" s="233">
        <f t="shared" si="23"/>
        <v>0</v>
      </c>
      <c r="AF64" s="233">
        <f t="shared" si="24"/>
        <v>0</v>
      </c>
      <c r="AG64" s="233">
        <f t="shared" si="8"/>
        <v>0</v>
      </c>
      <c r="AH64" s="233">
        <f t="shared" si="9"/>
        <v>0</v>
      </c>
      <c r="AI64" s="233">
        <f t="shared" si="10"/>
        <v>0</v>
      </c>
      <c r="AJ64" s="233">
        <f t="shared" si="11"/>
        <v>0</v>
      </c>
      <c r="AK64" s="233">
        <f t="shared" si="12"/>
        <v>0</v>
      </c>
      <c r="AL64" s="233">
        <f t="shared" si="13"/>
        <v>0</v>
      </c>
      <c r="AM64" s="233">
        <f t="shared" si="14"/>
        <v>0</v>
      </c>
      <c r="AN64" s="233">
        <f t="shared" si="15"/>
        <v>0</v>
      </c>
      <c r="AO64" s="233">
        <f t="shared" si="16"/>
        <v>0</v>
      </c>
      <c r="AP64" s="233">
        <f t="shared" si="17"/>
        <v>0</v>
      </c>
      <c r="AQ64" s="233" t="str">
        <f t="shared" si="18"/>
        <v/>
      </c>
      <c r="AR64" s="113">
        <f t="shared" si="19"/>
        <v>0</v>
      </c>
    </row>
    <row r="65" spans="1:44">
      <c r="A65" s="158"/>
      <c r="B65" s="153"/>
      <c r="C65" s="154"/>
      <c r="D65" s="154"/>
      <c r="E65" s="154"/>
      <c r="F65" s="154"/>
      <c r="G65" s="154"/>
      <c r="H65" s="154"/>
      <c r="I65" s="150"/>
      <c r="J65" s="149"/>
      <c r="K65" s="151"/>
      <c r="L65" s="185">
        <f t="shared" si="0"/>
        <v>0</v>
      </c>
      <c r="M65" s="185">
        <f t="shared" si="1"/>
        <v>0</v>
      </c>
      <c r="N65" s="186">
        <f t="shared" si="28"/>
        <v>0</v>
      </c>
      <c r="O65" s="180"/>
      <c r="P65" s="177"/>
      <c r="Q65" s="166" t="str">
        <f t="shared" si="4"/>
        <v/>
      </c>
      <c r="R65" s="166"/>
      <c r="S65" s="167" t="e">
        <f>IF(HYPERLINK(INDEX(Tables!D:D,MATCH('BG Justif'!Q65,Tables!F:F,0)))&lt;&gt;"",HYPERLINK(INDEX(Tables!D:D,MATCH('BG Justif'!Q65,Tables!F:F,0)),"Tableau de variation"),"")</f>
        <v>#N/A</v>
      </c>
      <c r="T65" s="168"/>
      <c r="U65" s="169"/>
      <c r="Z65" s="233" t="str">
        <f t="shared" si="5"/>
        <v/>
      </c>
      <c r="AA65" s="233">
        <f t="shared" si="6"/>
        <v>0</v>
      </c>
      <c r="AB65" s="233">
        <f t="shared" si="20"/>
        <v>0</v>
      </c>
      <c r="AC65" s="233">
        <f t="shared" si="21"/>
        <v>0</v>
      </c>
      <c r="AD65" s="233">
        <f t="shared" si="22"/>
        <v>0</v>
      </c>
      <c r="AE65" s="233">
        <f t="shared" si="23"/>
        <v>0</v>
      </c>
      <c r="AF65" s="233">
        <f t="shared" si="24"/>
        <v>0</v>
      </c>
      <c r="AG65" s="233">
        <f t="shared" si="8"/>
        <v>0</v>
      </c>
      <c r="AH65" s="233">
        <f t="shared" si="9"/>
        <v>0</v>
      </c>
      <c r="AI65" s="233">
        <f t="shared" si="10"/>
        <v>0</v>
      </c>
      <c r="AJ65" s="233">
        <f t="shared" si="11"/>
        <v>0</v>
      </c>
      <c r="AK65" s="233">
        <f t="shared" si="12"/>
        <v>0</v>
      </c>
      <c r="AL65" s="233">
        <f t="shared" si="13"/>
        <v>0</v>
      </c>
      <c r="AM65" s="233">
        <f t="shared" si="14"/>
        <v>0</v>
      </c>
      <c r="AN65" s="233">
        <f t="shared" si="15"/>
        <v>0</v>
      </c>
      <c r="AO65" s="233">
        <f t="shared" si="16"/>
        <v>0</v>
      </c>
      <c r="AP65" s="233">
        <f t="shared" si="17"/>
        <v>0</v>
      </c>
      <c r="AQ65" s="233" t="str">
        <f t="shared" si="18"/>
        <v/>
      </c>
      <c r="AR65" s="113">
        <f t="shared" si="19"/>
        <v>0</v>
      </c>
    </row>
    <row r="66" spans="1:44">
      <c r="A66" s="158"/>
      <c r="B66" s="153"/>
      <c r="C66" s="154"/>
      <c r="D66" s="154"/>
      <c r="E66" s="154"/>
      <c r="F66" s="154"/>
      <c r="G66" s="154"/>
      <c r="H66" s="154"/>
      <c r="I66" s="141"/>
      <c r="J66" s="149"/>
      <c r="K66" s="143"/>
      <c r="L66" s="185">
        <f t="shared" si="0"/>
        <v>0</v>
      </c>
      <c r="M66" s="185">
        <f t="shared" si="1"/>
        <v>0</v>
      </c>
      <c r="N66" s="186">
        <f t="shared" si="28"/>
        <v>0</v>
      </c>
      <c r="O66" s="180"/>
      <c r="P66" s="177"/>
      <c r="Q66" s="166" t="str">
        <f t="shared" si="4"/>
        <v/>
      </c>
      <c r="R66" s="166"/>
      <c r="S66" s="167" t="e">
        <f>IF(HYPERLINK(INDEX(Tables!D:D,MATCH('BG Justif'!Q66,Tables!F:F,0)))&lt;&gt;"",HYPERLINK(INDEX(Tables!D:D,MATCH('BG Justif'!Q66,Tables!F:F,0)),"Tableau de variation"),"")</f>
        <v>#N/A</v>
      </c>
      <c r="T66" s="168"/>
      <c r="U66" s="169"/>
      <c r="Z66" s="233" t="str">
        <f t="shared" si="5"/>
        <v/>
      </c>
      <c r="AA66" s="233">
        <f t="shared" si="6"/>
        <v>0</v>
      </c>
      <c r="AB66" s="233">
        <f t="shared" si="20"/>
        <v>0</v>
      </c>
      <c r="AC66" s="233">
        <f t="shared" si="21"/>
        <v>0</v>
      </c>
      <c r="AD66" s="233">
        <f t="shared" si="22"/>
        <v>0</v>
      </c>
      <c r="AE66" s="233">
        <f t="shared" si="23"/>
        <v>0</v>
      </c>
      <c r="AF66" s="233">
        <f t="shared" si="24"/>
        <v>0</v>
      </c>
      <c r="AG66" s="233">
        <f t="shared" si="8"/>
        <v>0</v>
      </c>
      <c r="AH66" s="233">
        <f t="shared" si="9"/>
        <v>0</v>
      </c>
      <c r="AI66" s="233">
        <f t="shared" si="10"/>
        <v>0</v>
      </c>
      <c r="AJ66" s="233">
        <f t="shared" si="11"/>
        <v>0</v>
      </c>
      <c r="AK66" s="233">
        <f t="shared" si="12"/>
        <v>0</v>
      </c>
      <c r="AL66" s="233">
        <f t="shared" si="13"/>
        <v>0</v>
      </c>
      <c r="AM66" s="233">
        <f t="shared" si="14"/>
        <v>0</v>
      </c>
      <c r="AN66" s="233">
        <f t="shared" si="15"/>
        <v>0</v>
      </c>
      <c r="AO66" s="233">
        <f t="shared" si="16"/>
        <v>0</v>
      </c>
      <c r="AP66" s="233">
        <f t="shared" si="17"/>
        <v>0</v>
      </c>
      <c r="AQ66" s="233" t="str">
        <f t="shared" si="18"/>
        <v/>
      </c>
      <c r="AR66" s="113">
        <f t="shared" si="19"/>
        <v>0</v>
      </c>
    </row>
    <row r="67" spans="1:44">
      <c r="A67" s="158"/>
      <c r="B67" s="153"/>
      <c r="C67" s="154"/>
      <c r="D67" s="154"/>
      <c r="E67" s="154"/>
      <c r="F67" s="154"/>
      <c r="G67" s="154"/>
      <c r="H67" s="154"/>
      <c r="I67" s="150"/>
      <c r="J67" s="149"/>
      <c r="K67" s="151"/>
      <c r="L67" s="185">
        <f t="shared" si="0"/>
        <v>0</v>
      </c>
      <c r="M67" s="185">
        <f t="shared" si="1"/>
        <v>0</v>
      </c>
      <c r="N67" s="186">
        <f t="shared" si="28"/>
        <v>0</v>
      </c>
      <c r="O67" s="180"/>
      <c r="P67" s="177"/>
      <c r="Q67" s="166" t="str">
        <f t="shared" si="4"/>
        <v/>
      </c>
      <c r="R67" s="166"/>
      <c r="S67" s="167" t="e">
        <f>IF(HYPERLINK(INDEX(Tables!D:D,MATCH('BG Justif'!Q67,Tables!F:F,0)))&lt;&gt;"",HYPERLINK(INDEX(Tables!D:D,MATCH('BG Justif'!Q67,Tables!F:F,0)),"Tableau de variation"),"")</f>
        <v>#N/A</v>
      </c>
      <c r="T67" s="168"/>
      <c r="U67" s="169"/>
      <c r="Z67" s="233" t="str">
        <f t="shared" si="5"/>
        <v/>
      </c>
      <c r="AA67" s="233">
        <f t="shared" si="6"/>
        <v>0</v>
      </c>
      <c r="AB67" s="233">
        <f t="shared" si="20"/>
        <v>0</v>
      </c>
      <c r="AC67" s="233">
        <f t="shared" si="21"/>
        <v>0</v>
      </c>
      <c r="AD67" s="233">
        <f t="shared" si="22"/>
        <v>0</v>
      </c>
      <c r="AE67" s="233">
        <f t="shared" si="23"/>
        <v>0</v>
      </c>
      <c r="AF67" s="233">
        <f t="shared" si="24"/>
        <v>0</v>
      </c>
      <c r="AG67" s="233">
        <f t="shared" si="8"/>
        <v>0</v>
      </c>
      <c r="AH67" s="233">
        <f t="shared" si="9"/>
        <v>0</v>
      </c>
      <c r="AI67" s="233">
        <f t="shared" si="10"/>
        <v>0</v>
      </c>
      <c r="AJ67" s="233">
        <f t="shared" si="11"/>
        <v>0</v>
      </c>
      <c r="AK67" s="233">
        <f t="shared" si="12"/>
        <v>0</v>
      </c>
      <c r="AL67" s="233">
        <f t="shared" si="13"/>
        <v>0</v>
      </c>
      <c r="AM67" s="233">
        <f t="shared" si="14"/>
        <v>0</v>
      </c>
      <c r="AN67" s="233">
        <f t="shared" si="15"/>
        <v>0</v>
      </c>
      <c r="AO67" s="233">
        <f t="shared" si="16"/>
        <v>0</v>
      </c>
      <c r="AP67" s="233">
        <f t="shared" si="17"/>
        <v>0</v>
      </c>
      <c r="AQ67" s="233" t="str">
        <f t="shared" si="18"/>
        <v/>
      </c>
      <c r="AR67" s="113">
        <f t="shared" si="19"/>
        <v>0</v>
      </c>
    </row>
    <row r="68" spans="1:44">
      <c r="A68" s="158"/>
      <c r="B68" s="153"/>
      <c r="C68" s="154"/>
      <c r="D68" s="154"/>
      <c r="E68" s="154"/>
      <c r="F68" s="154"/>
      <c r="G68" s="154"/>
      <c r="H68" s="154"/>
      <c r="I68" s="141"/>
      <c r="J68" s="149"/>
      <c r="K68" s="143"/>
      <c r="L68" s="185">
        <f t="shared" si="0"/>
        <v>0</v>
      </c>
      <c r="M68" s="185">
        <f t="shared" si="1"/>
        <v>0</v>
      </c>
      <c r="N68" s="186">
        <f t="shared" si="28"/>
        <v>0</v>
      </c>
      <c r="O68" s="180"/>
      <c r="P68" s="177"/>
      <c r="Q68" s="166" t="str">
        <f t="shared" si="4"/>
        <v/>
      </c>
      <c r="R68" s="166"/>
      <c r="S68" s="167" t="e">
        <f>IF(HYPERLINK(INDEX(Tables!D:D,MATCH('BG Justif'!Q68,Tables!F:F,0)))&lt;&gt;"",HYPERLINK(INDEX(Tables!D:D,MATCH('BG Justif'!Q68,Tables!F:F,0)),"Tableau de variation"),"")</f>
        <v>#N/A</v>
      </c>
      <c r="T68" s="168"/>
      <c r="U68" s="169"/>
      <c r="Z68" s="233" t="str">
        <f t="shared" si="5"/>
        <v/>
      </c>
      <c r="AA68" s="233">
        <f t="shared" si="6"/>
        <v>0</v>
      </c>
      <c r="AB68" s="233">
        <f t="shared" si="20"/>
        <v>0</v>
      </c>
      <c r="AC68" s="233">
        <f t="shared" si="21"/>
        <v>0</v>
      </c>
      <c r="AD68" s="233">
        <f t="shared" si="22"/>
        <v>0</v>
      </c>
      <c r="AE68" s="233">
        <f t="shared" si="23"/>
        <v>0</v>
      </c>
      <c r="AF68" s="233">
        <f t="shared" si="24"/>
        <v>0</v>
      </c>
      <c r="AG68" s="233">
        <f t="shared" si="8"/>
        <v>0</v>
      </c>
      <c r="AH68" s="233">
        <f t="shared" si="9"/>
        <v>0</v>
      </c>
      <c r="AI68" s="233">
        <f t="shared" si="10"/>
        <v>0</v>
      </c>
      <c r="AJ68" s="233">
        <f t="shared" si="11"/>
        <v>0</v>
      </c>
      <c r="AK68" s="233">
        <f t="shared" si="12"/>
        <v>0</v>
      </c>
      <c r="AL68" s="233">
        <f t="shared" si="13"/>
        <v>0</v>
      </c>
      <c r="AM68" s="233">
        <f t="shared" si="14"/>
        <v>0</v>
      </c>
      <c r="AN68" s="233">
        <f t="shared" si="15"/>
        <v>0</v>
      </c>
      <c r="AO68" s="233">
        <f t="shared" si="16"/>
        <v>0</v>
      </c>
      <c r="AP68" s="233">
        <f t="shared" si="17"/>
        <v>0</v>
      </c>
      <c r="AQ68" s="233" t="str">
        <f t="shared" si="18"/>
        <v/>
      </c>
      <c r="AR68" s="113">
        <f t="shared" si="19"/>
        <v>0</v>
      </c>
    </row>
    <row r="69" spans="1:44">
      <c r="A69" s="158"/>
      <c r="B69" s="153"/>
      <c r="C69" s="154"/>
      <c r="D69" s="154"/>
      <c r="E69" s="154"/>
      <c r="F69" s="154"/>
      <c r="G69" s="154"/>
      <c r="H69" s="154"/>
      <c r="I69" s="150"/>
      <c r="J69" s="149"/>
      <c r="K69" s="151"/>
      <c r="L69" s="185">
        <f t="shared" ref="L69:L132" si="29">+C69-D69</f>
        <v>0</v>
      </c>
      <c r="M69" s="185">
        <f t="shared" ref="M69:M132" si="30">+G69-H69</f>
        <v>0</v>
      </c>
      <c r="N69" s="186">
        <f t="shared" si="28"/>
        <v>0</v>
      </c>
      <c r="O69" s="180"/>
      <c r="P69" s="177"/>
      <c r="Q69" s="166" t="str">
        <f t="shared" ref="Q69:Q132" si="31">IFERROR(VLOOKUP(A69,Table_Cptes,5,TRUE),"")</f>
        <v/>
      </c>
      <c r="R69" s="166"/>
      <c r="S69" s="167" t="e">
        <f>IF(HYPERLINK(INDEX(Tables!D:D,MATCH('BG Justif'!Q69,Tables!F:F,0)))&lt;&gt;"",HYPERLINK(INDEX(Tables!D:D,MATCH('BG Justif'!Q69,Tables!F:F,0)),"Tableau de variation"),"")</f>
        <v>#N/A</v>
      </c>
      <c r="T69" s="168"/>
      <c r="U69" s="169"/>
      <c r="Z69" s="233" t="str">
        <f t="shared" si="5"/>
        <v/>
      </c>
      <c r="AA69" s="233">
        <f t="shared" si="6"/>
        <v>0</v>
      </c>
      <c r="AB69" s="233">
        <f t="shared" si="20"/>
        <v>0</v>
      </c>
      <c r="AC69" s="233">
        <f t="shared" si="21"/>
        <v>0</v>
      </c>
      <c r="AD69" s="233">
        <f t="shared" si="22"/>
        <v>0</v>
      </c>
      <c r="AE69" s="233">
        <f t="shared" si="23"/>
        <v>0</v>
      </c>
      <c r="AF69" s="233">
        <f t="shared" si="24"/>
        <v>0</v>
      </c>
      <c r="AG69" s="233">
        <f t="shared" si="8"/>
        <v>0</v>
      </c>
      <c r="AH69" s="233">
        <f t="shared" si="9"/>
        <v>0</v>
      </c>
      <c r="AI69" s="233">
        <f t="shared" si="10"/>
        <v>0</v>
      </c>
      <c r="AJ69" s="233">
        <f t="shared" si="11"/>
        <v>0</v>
      </c>
      <c r="AK69" s="233">
        <f t="shared" si="12"/>
        <v>0</v>
      </c>
      <c r="AL69" s="233">
        <f t="shared" si="13"/>
        <v>0</v>
      </c>
      <c r="AM69" s="233">
        <f t="shared" si="14"/>
        <v>0</v>
      </c>
      <c r="AN69" s="233">
        <f t="shared" si="15"/>
        <v>0</v>
      </c>
      <c r="AO69" s="233">
        <f t="shared" si="16"/>
        <v>0</v>
      </c>
      <c r="AP69" s="233">
        <f t="shared" si="17"/>
        <v>0</v>
      </c>
      <c r="AQ69" s="233" t="str">
        <f t="shared" si="18"/>
        <v/>
      </c>
      <c r="AR69" s="113">
        <f t="shared" si="19"/>
        <v>0</v>
      </c>
    </row>
    <row r="70" spans="1:44">
      <c r="A70" s="158"/>
      <c r="B70" s="153"/>
      <c r="C70" s="154"/>
      <c r="D70" s="154"/>
      <c r="E70" s="154"/>
      <c r="F70" s="154"/>
      <c r="G70" s="154"/>
      <c r="H70" s="154"/>
      <c r="I70" s="141"/>
      <c r="J70" s="149"/>
      <c r="K70" s="143"/>
      <c r="L70" s="185">
        <f t="shared" si="29"/>
        <v>0</v>
      </c>
      <c r="M70" s="185">
        <f t="shared" si="30"/>
        <v>0</v>
      </c>
      <c r="N70" s="186">
        <f t="shared" si="28"/>
        <v>0</v>
      </c>
      <c r="O70" s="180"/>
      <c r="P70" s="177"/>
      <c r="Q70" s="166" t="str">
        <f t="shared" si="31"/>
        <v/>
      </c>
      <c r="R70" s="166"/>
      <c r="S70" s="167" t="e">
        <f>IF(HYPERLINK(INDEX(Tables!D:D,MATCH('BG Justif'!Q70,Tables!F:F,0)))&lt;&gt;"",HYPERLINK(INDEX(Tables!D:D,MATCH('BG Justif'!Q70,Tables!F:F,0)),"Tableau de variation"),"")</f>
        <v>#N/A</v>
      </c>
      <c r="T70" s="168"/>
      <c r="U70" s="169"/>
      <c r="Z70" s="233" t="str">
        <f t="shared" ref="Z70:Z133" si="32">+Q70</f>
        <v/>
      </c>
      <c r="AA70" s="233">
        <f t="shared" ref="AA70:AA133" si="33">+A70</f>
        <v>0</v>
      </c>
      <c r="AB70" s="233">
        <f t="shared" si="20"/>
        <v>0</v>
      </c>
      <c r="AC70" s="233">
        <f t="shared" si="21"/>
        <v>0</v>
      </c>
      <c r="AD70" s="233">
        <f t="shared" si="22"/>
        <v>0</v>
      </c>
      <c r="AE70" s="233">
        <f t="shared" si="23"/>
        <v>0</v>
      </c>
      <c r="AF70" s="233">
        <f t="shared" si="24"/>
        <v>0</v>
      </c>
      <c r="AG70" s="233">
        <f t="shared" si="8"/>
        <v>0</v>
      </c>
      <c r="AH70" s="233">
        <f t="shared" si="9"/>
        <v>0</v>
      </c>
      <c r="AI70" s="233">
        <f t="shared" si="10"/>
        <v>0</v>
      </c>
      <c r="AJ70" s="233">
        <f t="shared" si="11"/>
        <v>0</v>
      </c>
      <c r="AK70" s="233">
        <f t="shared" si="12"/>
        <v>0</v>
      </c>
      <c r="AL70" s="233">
        <f t="shared" si="13"/>
        <v>0</v>
      </c>
      <c r="AM70" s="233">
        <f t="shared" si="14"/>
        <v>0</v>
      </c>
      <c r="AN70" s="233">
        <f t="shared" si="15"/>
        <v>0</v>
      </c>
      <c r="AO70" s="233">
        <f t="shared" si="16"/>
        <v>0</v>
      </c>
      <c r="AP70" s="233">
        <f t="shared" si="17"/>
        <v>0</v>
      </c>
      <c r="AQ70" s="233" t="str">
        <f t="shared" si="18"/>
        <v/>
      </c>
      <c r="AR70" s="113">
        <f t="shared" si="19"/>
        <v>0</v>
      </c>
    </row>
    <row r="71" spans="1:44">
      <c r="A71" s="158"/>
      <c r="B71" s="153"/>
      <c r="C71" s="154"/>
      <c r="D71" s="154"/>
      <c r="E71" s="154"/>
      <c r="F71" s="154"/>
      <c r="G71" s="154"/>
      <c r="H71" s="154"/>
      <c r="I71" s="150"/>
      <c r="J71" s="149"/>
      <c r="K71" s="151"/>
      <c r="L71" s="185">
        <f t="shared" si="29"/>
        <v>0</v>
      </c>
      <c r="M71" s="185">
        <f t="shared" si="30"/>
        <v>0</v>
      </c>
      <c r="N71" s="186">
        <f t="shared" si="28"/>
        <v>0</v>
      </c>
      <c r="O71" s="180"/>
      <c r="P71" s="177"/>
      <c r="Q71" s="166" t="str">
        <f t="shared" si="31"/>
        <v/>
      </c>
      <c r="R71" s="166"/>
      <c r="S71" s="167" t="e">
        <f>IF(HYPERLINK(INDEX(Tables!D:D,MATCH('BG Justif'!Q71,Tables!F:F,0)))&lt;&gt;"",HYPERLINK(INDEX(Tables!D:D,MATCH('BG Justif'!Q71,Tables!F:F,0)),"Tableau de variation"),"")</f>
        <v>#N/A</v>
      </c>
      <c r="T71" s="168"/>
      <c r="U71" s="169"/>
      <c r="Z71" s="233" t="str">
        <f t="shared" si="32"/>
        <v/>
      </c>
      <c r="AA71" s="233">
        <f t="shared" si="33"/>
        <v>0</v>
      </c>
      <c r="AB71" s="233">
        <f t="shared" si="20"/>
        <v>0</v>
      </c>
      <c r="AC71" s="233">
        <f t="shared" si="21"/>
        <v>0</v>
      </c>
      <c r="AD71" s="233">
        <f t="shared" si="22"/>
        <v>0</v>
      </c>
      <c r="AE71" s="233">
        <f t="shared" si="23"/>
        <v>0</v>
      </c>
      <c r="AF71" s="233">
        <f t="shared" si="24"/>
        <v>0</v>
      </c>
      <c r="AG71" s="233">
        <f t="shared" si="8"/>
        <v>0</v>
      </c>
      <c r="AH71" s="233">
        <f t="shared" si="9"/>
        <v>0</v>
      </c>
      <c r="AI71" s="233">
        <f t="shared" si="10"/>
        <v>0</v>
      </c>
      <c r="AJ71" s="233">
        <f t="shared" si="11"/>
        <v>0</v>
      </c>
      <c r="AK71" s="233">
        <f t="shared" si="12"/>
        <v>0</v>
      </c>
      <c r="AL71" s="233">
        <f t="shared" si="13"/>
        <v>0</v>
      </c>
      <c r="AM71" s="233">
        <f t="shared" si="14"/>
        <v>0</v>
      </c>
      <c r="AN71" s="233">
        <f t="shared" si="15"/>
        <v>0</v>
      </c>
      <c r="AO71" s="233">
        <f t="shared" si="16"/>
        <v>0</v>
      </c>
      <c r="AP71" s="233">
        <f t="shared" si="17"/>
        <v>0</v>
      </c>
      <c r="AQ71" s="233" t="str">
        <f t="shared" si="18"/>
        <v/>
      </c>
      <c r="AR71" s="113">
        <f t="shared" si="19"/>
        <v>0</v>
      </c>
    </row>
    <row r="72" spans="1:44">
      <c r="A72" s="158"/>
      <c r="B72" s="153"/>
      <c r="C72" s="154"/>
      <c r="D72" s="154"/>
      <c r="E72" s="154"/>
      <c r="F72" s="154"/>
      <c r="G72" s="154"/>
      <c r="H72" s="154"/>
      <c r="I72" s="141"/>
      <c r="J72" s="149"/>
      <c r="K72" s="143"/>
      <c r="L72" s="185">
        <f t="shared" si="29"/>
        <v>0</v>
      </c>
      <c r="M72" s="185">
        <f t="shared" si="30"/>
        <v>0</v>
      </c>
      <c r="N72" s="186">
        <f t="shared" si="28"/>
        <v>0</v>
      </c>
      <c r="O72" s="180"/>
      <c r="P72" s="177"/>
      <c r="Q72" s="166" t="str">
        <f t="shared" si="31"/>
        <v/>
      </c>
      <c r="R72" s="166"/>
      <c r="S72" s="167" t="e">
        <f>IF(HYPERLINK(INDEX(Tables!D:D,MATCH('BG Justif'!Q72,Tables!F:F,0)))&lt;&gt;"",HYPERLINK(INDEX(Tables!D:D,MATCH('BG Justif'!Q72,Tables!F:F,0)),"Tableau de variation"),"")</f>
        <v>#N/A</v>
      </c>
      <c r="T72" s="168"/>
      <c r="U72" s="169"/>
      <c r="Z72" s="233" t="str">
        <f t="shared" si="32"/>
        <v/>
      </c>
      <c r="AA72" s="233">
        <f t="shared" si="33"/>
        <v>0</v>
      </c>
      <c r="AB72" s="233">
        <f t="shared" si="20"/>
        <v>0</v>
      </c>
      <c r="AC72" s="233">
        <f t="shared" si="21"/>
        <v>0</v>
      </c>
      <c r="AD72" s="233">
        <f t="shared" si="22"/>
        <v>0</v>
      </c>
      <c r="AE72" s="233">
        <f t="shared" si="23"/>
        <v>0</v>
      </c>
      <c r="AF72" s="233">
        <f t="shared" si="24"/>
        <v>0</v>
      </c>
      <c r="AG72" s="233">
        <f t="shared" si="8"/>
        <v>0</v>
      </c>
      <c r="AH72" s="233">
        <f t="shared" si="9"/>
        <v>0</v>
      </c>
      <c r="AI72" s="233">
        <f t="shared" si="10"/>
        <v>0</v>
      </c>
      <c r="AJ72" s="233">
        <f t="shared" si="11"/>
        <v>0</v>
      </c>
      <c r="AK72" s="233">
        <f t="shared" si="12"/>
        <v>0</v>
      </c>
      <c r="AL72" s="233">
        <f t="shared" si="13"/>
        <v>0</v>
      </c>
      <c r="AM72" s="233">
        <f t="shared" si="14"/>
        <v>0</v>
      </c>
      <c r="AN72" s="233">
        <f t="shared" si="15"/>
        <v>0</v>
      </c>
      <c r="AO72" s="233">
        <f t="shared" si="16"/>
        <v>0</v>
      </c>
      <c r="AP72" s="233">
        <f t="shared" si="17"/>
        <v>0</v>
      </c>
      <c r="AQ72" s="233" t="str">
        <f t="shared" si="18"/>
        <v/>
      </c>
      <c r="AR72" s="113">
        <f t="shared" si="19"/>
        <v>0</v>
      </c>
    </row>
    <row r="73" spans="1:44">
      <c r="A73" s="158"/>
      <c r="B73" s="153"/>
      <c r="C73" s="154"/>
      <c r="D73" s="154"/>
      <c r="E73" s="154"/>
      <c r="F73" s="154"/>
      <c r="G73" s="154"/>
      <c r="H73" s="154"/>
      <c r="I73" s="150"/>
      <c r="J73" s="149"/>
      <c r="K73" s="151"/>
      <c r="L73" s="185">
        <f t="shared" si="29"/>
        <v>0</v>
      </c>
      <c r="M73" s="185">
        <f t="shared" si="30"/>
        <v>0</v>
      </c>
      <c r="N73" s="186">
        <f t="shared" si="28"/>
        <v>0</v>
      </c>
      <c r="O73" s="180"/>
      <c r="P73" s="177"/>
      <c r="Q73" s="166" t="str">
        <f t="shared" si="31"/>
        <v/>
      </c>
      <c r="R73" s="166"/>
      <c r="S73" s="167" t="e">
        <f>IF(HYPERLINK(INDEX(Tables!D:D,MATCH('BG Justif'!Q73,Tables!F:F,0)))&lt;&gt;"",HYPERLINK(INDEX(Tables!D:D,MATCH('BG Justif'!Q73,Tables!F:F,0)),"Tableau de variation"),"")</f>
        <v>#N/A</v>
      </c>
      <c r="T73" s="168"/>
      <c r="U73" s="169"/>
      <c r="Z73" s="233" t="str">
        <f t="shared" si="32"/>
        <v/>
      </c>
      <c r="AA73" s="233">
        <f t="shared" si="33"/>
        <v>0</v>
      </c>
      <c r="AB73" s="233">
        <f t="shared" si="20"/>
        <v>0</v>
      </c>
      <c r="AC73" s="233">
        <f t="shared" si="21"/>
        <v>0</v>
      </c>
      <c r="AD73" s="233">
        <f t="shared" si="22"/>
        <v>0</v>
      </c>
      <c r="AE73" s="233">
        <f t="shared" si="23"/>
        <v>0</v>
      </c>
      <c r="AF73" s="233">
        <f t="shared" si="24"/>
        <v>0</v>
      </c>
      <c r="AG73" s="233">
        <f t="shared" si="8"/>
        <v>0</v>
      </c>
      <c r="AH73" s="233">
        <f t="shared" si="9"/>
        <v>0</v>
      </c>
      <c r="AI73" s="233">
        <f t="shared" si="10"/>
        <v>0</v>
      </c>
      <c r="AJ73" s="233">
        <f t="shared" si="11"/>
        <v>0</v>
      </c>
      <c r="AK73" s="233">
        <f t="shared" si="12"/>
        <v>0</v>
      </c>
      <c r="AL73" s="233">
        <f t="shared" si="13"/>
        <v>0</v>
      </c>
      <c r="AM73" s="233">
        <f t="shared" si="14"/>
        <v>0</v>
      </c>
      <c r="AN73" s="233">
        <f t="shared" si="15"/>
        <v>0</v>
      </c>
      <c r="AO73" s="233">
        <f t="shared" si="16"/>
        <v>0</v>
      </c>
      <c r="AP73" s="233">
        <f t="shared" si="17"/>
        <v>0</v>
      </c>
      <c r="AQ73" s="233" t="str">
        <f t="shared" si="18"/>
        <v/>
      </c>
      <c r="AR73" s="113">
        <f t="shared" si="19"/>
        <v>0</v>
      </c>
    </row>
    <row r="74" spans="1:44">
      <c r="A74" s="158"/>
      <c r="B74" s="153"/>
      <c r="C74" s="154"/>
      <c r="D74" s="154"/>
      <c r="E74" s="154"/>
      <c r="F74" s="154"/>
      <c r="G74" s="154"/>
      <c r="H74" s="154"/>
      <c r="I74" s="141"/>
      <c r="J74" s="149"/>
      <c r="K74" s="143"/>
      <c r="L74" s="185">
        <f t="shared" si="29"/>
        <v>0</v>
      </c>
      <c r="M74" s="185">
        <f t="shared" si="30"/>
        <v>0</v>
      </c>
      <c r="N74" s="186">
        <f t="shared" si="28"/>
        <v>0</v>
      </c>
      <c r="O74" s="180"/>
      <c r="P74" s="177"/>
      <c r="Q74" s="166" t="str">
        <f t="shared" si="31"/>
        <v/>
      </c>
      <c r="R74" s="166"/>
      <c r="S74" s="167" t="e">
        <f>IF(HYPERLINK(INDEX(Tables!D:D,MATCH('BG Justif'!Q74,Tables!F:F,0)))&lt;&gt;"",HYPERLINK(INDEX(Tables!D:D,MATCH('BG Justif'!Q74,Tables!F:F,0)),"Tableau de variation"),"")</f>
        <v>#N/A</v>
      </c>
      <c r="T74" s="168"/>
      <c r="U74" s="169"/>
      <c r="Z74" s="233" t="str">
        <f t="shared" si="32"/>
        <v/>
      </c>
      <c r="AA74" s="233">
        <f t="shared" si="33"/>
        <v>0</v>
      </c>
      <c r="AB74" s="233">
        <f t="shared" si="20"/>
        <v>0</v>
      </c>
      <c r="AC74" s="233">
        <f t="shared" si="21"/>
        <v>0</v>
      </c>
      <c r="AD74" s="233">
        <f t="shared" si="22"/>
        <v>0</v>
      </c>
      <c r="AE74" s="233">
        <f t="shared" si="23"/>
        <v>0</v>
      </c>
      <c r="AF74" s="233">
        <f t="shared" si="24"/>
        <v>0</v>
      </c>
      <c r="AG74" s="233">
        <f t="shared" si="8"/>
        <v>0</v>
      </c>
      <c r="AH74" s="233">
        <f t="shared" si="9"/>
        <v>0</v>
      </c>
      <c r="AI74" s="233">
        <f t="shared" si="10"/>
        <v>0</v>
      </c>
      <c r="AJ74" s="233">
        <f t="shared" si="11"/>
        <v>0</v>
      </c>
      <c r="AK74" s="233">
        <f t="shared" si="12"/>
        <v>0</v>
      </c>
      <c r="AL74" s="233">
        <f t="shared" si="13"/>
        <v>0</v>
      </c>
      <c r="AM74" s="233">
        <f t="shared" si="14"/>
        <v>0</v>
      </c>
      <c r="AN74" s="233">
        <f t="shared" si="15"/>
        <v>0</v>
      </c>
      <c r="AO74" s="233">
        <f t="shared" si="16"/>
        <v>0</v>
      </c>
      <c r="AP74" s="233">
        <f t="shared" si="17"/>
        <v>0</v>
      </c>
      <c r="AQ74" s="233" t="str">
        <f t="shared" si="18"/>
        <v/>
      </c>
      <c r="AR74" s="113">
        <f t="shared" si="19"/>
        <v>0</v>
      </c>
    </row>
    <row r="75" spans="1:44">
      <c r="A75" s="158"/>
      <c r="B75" s="153"/>
      <c r="C75" s="154"/>
      <c r="D75" s="154"/>
      <c r="E75" s="154"/>
      <c r="F75" s="154"/>
      <c r="G75" s="154"/>
      <c r="H75" s="154"/>
      <c r="I75" s="150"/>
      <c r="J75" s="149"/>
      <c r="K75" s="151"/>
      <c r="L75" s="185">
        <f t="shared" si="29"/>
        <v>0</v>
      </c>
      <c r="M75" s="185">
        <f t="shared" si="30"/>
        <v>0</v>
      </c>
      <c r="N75" s="186">
        <f t="shared" si="28"/>
        <v>0</v>
      </c>
      <c r="O75" s="180"/>
      <c r="P75" s="177"/>
      <c r="Q75" s="166" t="str">
        <f t="shared" si="31"/>
        <v/>
      </c>
      <c r="R75" s="166"/>
      <c r="S75" s="167" t="e">
        <f>IF(HYPERLINK(INDEX(Tables!D:D,MATCH('BG Justif'!Q75,Tables!F:F,0)))&lt;&gt;"",HYPERLINK(INDEX(Tables!D:D,MATCH('BG Justif'!Q75,Tables!F:F,0)),"Tableau de variation"),"")</f>
        <v>#N/A</v>
      </c>
      <c r="T75" s="168"/>
      <c r="U75" s="169"/>
      <c r="Z75" s="233" t="str">
        <f t="shared" si="32"/>
        <v/>
      </c>
      <c r="AA75" s="233">
        <f t="shared" si="33"/>
        <v>0</v>
      </c>
      <c r="AB75" s="233">
        <f t="shared" si="20"/>
        <v>0</v>
      </c>
      <c r="AC75" s="233">
        <f t="shared" si="21"/>
        <v>0</v>
      </c>
      <c r="AD75" s="233">
        <f t="shared" si="22"/>
        <v>0</v>
      </c>
      <c r="AE75" s="233">
        <f t="shared" si="23"/>
        <v>0</v>
      </c>
      <c r="AF75" s="233">
        <f t="shared" si="24"/>
        <v>0</v>
      </c>
      <c r="AG75" s="233">
        <f t="shared" si="8"/>
        <v>0</v>
      </c>
      <c r="AH75" s="233">
        <f t="shared" si="9"/>
        <v>0</v>
      </c>
      <c r="AI75" s="233">
        <f t="shared" si="10"/>
        <v>0</v>
      </c>
      <c r="AJ75" s="233">
        <f t="shared" si="11"/>
        <v>0</v>
      </c>
      <c r="AK75" s="233">
        <f t="shared" si="12"/>
        <v>0</v>
      </c>
      <c r="AL75" s="233">
        <f t="shared" si="13"/>
        <v>0</v>
      </c>
      <c r="AM75" s="233">
        <f t="shared" si="14"/>
        <v>0</v>
      </c>
      <c r="AN75" s="233">
        <f t="shared" si="15"/>
        <v>0</v>
      </c>
      <c r="AO75" s="233">
        <f t="shared" si="16"/>
        <v>0</v>
      </c>
      <c r="AP75" s="233">
        <f t="shared" si="17"/>
        <v>0</v>
      </c>
      <c r="AQ75" s="233" t="str">
        <f t="shared" si="18"/>
        <v/>
      </c>
      <c r="AR75" s="113">
        <f t="shared" si="19"/>
        <v>0</v>
      </c>
    </row>
    <row r="76" spans="1:44">
      <c r="A76" s="158"/>
      <c r="B76" s="153"/>
      <c r="C76" s="154"/>
      <c r="D76" s="154"/>
      <c r="E76" s="154"/>
      <c r="F76" s="154"/>
      <c r="G76" s="154"/>
      <c r="H76" s="154"/>
      <c r="I76" s="141"/>
      <c r="J76" s="149"/>
      <c r="K76" s="143"/>
      <c r="L76" s="185">
        <f t="shared" si="29"/>
        <v>0</v>
      </c>
      <c r="M76" s="185">
        <f t="shared" si="30"/>
        <v>0</v>
      </c>
      <c r="N76" s="186">
        <f t="shared" si="28"/>
        <v>0</v>
      </c>
      <c r="O76" s="180"/>
      <c r="P76" s="177"/>
      <c r="Q76" s="166" t="str">
        <f t="shared" si="31"/>
        <v/>
      </c>
      <c r="R76" s="166"/>
      <c r="S76" s="167" t="e">
        <f>IF(HYPERLINK(INDEX(Tables!D:D,MATCH('BG Justif'!Q76,Tables!F:F,0)))&lt;&gt;"",HYPERLINK(INDEX(Tables!D:D,MATCH('BG Justif'!Q76,Tables!F:F,0)),"Tableau de variation"),"")</f>
        <v>#N/A</v>
      </c>
      <c r="T76" s="168"/>
      <c r="U76" s="169"/>
      <c r="Z76" s="233" t="str">
        <f t="shared" si="32"/>
        <v/>
      </c>
      <c r="AA76" s="233">
        <f t="shared" si="33"/>
        <v>0</v>
      </c>
      <c r="AB76" s="233">
        <f t="shared" si="20"/>
        <v>0</v>
      </c>
      <c r="AC76" s="233">
        <f t="shared" si="21"/>
        <v>0</v>
      </c>
      <c r="AD76" s="233">
        <f t="shared" si="22"/>
        <v>0</v>
      </c>
      <c r="AE76" s="233">
        <f t="shared" si="23"/>
        <v>0</v>
      </c>
      <c r="AF76" s="233">
        <f t="shared" si="24"/>
        <v>0</v>
      </c>
      <c r="AG76" s="233">
        <f t="shared" si="8"/>
        <v>0</v>
      </c>
      <c r="AH76" s="233">
        <f t="shared" si="9"/>
        <v>0</v>
      </c>
      <c r="AI76" s="233">
        <f t="shared" si="10"/>
        <v>0</v>
      </c>
      <c r="AJ76" s="233">
        <f t="shared" si="11"/>
        <v>0</v>
      </c>
      <c r="AK76" s="233">
        <f t="shared" si="12"/>
        <v>0</v>
      </c>
      <c r="AL76" s="233">
        <f t="shared" si="13"/>
        <v>0</v>
      </c>
      <c r="AM76" s="233">
        <f t="shared" si="14"/>
        <v>0</v>
      </c>
      <c r="AN76" s="233">
        <f t="shared" si="15"/>
        <v>0</v>
      </c>
      <c r="AO76" s="233">
        <f t="shared" si="16"/>
        <v>0</v>
      </c>
      <c r="AP76" s="233">
        <f t="shared" si="17"/>
        <v>0</v>
      </c>
      <c r="AQ76" s="233" t="str">
        <f t="shared" si="18"/>
        <v/>
      </c>
      <c r="AR76" s="113">
        <f t="shared" si="19"/>
        <v>0</v>
      </c>
    </row>
    <row r="77" spans="1:44">
      <c r="A77" s="158"/>
      <c r="B77" s="153"/>
      <c r="C77" s="154"/>
      <c r="D77" s="154"/>
      <c r="E77" s="154"/>
      <c r="F77" s="154"/>
      <c r="G77" s="154"/>
      <c r="H77" s="154"/>
      <c r="I77" s="150"/>
      <c r="J77" s="149"/>
      <c r="K77" s="151"/>
      <c r="L77" s="185">
        <f t="shared" si="29"/>
        <v>0</v>
      </c>
      <c r="M77" s="185">
        <f t="shared" si="30"/>
        <v>0</v>
      </c>
      <c r="N77" s="186">
        <f t="shared" si="28"/>
        <v>0</v>
      </c>
      <c r="O77" s="180"/>
      <c r="P77" s="177"/>
      <c r="Q77" s="166" t="str">
        <f t="shared" si="31"/>
        <v/>
      </c>
      <c r="R77" s="166"/>
      <c r="S77" s="167" t="e">
        <f>IF(HYPERLINK(INDEX(Tables!D:D,MATCH('BG Justif'!Q77,Tables!F:F,0)))&lt;&gt;"",HYPERLINK(INDEX(Tables!D:D,MATCH('BG Justif'!Q77,Tables!F:F,0)),"Tableau de variation"),"")</f>
        <v>#N/A</v>
      </c>
      <c r="T77" s="168"/>
      <c r="U77" s="169"/>
      <c r="Z77" s="233" t="str">
        <f t="shared" si="32"/>
        <v/>
      </c>
      <c r="AA77" s="233">
        <f t="shared" si="33"/>
        <v>0</v>
      </c>
      <c r="AB77" s="233">
        <f t="shared" si="20"/>
        <v>0</v>
      </c>
      <c r="AC77" s="233">
        <f t="shared" si="21"/>
        <v>0</v>
      </c>
      <c r="AD77" s="233">
        <f t="shared" si="22"/>
        <v>0</v>
      </c>
      <c r="AE77" s="233">
        <f t="shared" si="23"/>
        <v>0</v>
      </c>
      <c r="AF77" s="233">
        <f t="shared" si="24"/>
        <v>0</v>
      </c>
      <c r="AG77" s="233">
        <f t="shared" si="8"/>
        <v>0</v>
      </c>
      <c r="AH77" s="233">
        <f t="shared" si="9"/>
        <v>0</v>
      </c>
      <c r="AI77" s="233">
        <f t="shared" si="10"/>
        <v>0</v>
      </c>
      <c r="AJ77" s="233">
        <f t="shared" si="11"/>
        <v>0</v>
      </c>
      <c r="AK77" s="233">
        <f t="shared" si="12"/>
        <v>0</v>
      </c>
      <c r="AL77" s="233">
        <f t="shared" si="13"/>
        <v>0</v>
      </c>
      <c r="AM77" s="233">
        <f t="shared" si="14"/>
        <v>0</v>
      </c>
      <c r="AN77" s="233">
        <f t="shared" si="15"/>
        <v>0</v>
      </c>
      <c r="AO77" s="233">
        <f t="shared" si="16"/>
        <v>0</v>
      </c>
      <c r="AP77" s="233">
        <f t="shared" si="17"/>
        <v>0</v>
      </c>
      <c r="AQ77" s="233" t="str">
        <f t="shared" si="18"/>
        <v/>
      </c>
      <c r="AR77" s="113">
        <f t="shared" si="19"/>
        <v>0</v>
      </c>
    </row>
    <row r="78" spans="1:44">
      <c r="A78" s="158"/>
      <c r="B78" s="153"/>
      <c r="C78" s="154"/>
      <c r="D78" s="154"/>
      <c r="E78" s="154"/>
      <c r="F78" s="154"/>
      <c r="G78" s="154"/>
      <c r="H78" s="154"/>
      <c r="I78" s="141"/>
      <c r="J78" s="149"/>
      <c r="K78" s="143"/>
      <c r="L78" s="185">
        <f t="shared" si="29"/>
        <v>0</v>
      </c>
      <c r="M78" s="185">
        <f t="shared" si="30"/>
        <v>0</v>
      </c>
      <c r="N78" s="186">
        <f t="shared" si="28"/>
        <v>0</v>
      </c>
      <c r="O78" s="180"/>
      <c r="P78" s="177"/>
      <c r="Q78" s="166" t="str">
        <f t="shared" si="31"/>
        <v/>
      </c>
      <c r="R78" s="166"/>
      <c r="S78" s="167" t="e">
        <f>IF(HYPERLINK(INDEX(Tables!D:D,MATCH('BG Justif'!Q78,Tables!F:F,0)))&lt;&gt;"",HYPERLINK(INDEX(Tables!D:D,MATCH('BG Justif'!Q78,Tables!F:F,0)),"Tableau de variation"),"")</f>
        <v>#N/A</v>
      </c>
      <c r="T78" s="168"/>
      <c r="U78" s="169"/>
      <c r="Z78" s="233" t="str">
        <f t="shared" si="32"/>
        <v/>
      </c>
      <c r="AA78" s="233">
        <f t="shared" si="33"/>
        <v>0</v>
      </c>
      <c r="AB78" s="233">
        <f t="shared" si="20"/>
        <v>0</v>
      </c>
      <c r="AC78" s="233">
        <f t="shared" si="21"/>
        <v>0</v>
      </c>
      <c r="AD78" s="233">
        <f t="shared" si="22"/>
        <v>0</v>
      </c>
      <c r="AE78" s="233">
        <f t="shared" si="23"/>
        <v>0</v>
      </c>
      <c r="AF78" s="233">
        <f t="shared" si="24"/>
        <v>0</v>
      </c>
      <c r="AG78" s="233">
        <f t="shared" si="8"/>
        <v>0</v>
      </c>
      <c r="AH78" s="233">
        <f t="shared" si="9"/>
        <v>0</v>
      </c>
      <c r="AI78" s="233">
        <f t="shared" si="10"/>
        <v>0</v>
      </c>
      <c r="AJ78" s="233">
        <f t="shared" si="11"/>
        <v>0</v>
      </c>
      <c r="AK78" s="233">
        <f t="shared" si="12"/>
        <v>0</v>
      </c>
      <c r="AL78" s="233">
        <f t="shared" si="13"/>
        <v>0</v>
      </c>
      <c r="AM78" s="233">
        <f t="shared" si="14"/>
        <v>0</v>
      </c>
      <c r="AN78" s="233">
        <f t="shared" si="15"/>
        <v>0</v>
      </c>
      <c r="AO78" s="233">
        <f t="shared" si="16"/>
        <v>0</v>
      </c>
      <c r="AP78" s="233">
        <f t="shared" si="17"/>
        <v>0</v>
      </c>
      <c r="AQ78" s="233" t="str">
        <f t="shared" si="18"/>
        <v/>
      </c>
      <c r="AR78" s="113">
        <f t="shared" si="19"/>
        <v>0</v>
      </c>
    </row>
    <row r="79" spans="1:44">
      <c r="A79" s="158"/>
      <c r="B79" s="153"/>
      <c r="C79" s="154"/>
      <c r="D79" s="154"/>
      <c r="E79" s="154"/>
      <c r="F79" s="154"/>
      <c r="G79" s="154"/>
      <c r="H79" s="154"/>
      <c r="I79" s="150"/>
      <c r="J79" s="149"/>
      <c r="K79" s="151"/>
      <c r="L79" s="185">
        <f t="shared" si="29"/>
        <v>0</v>
      </c>
      <c r="M79" s="185">
        <f t="shared" si="30"/>
        <v>0</v>
      </c>
      <c r="N79" s="186">
        <f t="shared" si="28"/>
        <v>0</v>
      </c>
      <c r="O79" s="180"/>
      <c r="P79" s="177"/>
      <c r="Q79" s="166" t="str">
        <f t="shared" si="31"/>
        <v/>
      </c>
      <c r="R79" s="166"/>
      <c r="S79" s="167" t="e">
        <f>IF(HYPERLINK(INDEX(Tables!D:D,MATCH('BG Justif'!Q79,Tables!F:F,0)))&lt;&gt;"",HYPERLINK(INDEX(Tables!D:D,MATCH('BG Justif'!Q79,Tables!F:F,0)),"Tableau de variation"),"")</f>
        <v>#N/A</v>
      </c>
      <c r="T79" s="168"/>
      <c r="U79" s="169"/>
      <c r="Z79" s="233" t="str">
        <f t="shared" si="32"/>
        <v/>
      </c>
      <c r="AA79" s="233">
        <f t="shared" si="33"/>
        <v>0</v>
      </c>
      <c r="AB79" s="233">
        <f t="shared" si="20"/>
        <v>0</v>
      </c>
      <c r="AC79" s="233">
        <f t="shared" si="21"/>
        <v>0</v>
      </c>
      <c r="AD79" s="233">
        <f t="shared" si="22"/>
        <v>0</v>
      </c>
      <c r="AE79" s="233">
        <f t="shared" si="23"/>
        <v>0</v>
      </c>
      <c r="AF79" s="233">
        <f t="shared" si="24"/>
        <v>0</v>
      </c>
      <c r="AG79" s="233">
        <f t="shared" ref="AG79:AG142" si="34">+G79</f>
        <v>0</v>
      </c>
      <c r="AH79" s="233">
        <f t="shared" ref="AH79:AH142" si="35">+H79</f>
        <v>0</v>
      </c>
      <c r="AI79" s="233">
        <f t="shared" ref="AI79:AI142" si="36">+I79</f>
        <v>0</v>
      </c>
      <c r="AJ79" s="233">
        <f t="shared" ref="AJ79:AJ142" si="37">+J79</f>
        <v>0</v>
      </c>
      <c r="AK79" s="233">
        <f t="shared" ref="AK79:AK142" si="38">+K79</f>
        <v>0</v>
      </c>
      <c r="AL79" s="233">
        <f t="shared" ref="AL79:AL142" si="39">+L79</f>
        <v>0</v>
      </c>
      <c r="AM79" s="233">
        <f t="shared" ref="AM79:AM142" si="40">+M79</f>
        <v>0</v>
      </c>
      <c r="AN79" s="233">
        <f t="shared" ref="AN79:AN142" si="41">+N79</f>
        <v>0</v>
      </c>
      <c r="AO79" s="233">
        <f t="shared" ref="AO79:AO142" si="42">+O79</f>
        <v>0</v>
      </c>
      <c r="AP79" s="233">
        <f t="shared" ref="AP79:AP142" si="43">+P79</f>
        <v>0</v>
      </c>
      <c r="AQ79" s="233" t="str">
        <f t="shared" ref="AQ79:AQ142" si="44">+Q79</f>
        <v/>
      </c>
      <c r="AR79" s="113">
        <f t="shared" ref="AR79:AR142" si="45">+R79</f>
        <v>0</v>
      </c>
    </row>
    <row r="80" spans="1:44">
      <c r="A80" s="158"/>
      <c r="B80" s="153"/>
      <c r="C80" s="154"/>
      <c r="D80" s="154"/>
      <c r="E80" s="154"/>
      <c r="F80" s="154"/>
      <c r="G80" s="154"/>
      <c r="H80" s="154"/>
      <c r="I80" s="141"/>
      <c r="J80" s="149"/>
      <c r="K80" s="143"/>
      <c r="L80" s="185">
        <f t="shared" si="29"/>
        <v>0</v>
      </c>
      <c r="M80" s="185">
        <f t="shared" si="30"/>
        <v>0</v>
      </c>
      <c r="N80" s="186">
        <f t="shared" si="28"/>
        <v>0</v>
      </c>
      <c r="O80" s="180"/>
      <c r="P80" s="177"/>
      <c r="Q80" s="166" t="str">
        <f t="shared" si="31"/>
        <v/>
      </c>
      <c r="R80" s="166"/>
      <c r="S80" s="167" t="e">
        <f>IF(HYPERLINK(INDEX(Tables!D:D,MATCH('BG Justif'!Q80,Tables!F:F,0)))&lt;&gt;"",HYPERLINK(INDEX(Tables!D:D,MATCH('BG Justif'!Q80,Tables!F:F,0)),"Tableau de variation"),"")</f>
        <v>#N/A</v>
      </c>
      <c r="T80" s="168"/>
      <c r="U80" s="169"/>
      <c r="Z80" s="233" t="str">
        <f t="shared" si="32"/>
        <v/>
      </c>
      <c r="AA80" s="233">
        <f t="shared" si="33"/>
        <v>0</v>
      </c>
      <c r="AB80" s="233">
        <f t="shared" ref="AB80:AB143" si="46">+B80</f>
        <v>0</v>
      </c>
      <c r="AC80" s="233">
        <f t="shared" ref="AC80:AC143" si="47">+C80</f>
        <v>0</v>
      </c>
      <c r="AD80" s="233">
        <f t="shared" ref="AD80:AD143" si="48">+D80</f>
        <v>0</v>
      </c>
      <c r="AE80" s="233">
        <f t="shared" ref="AE80:AE143" si="49">+E80</f>
        <v>0</v>
      </c>
      <c r="AF80" s="233">
        <f t="shared" ref="AF80:AF143" si="50">+F80</f>
        <v>0</v>
      </c>
      <c r="AG80" s="233">
        <f t="shared" si="34"/>
        <v>0</v>
      </c>
      <c r="AH80" s="233">
        <f t="shared" si="35"/>
        <v>0</v>
      </c>
      <c r="AI80" s="233">
        <f t="shared" si="36"/>
        <v>0</v>
      </c>
      <c r="AJ80" s="233">
        <f t="shared" si="37"/>
        <v>0</v>
      </c>
      <c r="AK80" s="233">
        <f t="shared" si="38"/>
        <v>0</v>
      </c>
      <c r="AL80" s="233">
        <f t="shared" si="39"/>
        <v>0</v>
      </c>
      <c r="AM80" s="233">
        <f t="shared" si="40"/>
        <v>0</v>
      </c>
      <c r="AN80" s="233">
        <f t="shared" si="41"/>
        <v>0</v>
      </c>
      <c r="AO80" s="233">
        <f t="shared" si="42"/>
        <v>0</v>
      </c>
      <c r="AP80" s="233">
        <f t="shared" si="43"/>
        <v>0</v>
      </c>
      <c r="AQ80" s="233" t="str">
        <f t="shared" si="44"/>
        <v/>
      </c>
      <c r="AR80" s="113">
        <f t="shared" si="45"/>
        <v>0</v>
      </c>
    </row>
    <row r="81" spans="1:44">
      <c r="A81" s="158"/>
      <c r="B81" s="153"/>
      <c r="C81" s="154"/>
      <c r="D81" s="154"/>
      <c r="E81" s="154"/>
      <c r="F81" s="154"/>
      <c r="G81" s="154"/>
      <c r="H81" s="154"/>
      <c r="I81" s="150"/>
      <c r="J81" s="149"/>
      <c r="K81" s="151"/>
      <c r="L81" s="185">
        <f t="shared" si="29"/>
        <v>0</v>
      </c>
      <c r="M81" s="185">
        <f t="shared" si="30"/>
        <v>0</v>
      </c>
      <c r="N81" s="186">
        <f t="shared" si="28"/>
        <v>0</v>
      </c>
      <c r="O81" s="180"/>
      <c r="P81" s="177"/>
      <c r="Q81" s="166" t="str">
        <f t="shared" si="31"/>
        <v/>
      </c>
      <c r="R81" s="166"/>
      <c r="S81" s="167" t="e">
        <f>IF(HYPERLINK(INDEX(Tables!D:D,MATCH('BG Justif'!Q81,Tables!F:F,0)))&lt;&gt;"",HYPERLINK(INDEX(Tables!D:D,MATCH('BG Justif'!Q81,Tables!F:F,0)),"Tableau de variation"),"")</f>
        <v>#N/A</v>
      </c>
      <c r="T81" s="168"/>
      <c r="U81" s="169"/>
      <c r="Z81" s="233" t="str">
        <f t="shared" si="32"/>
        <v/>
      </c>
      <c r="AA81" s="233">
        <f t="shared" si="33"/>
        <v>0</v>
      </c>
      <c r="AB81" s="233">
        <f t="shared" si="46"/>
        <v>0</v>
      </c>
      <c r="AC81" s="233">
        <f t="shared" si="47"/>
        <v>0</v>
      </c>
      <c r="AD81" s="233">
        <f t="shared" si="48"/>
        <v>0</v>
      </c>
      <c r="AE81" s="233">
        <f t="shared" si="49"/>
        <v>0</v>
      </c>
      <c r="AF81" s="233">
        <f t="shared" si="50"/>
        <v>0</v>
      </c>
      <c r="AG81" s="233">
        <f t="shared" si="34"/>
        <v>0</v>
      </c>
      <c r="AH81" s="233">
        <f t="shared" si="35"/>
        <v>0</v>
      </c>
      <c r="AI81" s="233">
        <f t="shared" si="36"/>
        <v>0</v>
      </c>
      <c r="AJ81" s="233">
        <f t="shared" si="37"/>
        <v>0</v>
      </c>
      <c r="AK81" s="233">
        <f t="shared" si="38"/>
        <v>0</v>
      </c>
      <c r="AL81" s="233">
        <f t="shared" si="39"/>
        <v>0</v>
      </c>
      <c r="AM81" s="233">
        <f t="shared" si="40"/>
        <v>0</v>
      </c>
      <c r="AN81" s="233">
        <f t="shared" si="41"/>
        <v>0</v>
      </c>
      <c r="AO81" s="233">
        <f t="shared" si="42"/>
        <v>0</v>
      </c>
      <c r="AP81" s="233">
        <f t="shared" si="43"/>
        <v>0</v>
      </c>
      <c r="AQ81" s="233" t="str">
        <f t="shared" si="44"/>
        <v/>
      </c>
      <c r="AR81" s="113">
        <f t="shared" si="45"/>
        <v>0</v>
      </c>
    </row>
    <row r="82" spans="1:44">
      <c r="A82" s="158"/>
      <c r="B82" s="153"/>
      <c r="C82" s="154"/>
      <c r="D82" s="154"/>
      <c r="E82" s="154"/>
      <c r="F82" s="154"/>
      <c r="G82" s="154"/>
      <c r="H82" s="154"/>
      <c r="I82" s="141"/>
      <c r="J82" s="149"/>
      <c r="K82" s="143"/>
      <c r="L82" s="185">
        <f t="shared" si="29"/>
        <v>0</v>
      </c>
      <c r="M82" s="185">
        <f t="shared" si="30"/>
        <v>0</v>
      </c>
      <c r="N82" s="186">
        <f t="shared" si="28"/>
        <v>0</v>
      </c>
      <c r="O82" s="180"/>
      <c r="P82" s="177"/>
      <c r="Q82" s="166" t="str">
        <f t="shared" si="31"/>
        <v/>
      </c>
      <c r="R82" s="166"/>
      <c r="S82" s="167" t="e">
        <f>IF(HYPERLINK(INDEX(Tables!D:D,MATCH('BG Justif'!Q82,Tables!F:F,0)))&lt;&gt;"",HYPERLINK(INDEX(Tables!D:D,MATCH('BG Justif'!Q82,Tables!F:F,0)),"Tableau de variation"),"")</f>
        <v>#N/A</v>
      </c>
      <c r="T82" s="168"/>
      <c r="U82" s="169"/>
      <c r="Z82" s="233" t="str">
        <f t="shared" si="32"/>
        <v/>
      </c>
      <c r="AA82" s="233">
        <f t="shared" si="33"/>
        <v>0</v>
      </c>
      <c r="AB82" s="233">
        <f t="shared" si="46"/>
        <v>0</v>
      </c>
      <c r="AC82" s="233">
        <f t="shared" si="47"/>
        <v>0</v>
      </c>
      <c r="AD82" s="233">
        <f t="shared" si="48"/>
        <v>0</v>
      </c>
      <c r="AE82" s="233">
        <f t="shared" si="49"/>
        <v>0</v>
      </c>
      <c r="AF82" s="233">
        <f t="shared" si="50"/>
        <v>0</v>
      </c>
      <c r="AG82" s="233">
        <f t="shared" si="34"/>
        <v>0</v>
      </c>
      <c r="AH82" s="233">
        <f t="shared" si="35"/>
        <v>0</v>
      </c>
      <c r="AI82" s="233">
        <f t="shared" si="36"/>
        <v>0</v>
      </c>
      <c r="AJ82" s="233">
        <f t="shared" si="37"/>
        <v>0</v>
      </c>
      <c r="AK82" s="233">
        <f t="shared" si="38"/>
        <v>0</v>
      </c>
      <c r="AL82" s="233">
        <f t="shared" si="39"/>
        <v>0</v>
      </c>
      <c r="AM82" s="233">
        <f t="shared" si="40"/>
        <v>0</v>
      </c>
      <c r="AN82" s="233">
        <f t="shared" si="41"/>
        <v>0</v>
      </c>
      <c r="AO82" s="233">
        <f t="shared" si="42"/>
        <v>0</v>
      </c>
      <c r="AP82" s="233">
        <f t="shared" si="43"/>
        <v>0</v>
      </c>
      <c r="AQ82" s="233" t="str">
        <f t="shared" si="44"/>
        <v/>
      </c>
      <c r="AR82" s="113">
        <f t="shared" si="45"/>
        <v>0</v>
      </c>
    </row>
    <row r="83" spans="1:44">
      <c r="A83" s="158"/>
      <c r="B83" s="153"/>
      <c r="C83" s="154"/>
      <c r="D83" s="154"/>
      <c r="E83" s="154"/>
      <c r="F83" s="154"/>
      <c r="G83" s="154"/>
      <c r="H83" s="154"/>
      <c r="I83" s="150"/>
      <c r="J83" s="149"/>
      <c r="K83" s="151"/>
      <c r="L83" s="185">
        <f t="shared" si="29"/>
        <v>0</v>
      </c>
      <c r="M83" s="185">
        <f t="shared" si="30"/>
        <v>0</v>
      </c>
      <c r="N83" s="186">
        <f t="shared" si="28"/>
        <v>0</v>
      </c>
      <c r="O83" s="180"/>
      <c r="P83" s="177"/>
      <c r="Q83" s="166" t="str">
        <f t="shared" si="31"/>
        <v/>
      </c>
      <c r="R83" s="166"/>
      <c r="S83" s="167" t="e">
        <f>IF(HYPERLINK(INDEX(Tables!D:D,MATCH('BG Justif'!Q83,Tables!F:F,0)))&lt;&gt;"",HYPERLINK(INDEX(Tables!D:D,MATCH('BG Justif'!Q83,Tables!F:F,0)),"Tableau de variation"),"")</f>
        <v>#N/A</v>
      </c>
      <c r="T83" s="168"/>
      <c r="U83" s="169"/>
      <c r="Z83" s="233" t="str">
        <f t="shared" si="32"/>
        <v/>
      </c>
      <c r="AA83" s="233">
        <f t="shared" si="33"/>
        <v>0</v>
      </c>
      <c r="AB83" s="233">
        <f t="shared" si="46"/>
        <v>0</v>
      </c>
      <c r="AC83" s="233">
        <f t="shared" si="47"/>
        <v>0</v>
      </c>
      <c r="AD83" s="233">
        <f t="shared" si="48"/>
        <v>0</v>
      </c>
      <c r="AE83" s="233">
        <f t="shared" si="49"/>
        <v>0</v>
      </c>
      <c r="AF83" s="233">
        <f t="shared" si="50"/>
        <v>0</v>
      </c>
      <c r="AG83" s="233">
        <f t="shared" si="34"/>
        <v>0</v>
      </c>
      <c r="AH83" s="233">
        <f t="shared" si="35"/>
        <v>0</v>
      </c>
      <c r="AI83" s="233">
        <f t="shared" si="36"/>
        <v>0</v>
      </c>
      <c r="AJ83" s="233">
        <f t="shared" si="37"/>
        <v>0</v>
      </c>
      <c r="AK83" s="233">
        <f t="shared" si="38"/>
        <v>0</v>
      </c>
      <c r="AL83" s="233">
        <f t="shared" si="39"/>
        <v>0</v>
      </c>
      <c r="AM83" s="233">
        <f t="shared" si="40"/>
        <v>0</v>
      </c>
      <c r="AN83" s="233">
        <f t="shared" si="41"/>
        <v>0</v>
      </c>
      <c r="AO83" s="233">
        <f t="shared" si="42"/>
        <v>0</v>
      </c>
      <c r="AP83" s="233">
        <f t="shared" si="43"/>
        <v>0</v>
      </c>
      <c r="AQ83" s="233" t="str">
        <f t="shared" si="44"/>
        <v/>
      </c>
      <c r="AR83" s="113">
        <f t="shared" si="45"/>
        <v>0</v>
      </c>
    </row>
    <row r="84" spans="1:44">
      <c r="A84" s="158"/>
      <c r="B84" s="153"/>
      <c r="C84" s="154"/>
      <c r="D84" s="154"/>
      <c r="E84" s="154"/>
      <c r="F84" s="154"/>
      <c r="G84" s="154"/>
      <c r="H84" s="154"/>
      <c r="I84" s="141"/>
      <c r="J84" s="149"/>
      <c r="K84" s="143"/>
      <c r="L84" s="185">
        <f t="shared" si="29"/>
        <v>0</v>
      </c>
      <c r="M84" s="185">
        <f t="shared" si="30"/>
        <v>0</v>
      </c>
      <c r="N84" s="186">
        <f t="shared" si="28"/>
        <v>0</v>
      </c>
      <c r="O84" s="180"/>
      <c r="P84" s="177"/>
      <c r="Q84" s="166" t="str">
        <f t="shared" si="31"/>
        <v/>
      </c>
      <c r="R84" s="166"/>
      <c r="S84" s="167" t="e">
        <f>IF(HYPERLINK(INDEX(Tables!D:D,MATCH('BG Justif'!Q84,Tables!F:F,0)))&lt;&gt;"",HYPERLINK(INDEX(Tables!D:D,MATCH('BG Justif'!Q84,Tables!F:F,0)),"Tableau de variation"),"")</f>
        <v>#N/A</v>
      </c>
      <c r="T84" s="168"/>
      <c r="U84" s="169"/>
      <c r="Z84" s="233" t="str">
        <f t="shared" si="32"/>
        <v/>
      </c>
      <c r="AA84" s="233">
        <f t="shared" si="33"/>
        <v>0</v>
      </c>
      <c r="AB84" s="233">
        <f t="shared" si="46"/>
        <v>0</v>
      </c>
      <c r="AC84" s="233">
        <f t="shared" si="47"/>
        <v>0</v>
      </c>
      <c r="AD84" s="233">
        <f t="shared" si="48"/>
        <v>0</v>
      </c>
      <c r="AE84" s="233">
        <f t="shared" si="49"/>
        <v>0</v>
      </c>
      <c r="AF84" s="233">
        <f t="shared" si="50"/>
        <v>0</v>
      </c>
      <c r="AG84" s="233">
        <f t="shared" si="34"/>
        <v>0</v>
      </c>
      <c r="AH84" s="233">
        <f t="shared" si="35"/>
        <v>0</v>
      </c>
      <c r="AI84" s="233">
        <f t="shared" si="36"/>
        <v>0</v>
      </c>
      <c r="AJ84" s="233">
        <f t="shared" si="37"/>
        <v>0</v>
      </c>
      <c r="AK84" s="233">
        <f t="shared" si="38"/>
        <v>0</v>
      </c>
      <c r="AL84" s="233">
        <f t="shared" si="39"/>
        <v>0</v>
      </c>
      <c r="AM84" s="233">
        <f t="shared" si="40"/>
        <v>0</v>
      </c>
      <c r="AN84" s="233">
        <f t="shared" si="41"/>
        <v>0</v>
      </c>
      <c r="AO84" s="233">
        <f t="shared" si="42"/>
        <v>0</v>
      </c>
      <c r="AP84" s="233">
        <f t="shared" si="43"/>
        <v>0</v>
      </c>
      <c r="AQ84" s="233" t="str">
        <f t="shared" si="44"/>
        <v/>
      </c>
      <c r="AR84" s="113">
        <f t="shared" si="45"/>
        <v>0</v>
      </c>
    </row>
    <row r="85" spans="1:44">
      <c r="A85" s="158"/>
      <c r="B85" s="153"/>
      <c r="C85" s="154"/>
      <c r="D85" s="154"/>
      <c r="E85" s="154"/>
      <c r="F85" s="154"/>
      <c r="G85" s="154"/>
      <c r="H85" s="154"/>
      <c r="I85" s="150"/>
      <c r="J85" s="149"/>
      <c r="K85" s="151"/>
      <c r="L85" s="185">
        <f t="shared" si="29"/>
        <v>0</v>
      </c>
      <c r="M85" s="185">
        <f t="shared" si="30"/>
        <v>0</v>
      </c>
      <c r="N85" s="186">
        <f t="shared" si="28"/>
        <v>0</v>
      </c>
      <c r="O85" s="180"/>
      <c r="P85" s="177"/>
      <c r="Q85" s="166" t="str">
        <f t="shared" si="31"/>
        <v/>
      </c>
      <c r="R85" s="166"/>
      <c r="S85" s="167" t="e">
        <f>IF(HYPERLINK(INDEX(Tables!D:D,MATCH('BG Justif'!Q85,Tables!F:F,0)))&lt;&gt;"",HYPERLINK(INDEX(Tables!D:D,MATCH('BG Justif'!Q85,Tables!F:F,0)),"Tableau de variation"),"")</f>
        <v>#N/A</v>
      </c>
      <c r="T85" s="168"/>
      <c r="U85" s="169"/>
      <c r="Z85" s="233" t="str">
        <f t="shared" si="32"/>
        <v/>
      </c>
      <c r="AA85" s="233">
        <f t="shared" si="33"/>
        <v>0</v>
      </c>
      <c r="AB85" s="233">
        <f t="shared" si="46"/>
        <v>0</v>
      </c>
      <c r="AC85" s="233">
        <f t="shared" si="47"/>
        <v>0</v>
      </c>
      <c r="AD85" s="233">
        <f t="shared" si="48"/>
        <v>0</v>
      </c>
      <c r="AE85" s="233">
        <f t="shared" si="49"/>
        <v>0</v>
      </c>
      <c r="AF85" s="233">
        <f t="shared" si="50"/>
        <v>0</v>
      </c>
      <c r="AG85" s="233">
        <f t="shared" si="34"/>
        <v>0</v>
      </c>
      <c r="AH85" s="233">
        <f t="shared" si="35"/>
        <v>0</v>
      </c>
      <c r="AI85" s="233">
        <f t="shared" si="36"/>
        <v>0</v>
      </c>
      <c r="AJ85" s="233">
        <f t="shared" si="37"/>
        <v>0</v>
      </c>
      <c r="AK85" s="233">
        <f t="shared" si="38"/>
        <v>0</v>
      </c>
      <c r="AL85" s="233">
        <f t="shared" si="39"/>
        <v>0</v>
      </c>
      <c r="AM85" s="233">
        <f t="shared" si="40"/>
        <v>0</v>
      </c>
      <c r="AN85" s="233">
        <f t="shared" si="41"/>
        <v>0</v>
      </c>
      <c r="AO85" s="233">
        <f t="shared" si="42"/>
        <v>0</v>
      </c>
      <c r="AP85" s="233">
        <f t="shared" si="43"/>
        <v>0</v>
      </c>
      <c r="AQ85" s="233" t="str">
        <f t="shared" si="44"/>
        <v/>
      </c>
      <c r="AR85" s="113">
        <f t="shared" si="45"/>
        <v>0</v>
      </c>
    </row>
    <row r="86" spans="1:44">
      <c r="A86" s="158"/>
      <c r="B86" s="153"/>
      <c r="C86" s="154"/>
      <c r="D86" s="154"/>
      <c r="E86" s="154"/>
      <c r="F86" s="154"/>
      <c r="G86" s="154"/>
      <c r="H86" s="154"/>
      <c r="I86" s="141"/>
      <c r="J86" s="149"/>
      <c r="K86" s="143"/>
      <c r="L86" s="185">
        <f t="shared" si="29"/>
        <v>0</v>
      </c>
      <c r="M86" s="185">
        <f t="shared" si="30"/>
        <v>0</v>
      </c>
      <c r="N86" s="186">
        <f t="shared" si="28"/>
        <v>0</v>
      </c>
      <c r="O86" s="180"/>
      <c r="P86" s="177"/>
      <c r="Q86" s="166" t="str">
        <f t="shared" si="31"/>
        <v/>
      </c>
      <c r="R86" s="166"/>
      <c r="S86" s="167" t="e">
        <f>IF(HYPERLINK(INDEX(Tables!D:D,MATCH('BG Justif'!Q86,Tables!F:F,0)))&lt;&gt;"",HYPERLINK(INDEX(Tables!D:D,MATCH('BG Justif'!Q86,Tables!F:F,0)),"Tableau de variation"),"")</f>
        <v>#N/A</v>
      </c>
      <c r="T86" s="168"/>
      <c r="U86" s="169"/>
      <c r="Z86" s="233" t="str">
        <f t="shared" si="32"/>
        <v/>
      </c>
      <c r="AA86" s="233">
        <f t="shared" si="33"/>
        <v>0</v>
      </c>
      <c r="AB86" s="233">
        <f t="shared" si="46"/>
        <v>0</v>
      </c>
      <c r="AC86" s="233">
        <f t="shared" si="47"/>
        <v>0</v>
      </c>
      <c r="AD86" s="233">
        <f t="shared" si="48"/>
        <v>0</v>
      </c>
      <c r="AE86" s="233">
        <f t="shared" si="49"/>
        <v>0</v>
      </c>
      <c r="AF86" s="233">
        <f t="shared" si="50"/>
        <v>0</v>
      </c>
      <c r="AG86" s="233">
        <f t="shared" si="34"/>
        <v>0</v>
      </c>
      <c r="AH86" s="233">
        <f t="shared" si="35"/>
        <v>0</v>
      </c>
      <c r="AI86" s="233">
        <f t="shared" si="36"/>
        <v>0</v>
      </c>
      <c r="AJ86" s="233">
        <f t="shared" si="37"/>
        <v>0</v>
      </c>
      <c r="AK86" s="233">
        <f t="shared" si="38"/>
        <v>0</v>
      </c>
      <c r="AL86" s="233">
        <f t="shared" si="39"/>
        <v>0</v>
      </c>
      <c r="AM86" s="233">
        <f t="shared" si="40"/>
        <v>0</v>
      </c>
      <c r="AN86" s="233">
        <f t="shared" si="41"/>
        <v>0</v>
      </c>
      <c r="AO86" s="233">
        <f t="shared" si="42"/>
        <v>0</v>
      </c>
      <c r="AP86" s="233">
        <f t="shared" si="43"/>
        <v>0</v>
      </c>
      <c r="AQ86" s="233" t="str">
        <f t="shared" si="44"/>
        <v/>
      </c>
      <c r="AR86" s="113">
        <f t="shared" si="45"/>
        <v>0</v>
      </c>
    </row>
    <row r="87" spans="1:44">
      <c r="A87" s="158"/>
      <c r="B87" s="153"/>
      <c r="C87" s="154"/>
      <c r="D87" s="154"/>
      <c r="E87" s="154"/>
      <c r="F87" s="154"/>
      <c r="G87" s="154"/>
      <c r="H87" s="154"/>
      <c r="I87" s="150"/>
      <c r="J87" s="149"/>
      <c r="K87" s="151"/>
      <c r="L87" s="185">
        <f t="shared" si="29"/>
        <v>0</v>
      </c>
      <c r="M87" s="185">
        <f t="shared" si="30"/>
        <v>0</v>
      </c>
      <c r="N87" s="186">
        <f t="shared" si="28"/>
        <v>0</v>
      </c>
      <c r="O87" s="180"/>
      <c r="P87" s="177"/>
      <c r="Q87" s="166" t="str">
        <f t="shared" si="31"/>
        <v/>
      </c>
      <c r="R87" s="166"/>
      <c r="S87" s="167" t="e">
        <f>IF(HYPERLINK(INDEX(Tables!D:D,MATCH('BG Justif'!Q87,Tables!F:F,0)))&lt;&gt;"",HYPERLINK(INDEX(Tables!D:D,MATCH('BG Justif'!Q87,Tables!F:F,0)),"Tableau de variation"),"")</f>
        <v>#N/A</v>
      </c>
      <c r="T87" s="168"/>
      <c r="U87" s="169"/>
      <c r="Z87" s="233" t="str">
        <f t="shared" si="32"/>
        <v/>
      </c>
      <c r="AA87" s="233">
        <f t="shared" si="33"/>
        <v>0</v>
      </c>
      <c r="AB87" s="233">
        <f t="shared" si="46"/>
        <v>0</v>
      </c>
      <c r="AC87" s="233">
        <f t="shared" si="47"/>
        <v>0</v>
      </c>
      <c r="AD87" s="233">
        <f t="shared" si="48"/>
        <v>0</v>
      </c>
      <c r="AE87" s="233">
        <f t="shared" si="49"/>
        <v>0</v>
      </c>
      <c r="AF87" s="233">
        <f t="shared" si="50"/>
        <v>0</v>
      </c>
      <c r="AG87" s="233">
        <f t="shared" si="34"/>
        <v>0</v>
      </c>
      <c r="AH87" s="233">
        <f t="shared" si="35"/>
        <v>0</v>
      </c>
      <c r="AI87" s="233">
        <f t="shared" si="36"/>
        <v>0</v>
      </c>
      <c r="AJ87" s="233">
        <f t="shared" si="37"/>
        <v>0</v>
      </c>
      <c r="AK87" s="233">
        <f t="shared" si="38"/>
        <v>0</v>
      </c>
      <c r="AL87" s="233">
        <f t="shared" si="39"/>
        <v>0</v>
      </c>
      <c r="AM87" s="233">
        <f t="shared" si="40"/>
        <v>0</v>
      </c>
      <c r="AN87" s="233">
        <f t="shared" si="41"/>
        <v>0</v>
      </c>
      <c r="AO87" s="233">
        <f t="shared" si="42"/>
        <v>0</v>
      </c>
      <c r="AP87" s="233">
        <f t="shared" si="43"/>
        <v>0</v>
      </c>
      <c r="AQ87" s="233" t="str">
        <f t="shared" si="44"/>
        <v/>
      </c>
      <c r="AR87" s="113">
        <f t="shared" si="45"/>
        <v>0</v>
      </c>
    </row>
    <row r="88" spans="1:44">
      <c r="A88" s="158"/>
      <c r="B88" s="153"/>
      <c r="C88" s="154"/>
      <c r="D88" s="154"/>
      <c r="E88" s="154"/>
      <c r="F88" s="154"/>
      <c r="G88" s="154"/>
      <c r="H88" s="154"/>
      <c r="I88" s="141"/>
      <c r="J88" s="149"/>
      <c r="K88" s="143"/>
      <c r="L88" s="185">
        <f t="shared" si="29"/>
        <v>0</v>
      </c>
      <c r="M88" s="185">
        <f t="shared" si="30"/>
        <v>0</v>
      </c>
      <c r="N88" s="186">
        <f t="shared" si="28"/>
        <v>0</v>
      </c>
      <c r="O88" s="180"/>
      <c r="P88" s="177"/>
      <c r="Q88" s="166" t="str">
        <f t="shared" si="31"/>
        <v/>
      </c>
      <c r="R88" s="166"/>
      <c r="S88" s="167" t="e">
        <f>IF(HYPERLINK(INDEX(Tables!D:D,MATCH('BG Justif'!Q88,Tables!F:F,0)))&lt;&gt;"",HYPERLINK(INDEX(Tables!D:D,MATCH('BG Justif'!Q88,Tables!F:F,0)),"Tableau de variation"),"")</f>
        <v>#N/A</v>
      </c>
      <c r="T88" s="168"/>
      <c r="U88" s="169"/>
      <c r="Z88" s="233" t="str">
        <f t="shared" si="32"/>
        <v/>
      </c>
      <c r="AA88" s="233">
        <f t="shared" si="33"/>
        <v>0</v>
      </c>
      <c r="AB88" s="233">
        <f t="shared" si="46"/>
        <v>0</v>
      </c>
      <c r="AC88" s="233">
        <f t="shared" si="47"/>
        <v>0</v>
      </c>
      <c r="AD88" s="233">
        <f t="shared" si="48"/>
        <v>0</v>
      </c>
      <c r="AE88" s="233">
        <f t="shared" si="49"/>
        <v>0</v>
      </c>
      <c r="AF88" s="233">
        <f t="shared" si="50"/>
        <v>0</v>
      </c>
      <c r="AG88" s="233">
        <f t="shared" si="34"/>
        <v>0</v>
      </c>
      <c r="AH88" s="233">
        <f t="shared" si="35"/>
        <v>0</v>
      </c>
      <c r="AI88" s="233">
        <f t="shared" si="36"/>
        <v>0</v>
      </c>
      <c r="AJ88" s="233">
        <f t="shared" si="37"/>
        <v>0</v>
      </c>
      <c r="AK88" s="233">
        <f t="shared" si="38"/>
        <v>0</v>
      </c>
      <c r="AL88" s="233">
        <f t="shared" si="39"/>
        <v>0</v>
      </c>
      <c r="AM88" s="233">
        <f t="shared" si="40"/>
        <v>0</v>
      </c>
      <c r="AN88" s="233">
        <f t="shared" si="41"/>
        <v>0</v>
      </c>
      <c r="AO88" s="233">
        <f t="shared" si="42"/>
        <v>0</v>
      </c>
      <c r="AP88" s="233">
        <f t="shared" si="43"/>
        <v>0</v>
      </c>
      <c r="AQ88" s="233" t="str">
        <f t="shared" si="44"/>
        <v/>
      </c>
      <c r="AR88" s="113">
        <f t="shared" si="45"/>
        <v>0</v>
      </c>
    </row>
    <row r="89" spans="1:44">
      <c r="A89" s="158"/>
      <c r="B89" s="153"/>
      <c r="C89" s="154"/>
      <c r="D89" s="154"/>
      <c r="E89" s="154"/>
      <c r="F89" s="154"/>
      <c r="G89" s="154"/>
      <c r="H89" s="154"/>
      <c r="I89" s="150"/>
      <c r="J89" s="149"/>
      <c r="K89" s="151"/>
      <c r="L89" s="185">
        <f t="shared" si="29"/>
        <v>0</v>
      </c>
      <c r="M89" s="185">
        <f t="shared" si="30"/>
        <v>0</v>
      </c>
      <c r="N89" s="186">
        <f t="shared" si="28"/>
        <v>0</v>
      </c>
      <c r="O89" s="180"/>
      <c r="P89" s="177"/>
      <c r="Q89" s="166" t="str">
        <f t="shared" si="31"/>
        <v/>
      </c>
      <c r="R89" s="166"/>
      <c r="S89" s="167" t="e">
        <f>IF(HYPERLINK(INDEX(Tables!D:D,MATCH('BG Justif'!Q89,Tables!F:F,0)))&lt;&gt;"",HYPERLINK(INDEX(Tables!D:D,MATCH('BG Justif'!Q89,Tables!F:F,0)),"Tableau de variation"),"")</f>
        <v>#N/A</v>
      </c>
      <c r="T89" s="168"/>
      <c r="U89" s="169"/>
      <c r="Z89" s="233" t="str">
        <f t="shared" si="32"/>
        <v/>
      </c>
      <c r="AA89" s="233">
        <f t="shared" si="33"/>
        <v>0</v>
      </c>
      <c r="AB89" s="233">
        <f t="shared" si="46"/>
        <v>0</v>
      </c>
      <c r="AC89" s="233">
        <f t="shared" si="47"/>
        <v>0</v>
      </c>
      <c r="AD89" s="233">
        <f t="shared" si="48"/>
        <v>0</v>
      </c>
      <c r="AE89" s="233">
        <f t="shared" si="49"/>
        <v>0</v>
      </c>
      <c r="AF89" s="233">
        <f t="shared" si="50"/>
        <v>0</v>
      </c>
      <c r="AG89" s="233">
        <f t="shared" si="34"/>
        <v>0</v>
      </c>
      <c r="AH89" s="233">
        <f t="shared" si="35"/>
        <v>0</v>
      </c>
      <c r="AI89" s="233">
        <f t="shared" si="36"/>
        <v>0</v>
      </c>
      <c r="AJ89" s="233">
        <f t="shared" si="37"/>
        <v>0</v>
      </c>
      <c r="AK89" s="233">
        <f t="shared" si="38"/>
        <v>0</v>
      </c>
      <c r="AL89" s="233">
        <f t="shared" si="39"/>
        <v>0</v>
      </c>
      <c r="AM89" s="233">
        <f t="shared" si="40"/>
        <v>0</v>
      </c>
      <c r="AN89" s="233">
        <f t="shared" si="41"/>
        <v>0</v>
      </c>
      <c r="AO89" s="233">
        <f t="shared" si="42"/>
        <v>0</v>
      </c>
      <c r="AP89" s="233">
        <f t="shared" si="43"/>
        <v>0</v>
      </c>
      <c r="AQ89" s="233" t="str">
        <f t="shared" si="44"/>
        <v/>
      </c>
      <c r="AR89" s="113">
        <f t="shared" si="45"/>
        <v>0</v>
      </c>
    </row>
    <row r="90" spans="1:44">
      <c r="A90" s="158"/>
      <c r="B90" s="153"/>
      <c r="C90" s="154"/>
      <c r="D90" s="154"/>
      <c r="E90" s="154"/>
      <c r="F90" s="154"/>
      <c r="G90" s="154"/>
      <c r="H90" s="154"/>
      <c r="I90" s="141"/>
      <c r="J90" s="149"/>
      <c r="K90" s="143"/>
      <c r="L90" s="185">
        <f t="shared" si="29"/>
        <v>0</v>
      </c>
      <c r="M90" s="185">
        <f t="shared" si="30"/>
        <v>0</v>
      </c>
      <c r="N90" s="186">
        <f t="shared" si="28"/>
        <v>0</v>
      </c>
      <c r="O90" s="180"/>
      <c r="P90" s="177"/>
      <c r="Q90" s="166" t="str">
        <f t="shared" si="31"/>
        <v/>
      </c>
      <c r="R90" s="166"/>
      <c r="S90" s="167" t="e">
        <f>IF(HYPERLINK(INDEX(Tables!D:D,MATCH('BG Justif'!Q90,Tables!F:F,0)))&lt;&gt;"",HYPERLINK(INDEX(Tables!D:D,MATCH('BG Justif'!Q90,Tables!F:F,0)),"Tableau de variation"),"")</f>
        <v>#N/A</v>
      </c>
      <c r="T90" s="168"/>
      <c r="U90" s="169"/>
      <c r="Z90" s="233" t="str">
        <f t="shared" si="32"/>
        <v/>
      </c>
      <c r="AA90" s="233">
        <f t="shared" si="33"/>
        <v>0</v>
      </c>
      <c r="AB90" s="233">
        <f t="shared" si="46"/>
        <v>0</v>
      </c>
      <c r="AC90" s="233">
        <f t="shared" si="47"/>
        <v>0</v>
      </c>
      <c r="AD90" s="233">
        <f t="shared" si="48"/>
        <v>0</v>
      </c>
      <c r="AE90" s="233">
        <f t="shared" si="49"/>
        <v>0</v>
      </c>
      <c r="AF90" s="233">
        <f t="shared" si="50"/>
        <v>0</v>
      </c>
      <c r="AG90" s="233">
        <f t="shared" si="34"/>
        <v>0</v>
      </c>
      <c r="AH90" s="233">
        <f t="shared" si="35"/>
        <v>0</v>
      </c>
      <c r="AI90" s="233">
        <f t="shared" si="36"/>
        <v>0</v>
      </c>
      <c r="AJ90" s="233">
        <f t="shared" si="37"/>
        <v>0</v>
      </c>
      <c r="AK90" s="233">
        <f t="shared" si="38"/>
        <v>0</v>
      </c>
      <c r="AL90" s="233">
        <f t="shared" si="39"/>
        <v>0</v>
      </c>
      <c r="AM90" s="233">
        <f t="shared" si="40"/>
        <v>0</v>
      </c>
      <c r="AN90" s="233">
        <f t="shared" si="41"/>
        <v>0</v>
      </c>
      <c r="AO90" s="233">
        <f t="shared" si="42"/>
        <v>0</v>
      </c>
      <c r="AP90" s="233">
        <f t="shared" si="43"/>
        <v>0</v>
      </c>
      <c r="AQ90" s="233" t="str">
        <f t="shared" si="44"/>
        <v/>
      </c>
      <c r="AR90" s="113">
        <f t="shared" si="45"/>
        <v>0</v>
      </c>
    </row>
    <row r="91" spans="1:44">
      <c r="A91" s="158"/>
      <c r="B91" s="153"/>
      <c r="C91" s="154"/>
      <c r="D91" s="154"/>
      <c r="E91" s="154"/>
      <c r="F91" s="154"/>
      <c r="G91" s="154"/>
      <c r="H91" s="154"/>
      <c r="I91" s="150"/>
      <c r="J91" s="149"/>
      <c r="K91" s="151"/>
      <c r="L91" s="185">
        <f t="shared" si="29"/>
        <v>0</v>
      </c>
      <c r="M91" s="185">
        <f t="shared" si="30"/>
        <v>0</v>
      </c>
      <c r="N91" s="186">
        <f t="shared" si="28"/>
        <v>0</v>
      </c>
      <c r="O91" s="180"/>
      <c r="P91" s="177"/>
      <c r="Q91" s="166" t="str">
        <f t="shared" si="31"/>
        <v/>
      </c>
      <c r="R91" s="166"/>
      <c r="S91" s="167" t="e">
        <f>IF(HYPERLINK(INDEX(Tables!D:D,MATCH('BG Justif'!Q91,Tables!F:F,0)))&lt;&gt;"",HYPERLINK(INDEX(Tables!D:D,MATCH('BG Justif'!Q91,Tables!F:F,0)),"Tableau de variation"),"")</f>
        <v>#N/A</v>
      </c>
      <c r="T91" s="168"/>
      <c r="U91" s="169"/>
      <c r="Z91" s="233" t="str">
        <f t="shared" si="32"/>
        <v/>
      </c>
      <c r="AA91" s="233">
        <f t="shared" si="33"/>
        <v>0</v>
      </c>
      <c r="AB91" s="233">
        <f t="shared" si="46"/>
        <v>0</v>
      </c>
      <c r="AC91" s="233">
        <f t="shared" si="47"/>
        <v>0</v>
      </c>
      <c r="AD91" s="233">
        <f t="shared" si="48"/>
        <v>0</v>
      </c>
      <c r="AE91" s="233">
        <f t="shared" si="49"/>
        <v>0</v>
      </c>
      <c r="AF91" s="233">
        <f t="shared" si="50"/>
        <v>0</v>
      </c>
      <c r="AG91" s="233">
        <f t="shared" si="34"/>
        <v>0</v>
      </c>
      <c r="AH91" s="233">
        <f t="shared" si="35"/>
        <v>0</v>
      </c>
      <c r="AI91" s="233">
        <f t="shared" si="36"/>
        <v>0</v>
      </c>
      <c r="AJ91" s="233">
        <f t="shared" si="37"/>
        <v>0</v>
      </c>
      <c r="AK91" s="233">
        <f t="shared" si="38"/>
        <v>0</v>
      </c>
      <c r="AL91" s="233">
        <f t="shared" si="39"/>
        <v>0</v>
      </c>
      <c r="AM91" s="233">
        <f t="shared" si="40"/>
        <v>0</v>
      </c>
      <c r="AN91" s="233">
        <f t="shared" si="41"/>
        <v>0</v>
      </c>
      <c r="AO91" s="233">
        <f t="shared" si="42"/>
        <v>0</v>
      </c>
      <c r="AP91" s="233">
        <f t="shared" si="43"/>
        <v>0</v>
      </c>
      <c r="AQ91" s="233" t="str">
        <f t="shared" si="44"/>
        <v/>
      </c>
      <c r="AR91" s="113">
        <f t="shared" si="45"/>
        <v>0</v>
      </c>
    </row>
    <row r="92" spans="1:44">
      <c r="A92" s="158"/>
      <c r="B92" s="153"/>
      <c r="C92" s="154"/>
      <c r="D92" s="154"/>
      <c r="E92" s="154"/>
      <c r="F92" s="154"/>
      <c r="G92" s="154"/>
      <c r="H92" s="154"/>
      <c r="I92" s="141"/>
      <c r="J92" s="149"/>
      <c r="K92" s="143"/>
      <c r="L92" s="185">
        <f t="shared" si="29"/>
        <v>0</v>
      </c>
      <c r="M92" s="185">
        <f t="shared" si="30"/>
        <v>0</v>
      </c>
      <c r="N92" s="186">
        <f t="shared" si="28"/>
        <v>0</v>
      </c>
      <c r="O92" s="180"/>
      <c r="P92" s="177"/>
      <c r="Q92" s="166" t="str">
        <f t="shared" si="31"/>
        <v/>
      </c>
      <c r="R92" s="166"/>
      <c r="S92" s="167" t="e">
        <f>IF(HYPERLINK(INDEX(Tables!D:D,MATCH('BG Justif'!Q92,Tables!F:F,0)))&lt;&gt;"",HYPERLINK(INDEX(Tables!D:D,MATCH('BG Justif'!Q92,Tables!F:F,0)),"Tableau de variation"),"")</f>
        <v>#N/A</v>
      </c>
      <c r="T92" s="168"/>
      <c r="U92" s="169"/>
      <c r="Z92" s="233" t="str">
        <f t="shared" si="32"/>
        <v/>
      </c>
      <c r="AA92" s="233">
        <f t="shared" si="33"/>
        <v>0</v>
      </c>
      <c r="AB92" s="233">
        <f t="shared" si="46"/>
        <v>0</v>
      </c>
      <c r="AC92" s="233">
        <f t="shared" si="47"/>
        <v>0</v>
      </c>
      <c r="AD92" s="233">
        <f t="shared" si="48"/>
        <v>0</v>
      </c>
      <c r="AE92" s="233">
        <f t="shared" si="49"/>
        <v>0</v>
      </c>
      <c r="AF92" s="233">
        <f t="shared" si="50"/>
        <v>0</v>
      </c>
      <c r="AG92" s="233">
        <f t="shared" si="34"/>
        <v>0</v>
      </c>
      <c r="AH92" s="233">
        <f t="shared" si="35"/>
        <v>0</v>
      </c>
      <c r="AI92" s="233">
        <f t="shared" si="36"/>
        <v>0</v>
      </c>
      <c r="AJ92" s="233">
        <f t="shared" si="37"/>
        <v>0</v>
      </c>
      <c r="AK92" s="233">
        <f t="shared" si="38"/>
        <v>0</v>
      </c>
      <c r="AL92" s="233">
        <f t="shared" si="39"/>
        <v>0</v>
      </c>
      <c r="AM92" s="233">
        <f t="shared" si="40"/>
        <v>0</v>
      </c>
      <c r="AN92" s="233">
        <f t="shared" si="41"/>
        <v>0</v>
      </c>
      <c r="AO92" s="233">
        <f t="shared" si="42"/>
        <v>0</v>
      </c>
      <c r="AP92" s="233">
        <f t="shared" si="43"/>
        <v>0</v>
      </c>
      <c r="AQ92" s="233" t="str">
        <f t="shared" si="44"/>
        <v/>
      </c>
      <c r="AR92" s="113">
        <f t="shared" si="45"/>
        <v>0</v>
      </c>
    </row>
    <row r="93" spans="1:44">
      <c r="A93" s="158"/>
      <c r="B93" s="153"/>
      <c r="C93" s="154"/>
      <c r="D93" s="154"/>
      <c r="E93" s="154"/>
      <c r="F93" s="154"/>
      <c r="G93" s="154"/>
      <c r="H93" s="154"/>
      <c r="I93" s="150"/>
      <c r="J93" s="149"/>
      <c r="K93" s="151"/>
      <c r="L93" s="185">
        <f t="shared" si="29"/>
        <v>0</v>
      </c>
      <c r="M93" s="185">
        <f t="shared" si="30"/>
        <v>0</v>
      </c>
      <c r="N93" s="186">
        <f t="shared" si="28"/>
        <v>0</v>
      </c>
      <c r="O93" s="180"/>
      <c r="P93" s="177"/>
      <c r="Q93" s="166" t="str">
        <f t="shared" si="31"/>
        <v/>
      </c>
      <c r="R93" s="166"/>
      <c r="S93" s="167" t="e">
        <f>IF(HYPERLINK(INDEX(Tables!D:D,MATCH('BG Justif'!Q93,Tables!F:F,0)))&lt;&gt;"",HYPERLINK(INDEX(Tables!D:D,MATCH('BG Justif'!Q93,Tables!F:F,0)),"Tableau de variation"),"")</f>
        <v>#N/A</v>
      </c>
      <c r="T93" s="168"/>
      <c r="U93" s="169"/>
      <c r="Z93" s="233" t="str">
        <f t="shared" si="32"/>
        <v/>
      </c>
      <c r="AA93" s="233">
        <f t="shared" si="33"/>
        <v>0</v>
      </c>
      <c r="AB93" s="233">
        <f t="shared" si="46"/>
        <v>0</v>
      </c>
      <c r="AC93" s="233">
        <f t="shared" si="47"/>
        <v>0</v>
      </c>
      <c r="AD93" s="233">
        <f t="shared" si="48"/>
        <v>0</v>
      </c>
      <c r="AE93" s="233">
        <f t="shared" si="49"/>
        <v>0</v>
      </c>
      <c r="AF93" s="233">
        <f t="shared" si="50"/>
        <v>0</v>
      </c>
      <c r="AG93" s="233">
        <f t="shared" si="34"/>
        <v>0</v>
      </c>
      <c r="AH93" s="233">
        <f t="shared" si="35"/>
        <v>0</v>
      </c>
      <c r="AI93" s="233">
        <f t="shared" si="36"/>
        <v>0</v>
      </c>
      <c r="AJ93" s="233">
        <f t="shared" si="37"/>
        <v>0</v>
      </c>
      <c r="AK93" s="233">
        <f t="shared" si="38"/>
        <v>0</v>
      </c>
      <c r="AL93" s="233">
        <f t="shared" si="39"/>
        <v>0</v>
      </c>
      <c r="AM93" s="233">
        <f t="shared" si="40"/>
        <v>0</v>
      </c>
      <c r="AN93" s="233">
        <f t="shared" si="41"/>
        <v>0</v>
      </c>
      <c r="AO93" s="233">
        <f t="shared" si="42"/>
        <v>0</v>
      </c>
      <c r="AP93" s="233">
        <f t="shared" si="43"/>
        <v>0</v>
      </c>
      <c r="AQ93" s="233" t="str">
        <f t="shared" si="44"/>
        <v/>
      </c>
      <c r="AR93" s="113">
        <f t="shared" si="45"/>
        <v>0</v>
      </c>
    </row>
    <row r="94" spans="1:44">
      <c r="A94" s="158"/>
      <c r="B94" s="153"/>
      <c r="C94" s="154"/>
      <c r="D94" s="154"/>
      <c r="E94" s="154"/>
      <c r="F94" s="154"/>
      <c r="G94" s="154"/>
      <c r="H94" s="154"/>
      <c r="I94" s="141"/>
      <c r="J94" s="149"/>
      <c r="K94" s="143"/>
      <c r="L94" s="185">
        <f t="shared" si="29"/>
        <v>0</v>
      </c>
      <c r="M94" s="185">
        <f t="shared" si="30"/>
        <v>0</v>
      </c>
      <c r="N94" s="186">
        <f t="shared" si="28"/>
        <v>0</v>
      </c>
      <c r="O94" s="180"/>
      <c r="P94" s="177"/>
      <c r="Q94" s="166" t="str">
        <f t="shared" si="31"/>
        <v/>
      </c>
      <c r="R94" s="166"/>
      <c r="S94" s="167" t="e">
        <f>IF(HYPERLINK(INDEX(Tables!D:D,MATCH('BG Justif'!Q94,Tables!F:F,0)))&lt;&gt;"",HYPERLINK(INDEX(Tables!D:D,MATCH('BG Justif'!Q94,Tables!F:F,0)),"Tableau de variation"),"")</f>
        <v>#N/A</v>
      </c>
      <c r="T94" s="168"/>
      <c r="U94" s="169"/>
      <c r="Z94" s="233" t="str">
        <f t="shared" si="32"/>
        <v/>
      </c>
      <c r="AA94" s="233">
        <f t="shared" si="33"/>
        <v>0</v>
      </c>
      <c r="AB94" s="233">
        <f t="shared" si="46"/>
        <v>0</v>
      </c>
      <c r="AC94" s="233">
        <f t="shared" si="47"/>
        <v>0</v>
      </c>
      <c r="AD94" s="233">
        <f t="shared" si="48"/>
        <v>0</v>
      </c>
      <c r="AE94" s="233">
        <f t="shared" si="49"/>
        <v>0</v>
      </c>
      <c r="AF94" s="233">
        <f t="shared" si="50"/>
        <v>0</v>
      </c>
      <c r="AG94" s="233">
        <f t="shared" si="34"/>
        <v>0</v>
      </c>
      <c r="AH94" s="233">
        <f t="shared" si="35"/>
        <v>0</v>
      </c>
      <c r="AI94" s="233">
        <f t="shared" si="36"/>
        <v>0</v>
      </c>
      <c r="AJ94" s="233">
        <f t="shared" si="37"/>
        <v>0</v>
      </c>
      <c r="AK94" s="233">
        <f t="shared" si="38"/>
        <v>0</v>
      </c>
      <c r="AL94" s="233">
        <f t="shared" si="39"/>
        <v>0</v>
      </c>
      <c r="AM94" s="233">
        <f t="shared" si="40"/>
        <v>0</v>
      </c>
      <c r="AN94" s="233">
        <f t="shared" si="41"/>
        <v>0</v>
      </c>
      <c r="AO94" s="233">
        <f t="shared" si="42"/>
        <v>0</v>
      </c>
      <c r="AP94" s="233">
        <f t="shared" si="43"/>
        <v>0</v>
      </c>
      <c r="AQ94" s="233" t="str">
        <f t="shared" si="44"/>
        <v/>
      </c>
      <c r="AR94" s="113">
        <f t="shared" si="45"/>
        <v>0</v>
      </c>
    </row>
    <row r="95" spans="1:44">
      <c r="A95" s="158"/>
      <c r="B95" s="153"/>
      <c r="C95" s="154"/>
      <c r="D95" s="154"/>
      <c r="E95" s="154"/>
      <c r="F95" s="154"/>
      <c r="G95" s="154"/>
      <c r="H95" s="154"/>
      <c r="I95" s="150"/>
      <c r="J95" s="149"/>
      <c r="K95" s="151"/>
      <c r="L95" s="185">
        <f t="shared" si="29"/>
        <v>0</v>
      </c>
      <c r="M95" s="185">
        <f t="shared" si="30"/>
        <v>0</v>
      </c>
      <c r="N95" s="186">
        <f t="shared" si="28"/>
        <v>0</v>
      </c>
      <c r="O95" s="180"/>
      <c r="P95" s="177"/>
      <c r="Q95" s="166" t="str">
        <f t="shared" si="31"/>
        <v/>
      </c>
      <c r="R95" s="166"/>
      <c r="S95" s="167" t="e">
        <f>IF(HYPERLINK(INDEX(Tables!D:D,MATCH('BG Justif'!Q95,Tables!F:F,0)))&lt;&gt;"",HYPERLINK(INDEX(Tables!D:D,MATCH('BG Justif'!Q95,Tables!F:F,0)),"Tableau de variation"),"")</f>
        <v>#N/A</v>
      </c>
      <c r="T95" s="168"/>
      <c r="U95" s="169"/>
      <c r="Z95" s="233" t="str">
        <f t="shared" si="32"/>
        <v/>
      </c>
      <c r="AA95" s="233">
        <f t="shared" si="33"/>
        <v>0</v>
      </c>
      <c r="AB95" s="233">
        <f t="shared" si="46"/>
        <v>0</v>
      </c>
      <c r="AC95" s="233">
        <f t="shared" si="47"/>
        <v>0</v>
      </c>
      <c r="AD95" s="233">
        <f t="shared" si="48"/>
        <v>0</v>
      </c>
      <c r="AE95" s="233">
        <f t="shared" si="49"/>
        <v>0</v>
      </c>
      <c r="AF95" s="233">
        <f t="shared" si="50"/>
        <v>0</v>
      </c>
      <c r="AG95" s="233">
        <f t="shared" si="34"/>
        <v>0</v>
      </c>
      <c r="AH95" s="233">
        <f t="shared" si="35"/>
        <v>0</v>
      </c>
      <c r="AI95" s="233">
        <f t="shared" si="36"/>
        <v>0</v>
      </c>
      <c r="AJ95" s="233">
        <f t="shared" si="37"/>
        <v>0</v>
      </c>
      <c r="AK95" s="233">
        <f t="shared" si="38"/>
        <v>0</v>
      </c>
      <c r="AL95" s="233">
        <f t="shared" si="39"/>
        <v>0</v>
      </c>
      <c r="AM95" s="233">
        <f t="shared" si="40"/>
        <v>0</v>
      </c>
      <c r="AN95" s="233">
        <f t="shared" si="41"/>
        <v>0</v>
      </c>
      <c r="AO95" s="233">
        <f t="shared" si="42"/>
        <v>0</v>
      </c>
      <c r="AP95" s="233">
        <f t="shared" si="43"/>
        <v>0</v>
      </c>
      <c r="AQ95" s="233" t="str">
        <f t="shared" si="44"/>
        <v/>
      </c>
      <c r="AR95" s="113">
        <f t="shared" si="45"/>
        <v>0</v>
      </c>
    </row>
    <row r="96" spans="1:44">
      <c r="A96" s="158"/>
      <c r="B96" s="153"/>
      <c r="C96" s="154"/>
      <c r="D96" s="154"/>
      <c r="E96" s="154"/>
      <c r="F96" s="154"/>
      <c r="G96" s="154"/>
      <c r="H96" s="154"/>
      <c r="I96" s="141"/>
      <c r="J96" s="149"/>
      <c r="K96" s="143"/>
      <c r="L96" s="185">
        <f t="shared" si="29"/>
        <v>0</v>
      </c>
      <c r="M96" s="185">
        <f t="shared" si="30"/>
        <v>0</v>
      </c>
      <c r="N96" s="186">
        <f t="shared" si="28"/>
        <v>0</v>
      </c>
      <c r="O96" s="180"/>
      <c r="P96" s="177"/>
      <c r="Q96" s="166" t="str">
        <f t="shared" si="31"/>
        <v/>
      </c>
      <c r="R96" s="166"/>
      <c r="S96" s="167" t="e">
        <f>IF(HYPERLINK(INDEX(Tables!D:D,MATCH('BG Justif'!Q96,Tables!F:F,0)))&lt;&gt;"",HYPERLINK(INDEX(Tables!D:D,MATCH('BG Justif'!Q96,Tables!F:F,0)),"Tableau de variation"),"")</f>
        <v>#N/A</v>
      </c>
      <c r="T96" s="168"/>
      <c r="U96" s="169"/>
      <c r="Z96" s="233" t="str">
        <f t="shared" si="32"/>
        <v/>
      </c>
      <c r="AA96" s="233">
        <f t="shared" si="33"/>
        <v>0</v>
      </c>
      <c r="AB96" s="233">
        <f t="shared" si="46"/>
        <v>0</v>
      </c>
      <c r="AC96" s="233">
        <f t="shared" si="47"/>
        <v>0</v>
      </c>
      <c r="AD96" s="233">
        <f t="shared" si="48"/>
        <v>0</v>
      </c>
      <c r="AE96" s="233">
        <f t="shared" si="49"/>
        <v>0</v>
      </c>
      <c r="AF96" s="233">
        <f t="shared" si="50"/>
        <v>0</v>
      </c>
      <c r="AG96" s="233">
        <f t="shared" si="34"/>
        <v>0</v>
      </c>
      <c r="AH96" s="233">
        <f t="shared" si="35"/>
        <v>0</v>
      </c>
      <c r="AI96" s="233">
        <f t="shared" si="36"/>
        <v>0</v>
      </c>
      <c r="AJ96" s="233">
        <f t="shared" si="37"/>
        <v>0</v>
      </c>
      <c r="AK96" s="233">
        <f t="shared" si="38"/>
        <v>0</v>
      </c>
      <c r="AL96" s="233">
        <f t="shared" si="39"/>
        <v>0</v>
      </c>
      <c r="AM96" s="233">
        <f t="shared" si="40"/>
        <v>0</v>
      </c>
      <c r="AN96" s="233">
        <f t="shared" si="41"/>
        <v>0</v>
      </c>
      <c r="AO96" s="233">
        <f t="shared" si="42"/>
        <v>0</v>
      </c>
      <c r="AP96" s="233">
        <f t="shared" si="43"/>
        <v>0</v>
      </c>
      <c r="AQ96" s="233" t="str">
        <f t="shared" si="44"/>
        <v/>
      </c>
      <c r="AR96" s="113">
        <f t="shared" si="45"/>
        <v>0</v>
      </c>
    </row>
    <row r="97" spans="1:44">
      <c r="A97" s="158"/>
      <c r="B97" s="153"/>
      <c r="C97" s="154"/>
      <c r="D97" s="154"/>
      <c r="E97" s="154"/>
      <c r="F97" s="154"/>
      <c r="G97" s="154"/>
      <c r="H97" s="154"/>
      <c r="I97" s="150"/>
      <c r="J97" s="149"/>
      <c r="K97" s="151"/>
      <c r="L97" s="185">
        <f t="shared" si="29"/>
        <v>0</v>
      </c>
      <c r="M97" s="185">
        <f t="shared" si="30"/>
        <v>0</v>
      </c>
      <c r="N97" s="186">
        <f t="shared" si="28"/>
        <v>0</v>
      </c>
      <c r="O97" s="180"/>
      <c r="P97" s="177"/>
      <c r="Q97" s="166" t="str">
        <f t="shared" si="31"/>
        <v/>
      </c>
      <c r="R97" s="166"/>
      <c r="S97" s="167" t="e">
        <f>IF(HYPERLINK(INDEX(Tables!D:D,MATCH('BG Justif'!Q97,Tables!F:F,0)))&lt;&gt;"",HYPERLINK(INDEX(Tables!D:D,MATCH('BG Justif'!Q97,Tables!F:F,0)),"Tableau de variation"),"")</f>
        <v>#N/A</v>
      </c>
      <c r="T97" s="168"/>
      <c r="U97" s="169"/>
      <c r="Z97" s="233" t="str">
        <f t="shared" si="32"/>
        <v/>
      </c>
      <c r="AA97" s="233">
        <f t="shared" si="33"/>
        <v>0</v>
      </c>
      <c r="AB97" s="233">
        <f t="shared" si="46"/>
        <v>0</v>
      </c>
      <c r="AC97" s="233">
        <f t="shared" si="47"/>
        <v>0</v>
      </c>
      <c r="AD97" s="233">
        <f t="shared" si="48"/>
        <v>0</v>
      </c>
      <c r="AE97" s="233">
        <f t="shared" si="49"/>
        <v>0</v>
      </c>
      <c r="AF97" s="233">
        <f t="shared" si="50"/>
        <v>0</v>
      </c>
      <c r="AG97" s="233">
        <f t="shared" si="34"/>
        <v>0</v>
      </c>
      <c r="AH97" s="233">
        <f t="shared" si="35"/>
        <v>0</v>
      </c>
      <c r="AI97" s="233">
        <f t="shared" si="36"/>
        <v>0</v>
      </c>
      <c r="AJ97" s="233">
        <f t="shared" si="37"/>
        <v>0</v>
      </c>
      <c r="AK97" s="233">
        <f t="shared" si="38"/>
        <v>0</v>
      </c>
      <c r="AL97" s="233">
        <f t="shared" si="39"/>
        <v>0</v>
      </c>
      <c r="AM97" s="233">
        <f t="shared" si="40"/>
        <v>0</v>
      </c>
      <c r="AN97" s="233">
        <f t="shared" si="41"/>
        <v>0</v>
      </c>
      <c r="AO97" s="233">
        <f t="shared" si="42"/>
        <v>0</v>
      </c>
      <c r="AP97" s="233">
        <f t="shared" si="43"/>
        <v>0</v>
      </c>
      <c r="AQ97" s="233" t="str">
        <f t="shared" si="44"/>
        <v/>
      </c>
      <c r="AR97" s="113">
        <f t="shared" si="45"/>
        <v>0</v>
      </c>
    </row>
    <row r="98" spans="1:44">
      <c r="A98" s="158"/>
      <c r="B98" s="153"/>
      <c r="C98" s="154"/>
      <c r="D98" s="154"/>
      <c r="E98" s="154"/>
      <c r="F98" s="154"/>
      <c r="G98" s="154"/>
      <c r="H98" s="154"/>
      <c r="I98" s="141"/>
      <c r="J98" s="149"/>
      <c r="K98" s="143"/>
      <c r="L98" s="185">
        <f t="shared" si="29"/>
        <v>0</v>
      </c>
      <c r="M98" s="185">
        <f t="shared" si="30"/>
        <v>0</v>
      </c>
      <c r="N98" s="186">
        <f t="shared" si="28"/>
        <v>0</v>
      </c>
      <c r="O98" s="180"/>
      <c r="P98" s="177"/>
      <c r="Q98" s="166" t="str">
        <f t="shared" si="31"/>
        <v/>
      </c>
      <c r="R98" s="166"/>
      <c r="S98" s="167" t="e">
        <f>IF(HYPERLINK(INDEX(Tables!D:D,MATCH('BG Justif'!Q98,Tables!F:F,0)))&lt;&gt;"",HYPERLINK(INDEX(Tables!D:D,MATCH('BG Justif'!Q98,Tables!F:F,0)),"Tableau de variation"),"")</f>
        <v>#N/A</v>
      </c>
      <c r="T98" s="168"/>
      <c r="U98" s="169"/>
      <c r="Z98" s="233" t="str">
        <f t="shared" si="32"/>
        <v/>
      </c>
      <c r="AA98" s="233">
        <f t="shared" si="33"/>
        <v>0</v>
      </c>
      <c r="AB98" s="233">
        <f t="shared" si="46"/>
        <v>0</v>
      </c>
      <c r="AC98" s="233">
        <f t="shared" si="47"/>
        <v>0</v>
      </c>
      <c r="AD98" s="233">
        <f t="shared" si="48"/>
        <v>0</v>
      </c>
      <c r="AE98" s="233">
        <f t="shared" si="49"/>
        <v>0</v>
      </c>
      <c r="AF98" s="233">
        <f t="shared" si="50"/>
        <v>0</v>
      </c>
      <c r="AG98" s="233">
        <f t="shared" si="34"/>
        <v>0</v>
      </c>
      <c r="AH98" s="233">
        <f t="shared" si="35"/>
        <v>0</v>
      </c>
      <c r="AI98" s="233">
        <f t="shared" si="36"/>
        <v>0</v>
      </c>
      <c r="AJ98" s="233">
        <f t="shared" si="37"/>
        <v>0</v>
      </c>
      <c r="AK98" s="233">
        <f t="shared" si="38"/>
        <v>0</v>
      </c>
      <c r="AL98" s="233">
        <f t="shared" si="39"/>
        <v>0</v>
      </c>
      <c r="AM98" s="233">
        <f t="shared" si="40"/>
        <v>0</v>
      </c>
      <c r="AN98" s="233">
        <f t="shared" si="41"/>
        <v>0</v>
      </c>
      <c r="AO98" s="233">
        <f t="shared" si="42"/>
        <v>0</v>
      </c>
      <c r="AP98" s="233">
        <f t="shared" si="43"/>
        <v>0</v>
      </c>
      <c r="AQ98" s="233" t="str">
        <f t="shared" si="44"/>
        <v/>
      </c>
      <c r="AR98" s="113">
        <f t="shared" si="45"/>
        <v>0</v>
      </c>
    </row>
    <row r="99" spans="1:44">
      <c r="A99" s="158"/>
      <c r="B99" s="153"/>
      <c r="C99" s="154"/>
      <c r="D99" s="154"/>
      <c r="E99" s="154"/>
      <c r="F99" s="154"/>
      <c r="G99" s="154"/>
      <c r="H99" s="154"/>
      <c r="I99" s="150"/>
      <c r="J99" s="149"/>
      <c r="K99" s="151"/>
      <c r="L99" s="185">
        <f t="shared" si="29"/>
        <v>0</v>
      </c>
      <c r="M99" s="185">
        <f t="shared" si="30"/>
        <v>0</v>
      </c>
      <c r="N99" s="186">
        <f t="shared" si="28"/>
        <v>0</v>
      </c>
      <c r="O99" s="180"/>
      <c r="P99" s="177"/>
      <c r="Q99" s="166" t="str">
        <f t="shared" si="31"/>
        <v/>
      </c>
      <c r="R99" s="166"/>
      <c r="S99" s="167" t="e">
        <f>IF(HYPERLINK(INDEX(Tables!D:D,MATCH('BG Justif'!Q99,Tables!F:F,0)))&lt;&gt;"",HYPERLINK(INDEX(Tables!D:D,MATCH('BG Justif'!Q99,Tables!F:F,0)),"Tableau de variation"),"")</f>
        <v>#N/A</v>
      </c>
      <c r="T99" s="168"/>
      <c r="U99" s="169"/>
      <c r="Z99" s="233" t="str">
        <f t="shared" si="32"/>
        <v/>
      </c>
      <c r="AA99" s="233">
        <f t="shared" si="33"/>
        <v>0</v>
      </c>
      <c r="AB99" s="233">
        <f t="shared" si="46"/>
        <v>0</v>
      </c>
      <c r="AC99" s="233">
        <f t="shared" si="47"/>
        <v>0</v>
      </c>
      <c r="AD99" s="233">
        <f t="shared" si="48"/>
        <v>0</v>
      </c>
      <c r="AE99" s="233">
        <f t="shared" si="49"/>
        <v>0</v>
      </c>
      <c r="AF99" s="233">
        <f t="shared" si="50"/>
        <v>0</v>
      </c>
      <c r="AG99" s="233">
        <f t="shared" si="34"/>
        <v>0</v>
      </c>
      <c r="AH99" s="233">
        <f t="shared" si="35"/>
        <v>0</v>
      </c>
      <c r="AI99" s="233">
        <f t="shared" si="36"/>
        <v>0</v>
      </c>
      <c r="AJ99" s="233">
        <f t="shared" si="37"/>
        <v>0</v>
      </c>
      <c r="AK99" s="233">
        <f t="shared" si="38"/>
        <v>0</v>
      </c>
      <c r="AL99" s="233">
        <f t="shared" si="39"/>
        <v>0</v>
      </c>
      <c r="AM99" s="233">
        <f t="shared" si="40"/>
        <v>0</v>
      </c>
      <c r="AN99" s="233">
        <f t="shared" si="41"/>
        <v>0</v>
      </c>
      <c r="AO99" s="233">
        <f t="shared" si="42"/>
        <v>0</v>
      </c>
      <c r="AP99" s="233">
        <f t="shared" si="43"/>
        <v>0</v>
      </c>
      <c r="AQ99" s="233" t="str">
        <f t="shared" si="44"/>
        <v/>
      </c>
      <c r="AR99" s="113">
        <f t="shared" si="45"/>
        <v>0</v>
      </c>
    </row>
    <row r="100" spans="1:44">
      <c r="A100" s="158"/>
      <c r="B100" s="153"/>
      <c r="C100" s="154"/>
      <c r="D100" s="154"/>
      <c r="E100" s="154"/>
      <c r="F100" s="154"/>
      <c r="G100" s="154"/>
      <c r="H100" s="154"/>
      <c r="I100" s="141"/>
      <c r="J100" s="149"/>
      <c r="K100" s="143"/>
      <c r="L100" s="185">
        <f t="shared" si="29"/>
        <v>0</v>
      </c>
      <c r="M100" s="185">
        <f t="shared" si="30"/>
        <v>0</v>
      </c>
      <c r="N100" s="186">
        <f t="shared" si="28"/>
        <v>0</v>
      </c>
      <c r="O100" s="180"/>
      <c r="P100" s="177"/>
      <c r="Q100" s="166" t="str">
        <f t="shared" si="31"/>
        <v/>
      </c>
      <c r="R100" s="166"/>
      <c r="S100" s="167" t="e">
        <f>IF(HYPERLINK(INDEX(Tables!D:D,MATCH('BG Justif'!Q100,Tables!F:F,0)))&lt;&gt;"",HYPERLINK(INDEX(Tables!D:D,MATCH('BG Justif'!Q100,Tables!F:F,0)),"Tableau de variation"),"")</f>
        <v>#N/A</v>
      </c>
      <c r="T100" s="168"/>
      <c r="U100" s="169"/>
      <c r="Z100" s="233" t="str">
        <f t="shared" si="32"/>
        <v/>
      </c>
      <c r="AA100" s="233">
        <f t="shared" si="33"/>
        <v>0</v>
      </c>
      <c r="AB100" s="233">
        <f t="shared" si="46"/>
        <v>0</v>
      </c>
      <c r="AC100" s="233">
        <f t="shared" si="47"/>
        <v>0</v>
      </c>
      <c r="AD100" s="233">
        <f t="shared" si="48"/>
        <v>0</v>
      </c>
      <c r="AE100" s="233">
        <f t="shared" si="49"/>
        <v>0</v>
      </c>
      <c r="AF100" s="233">
        <f t="shared" si="50"/>
        <v>0</v>
      </c>
      <c r="AG100" s="233">
        <f t="shared" si="34"/>
        <v>0</v>
      </c>
      <c r="AH100" s="233">
        <f t="shared" si="35"/>
        <v>0</v>
      </c>
      <c r="AI100" s="233">
        <f t="shared" si="36"/>
        <v>0</v>
      </c>
      <c r="AJ100" s="233">
        <f t="shared" si="37"/>
        <v>0</v>
      </c>
      <c r="AK100" s="233">
        <f t="shared" si="38"/>
        <v>0</v>
      </c>
      <c r="AL100" s="233">
        <f t="shared" si="39"/>
        <v>0</v>
      </c>
      <c r="AM100" s="233">
        <f t="shared" si="40"/>
        <v>0</v>
      </c>
      <c r="AN100" s="233">
        <f t="shared" si="41"/>
        <v>0</v>
      </c>
      <c r="AO100" s="233">
        <f t="shared" si="42"/>
        <v>0</v>
      </c>
      <c r="AP100" s="233">
        <f t="shared" si="43"/>
        <v>0</v>
      </c>
      <c r="AQ100" s="233" t="str">
        <f t="shared" si="44"/>
        <v/>
      </c>
      <c r="AR100" s="113">
        <f t="shared" si="45"/>
        <v>0</v>
      </c>
    </row>
    <row r="101" spans="1:44">
      <c r="A101" s="158"/>
      <c r="B101" s="153"/>
      <c r="C101" s="154"/>
      <c r="D101" s="154"/>
      <c r="E101" s="154"/>
      <c r="F101" s="154"/>
      <c r="G101" s="154"/>
      <c r="H101" s="154"/>
      <c r="I101" s="150"/>
      <c r="J101" s="149"/>
      <c r="K101" s="151"/>
      <c r="L101" s="185">
        <f t="shared" si="29"/>
        <v>0</v>
      </c>
      <c r="M101" s="185">
        <f t="shared" si="30"/>
        <v>0</v>
      </c>
      <c r="N101" s="186">
        <f t="shared" si="28"/>
        <v>0</v>
      </c>
      <c r="O101" s="180"/>
      <c r="P101" s="177"/>
      <c r="Q101" s="166" t="str">
        <f t="shared" si="31"/>
        <v/>
      </c>
      <c r="R101" s="166"/>
      <c r="S101" s="167" t="e">
        <f>IF(HYPERLINK(INDEX(Tables!D:D,MATCH('BG Justif'!Q101,Tables!F:F,0)))&lt;&gt;"",HYPERLINK(INDEX(Tables!D:D,MATCH('BG Justif'!Q101,Tables!F:F,0)),"Tableau de variation"),"")</f>
        <v>#N/A</v>
      </c>
      <c r="T101" s="168"/>
      <c r="U101" s="169"/>
      <c r="Z101" s="233" t="str">
        <f t="shared" si="32"/>
        <v/>
      </c>
      <c r="AA101" s="233">
        <f t="shared" si="33"/>
        <v>0</v>
      </c>
      <c r="AB101" s="233">
        <f t="shared" si="46"/>
        <v>0</v>
      </c>
      <c r="AC101" s="233">
        <f t="shared" si="47"/>
        <v>0</v>
      </c>
      <c r="AD101" s="233">
        <f t="shared" si="48"/>
        <v>0</v>
      </c>
      <c r="AE101" s="233">
        <f t="shared" si="49"/>
        <v>0</v>
      </c>
      <c r="AF101" s="233">
        <f t="shared" si="50"/>
        <v>0</v>
      </c>
      <c r="AG101" s="233">
        <f t="shared" si="34"/>
        <v>0</v>
      </c>
      <c r="AH101" s="233">
        <f t="shared" si="35"/>
        <v>0</v>
      </c>
      <c r="AI101" s="233">
        <f t="shared" si="36"/>
        <v>0</v>
      </c>
      <c r="AJ101" s="233">
        <f t="shared" si="37"/>
        <v>0</v>
      </c>
      <c r="AK101" s="233">
        <f t="shared" si="38"/>
        <v>0</v>
      </c>
      <c r="AL101" s="233">
        <f t="shared" si="39"/>
        <v>0</v>
      </c>
      <c r="AM101" s="233">
        <f t="shared" si="40"/>
        <v>0</v>
      </c>
      <c r="AN101" s="233">
        <f t="shared" si="41"/>
        <v>0</v>
      </c>
      <c r="AO101" s="233">
        <f t="shared" si="42"/>
        <v>0</v>
      </c>
      <c r="AP101" s="233">
        <f t="shared" si="43"/>
        <v>0</v>
      </c>
      <c r="AQ101" s="233" t="str">
        <f t="shared" si="44"/>
        <v/>
      </c>
      <c r="AR101" s="113">
        <f t="shared" si="45"/>
        <v>0</v>
      </c>
    </row>
    <row r="102" spans="1:44">
      <c r="A102" s="158"/>
      <c r="B102" s="153"/>
      <c r="C102" s="154"/>
      <c r="D102" s="154"/>
      <c r="E102" s="154"/>
      <c r="F102" s="154"/>
      <c r="G102" s="154"/>
      <c r="H102" s="154"/>
      <c r="I102" s="141"/>
      <c r="J102" s="149"/>
      <c r="K102" s="143"/>
      <c r="L102" s="185">
        <f t="shared" si="29"/>
        <v>0</v>
      </c>
      <c r="M102" s="185">
        <f t="shared" si="30"/>
        <v>0</v>
      </c>
      <c r="N102" s="186">
        <f t="shared" si="28"/>
        <v>0</v>
      </c>
      <c r="O102" s="180"/>
      <c r="P102" s="177"/>
      <c r="Q102" s="166" t="str">
        <f t="shared" si="31"/>
        <v/>
      </c>
      <c r="R102" s="166"/>
      <c r="S102" s="167" t="e">
        <f>IF(HYPERLINK(INDEX(Tables!D:D,MATCH('BG Justif'!Q102,Tables!F:F,0)))&lt;&gt;"",HYPERLINK(INDEX(Tables!D:D,MATCH('BG Justif'!Q102,Tables!F:F,0)),"Tableau de variation"),"")</f>
        <v>#N/A</v>
      </c>
      <c r="T102" s="168"/>
      <c r="U102" s="169"/>
      <c r="Z102" s="233" t="str">
        <f t="shared" si="32"/>
        <v/>
      </c>
      <c r="AA102" s="233">
        <f t="shared" si="33"/>
        <v>0</v>
      </c>
      <c r="AB102" s="233">
        <f t="shared" si="46"/>
        <v>0</v>
      </c>
      <c r="AC102" s="233">
        <f t="shared" si="47"/>
        <v>0</v>
      </c>
      <c r="AD102" s="233">
        <f t="shared" si="48"/>
        <v>0</v>
      </c>
      <c r="AE102" s="233">
        <f t="shared" si="49"/>
        <v>0</v>
      </c>
      <c r="AF102" s="233">
        <f t="shared" si="50"/>
        <v>0</v>
      </c>
      <c r="AG102" s="233">
        <f t="shared" si="34"/>
        <v>0</v>
      </c>
      <c r="AH102" s="233">
        <f t="shared" si="35"/>
        <v>0</v>
      </c>
      <c r="AI102" s="233">
        <f t="shared" si="36"/>
        <v>0</v>
      </c>
      <c r="AJ102" s="233">
        <f t="shared" si="37"/>
        <v>0</v>
      </c>
      <c r="AK102" s="233">
        <f t="shared" si="38"/>
        <v>0</v>
      </c>
      <c r="AL102" s="233">
        <f t="shared" si="39"/>
        <v>0</v>
      </c>
      <c r="AM102" s="233">
        <f t="shared" si="40"/>
        <v>0</v>
      </c>
      <c r="AN102" s="233">
        <f t="shared" si="41"/>
        <v>0</v>
      </c>
      <c r="AO102" s="233">
        <f t="shared" si="42"/>
        <v>0</v>
      </c>
      <c r="AP102" s="233">
        <f t="shared" si="43"/>
        <v>0</v>
      </c>
      <c r="AQ102" s="233" t="str">
        <f t="shared" si="44"/>
        <v/>
      </c>
      <c r="AR102" s="113">
        <f t="shared" si="45"/>
        <v>0</v>
      </c>
    </row>
    <row r="103" spans="1:44">
      <c r="A103" s="158"/>
      <c r="B103" s="153"/>
      <c r="C103" s="154"/>
      <c r="D103" s="154"/>
      <c r="E103" s="154"/>
      <c r="F103" s="154"/>
      <c r="G103" s="154"/>
      <c r="H103" s="154"/>
      <c r="I103" s="150"/>
      <c r="J103" s="149"/>
      <c r="K103" s="151"/>
      <c r="L103" s="185">
        <f t="shared" si="29"/>
        <v>0</v>
      </c>
      <c r="M103" s="185">
        <f t="shared" si="30"/>
        <v>0</v>
      </c>
      <c r="N103" s="186">
        <f t="shared" si="28"/>
        <v>0</v>
      </c>
      <c r="O103" s="180"/>
      <c r="P103" s="177"/>
      <c r="Q103" s="166" t="str">
        <f t="shared" si="31"/>
        <v/>
      </c>
      <c r="R103" s="166"/>
      <c r="S103" s="167" t="e">
        <f>IF(HYPERLINK(INDEX(Tables!D:D,MATCH('BG Justif'!Q103,Tables!F:F,0)))&lt;&gt;"",HYPERLINK(INDEX(Tables!D:D,MATCH('BG Justif'!Q103,Tables!F:F,0)),"Tableau de variation"),"")</f>
        <v>#N/A</v>
      </c>
      <c r="T103" s="168"/>
      <c r="U103" s="169"/>
      <c r="Z103" s="233" t="str">
        <f t="shared" si="32"/>
        <v/>
      </c>
      <c r="AA103" s="233">
        <f t="shared" si="33"/>
        <v>0</v>
      </c>
      <c r="AB103" s="233">
        <f t="shared" si="46"/>
        <v>0</v>
      </c>
      <c r="AC103" s="233">
        <f t="shared" si="47"/>
        <v>0</v>
      </c>
      <c r="AD103" s="233">
        <f t="shared" si="48"/>
        <v>0</v>
      </c>
      <c r="AE103" s="233">
        <f t="shared" si="49"/>
        <v>0</v>
      </c>
      <c r="AF103" s="233">
        <f t="shared" si="50"/>
        <v>0</v>
      </c>
      <c r="AG103" s="233">
        <f t="shared" si="34"/>
        <v>0</v>
      </c>
      <c r="AH103" s="233">
        <f t="shared" si="35"/>
        <v>0</v>
      </c>
      <c r="AI103" s="233">
        <f t="shared" si="36"/>
        <v>0</v>
      </c>
      <c r="AJ103" s="233">
        <f t="shared" si="37"/>
        <v>0</v>
      </c>
      <c r="AK103" s="233">
        <f t="shared" si="38"/>
        <v>0</v>
      </c>
      <c r="AL103" s="233">
        <f t="shared" si="39"/>
        <v>0</v>
      </c>
      <c r="AM103" s="233">
        <f t="shared" si="40"/>
        <v>0</v>
      </c>
      <c r="AN103" s="233">
        <f t="shared" si="41"/>
        <v>0</v>
      </c>
      <c r="AO103" s="233">
        <f t="shared" si="42"/>
        <v>0</v>
      </c>
      <c r="AP103" s="233">
        <f t="shared" si="43"/>
        <v>0</v>
      </c>
      <c r="AQ103" s="233" t="str">
        <f t="shared" si="44"/>
        <v/>
      </c>
      <c r="AR103" s="113">
        <f t="shared" si="45"/>
        <v>0</v>
      </c>
    </row>
    <row r="104" spans="1:44">
      <c r="A104" s="158"/>
      <c r="B104" s="153"/>
      <c r="C104" s="154"/>
      <c r="D104" s="154"/>
      <c r="E104" s="154"/>
      <c r="F104" s="154"/>
      <c r="G104" s="154"/>
      <c r="H104" s="154"/>
      <c r="I104" s="141"/>
      <c r="J104" s="149"/>
      <c r="K104" s="143"/>
      <c r="L104" s="185">
        <f t="shared" si="29"/>
        <v>0</v>
      </c>
      <c r="M104" s="185">
        <f t="shared" si="30"/>
        <v>0</v>
      </c>
      <c r="N104" s="186">
        <f t="shared" si="28"/>
        <v>0</v>
      </c>
      <c r="O104" s="180"/>
      <c r="P104" s="177"/>
      <c r="Q104" s="166" t="str">
        <f t="shared" si="31"/>
        <v/>
      </c>
      <c r="R104" s="166"/>
      <c r="S104" s="167" t="e">
        <f>IF(HYPERLINK(INDEX(Tables!D:D,MATCH('BG Justif'!Q104,Tables!F:F,0)))&lt;&gt;"",HYPERLINK(INDEX(Tables!D:D,MATCH('BG Justif'!Q104,Tables!F:F,0)),"Tableau de variation"),"")</f>
        <v>#N/A</v>
      </c>
      <c r="T104" s="168"/>
      <c r="U104" s="169"/>
      <c r="Z104" s="233" t="str">
        <f t="shared" si="32"/>
        <v/>
      </c>
      <c r="AA104" s="233">
        <f t="shared" si="33"/>
        <v>0</v>
      </c>
      <c r="AB104" s="233">
        <f t="shared" si="46"/>
        <v>0</v>
      </c>
      <c r="AC104" s="233">
        <f t="shared" si="47"/>
        <v>0</v>
      </c>
      <c r="AD104" s="233">
        <f t="shared" si="48"/>
        <v>0</v>
      </c>
      <c r="AE104" s="233">
        <f t="shared" si="49"/>
        <v>0</v>
      </c>
      <c r="AF104" s="233">
        <f t="shared" si="50"/>
        <v>0</v>
      </c>
      <c r="AG104" s="233">
        <f t="shared" si="34"/>
        <v>0</v>
      </c>
      <c r="AH104" s="233">
        <f t="shared" si="35"/>
        <v>0</v>
      </c>
      <c r="AI104" s="233">
        <f t="shared" si="36"/>
        <v>0</v>
      </c>
      <c r="AJ104" s="233">
        <f t="shared" si="37"/>
        <v>0</v>
      </c>
      <c r="AK104" s="233">
        <f t="shared" si="38"/>
        <v>0</v>
      </c>
      <c r="AL104" s="233">
        <f t="shared" si="39"/>
        <v>0</v>
      </c>
      <c r="AM104" s="233">
        <f t="shared" si="40"/>
        <v>0</v>
      </c>
      <c r="AN104" s="233">
        <f t="shared" si="41"/>
        <v>0</v>
      </c>
      <c r="AO104" s="233">
        <f t="shared" si="42"/>
        <v>0</v>
      </c>
      <c r="AP104" s="233">
        <f t="shared" si="43"/>
        <v>0</v>
      </c>
      <c r="AQ104" s="233" t="str">
        <f t="shared" si="44"/>
        <v/>
      </c>
      <c r="AR104" s="113">
        <f t="shared" si="45"/>
        <v>0</v>
      </c>
    </row>
    <row r="105" spans="1:44">
      <c r="A105" s="158"/>
      <c r="B105" s="153"/>
      <c r="C105" s="154"/>
      <c r="D105" s="154"/>
      <c r="E105" s="154"/>
      <c r="F105" s="154"/>
      <c r="G105" s="154"/>
      <c r="H105" s="154"/>
      <c r="I105" s="150"/>
      <c r="J105" s="149"/>
      <c r="K105" s="151"/>
      <c r="L105" s="185">
        <f t="shared" si="29"/>
        <v>0</v>
      </c>
      <c r="M105" s="185">
        <f t="shared" si="30"/>
        <v>0</v>
      </c>
      <c r="N105" s="186">
        <f t="shared" si="28"/>
        <v>0</v>
      </c>
      <c r="O105" s="180"/>
      <c r="P105" s="177"/>
      <c r="Q105" s="166" t="str">
        <f t="shared" si="31"/>
        <v/>
      </c>
      <c r="R105" s="166"/>
      <c r="S105" s="167" t="e">
        <f>IF(HYPERLINK(INDEX(Tables!D:D,MATCH('BG Justif'!Q105,Tables!F:F,0)))&lt;&gt;"",HYPERLINK(INDEX(Tables!D:D,MATCH('BG Justif'!Q105,Tables!F:F,0)),"Tableau de variation"),"")</f>
        <v>#N/A</v>
      </c>
      <c r="T105" s="168"/>
      <c r="U105" s="169"/>
      <c r="Z105" s="233" t="str">
        <f t="shared" si="32"/>
        <v/>
      </c>
      <c r="AA105" s="233">
        <f t="shared" si="33"/>
        <v>0</v>
      </c>
      <c r="AB105" s="233">
        <f t="shared" si="46"/>
        <v>0</v>
      </c>
      <c r="AC105" s="233">
        <f t="shared" si="47"/>
        <v>0</v>
      </c>
      <c r="AD105" s="233">
        <f t="shared" si="48"/>
        <v>0</v>
      </c>
      <c r="AE105" s="233">
        <f t="shared" si="49"/>
        <v>0</v>
      </c>
      <c r="AF105" s="233">
        <f t="shared" si="50"/>
        <v>0</v>
      </c>
      <c r="AG105" s="233">
        <f t="shared" si="34"/>
        <v>0</v>
      </c>
      <c r="AH105" s="233">
        <f t="shared" si="35"/>
        <v>0</v>
      </c>
      <c r="AI105" s="233">
        <f t="shared" si="36"/>
        <v>0</v>
      </c>
      <c r="AJ105" s="233">
        <f t="shared" si="37"/>
        <v>0</v>
      </c>
      <c r="AK105" s="233">
        <f t="shared" si="38"/>
        <v>0</v>
      </c>
      <c r="AL105" s="233">
        <f t="shared" si="39"/>
        <v>0</v>
      </c>
      <c r="AM105" s="233">
        <f t="shared" si="40"/>
        <v>0</v>
      </c>
      <c r="AN105" s="233">
        <f t="shared" si="41"/>
        <v>0</v>
      </c>
      <c r="AO105" s="233">
        <f t="shared" si="42"/>
        <v>0</v>
      </c>
      <c r="AP105" s="233">
        <f t="shared" si="43"/>
        <v>0</v>
      </c>
      <c r="AQ105" s="233" t="str">
        <f t="shared" si="44"/>
        <v/>
      </c>
      <c r="AR105" s="113">
        <f t="shared" si="45"/>
        <v>0</v>
      </c>
    </row>
    <row r="106" spans="1:44">
      <c r="A106" s="158"/>
      <c r="B106" s="153"/>
      <c r="C106" s="154"/>
      <c r="D106" s="154"/>
      <c r="E106" s="154"/>
      <c r="F106" s="154"/>
      <c r="G106" s="154"/>
      <c r="H106" s="154"/>
      <c r="I106" s="141"/>
      <c r="J106" s="149"/>
      <c r="K106" s="143"/>
      <c r="L106" s="185">
        <f t="shared" si="29"/>
        <v>0</v>
      </c>
      <c r="M106" s="185">
        <f t="shared" si="30"/>
        <v>0</v>
      </c>
      <c r="N106" s="186">
        <f t="shared" si="28"/>
        <v>0</v>
      </c>
      <c r="O106" s="180"/>
      <c r="P106" s="177"/>
      <c r="Q106" s="166" t="str">
        <f t="shared" si="31"/>
        <v/>
      </c>
      <c r="R106" s="166"/>
      <c r="S106" s="167" t="e">
        <f>IF(HYPERLINK(INDEX(Tables!D:D,MATCH('BG Justif'!Q106,Tables!F:F,0)))&lt;&gt;"",HYPERLINK(INDEX(Tables!D:D,MATCH('BG Justif'!Q106,Tables!F:F,0)),"Tableau de variation"),"")</f>
        <v>#N/A</v>
      </c>
      <c r="T106" s="168"/>
      <c r="U106" s="169"/>
      <c r="Z106" s="233" t="str">
        <f t="shared" si="32"/>
        <v/>
      </c>
      <c r="AA106" s="233">
        <f t="shared" si="33"/>
        <v>0</v>
      </c>
      <c r="AB106" s="233">
        <f t="shared" si="46"/>
        <v>0</v>
      </c>
      <c r="AC106" s="233">
        <f t="shared" si="47"/>
        <v>0</v>
      </c>
      <c r="AD106" s="233">
        <f t="shared" si="48"/>
        <v>0</v>
      </c>
      <c r="AE106" s="233">
        <f t="shared" si="49"/>
        <v>0</v>
      </c>
      <c r="AF106" s="233">
        <f t="shared" si="50"/>
        <v>0</v>
      </c>
      <c r="AG106" s="233">
        <f t="shared" si="34"/>
        <v>0</v>
      </c>
      <c r="AH106" s="233">
        <f t="shared" si="35"/>
        <v>0</v>
      </c>
      <c r="AI106" s="233">
        <f t="shared" si="36"/>
        <v>0</v>
      </c>
      <c r="AJ106" s="233">
        <f t="shared" si="37"/>
        <v>0</v>
      </c>
      <c r="AK106" s="233">
        <f t="shared" si="38"/>
        <v>0</v>
      </c>
      <c r="AL106" s="233">
        <f t="shared" si="39"/>
        <v>0</v>
      </c>
      <c r="AM106" s="233">
        <f t="shared" si="40"/>
        <v>0</v>
      </c>
      <c r="AN106" s="233">
        <f t="shared" si="41"/>
        <v>0</v>
      </c>
      <c r="AO106" s="233">
        <f t="shared" si="42"/>
        <v>0</v>
      </c>
      <c r="AP106" s="233">
        <f t="shared" si="43"/>
        <v>0</v>
      </c>
      <c r="AQ106" s="233" t="str">
        <f t="shared" si="44"/>
        <v/>
      </c>
      <c r="AR106" s="113">
        <f t="shared" si="45"/>
        <v>0</v>
      </c>
    </row>
    <row r="107" spans="1:44">
      <c r="A107" s="158"/>
      <c r="B107" s="153"/>
      <c r="C107" s="154"/>
      <c r="D107" s="154"/>
      <c r="E107" s="154"/>
      <c r="F107" s="154"/>
      <c r="G107" s="154"/>
      <c r="H107" s="154"/>
      <c r="I107" s="150"/>
      <c r="J107" s="149"/>
      <c r="K107" s="151"/>
      <c r="L107" s="185">
        <f t="shared" si="29"/>
        <v>0</v>
      </c>
      <c r="M107" s="185">
        <f t="shared" si="30"/>
        <v>0</v>
      </c>
      <c r="N107" s="186">
        <f t="shared" si="28"/>
        <v>0</v>
      </c>
      <c r="O107" s="180"/>
      <c r="P107" s="177"/>
      <c r="Q107" s="166" t="str">
        <f t="shared" si="31"/>
        <v/>
      </c>
      <c r="R107" s="166"/>
      <c r="S107" s="167" t="e">
        <f>IF(HYPERLINK(INDEX(Tables!D:D,MATCH('BG Justif'!Q107,Tables!F:F,0)))&lt;&gt;"",HYPERLINK(INDEX(Tables!D:D,MATCH('BG Justif'!Q107,Tables!F:F,0)),"Tableau de variation"),"")</f>
        <v>#N/A</v>
      </c>
      <c r="T107" s="168"/>
      <c r="U107" s="169"/>
      <c r="Z107" s="233" t="str">
        <f t="shared" si="32"/>
        <v/>
      </c>
      <c r="AA107" s="233">
        <f t="shared" si="33"/>
        <v>0</v>
      </c>
      <c r="AB107" s="233">
        <f t="shared" si="46"/>
        <v>0</v>
      </c>
      <c r="AC107" s="233">
        <f t="shared" si="47"/>
        <v>0</v>
      </c>
      <c r="AD107" s="233">
        <f t="shared" si="48"/>
        <v>0</v>
      </c>
      <c r="AE107" s="233">
        <f t="shared" si="49"/>
        <v>0</v>
      </c>
      <c r="AF107" s="233">
        <f t="shared" si="50"/>
        <v>0</v>
      </c>
      <c r="AG107" s="233">
        <f t="shared" si="34"/>
        <v>0</v>
      </c>
      <c r="AH107" s="233">
        <f t="shared" si="35"/>
        <v>0</v>
      </c>
      <c r="AI107" s="233">
        <f t="shared" si="36"/>
        <v>0</v>
      </c>
      <c r="AJ107" s="233">
        <f t="shared" si="37"/>
        <v>0</v>
      </c>
      <c r="AK107" s="233">
        <f t="shared" si="38"/>
        <v>0</v>
      </c>
      <c r="AL107" s="233">
        <f t="shared" si="39"/>
        <v>0</v>
      </c>
      <c r="AM107" s="233">
        <f t="shared" si="40"/>
        <v>0</v>
      </c>
      <c r="AN107" s="233">
        <f t="shared" si="41"/>
        <v>0</v>
      </c>
      <c r="AO107" s="233">
        <f t="shared" si="42"/>
        <v>0</v>
      </c>
      <c r="AP107" s="233">
        <f t="shared" si="43"/>
        <v>0</v>
      </c>
      <c r="AQ107" s="233" t="str">
        <f t="shared" si="44"/>
        <v/>
      </c>
      <c r="AR107" s="113">
        <f t="shared" si="45"/>
        <v>0</v>
      </c>
    </row>
    <row r="108" spans="1:44">
      <c r="A108" s="158"/>
      <c r="B108" s="153"/>
      <c r="C108" s="154"/>
      <c r="D108" s="154"/>
      <c r="E108" s="154"/>
      <c r="F108" s="154"/>
      <c r="G108" s="154"/>
      <c r="H108" s="154"/>
      <c r="I108" s="141"/>
      <c r="J108" s="149"/>
      <c r="K108" s="143"/>
      <c r="L108" s="185">
        <f t="shared" si="29"/>
        <v>0</v>
      </c>
      <c r="M108" s="185">
        <f t="shared" si="30"/>
        <v>0</v>
      </c>
      <c r="N108" s="186">
        <f t="shared" si="28"/>
        <v>0</v>
      </c>
      <c r="O108" s="180"/>
      <c r="P108" s="177"/>
      <c r="Q108" s="166" t="str">
        <f t="shared" si="31"/>
        <v/>
      </c>
      <c r="R108" s="166"/>
      <c r="S108" s="167" t="e">
        <f>IF(HYPERLINK(INDEX(Tables!D:D,MATCH('BG Justif'!Q108,Tables!F:F,0)))&lt;&gt;"",HYPERLINK(INDEX(Tables!D:D,MATCH('BG Justif'!Q108,Tables!F:F,0)),"Tableau de variation"),"")</f>
        <v>#N/A</v>
      </c>
      <c r="T108" s="168"/>
      <c r="U108" s="169"/>
      <c r="Z108" s="233" t="str">
        <f t="shared" si="32"/>
        <v/>
      </c>
      <c r="AA108" s="233">
        <f t="shared" si="33"/>
        <v>0</v>
      </c>
      <c r="AB108" s="233">
        <f t="shared" si="46"/>
        <v>0</v>
      </c>
      <c r="AC108" s="233">
        <f t="shared" si="47"/>
        <v>0</v>
      </c>
      <c r="AD108" s="233">
        <f t="shared" si="48"/>
        <v>0</v>
      </c>
      <c r="AE108" s="233">
        <f t="shared" si="49"/>
        <v>0</v>
      </c>
      <c r="AF108" s="233">
        <f t="shared" si="50"/>
        <v>0</v>
      </c>
      <c r="AG108" s="233">
        <f t="shared" si="34"/>
        <v>0</v>
      </c>
      <c r="AH108" s="233">
        <f t="shared" si="35"/>
        <v>0</v>
      </c>
      <c r="AI108" s="233">
        <f t="shared" si="36"/>
        <v>0</v>
      </c>
      <c r="AJ108" s="233">
        <f t="shared" si="37"/>
        <v>0</v>
      </c>
      <c r="AK108" s="233">
        <f t="shared" si="38"/>
        <v>0</v>
      </c>
      <c r="AL108" s="233">
        <f t="shared" si="39"/>
        <v>0</v>
      </c>
      <c r="AM108" s="233">
        <f t="shared" si="40"/>
        <v>0</v>
      </c>
      <c r="AN108" s="233">
        <f t="shared" si="41"/>
        <v>0</v>
      </c>
      <c r="AO108" s="233">
        <f t="shared" si="42"/>
        <v>0</v>
      </c>
      <c r="AP108" s="233">
        <f t="shared" si="43"/>
        <v>0</v>
      </c>
      <c r="AQ108" s="233" t="str">
        <f t="shared" si="44"/>
        <v/>
      </c>
      <c r="AR108" s="113">
        <f t="shared" si="45"/>
        <v>0</v>
      </c>
    </row>
    <row r="109" spans="1:44">
      <c r="A109" s="158"/>
      <c r="B109" s="153"/>
      <c r="C109" s="154"/>
      <c r="D109" s="154"/>
      <c r="E109" s="154"/>
      <c r="F109" s="154"/>
      <c r="G109" s="154"/>
      <c r="H109" s="154"/>
      <c r="I109" s="150"/>
      <c r="J109" s="149"/>
      <c r="K109" s="151"/>
      <c r="L109" s="185">
        <f t="shared" si="29"/>
        <v>0</v>
      </c>
      <c r="M109" s="185">
        <f t="shared" si="30"/>
        <v>0</v>
      </c>
      <c r="N109" s="186">
        <f t="shared" si="28"/>
        <v>0</v>
      </c>
      <c r="O109" s="180"/>
      <c r="P109" s="177"/>
      <c r="Q109" s="166" t="str">
        <f t="shared" si="31"/>
        <v/>
      </c>
      <c r="R109" s="166"/>
      <c r="S109" s="167" t="e">
        <f>IF(HYPERLINK(INDEX(Tables!D:D,MATCH('BG Justif'!Q109,Tables!F:F,0)))&lt;&gt;"",HYPERLINK(INDEX(Tables!D:D,MATCH('BG Justif'!Q109,Tables!F:F,0)),"Tableau de variation"),"")</f>
        <v>#N/A</v>
      </c>
      <c r="T109" s="168"/>
      <c r="U109" s="169"/>
      <c r="Z109" s="233" t="str">
        <f t="shared" si="32"/>
        <v/>
      </c>
      <c r="AA109" s="233">
        <f t="shared" si="33"/>
        <v>0</v>
      </c>
      <c r="AB109" s="233">
        <f t="shared" si="46"/>
        <v>0</v>
      </c>
      <c r="AC109" s="233">
        <f t="shared" si="47"/>
        <v>0</v>
      </c>
      <c r="AD109" s="233">
        <f t="shared" si="48"/>
        <v>0</v>
      </c>
      <c r="AE109" s="233">
        <f t="shared" si="49"/>
        <v>0</v>
      </c>
      <c r="AF109" s="233">
        <f t="shared" si="50"/>
        <v>0</v>
      </c>
      <c r="AG109" s="233">
        <f t="shared" si="34"/>
        <v>0</v>
      </c>
      <c r="AH109" s="233">
        <f t="shared" si="35"/>
        <v>0</v>
      </c>
      <c r="AI109" s="233">
        <f t="shared" si="36"/>
        <v>0</v>
      </c>
      <c r="AJ109" s="233">
        <f t="shared" si="37"/>
        <v>0</v>
      </c>
      <c r="AK109" s="233">
        <f t="shared" si="38"/>
        <v>0</v>
      </c>
      <c r="AL109" s="233">
        <f t="shared" si="39"/>
        <v>0</v>
      </c>
      <c r="AM109" s="233">
        <f t="shared" si="40"/>
        <v>0</v>
      </c>
      <c r="AN109" s="233">
        <f t="shared" si="41"/>
        <v>0</v>
      </c>
      <c r="AO109" s="233">
        <f t="shared" si="42"/>
        <v>0</v>
      </c>
      <c r="AP109" s="233">
        <f t="shared" si="43"/>
        <v>0</v>
      </c>
      <c r="AQ109" s="233" t="str">
        <f t="shared" si="44"/>
        <v/>
      </c>
      <c r="AR109" s="113">
        <f t="shared" si="45"/>
        <v>0</v>
      </c>
    </row>
    <row r="110" spans="1:44">
      <c r="A110" s="158"/>
      <c r="B110" s="153"/>
      <c r="C110" s="154"/>
      <c r="D110" s="154"/>
      <c r="E110" s="154"/>
      <c r="F110" s="154"/>
      <c r="G110" s="154"/>
      <c r="H110" s="154"/>
      <c r="I110" s="141"/>
      <c r="J110" s="149"/>
      <c r="K110" s="143"/>
      <c r="L110" s="185">
        <f t="shared" si="29"/>
        <v>0</v>
      </c>
      <c r="M110" s="185">
        <f t="shared" si="30"/>
        <v>0</v>
      </c>
      <c r="N110" s="186">
        <f t="shared" si="28"/>
        <v>0</v>
      </c>
      <c r="O110" s="180"/>
      <c r="P110" s="177"/>
      <c r="Q110" s="166" t="str">
        <f t="shared" si="31"/>
        <v/>
      </c>
      <c r="R110" s="166"/>
      <c r="S110" s="167" t="e">
        <f>IF(HYPERLINK(INDEX(Tables!D:D,MATCH('BG Justif'!Q110,Tables!F:F,0)))&lt;&gt;"",HYPERLINK(INDEX(Tables!D:D,MATCH('BG Justif'!Q110,Tables!F:F,0)),"Tableau de variation"),"")</f>
        <v>#N/A</v>
      </c>
      <c r="T110" s="168"/>
      <c r="U110" s="169"/>
      <c r="Z110" s="233" t="str">
        <f t="shared" si="32"/>
        <v/>
      </c>
      <c r="AA110" s="233">
        <f t="shared" si="33"/>
        <v>0</v>
      </c>
      <c r="AB110" s="233">
        <f t="shared" si="46"/>
        <v>0</v>
      </c>
      <c r="AC110" s="233">
        <f t="shared" si="47"/>
        <v>0</v>
      </c>
      <c r="AD110" s="233">
        <f t="shared" si="48"/>
        <v>0</v>
      </c>
      <c r="AE110" s="233">
        <f t="shared" si="49"/>
        <v>0</v>
      </c>
      <c r="AF110" s="233">
        <f t="shared" si="50"/>
        <v>0</v>
      </c>
      <c r="AG110" s="233">
        <f t="shared" si="34"/>
        <v>0</v>
      </c>
      <c r="AH110" s="233">
        <f t="shared" si="35"/>
        <v>0</v>
      </c>
      <c r="AI110" s="233">
        <f t="shared" si="36"/>
        <v>0</v>
      </c>
      <c r="AJ110" s="233">
        <f t="shared" si="37"/>
        <v>0</v>
      </c>
      <c r="AK110" s="233">
        <f t="shared" si="38"/>
        <v>0</v>
      </c>
      <c r="AL110" s="233">
        <f t="shared" si="39"/>
        <v>0</v>
      </c>
      <c r="AM110" s="233">
        <f t="shared" si="40"/>
        <v>0</v>
      </c>
      <c r="AN110" s="233">
        <f t="shared" si="41"/>
        <v>0</v>
      </c>
      <c r="AO110" s="233">
        <f t="shared" si="42"/>
        <v>0</v>
      </c>
      <c r="AP110" s="233">
        <f t="shared" si="43"/>
        <v>0</v>
      </c>
      <c r="AQ110" s="233" t="str">
        <f t="shared" si="44"/>
        <v/>
      </c>
      <c r="AR110" s="113">
        <f t="shared" si="45"/>
        <v>0</v>
      </c>
    </row>
    <row r="111" spans="1:44">
      <c r="A111" s="158"/>
      <c r="B111" s="153"/>
      <c r="C111" s="154"/>
      <c r="D111" s="154"/>
      <c r="E111" s="154"/>
      <c r="F111" s="154"/>
      <c r="G111" s="154"/>
      <c r="H111" s="154"/>
      <c r="I111" s="150"/>
      <c r="J111" s="149"/>
      <c r="K111" s="151"/>
      <c r="L111" s="185">
        <f t="shared" si="29"/>
        <v>0</v>
      </c>
      <c r="M111" s="185">
        <f t="shared" si="30"/>
        <v>0</v>
      </c>
      <c r="N111" s="186">
        <f t="shared" si="28"/>
        <v>0</v>
      </c>
      <c r="O111" s="180"/>
      <c r="P111" s="177"/>
      <c r="Q111" s="166" t="str">
        <f t="shared" si="31"/>
        <v/>
      </c>
      <c r="R111" s="166"/>
      <c r="S111" s="167" t="e">
        <f>IF(HYPERLINK(INDEX(Tables!D:D,MATCH('BG Justif'!Q111,Tables!F:F,0)))&lt;&gt;"",HYPERLINK(INDEX(Tables!D:D,MATCH('BG Justif'!Q111,Tables!F:F,0)),"Tableau de variation"),"")</f>
        <v>#N/A</v>
      </c>
      <c r="T111" s="168"/>
      <c r="U111" s="169"/>
      <c r="Z111" s="233" t="str">
        <f t="shared" si="32"/>
        <v/>
      </c>
      <c r="AA111" s="233">
        <f t="shared" si="33"/>
        <v>0</v>
      </c>
      <c r="AB111" s="233">
        <f t="shared" si="46"/>
        <v>0</v>
      </c>
      <c r="AC111" s="233">
        <f t="shared" si="47"/>
        <v>0</v>
      </c>
      <c r="AD111" s="233">
        <f t="shared" si="48"/>
        <v>0</v>
      </c>
      <c r="AE111" s="233">
        <f t="shared" si="49"/>
        <v>0</v>
      </c>
      <c r="AF111" s="233">
        <f t="shared" si="50"/>
        <v>0</v>
      </c>
      <c r="AG111" s="233">
        <f t="shared" si="34"/>
        <v>0</v>
      </c>
      <c r="AH111" s="233">
        <f t="shared" si="35"/>
        <v>0</v>
      </c>
      <c r="AI111" s="233">
        <f t="shared" si="36"/>
        <v>0</v>
      </c>
      <c r="AJ111" s="233">
        <f t="shared" si="37"/>
        <v>0</v>
      </c>
      <c r="AK111" s="233">
        <f t="shared" si="38"/>
        <v>0</v>
      </c>
      <c r="AL111" s="233">
        <f t="shared" si="39"/>
        <v>0</v>
      </c>
      <c r="AM111" s="233">
        <f t="shared" si="40"/>
        <v>0</v>
      </c>
      <c r="AN111" s="233">
        <f t="shared" si="41"/>
        <v>0</v>
      </c>
      <c r="AO111" s="233">
        <f t="shared" si="42"/>
        <v>0</v>
      </c>
      <c r="AP111" s="233">
        <f t="shared" si="43"/>
        <v>0</v>
      </c>
      <c r="AQ111" s="233" t="str">
        <f t="shared" si="44"/>
        <v/>
      </c>
      <c r="AR111" s="113">
        <f t="shared" si="45"/>
        <v>0</v>
      </c>
    </row>
    <row r="112" spans="1:44">
      <c r="A112" s="158"/>
      <c r="B112" s="153"/>
      <c r="C112" s="154"/>
      <c r="D112" s="154"/>
      <c r="E112" s="154"/>
      <c r="F112" s="154"/>
      <c r="G112" s="154"/>
      <c r="H112" s="154"/>
      <c r="I112" s="141"/>
      <c r="J112" s="149"/>
      <c r="K112" s="143"/>
      <c r="L112" s="185">
        <f t="shared" si="29"/>
        <v>0</v>
      </c>
      <c r="M112" s="185">
        <f t="shared" si="30"/>
        <v>0</v>
      </c>
      <c r="N112" s="186">
        <f t="shared" si="28"/>
        <v>0</v>
      </c>
      <c r="O112" s="180"/>
      <c r="P112" s="177"/>
      <c r="Q112" s="166" t="str">
        <f t="shared" si="31"/>
        <v/>
      </c>
      <c r="R112" s="166"/>
      <c r="S112" s="167" t="e">
        <f>IF(HYPERLINK(INDEX(Tables!D:D,MATCH('BG Justif'!Q112,Tables!F:F,0)))&lt;&gt;"",HYPERLINK(INDEX(Tables!D:D,MATCH('BG Justif'!Q112,Tables!F:F,0)),"Tableau de variation"),"")</f>
        <v>#N/A</v>
      </c>
      <c r="T112" s="168"/>
      <c r="U112" s="169"/>
      <c r="Z112" s="233" t="str">
        <f t="shared" si="32"/>
        <v/>
      </c>
      <c r="AA112" s="233">
        <f t="shared" si="33"/>
        <v>0</v>
      </c>
      <c r="AB112" s="233">
        <f t="shared" si="46"/>
        <v>0</v>
      </c>
      <c r="AC112" s="233">
        <f t="shared" si="47"/>
        <v>0</v>
      </c>
      <c r="AD112" s="233">
        <f t="shared" si="48"/>
        <v>0</v>
      </c>
      <c r="AE112" s="233">
        <f t="shared" si="49"/>
        <v>0</v>
      </c>
      <c r="AF112" s="233">
        <f t="shared" si="50"/>
        <v>0</v>
      </c>
      <c r="AG112" s="233">
        <f t="shared" si="34"/>
        <v>0</v>
      </c>
      <c r="AH112" s="233">
        <f t="shared" si="35"/>
        <v>0</v>
      </c>
      <c r="AI112" s="233">
        <f t="shared" si="36"/>
        <v>0</v>
      </c>
      <c r="AJ112" s="233">
        <f t="shared" si="37"/>
        <v>0</v>
      </c>
      <c r="AK112" s="233">
        <f t="shared" si="38"/>
        <v>0</v>
      </c>
      <c r="AL112" s="233">
        <f t="shared" si="39"/>
        <v>0</v>
      </c>
      <c r="AM112" s="233">
        <f t="shared" si="40"/>
        <v>0</v>
      </c>
      <c r="AN112" s="233">
        <f t="shared" si="41"/>
        <v>0</v>
      </c>
      <c r="AO112" s="233">
        <f t="shared" si="42"/>
        <v>0</v>
      </c>
      <c r="AP112" s="233">
        <f t="shared" si="43"/>
        <v>0</v>
      </c>
      <c r="AQ112" s="233" t="str">
        <f t="shared" si="44"/>
        <v/>
      </c>
      <c r="AR112" s="113">
        <f t="shared" si="45"/>
        <v>0</v>
      </c>
    </row>
    <row r="113" spans="1:44">
      <c r="A113" s="158"/>
      <c r="B113" s="153"/>
      <c r="C113" s="154"/>
      <c r="D113" s="154"/>
      <c r="E113" s="154"/>
      <c r="F113" s="154"/>
      <c r="G113" s="154"/>
      <c r="H113" s="154"/>
      <c r="I113" s="150"/>
      <c r="J113" s="149"/>
      <c r="K113" s="151"/>
      <c r="L113" s="185">
        <f t="shared" si="29"/>
        <v>0</v>
      </c>
      <c r="M113" s="185">
        <f t="shared" si="30"/>
        <v>0</v>
      </c>
      <c r="N113" s="186">
        <f t="shared" si="28"/>
        <v>0</v>
      </c>
      <c r="O113" s="180"/>
      <c r="P113" s="177"/>
      <c r="Q113" s="166" t="str">
        <f t="shared" si="31"/>
        <v/>
      </c>
      <c r="R113" s="166"/>
      <c r="S113" s="167" t="e">
        <f>IF(HYPERLINK(INDEX(Tables!D:D,MATCH('BG Justif'!Q113,Tables!F:F,0)))&lt;&gt;"",HYPERLINK(INDEX(Tables!D:D,MATCH('BG Justif'!Q113,Tables!F:F,0)),"Tableau de variation"),"")</f>
        <v>#N/A</v>
      </c>
      <c r="T113" s="168"/>
      <c r="U113" s="169"/>
      <c r="Z113" s="233" t="str">
        <f t="shared" si="32"/>
        <v/>
      </c>
      <c r="AA113" s="233">
        <f t="shared" si="33"/>
        <v>0</v>
      </c>
      <c r="AB113" s="233">
        <f t="shared" si="46"/>
        <v>0</v>
      </c>
      <c r="AC113" s="233">
        <f t="shared" si="47"/>
        <v>0</v>
      </c>
      <c r="AD113" s="233">
        <f t="shared" si="48"/>
        <v>0</v>
      </c>
      <c r="AE113" s="233">
        <f t="shared" si="49"/>
        <v>0</v>
      </c>
      <c r="AF113" s="233">
        <f t="shared" si="50"/>
        <v>0</v>
      </c>
      <c r="AG113" s="233">
        <f t="shared" si="34"/>
        <v>0</v>
      </c>
      <c r="AH113" s="233">
        <f t="shared" si="35"/>
        <v>0</v>
      </c>
      <c r="AI113" s="233">
        <f t="shared" si="36"/>
        <v>0</v>
      </c>
      <c r="AJ113" s="233">
        <f t="shared" si="37"/>
        <v>0</v>
      </c>
      <c r="AK113" s="233">
        <f t="shared" si="38"/>
        <v>0</v>
      </c>
      <c r="AL113" s="233">
        <f t="shared" si="39"/>
        <v>0</v>
      </c>
      <c r="AM113" s="233">
        <f t="shared" si="40"/>
        <v>0</v>
      </c>
      <c r="AN113" s="233">
        <f t="shared" si="41"/>
        <v>0</v>
      </c>
      <c r="AO113" s="233">
        <f t="shared" si="42"/>
        <v>0</v>
      </c>
      <c r="AP113" s="233">
        <f t="shared" si="43"/>
        <v>0</v>
      </c>
      <c r="AQ113" s="233" t="str">
        <f t="shared" si="44"/>
        <v/>
      </c>
      <c r="AR113" s="113">
        <f t="shared" si="45"/>
        <v>0</v>
      </c>
    </row>
    <row r="114" spans="1:44">
      <c r="A114" s="158"/>
      <c r="B114" s="153"/>
      <c r="C114" s="154"/>
      <c r="D114" s="154"/>
      <c r="E114" s="154"/>
      <c r="F114" s="154"/>
      <c r="G114" s="154"/>
      <c r="H114" s="154"/>
      <c r="I114" s="141"/>
      <c r="J114" s="149"/>
      <c r="K114" s="143"/>
      <c r="L114" s="185">
        <f t="shared" si="29"/>
        <v>0</v>
      </c>
      <c r="M114" s="185">
        <f t="shared" si="30"/>
        <v>0</v>
      </c>
      <c r="N114" s="186">
        <f t="shared" si="28"/>
        <v>0</v>
      </c>
      <c r="O114" s="180"/>
      <c r="P114" s="177"/>
      <c r="Q114" s="166" t="str">
        <f t="shared" si="31"/>
        <v/>
      </c>
      <c r="R114" s="166"/>
      <c r="S114" s="167" t="e">
        <f>IF(HYPERLINK(INDEX(Tables!D:D,MATCH('BG Justif'!Q114,Tables!F:F,0)))&lt;&gt;"",HYPERLINK(INDEX(Tables!D:D,MATCH('BG Justif'!Q114,Tables!F:F,0)),"Tableau de variation"),"")</f>
        <v>#N/A</v>
      </c>
      <c r="T114" s="168"/>
      <c r="U114" s="169"/>
      <c r="Z114" s="233" t="str">
        <f t="shared" si="32"/>
        <v/>
      </c>
      <c r="AA114" s="233">
        <f t="shared" si="33"/>
        <v>0</v>
      </c>
      <c r="AB114" s="233">
        <f t="shared" si="46"/>
        <v>0</v>
      </c>
      <c r="AC114" s="233">
        <f t="shared" si="47"/>
        <v>0</v>
      </c>
      <c r="AD114" s="233">
        <f t="shared" si="48"/>
        <v>0</v>
      </c>
      <c r="AE114" s="233">
        <f t="shared" si="49"/>
        <v>0</v>
      </c>
      <c r="AF114" s="233">
        <f t="shared" si="50"/>
        <v>0</v>
      </c>
      <c r="AG114" s="233">
        <f t="shared" si="34"/>
        <v>0</v>
      </c>
      <c r="AH114" s="233">
        <f t="shared" si="35"/>
        <v>0</v>
      </c>
      <c r="AI114" s="233">
        <f t="shared" si="36"/>
        <v>0</v>
      </c>
      <c r="AJ114" s="233">
        <f t="shared" si="37"/>
        <v>0</v>
      </c>
      <c r="AK114" s="233">
        <f t="shared" si="38"/>
        <v>0</v>
      </c>
      <c r="AL114" s="233">
        <f t="shared" si="39"/>
        <v>0</v>
      </c>
      <c r="AM114" s="233">
        <f t="shared" si="40"/>
        <v>0</v>
      </c>
      <c r="AN114" s="233">
        <f t="shared" si="41"/>
        <v>0</v>
      </c>
      <c r="AO114" s="233">
        <f t="shared" si="42"/>
        <v>0</v>
      </c>
      <c r="AP114" s="233">
        <f t="shared" si="43"/>
        <v>0</v>
      </c>
      <c r="AQ114" s="233" t="str">
        <f t="shared" si="44"/>
        <v/>
      </c>
      <c r="AR114" s="113">
        <f t="shared" si="45"/>
        <v>0</v>
      </c>
    </row>
    <row r="115" spans="1:44">
      <c r="A115" s="158"/>
      <c r="B115" s="153"/>
      <c r="C115" s="154"/>
      <c r="D115" s="154"/>
      <c r="E115" s="154"/>
      <c r="F115" s="154"/>
      <c r="G115" s="154"/>
      <c r="H115" s="154"/>
      <c r="I115" s="150"/>
      <c r="J115" s="149"/>
      <c r="K115" s="151"/>
      <c r="L115" s="185">
        <f t="shared" si="29"/>
        <v>0</v>
      </c>
      <c r="M115" s="185">
        <f t="shared" si="30"/>
        <v>0</v>
      </c>
      <c r="N115" s="186">
        <f t="shared" si="28"/>
        <v>0</v>
      </c>
      <c r="O115" s="180"/>
      <c r="P115" s="177"/>
      <c r="Q115" s="166" t="str">
        <f t="shared" si="31"/>
        <v/>
      </c>
      <c r="R115" s="166"/>
      <c r="S115" s="167" t="e">
        <f>IF(HYPERLINK(INDEX(Tables!D:D,MATCH('BG Justif'!Q115,Tables!F:F,0)))&lt;&gt;"",HYPERLINK(INDEX(Tables!D:D,MATCH('BG Justif'!Q115,Tables!F:F,0)),"Tableau de variation"),"")</f>
        <v>#N/A</v>
      </c>
      <c r="T115" s="168"/>
      <c r="U115" s="169"/>
      <c r="Z115" s="233" t="str">
        <f t="shared" si="32"/>
        <v/>
      </c>
      <c r="AA115" s="233">
        <f t="shared" si="33"/>
        <v>0</v>
      </c>
      <c r="AB115" s="233">
        <f t="shared" si="46"/>
        <v>0</v>
      </c>
      <c r="AC115" s="233">
        <f t="shared" si="47"/>
        <v>0</v>
      </c>
      <c r="AD115" s="233">
        <f t="shared" si="48"/>
        <v>0</v>
      </c>
      <c r="AE115" s="233">
        <f t="shared" si="49"/>
        <v>0</v>
      </c>
      <c r="AF115" s="233">
        <f t="shared" si="50"/>
        <v>0</v>
      </c>
      <c r="AG115" s="233">
        <f t="shared" si="34"/>
        <v>0</v>
      </c>
      <c r="AH115" s="233">
        <f t="shared" si="35"/>
        <v>0</v>
      </c>
      <c r="AI115" s="233">
        <f t="shared" si="36"/>
        <v>0</v>
      </c>
      <c r="AJ115" s="233">
        <f t="shared" si="37"/>
        <v>0</v>
      </c>
      <c r="AK115" s="233">
        <f t="shared" si="38"/>
        <v>0</v>
      </c>
      <c r="AL115" s="233">
        <f t="shared" si="39"/>
        <v>0</v>
      </c>
      <c r="AM115" s="233">
        <f t="shared" si="40"/>
        <v>0</v>
      </c>
      <c r="AN115" s="233">
        <f t="shared" si="41"/>
        <v>0</v>
      </c>
      <c r="AO115" s="233">
        <f t="shared" si="42"/>
        <v>0</v>
      </c>
      <c r="AP115" s="233">
        <f t="shared" si="43"/>
        <v>0</v>
      </c>
      <c r="AQ115" s="233" t="str">
        <f t="shared" si="44"/>
        <v/>
      </c>
      <c r="AR115" s="113">
        <f t="shared" si="45"/>
        <v>0</v>
      </c>
    </row>
    <row r="116" spans="1:44">
      <c r="A116" s="158"/>
      <c r="B116" s="153"/>
      <c r="C116" s="154"/>
      <c r="D116" s="154"/>
      <c r="E116" s="154"/>
      <c r="F116" s="154"/>
      <c r="G116" s="154"/>
      <c r="H116" s="154"/>
      <c r="I116" s="141"/>
      <c r="J116" s="149"/>
      <c r="K116" s="143"/>
      <c r="L116" s="185">
        <f t="shared" si="29"/>
        <v>0</v>
      </c>
      <c r="M116" s="185">
        <f t="shared" si="30"/>
        <v>0</v>
      </c>
      <c r="N116" s="186">
        <f t="shared" si="28"/>
        <v>0</v>
      </c>
      <c r="O116" s="180"/>
      <c r="P116" s="177"/>
      <c r="Q116" s="166" t="str">
        <f t="shared" si="31"/>
        <v/>
      </c>
      <c r="R116" s="166"/>
      <c r="S116" s="167" t="e">
        <f>IF(HYPERLINK(INDEX(Tables!D:D,MATCH('BG Justif'!Q116,Tables!F:F,0)))&lt;&gt;"",HYPERLINK(INDEX(Tables!D:D,MATCH('BG Justif'!Q116,Tables!F:F,0)),"Tableau de variation"),"")</f>
        <v>#N/A</v>
      </c>
      <c r="T116" s="168"/>
      <c r="U116" s="169"/>
      <c r="Z116" s="233" t="str">
        <f t="shared" si="32"/>
        <v/>
      </c>
      <c r="AA116" s="233">
        <f t="shared" si="33"/>
        <v>0</v>
      </c>
      <c r="AB116" s="233">
        <f t="shared" si="46"/>
        <v>0</v>
      </c>
      <c r="AC116" s="233">
        <f t="shared" si="47"/>
        <v>0</v>
      </c>
      <c r="AD116" s="233">
        <f t="shared" si="48"/>
        <v>0</v>
      </c>
      <c r="AE116" s="233">
        <f t="shared" si="49"/>
        <v>0</v>
      </c>
      <c r="AF116" s="233">
        <f t="shared" si="50"/>
        <v>0</v>
      </c>
      <c r="AG116" s="233">
        <f t="shared" si="34"/>
        <v>0</v>
      </c>
      <c r="AH116" s="233">
        <f t="shared" si="35"/>
        <v>0</v>
      </c>
      <c r="AI116" s="233">
        <f t="shared" si="36"/>
        <v>0</v>
      </c>
      <c r="AJ116" s="233">
        <f t="shared" si="37"/>
        <v>0</v>
      </c>
      <c r="AK116" s="233">
        <f t="shared" si="38"/>
        <v>0</v>
      </c>
      <c r="AL116" s="233">
        <f t="shared" si="39"/>
        <v>0</v>
      </c>
      <c r="AM116" s="233">
        <f t="shared" si="40"/>
        <v>0</v>
      </c>
      <c r="AN116" s="233">
        <f t="shared" si="41"/>
        <v>0</v>
      </c>
      <c r="AO116" s="233">
        <f t="shared" si="42"/>
        <v>0</v>
      </c>
      <c r="AP116" s="233">
        <f t="shared" si="43"/>
        <v>0</v>
      </c>
      <c r="AQ116" s="233" t="str">
        <f t="shared" si="44"/>
        <v/>
      </c>
      <c r="AR116" s="113">
        <f t="shared" si="45"/>
        <v>0</v>
      </c>
    </row>
    <row r="117" spans="1:44">
      <c r="A117" s="158"/>
      <c r="B117" s="153"/>
      <c r="C117" s="154"/>
      <c r="D117" s="154"/>
      <c r="E117" s="154"/>
      <c r="F117" s="154"/>
      <c r="G117" s="154"/>
      <c r="H117" s="154"/>
      <c r="I117" s="150"/>
      <c r="J117" s="149"/>
      <c r="K117" s="151"/>
      <c r="L117" s="185">
        <f t="shared" si="29"/>
        <v>0</v>
      </c>
      <c r="M117" s="185">
        <f t="shared" si="30"/>
        <v>0</v>
      </c>
      <c r="N117" s="186">
        <f t="shared" si="28"/>
        <v>0</v>
      </c>
      <c r="O117" s="180"/>
      <c r="P117" s="177"/>
      <c r="Q117" s="166" t="str">
        <f t="shared" si="31"/>
        <v/>
      </c>
      <c r="R117" s="166"/>
      <c r="S117" s="167" t="e">
        <f>IF(HYPERLINK(INDEX(Tables!D:D,MATCH('BG Justif'!Q117,Tables!F:F,0)))&lt;&gt;"",HYPERLINK(INDEX(Tables!D:D,MATCH('BG Justif'!Q117,Tables!F:F,0)),"Tableau de variation"),"")</f>
        <v>#N/A</v>
      </c>
      <c r="T117" s="168"/>
      <c r="U117" s="169"/>
      <c r="Z117" s="233" t="str">
        <f t="shared" si="32"/>
        <v/>
      </c>
      <c r="AA117" s="233">
        <f t="shared" si="33"/>
        <v>0</v>
      </c>
      <c r="AB117" s="233">
        <f t="shared" si="46"/>
        <v>0</v>
      </c>
      <c r="AC117" s="233">
        <f t="shared" si="47"/>
        <v>0</v>
      </c>
      <c r="AD117" s="233">
        <f t="shared" si="48"/>
        <v>0</v>
      </c>
      <c r="AE117" s="233">
        <f t="shared" si="49"/>
        <v>0</v>
      </c>
      <c r="AF117" s="233">
        <f t="shared" si="50"/>
        <v>0</v>
      </c>
      <c r="AG117" s="233">
        <f t="shared" si="34"/>
        <v>0</v>
      </c>
      <c r="AH117" s="233">
        <f t="shared" si="35"/>
        <v>0</v>
      </c>
      <c r="AI117" s="233">
        <f t="shared" si="36"/>
        <v>0</v>
      </c>
      <c r="AJ117" s="233">
        <f t="shared" si="37"/>
        <v>0</v>
      </c>
      <c r="AK117" s="233">
        <f t="shared" si="38"/>
        <v>0</v>
      </c>
      <c r="AL117" s="233">
        <f t="shared" si="39"/>
        <v>0</v>
      </c>
      <c r="AM117" s="233">
        <f t="shared" si="40"/>
        <v>0</v>
      </c>
      <c r="AN117" s="233">
        <f t="shared" si="41"/>
        <v>0</v>
      </c>
      <c r="AO117" s="233">
        <f t="shared" si="42"/>
        <v>0</v>
      </c>
      <c r="AP117" s="233">
        <f t="shared" si="43"/>
        <v>0</v>
      </c>
      <c r="AQ117" s="233" t="str">
        <f t="shared" si="44"/>
        <v/>
      </c>
      <c r="AR117" s="113">
        <f t="shared" si="45"/>
        <v>0</v>
      </c>
    </row>
    <row r="118" spans="1:44">
      <c r="A118" s="158"/>
      <c r="B118" s="153"/>
      <c r="C118" s="154"/>
      <c r="D118" s="154"/>
      <c r="E118" s="154"/>
      <c r="F118" s="154"/>
      <c r="G118" s="154"/>
      <c r="H118" s="154"/>
      <c r="I118" s="141"/>
      <c r="J118" s="149"/>
      <c r="K118" s="143"/>
      <c r="L118" s="185">
        <f t="shared" si="29"/>
        <v>0</v>
      </c>
      <c r="M118" s="185">
        <f t="shared" si="30"/>
        <v>0</v>
      </c>
      <c r="N118" s="186">
        <f t="shared" si="28"/>
        <v>0</v>
      </c>
      <c r="O118" s="180"/>
      <c r="P118" s="177"/>
      <c r="Q118" s="166" t="str">
        <f t="shared" si="31"/>
        <v/>
      </c>
      <c r="R118" s="166"/>
      <c r="S118" s="167" t="e">
        <f>IF(HYPERLINK(INDEX(Tables!D:D,MATCH('BG Justif'!Q118,Tables!F:F,0)))&lt;&gt;"",HYPERLINK(INDEX(Tables!D:D,MATCH('BG Justif'!Q118,Tables!F:F,0)),"Tableau de variation"),"")</f>
        <v>#N/A</v>
      </c>
      <c r="T118" s="168"/>
      <c r="U118" s="169"/>
      <c r="Z118" s="233" t="str">
        <f t="shared" si="32"/>
        <v/>
      </c>
      <c r="AA118" s="233">
        <f t="shared" si="33"/>
        <v>0</v>
      </c>
      <c r="AB118" s="233">
        <f t="shared" si="46"/>
        <v>0</v>
      </c>
      <c r="AC118" s="233">
        <f t="shared" si="47"/>
        <v>0</v>
      </c>
      <c r="AD118" s="233">
        <f t="shared" si="48"/>
        <v>0</v>
      </c>
      <c r="AE118" s="233">
        <f t="shared" si="49"/>
        <v>0</v>
      </c>
      <c r="AF118" s="233">
        <f t="shared" si="50"/>
        <v>0</v>
      </c>
      <c r="AG118" s="233">
        <f t="shared" si="34"/>
        <v>0</v>
      </c>
      <c r="AH118" s="233">
        <f t="shared" si="35"/>
        <v>0</v>
      </c>
      <c r="AI118" s="233">
        <f t="shared" si="36"/>
        <v>0</v>
      </c>
      <c r="AJ118" s="233">
        <f t="shared" si="37"/>
        <v>0</v>
      </c>
      <c r="AK118" s="233">
        <f t="shared" si="38"/>
        <v>0</v>
      </c>
      <c r="AL118" s="233">
        <f t="shared" si="39"/>
        <v>0</v>
      </c>
      <c r="AM118" s="233">
        <f t="shared" si="40"/>
        <v>0</v>
      </c>
      <c r="AN118" s="233">
        <f t="shared" si="41"/>
        <v>0</v>
      </c>
      <c r="AO118" s="233">
        <f t="shared" si="42"/>
        <v>0</v>
      </c>
      <c r="AP118" s="233">
        <f t="shared" si="43"/>
        <v>0</v>
      </c>
      <c r="AQ118" s="233" t="str">
        <f t="shared" si="44"/>
        <v/>
      </c>
      <c r="AR118" s="113">
        <f t="shared" si="45"/>
        <v>0</v>
      </c>
    </row>
    <row r="119" spans="1:44">
      <c r="A119" s="158"/>
      <c r="B119" s="153"/>
      <c r="C119" s="154"/>
      <c r="D119" s="154"/>
      <c r="E119" s="154"/>
      <c r="F119" s="154"/>
      <c r="G119" s="154"/>
      <c r="H119" s="154"/>
      <c r="I119" s="150"/>
      <c r="J119" s="149"/>
      <c r="K119" s="151"/>
      <c r="L119" s="185">
        <f t="shared" si="29"/>
        <v>0</v>
      </c>
      <c r="M119" s="185">
        <f t="shared" si="30"/>
        <v>0</v>
      </c>
      <c r="N119" s="186">
        <f t="shared" si="28"/>
        <v>0</v>
      </c>
      <c r="O119" s="180"/>
      <c r="P119" s="177"/>
      <c r="Q119" s="166" t="str">
        <f t="shared" si="31"/>
        <v/>
      </c>
      <c r="R119" s="166"/>
      <c r="S119" s="167" t="e">
        <f>IF(HYPERLINK(INDEX(Tables!D:D,MATCH('BG Justif'!Q119,Tables!F:F,0)))&lt;&gt;"",HYPERLINK(INDEX(Tables!D:D,MATCH('BG Justif'!Q119,Tables!F:F,0)),"Tableau de variation"),"")</f>
        <v>#N/A</v>
      </c>
      <c r="T119" s="168"/>
      <c r="U119" s="169"/>
      <c r="Z119" s="233" t="str">
        <f t="shared" si="32"/>
        <v/>
      </c>
      <c r="AA119" s="233">
        <f t="shared" si="33"/>
        <v>0</v>
      </c>
      <c r="AB119" s="233">
        <f t="shared" si="46"/>
        <v>0</v>
      </c>
      <c r="AC119" s="233">
        <f t="shared" si="47"/>
        <v>0</v>
      </c>
      <c r="AD119" s="233">
        <f t="shared" si="48"/>
        <v>0</v>
      </c>
      <c r="AE119" s="233">
        <f t="shared" si="49"/>
        <v>0</v>
      </c>
      <c r="AF119" s="233">
        <f t="shared" si="50"/>
        <v>0</v>
      </c>
      <c r="AG119" s="233">
        <f t="shared" si="34"/>
        <v>0</v>
      </c>
      <c r="AH119" s="233">
        <f t="shared" si="35"/>
        <v>0</v>
      </c>
      <c r="AI119" s="233">
        <f t="shared" si="36"/>
        <v>0</v>
      </c>
      <c r="AJ119" s="233">
        <f t="shared" si="37"/>
        <v>0</v>
      </c>
      <c r="AK119" s="233">
        <f t="shared" si="38"/>
        <v>0</v>
      </c>
      <c r="AL119" s="233">
        <f t="shared" si="39"/>
        <v>0</v>
      </c>
      <c r="AM119" s="233">
        <f t="shared" si="40"/>
        <v>0</v>
      </c>
      <c r="AN119" s="233">
        <f t="shared" si="41"/>
        <v>0</v>
      </c>
      <c r="AO119" s="233">
        <f t="shared" si="42"/>
        <v>0</v>
      </c>
      <c r="AP119" s="233">
        <f t="shared" si="43"/>
        <v>0</v>
      </c>
      <c r="AQ119" s="233" t="str">
        <f t="shared" si="44"/>
        <v/>
      </c>
      <c r="AR119" s="113">
        <f t="shared" si="45"/>
        <v>0</v>
      </c>
    </row>
    <row r="120" spans="1:44">
      <c r="A120" s="158"/>
      <c r="B120" s="153"/>
      <c r="C120" s="154"/>
      <c r="D120" s="154"/>
      <c r="E120" s="154"/>
      <c r="F120" s="154"/>
      <c r="G120" s="154"/>
      <c r="H120" s="154"/>
      <c r="I120" s="141"/>
      <c r="J120" s="149"/>
      <c r="K120" s="143"/>
      <c r="L120" s="185">
        <f t="shared" si="29"/>
        <v>0</v>
      </c>
      <c r="M120" s="185">
        <f t="shared" si="30"/>
        <v>0</v>
      </c>
      <c r="N120" s="186">
        <f t="shared" si="28"/>
        <v>0</v>
      </c>
      <c r="O120" s="180"/>
      <c r="P120" s="177"/>
      <c r="Q120" s="166" t="str">
        <f t="shared" si="31"/>
        <v/>
      </c>
      <c r="R120" s="166"/>
      <c r="S120" s="167" t="e">
        <f>IF(HYPERLINK(INDEX(Tables!D:D,MATCH('BG Justif'!Q120,Tables!F:F,0)))&lt;&gt;"",HYPERLINK(INDEX(Tables!D:D,MATCH('BG Justif'!Q120,Tables!F:F,0)),"Tableau de variation"),"")</f>
        <v>#N/A</v>
      </c>
      <c r="T120" s="168"/>
      <c r="U120" s="169"/>
      <c r="Z120" s="233" t="str">
        <f t="shared" si="32"/>
        <v/>
      </c>
      <c r="AA120" s="233">
        <f t="shared" si="33"/>
        <v>0</v>
      </c>
      <c r="AB120" s="233">
        <f t="shared" si="46"/>
        <v>0</v>
      </c>
      <c r="AC120" s="233">
        <f t="shared" si="47"/>
        <v>0</v>
      </c>
      <c r="AD120" s="233">
        <f t="shared" si="48"/>
        <v>0</v>
      </c>
      <c r="AE120" s="233">
        <f t="shared" si="49"/>
        <v>0</v>
      </c>
      <c r="AF120" s="233">
        <f t="shared" si="50"/>
        <v>0</v>
      </c>
      <c r="AG120" s="233">
        <f t="shared" si="34"/>
        <v>0</v>
      </c>
      <c r="AH120" s="233">
        <f t="shared" si="35"/>
        <v>0</v>
      </c>
      <c r="AI120" s="233">
        <f t="shared" si="36"/>
        <v>0</v>
      </c>
      <c r="AJ120" s="233">
        <f t="shared" si="37"/>
        <v>0</v>
      </c>
      <c r="AK120" s="233">
        <f t="shared" si="38"/>
        <v>0</v>
      </c>
      <c r="AL120" s="233">
        <f t="shared" si="39"/>
        <v>0</v>
      </c>
      <c r="AM120" s="233">
        <f t="shared" si="40"/>
        <v>0</v>
      </c>
      <c r="AN120" s="233">
        <f t="shared" si="41"/>
        <v>0</v>
      </c>
      <c r="AO120" s="233">
        <f t="shared" si="42"/>
        <v>0</v>
      </c>
      <c r="AP120" s="233">
        <f t="shared" si="43"/>
        <v>0</v>
      </c>
      <c r="AQ120" s="233" t="str">
        <f t="shared" si="44"/>
        <v/>
      </c>
      <c r="AR120" s="113">
        <f t="shared" si="45"/>
        <v>0</v>
      </c>
    </row>
    <row r="121" spans="1:44">
      <c r="A121" s="158"/>
      <c r="B121" s="153"/>
      <c r="C121" s="154"/>
      <c r="D121" s="154"/>
      <c r="E121" s="154"/>
      <c r="F121" s="154"/>
      <c r="G121" s="154"/>
      <c r="H121" s="154"/>
      <c r="I121" s="150"/>
      <c r="J121" s="149"/>
      <c r="K121" s="151"/>
      <c r="L121" s="185">
        <f t="shared" si="29"/>
        <v>0</v>
      </c>
      <c r="M121" s="185">
        <f t="shared" si="30"/>
        <v>0</v>
      </c>
      <c r="N121" s="186">
        <f t="shared" si="28"/>
        <v>0</v>
      </c>
      <c r="O121" s="180"/>
      <c r="P121" s="177"/>
      <c r="Q121" s="166" t="str">
        <f t="shared" si="31"/>
        <v/>
      </c>
      <c r="R121" s="166"/>
      <c r="S121" s="167" t="e">
        <f>IF(HYPERLINK(INDEX(Tables!D:D,MATCH('BG Justif'!Q121,Tables!F:F,0)))&lt;&gt;"",HYPERLINK(INDEX(Tables!D:D,MATCH('BG Justif'!Q121,Tables!F:F,0)),"Tableau de variation"),"")</f>
        <v>#N/A</v>
      </c>
      <c r="T121" s="168"/>
      <c r="U121" s="169"/>
      <c r="Z121" s="233" t="str">
        <f t="shared" si="32"/>
        <v/>
      </c>
      <c r="AA121" s="233">
        <f t="shared" si="33"/>
        <v>0</v>
      </c>
      <c r="AB121" s="233">
        <f t="shared" si="46"/>
        <v>0</v>
      </c>
      <c r="AC121" s="233">
        <f t="shared" si="47"/>
        <v>0</v>
      </c>
      <c r="AD121" s="233">
        <f t="shared" si="48"/>
        <v>0</v>
      </c>
      <c r="AE121" s="233">
        <f t="shared" si="49"/>
        <v>0</v>
      </c>
      <c r="AF121" s="233">
        <f t="shared" si="50"/>
        <v>0</v>
      </c>
      <c r="AG121" s="233">
        <f t="shared" si="34"/>
        <v>0</v>
      </c>
      <c r="AH121" s="233">
        <f t="shared" si="35"/>
        <v>0</v>
      </c>
      <c r="AI121" s="233">
        <f t="shared" si="36"/>
        <v>0</v>
      </c>
      <c r="AJ121" s="233">
        <f t="shared" si="37"/>
        <v>0</v>
      </c>
      <c r="AK121" s="233">
        <f t="shared" si="38"/>
        <v>0</v>
      </c>
      <c r="AL121" s="233">
        <f t="shared" si="39"/>
        <v>0</v>
      </c>
      <c r="AM121" s="233">
        <f t="shared" si="40"/>
        <v>0</v>
      </c>
      <c r="AN121" s="233">
        <f t="shared" si="41"/>
        <v>0</v>
      </c>
      <c r="AO121" s="233">
        <f t="shared" si="42"/>
        <v>0</v>
      </c>
      <c r="AP121" s="233">
        <f t="shared" si="43"/>
        <v>0</v>
      </c>
      <c r="AQ121" s="233" t="str">
        <f t="shared" si="44"/>
        <v/>
      </c>
      <c r="AR121" s="113">
        <f t="shared" si="45"/>
        <v>0</v>
      </c>
    </row>
    <row r="122" spans="1:44">
      <c r="A122" s="158"/>
      <c r="B122" s="153"/>
      <c r="C122" s="154"/>
      <c r="D122" s="154"/>
      <c r="E122" s="154"/>
      <c r="F122" s="154"/>
      <c r="G122" s="154"/>
      <c r="H122" s="154"/>
      <c r="I122" s="141"/>
      <c r="J122" s="149"/>
      <c r="K122" s="143"/>
      <c r="L122" s="185">
        <f t="shared" si="29"/>
        <v>0</v>
      </c>
      <c r="M122" s="185">
        <f t="shared" si="30"/>
        <v>0</v>
      </c>
      <c r="N122" s="186">
        <f t="shared" si="28"/>
        <v>0</v>
      </c>
      <c r="O122" s="180"/>
      <c r="P122" s="177"/>
      <c r="Q122" s="166" t="str">
        <f t="shared" si="31"/>
        <v/>
      </c>
      <c r="R122" s="166"/>
      <c r="S122" s="167" t="e">
        <f>IF(HYPERLINK(INDEX(Tables!D:D,MATCH('BG Justif'!Q122,Tables!F:F,0)))&lt;&gt;"",HYPERLINK(INDEX(Tables!D:D,MATCH('BG Justif'!Q122,Tables!F:F,0)),"Tableau de variation"),"")</f>
        <v>#N/A</v>
      </c>
      <c r="T122" s="168"/>
      <c r="U122" s="169"/>
      <c r="Z122" s="233" t="str">
        <f t="shared" si="32"/>
        <v/>
      </c>
      <c r="AA122" s="233">
        <f t="shared" si="33"/>
        <v>0</v>
      </c>
      <c r="AB122" s="233">
        <f t="shared" si="46"/>
        <v>0</v>
      </c>
      <c r="AC122" s="233">
        <f t="shared" si="47"/>
        <v>0</v>
      </c>
      <c r="AD122" s="233">
        <f t="shared" si="48"/>
        <v>0</v>
      </c>
      <c r="AE122" s="233">
        <f t="shared" si="49"/>
        <v>0</v>
      </c>
      <c r="AF122" s="233">
        <f t="shared" si="50"/>
        <v>0</v>
      </c>
      <c r="AG122" s="233">
        <f t="shared" si="34"/>
        <v>0</v>
      </c>
      <c r="AH122" s="233">
        <f t="shared" si="35"/>
        <v>0</v>
      </c>
      <c r="AI122" s="233">
        <f t="shared" si="36"/>
        <v>0</v>
      </c>
      <c r="AJ122" s="233">
        <f t="shared" si="37"/>
        <v>0</v>
      </c>
      <c r="AK122" s="233">
        <f t="shared" si="38"/>
        <v>0</v>
      </c>
      <c r="AL122" s="233">
        <f t="shared" si="39"/>
        <v>0</v>
      </c>
      <c r="AM122" s="233">
        <f t="shared" si="40"/>
        <v>0</v>
      </c>
      <c r="AN122" s="233">
        <f t="shared" si="41"/>
        <v>0</v>
      </c>
      <c r="AO122" s="233">
        <f t="shared" si="42"/>
        <v>0</v>
      </c>
      <c r="AP122" s="233">
        <f t="shared" si="43"/>
        <v>0</v>
      </c>
      <c r="AQ122" s="233" t="str">
        <f t="shared" si="44"/>
        <v/>
      </c>
      <c r="AR122" s="113">
        <f t="shared" si="45"/>
        <v>0</v>
      </c>
    </row>
    <row r="123" spans="1:44">
      <c r="A123" s="158"/>
      <c r="B123" s="153"/>
      <c r="C123" s="154"/>
      <c r="D123" s="154"/>
      <c r="E123" s="154"/>
      <c r="F123" s="154"/>
      <c r="G123" s="154"/>
      <c r="H123" s="154"/>
      <c r="I123" s="150"/>
      <c r="J123" s="149"/>
      <c r="K123" s="151"/>
      <c r="L123" s="185">
        <f t="shared" si="29"/>
        <v>0</v>
      </c>
      <c r="M123" s="185">
        <f t="shared" si="30"/>
        <v>0</v>
      </c>
      <c r="N123" s="186">
        <f t="shared" si="28"/>
        <v>0</v>
      </c>
      <c r="O123" s="180"/>
      <c r="P123" s="177"/>
      <c r="Q123" s="166" t="str">
        <f t="shared" si="31"/>
        <v/>
      </c>
      <c r="R123" s="166"/>
      <c r="S123" s="167" t="e">
        <f>IF(HYPERLINK(INDEX(Tables!D:D,MATCH('BG Justif'!Q123,Tables!F:F,0)))&lt;&gt;"",HYPERLINK(INDEX(Tables!D:D,MATCH('BG Justif'!Q123,Tables!F:F,0)),"Tableau de variation"),"")</f>
        <v>#N/A</v>
      </c>
      <c r="T123" s="168"/>
      <c r="U123" s="169"/>
      <c r="Z123" s="233" t="str">
        <f t="shared" si="32"/>
        <v/>
      </c>
      <c r="AA123" s="233">
        <f t="shared" si="33"/>
        <v>0</v>
      </c>
      <c r="AB123" s="233">
        <f t="shared" si="46"/>
        <v>0</v>
      </c>
      <c r="AC123" s="233">
        <f t="shared" si="47"/>
        <v>0</v>
      </c>
      <c r="AD123" s="233">
        <f t="shared" si="48"/>
        <v>0</v>
      </c>
      <c r="AE123" s="233">
        <f t="shared" si="49"/>
        <v>0</v>
      </c>
      <c r="AF123" s="233">
        <f t="shared" si="50"/>
        <v>0</v>
      </c>
      <c r="AG123" s="233">
        <f t="shared" si="34"/>
        <v>0</v>
      </c>
      <c r="AH123" s="233">
        <f t="shared" si="35"/>
        <v>0</v>
      </c>
      <c r="AI123" s="233">
        <f t="shared" si="36"/>
        <v>0</v>
      </c>
      <c r="AJ123" s="233">
        <f t="shared" si="37"/>
        <v>0</v>
      </c>
      <c r="AK123" s="233">
        <f t="shared" si="38"/>
        <v>0</v>
      </c>
      <c r="AL123" s="233">
        <f t="shared" si="39"/>
        <v>0</v>
      </c>
      <c r="AM123" s="233">
        <f t="shared" si="40"/>
        <v>0</v>
      </c>
      <c r="AN123" s="233">
        <f t="shared" si="41"/>
        <v>0</v>
      </c>
      <c r="AO123" s="233">
        <f t="shared" si="42"/>
        <v>0</v>
      </c>
      <c r="AP123" s="233">
        <f t="shared" si="43"/>
        <v>0</v>
      </c>
      <c r="AQ123" s="233" t="str">
        <f t="shared" si="44"/>
        <v/>
      </c>
      <c r="AR123" s="113">
        <f t="shared" si="45"/>
        <v>0</v>
      </c>
    </row>
    <row r="124" spans="1:44">
      <c r="A124" s="158"/>
      <c r="B124" s="153"/>
      <c r="C124" s="154"/>
      <c r="D124" s="154"/>
      <c r="E124" s="154"/>
      <c r="F124" s="154"/>
      <c r="G124" s="154"/>
      <c r="H124" s="154"/>
      <c r="I124" s="141"/>
      <c r="J124" s="149"/>
      <c r="K124" s="143"/>
      <c r="L124" s="185">
        <f t="shared" si="29"/>
        <v>0</v>
      </c>
      <c r="M124" s="185">
        <f t="shared" si="30"/>
        <v>0</v>
      </c>
      <c r="N124" s="186">
        <f t="shared" si="28"/>
        <v>0</v>
      </c>
      <c r="O124" s="180"/>
      <c r="P124" s="177"/>
      <c r="Q124" s="166" t="str">
        <f t="shared" si="31"/>
        <v/>
      </c>
      <c r="R124" s="166"/>
      <c r="S124" s="167" t="e">
        <f>IF(HYPERLINK(INDEX(Tables!D:D,MATCH('BG Justif'!Q124,Tables!F:F,0)))&lt;&gt;"",HYPERLINK(INDEX(Tables!D:D,MATCH('BG Justif'!Q124,Tables!F:F,0)),"Tableau de variation"),"")</f>
        <v>#N/A</v>
      </c>
      <c r="T124" s="168"/>
      <c r="U124" s="169"/>
      <c r="Z124" s="233" t="str">
        <f t="shared" si="32"/>
        <v/>
      </c>
      <c r="AA124" s="233">
        <f t="shared" si="33"/>
        <v>0</v>
      </c>
      <c r="AB124" s="233">
        <f t="shared" si="46"/>
        <v>0</v>
      </c>
      <c r="AC124" s="233">
        <f t="shared" si="47"/>
        <v>0</v>
      </c>
      <c r="AD124" s="233">
        <f t="shared" si="48"/>
        <v>0</v>
      </c>
      <c r="AE124" s="233">
        <f t="shared" si="49"/>
        <v>0</v>
      </c>
      <c r="AF124" s="233">
        <f t="shared" si="50"/>
        <v>0</v>
      </c>
      <c r="AG124" s="233">
        <f t="shared" si="34"/>
        <v>0</v>
      </c>
      <c r="AH124" s="233">
        <f t="shared" si="35"/>
        <v>0</v>
      </c>
      <c r="AI124" s="233">
        <f t="shared" si="36"/>
        <v>0</v>
      </c>
      <c r="AJ124" s="233">
        <f t="shared" si="37"/>
        <v>0</v>
      </c>
      <c r="AK124" s="233">
        <f t="shared" si="38"/>
        <v>0</v>
      </c>
      <c r="AL124" s="233">
        <f t="shared" si="39"/>
        <v>0</v>
      </c>
      <c r="AM124" s="233">
        <f t="shared" si="40"/>
        <v>0</v>
      </c>
      <c r="AN124" s="233">
        <f t="shared" si="41"/>
        <v>0</v>
      </c>
      <c r="AO124" s="233">
        <f t="shared" si="42"/>
        <v>0</v>
      </c>
      <c r="AP124" s="233">
        <f t="shared" si="43"/>
        <v>0</v>
      </c>
      <c r="AQ124" s="233" t="str">
        <f t="shared" si="44"/>
        <v/>
      </c>
      <c r="AR124" s="113">
        <f t="shared" si="45"/>
        <v>0</v>
      </c>
    </row>
    <row r="125" spans="1:44">
      <c r="A125" s="158"/>
      <c r="B125" s="153"/>
      <c r="C125" s="154"/>
      <c r="D125" s="154"/>
      <c r="E125" s="154"/>
      <c r="F125" s="154"/>
      <c r="G125" s="154"/>
      <c r="H125" s="154"/>
      <c r="I125" s="150"/>
      <c r="J125" s="149"/>
      <c r="K125" s="151"/>
      <c r="L125" s="185">
        <f t="shared" si="29"/>
        <v>0</v>
      </c>
      <c r="M125" s="185">
        <f t="shared" si="30"/>
        <v>0</v>
      </c>
      <c r="N125" s="186">
        <f t="shared" si="28"/>
        <v>0</v>
      </c>
      <c r="O125" s="180"/>
      <c r="P125" s="177"/>
      <c r="Q125" s="166" t="str">
        <f t="shared" si="31"/>
        <v/>
      </c>
      <c r="R125" s="166"/>
      <c r="S125" s="167" t="e">
        <f>IF(HYPERLINK(INDEX(Tables!D:D,MATCH('BG Justif'!Q125,Tables!F:F,0)))&lt;&gt;"",HYPERLINK(INDEX(Tables!D:D,MATCH('BG Justif'!Q125,Tables!F:F,0)),"Tableau de variation"),"")</f>
        <v>#N/A</v>
      </c>
      <c r="T125" s="168"/>
      <c r="U125" s="169"/>
      <c r="Z125" s="233" t="str">
        <f t="shared" si="32"/>
        <v/>
      </c>
      <c r="AA125" s="233">
        <f t="shared" si="33"/>
        <v>0</v>
      </c>
      <c r="AB125" s="233">
        <f t="shared" si="46"/>
        <v>0</v>
      </c>
      <c r="AC125" s="233">
        <f t="shared" si="47"/>
        <v>0</v>
      </c>
      <c r="AD125" s="233">
        <f t="shared" si="48"/>
        <v>0</v>
      </c>
      <c r="AE125" s="233">
        <f t="shared" si="49"/>
        <v>0</v>
      </c>
      <c r="AF125" s="233">
        <f t="shared" si="50"/>
        <v>0</v>
      </c>
      <c r="AG125" s="233">
        <f t="shared" si="34"/>
        <v>0</v>
      </c>
      <c r="AH125" s="233">
        <f t="shared" si="35"/>
        <v>0</v>
      </c>
      <c r="AI125" s="233">
        <f t="shared" si="36"/>
        <v>0</v>
      </c>
      <c r="AJ125" s="233">
        <f t="shared" si="37"/>
        <v>0</v>
      </c>
      <c r="AK125" s="233">
        <f t="shared" si="38"/>
        <v>0</v>
      </c>
      <c r="AL125" s="233">
        <f t="shared" si="39"/>
        <v>0</v>
      </c>
      <c r="AM125" s="233">
        <f t="shared" si="40"/>
        <v>0</v>
      </c>
      <c r="AN125" s="233">
        <f t="shared" si="41"/>
        <v>0</v>
      </c>
      <c r="AO125" s="233">
        <f t="shared" si="42"/>
        <v>0</v>
      </c>
      <c r="AP125" s="233">
        <f t="shared" si="43"/>
        <v>0</v>
      </c>
      <c r="AQ125" s="233" t="str">
        <f t="shared" si="44"/>
        <v/>
      </c>
      <c r="AR125" s="113">
        <f t="shared" si="45"/>
        <v>0</v>
      </c>
    </row>
    <row r="126" spans="1:44">
      <c r="A126" s="158"/>
      <c r="B126" s="153"/>
      <c r="C126" s="154"/>
      <c r="D126" s="154"/>
      <c r="E126" s="154"/>
      <c r="F126" s="154"/>
      <c r="G126" s="154"/>
      <c r="H126" s="154"/>
      <c r="I126" s="141"/>
      <c r="J126" s="149"/>
      <c r="K126" s="143"/>
      <c r="L126" s="185">
        <f t="shared" si="29"/>
        <v>0</v>
      </c>
      <c r="M126" s="185">
        <f t="shared" si="30"/>
        <v>0</v>
      </c>
      <c r="N126" s="186">
        <f t="shared" si="28"/>
        <v>0</v>
      </c>
      <c r="O126" s="180"/>
      <c r="P126" s="177"/>
      <c r="Q126" s="166" t="str">
        <f t="shared" si="31"/>
        <v/>
      </c>
      <c r="R126" s="166"/>
      <c r="S126" s="167" t="e">
        <f>IF(HYPERLINK(INDEX(Tables!D:D,MATCH('BG Justif'!Q126,Tables!F:F,0)))&lt;&gt;"",HYPERLINK(INDEX(Tables!D:D,MATCH('BG Justif'!Q126,Tables!F:F,0)),"Tableau de variation"),"")</f>
        <v>#N/A</v>
      </c>
      <c r="T126" s="168"/>
      <c r="U126" s="169"/>
      <c r="Z126" s="233" t="str">
        <f t="shared" si="32"/>
        <v/>
      </c>
      <c r="AA126" s="233">
        <f t="shared" si="33"/>
        <v>0</v>
      </c>
      <c r="AB126" s="233">
        <f t="shared" si="46"/>
        <v>0</v>
      </c>
      <c r="AC126" s="233">
        <f t="shared" si="47"/>
        <v>0</v>
      </c>
      <c r="AD126" s="233">
        <f t="shared" si="48"/>
        <v>0</v>
      </c>
      <c r="AE126" s="233">
        <f t="shared" si="49"/>
        <v>0</v>
      </c>
      <c r="AF126" s="233">
        <f t="shared" si="50"/>
        <v>0</v>
      </c>
      <c r="AG126" s="233">
        <f t="shared" si="34"/>
        <v>0</v>
      </c>
      <c r="AH126" s="233">
        <f t="shared" si="35"/>
        <v>0</v>
      </c>
      <c r="AI126" s="233">
        <f t="shared" si="36"/>
        <v>0</v>
      </c>
      <c r="AJ126" s="233">
        <f t="shared" si="37"/>
        <v>0</v>
      </c>
      <c r="AK126" s="233">
        <f t="shared" si="38"/>
        <v>0</v>
      </c>
      <c r="AL126" s="233">
        <f t="shared" si="39"/>
        <v>0</v>
      </c>
      <c r="AM126" s="233">
        <f t="shared" si="40"/>
        <v>0</v>
      </c>
      <c r="AN126" s="233">
        <f t="shared" si="41"/>
        <v>0</v>
      </c>
      <c r="AO126" s="233">
        <f t="shared" si="42"/>
        <v>0</v>
      </c>
      <c r="AP126" s="233">
        <f t="shared" si="43"/>
        <v>0</v>
      </c>
      <c r="AQ126" s="233" t="str">
        <f t="shared" si="44"/>
        <v/>
      </c>
      <c r="AR126" s="113">
        <f t="shared" si="45"/>
        <v>0</v>
      </c>
    </row>
    <row r="127" spans="1:44">
      <c r="A127" s="158"/>
      <c r="B127" s="153"/>
      <c r="C127" s="154"/>
      <c r="D127" s="154"/>
      <c r="E127" s="154"/>
      <c r="F127" s="154"/>
      <c r="G127" s="154"/>
      <c r="H127" s="154"/>
      <c r="I127" s="150"/>
      <c r="J127" s="149"/>
      <c r="K127" s="151"/>
      <c r="L127" s="185">
        <f t="shared" si="29"/>
        <v>0</v>
      </c>
      <c r="M127" s="185">
        <f t="shared" si="30"/>
        <v>0</v>
      </c>
      <c r="N127" s="186">
        <f t="shared" ref="N127:N190" si="51">-L127+M127</f>
        <v>0</v>
      </c>
      <c r="O127" s="180"/>
      <c r="P127" s="177"/>
      <c r="Q127" s="166" t="str">
        <f t="shared" si="31"/>
        <v/>
      </c>
      <c r="R127" s="166"/>
      <c r="S127" s="167" t="e">
        <f>IF(HYPERLINK(INDEX(Tables!D:D,MATCH('BG Justif'!Q127,Tables!F:F,0)))&lt;&gt;"",HYPERLINK(INDEX(Tables!D:D,MATCH('BG Justif'!Q127,Tables!F:F,0)),"Tableau de variation"),"")</f>
        <v>#N/A</v>
      </c>
      <c r="T127" s="168"/>
      <c r="U127" s="169"/>
      <c r="Z127" s="233" t="str">
        <f t="shared" si="32"/>
        <v/>
      </c>
      <c r="AA127" s="233">
        <f t="shared" si="33"/>
        <v>0</v>
      </c>
      <c r="AB127" s="233">
        <f t="shared" si="46"/>
        <v>0</v>
      </c>
      <c r="AC127" s="233">
        <f t="shared" si="47"/>
        <v>0</v>
      </c>
      <c r="AD127" s="233">
        <f t="shared" si="48"/>
        <v>0</v>
      </c>
      <c r="AE127" s="233">
        <f t="shared" si="49"/>
        <v>0</v>
      </c>
      <c r="AF127" s="233">
        <f t="shared" si="50"/>
        <v>0</v>
      </c>
      <c r="AG127" s="233">
        <f t="shared" si="34"/>
        <v>0</v>
      </c>
      <c r="AH127" s="233">
        <f t="shared" si="35"/>
        <v>0</v>
      </c>
      <c r="AI127" s="233">
        <f t="shared" si="36"/>
        <v>0</v>
      </c>
      <c r="AJ127" s="233">
        <f t="shared" si="37"/>
        <v>0</v>
      </c>
      <c r="AK127" s="233">
        <f t="shared" si="38"/>
        <v>0</v>
      </c>
      <c r="AL127" s="233">
        <f t="shared" si="39"/>
        <v>0</v>
      </c>
      <c r="AM127" s="233">
        <f t="shared" si="40"/>
        <v>0</v>
      </c>
      <c r="AN127" s="233">
        <f t="shared" si="41"/>
        <v>0</v>
      </c>
      <c r="AO127" s="233">
        <f t="shared" si="42"/>
        <v>0</v>
      </c>
      <c r="AP127" s="233">
        <f t="shared" si="43"/>
        <v>0</v>
      </c>
      <c r="AQ127" s="233" t="str">
        <f t="shared" si="44"/>
        <v/>
      </c>
      <c r="AR127" s="113">
        <f t="shared" si="45"/>
        <v>0</v>
      </c>
    </row>
    <row r="128" spans="1:44">
      <c r="A128" s="158"/>
      <c r="B128" s="153"/>
      <c r="C128" s="154"/>
      <c r="D128" s="154"/>
      <c r="E128" s="154"/>
      <c r="F128" s="154"/>
      <c r="G128" s="154"/>
      <c r="H128" s="154"/>
      <c r="I128" s="141"/>
      <c r="J128" s="149"/>
      <c r="K128" s="143"/>
      <c r="L128" s="185">
        <f t="shared" si="29"/>
        <v>0</v>
      </c>
      <c r="M128" s="185">
        <f t="shared" si="30"/>
        <v>0</v>
      </c>
      <c r="N128" s="186">
        <f t="shared" si="51"/>
        <v>0</v>
      </c>
      <c r="O128" s="180"/>
      <c r="P128" s="177"/>
      <c r="Q128" s="166" t="str">
        <f t="shared" si="31"/>
        <v/>
      </c>
      <c r="R128" s="166"/>
      <c r="S128" s="167" t="e">
        <f>IF(HYPERLINK(INDEX(Tables!D:D,MATCH('BG Justif'!Q128,Tables!F:F,0)))&lt;&gt;"",HYPERLINK(INDEX(Tables!D:D,MATCH('BG Justif'!Q128,Tables!F:F,0)),"Tableau de variation"),"")</f>
        <v>#N/A</v>
      </c>
      <c r="T128" s="168"/>
      <c r="U128" s="169"/>
      <c r="Z128" s="233" t="str">
        <f t="shared" si="32"/>
        <v/>
      </c>
      <c r="AA128" s="233">
        <f t="shared" si="33"/>
        <v>0</v>
      </c>
      <c r="AB128" s="233">
        <f t="shared" si="46"/>
        <v>0</v>
      </c>
      <c r="AC128" s="233">
        <f t="shared" si="47"/>
        <v>0</v>
      </c>
      <c r="AD128" s="233">
        <f t="shared" si="48"/>
        <v>0</v>
      </c>
      <c r="AE128" s="233">
        <f t="shared" si="49"/>
        <v>0</v>
      </c>
      <c r="AF128" s="233">
        <f t="shared" si="50"/>
        <v>0</v>
      </c>
      <c r="AG128" s="233">
        <f t="shared" si="34"/>
        <v>0</v>
      </c>
      <c r="AH128" s="233">
        <f t="shared" si="35"/>
        <v>0</v>
      </c>
      <c r="AI128" s="233">
        <f t="shared" si="36"/>
        <v>0</v>
      </c>
      <c r="AJ128" s="233">
        <f t="shared" si="37"/>
        <v>0</v>
      </c>
      <c r="AK128" s="233">
        <f t="shared" si="38"/>
        <v>0</v>
      </c>
      <c r="AL128" s="233">
        <f t="shared" si="39"/>
        <v>0</v>
      </c>
      <c r="AM128" s="233">
        <f t="shared" si="40"/>
        <v>0</v>
      </c>
      <c r="AN128" s="233">
        <f t="shared" si="41"/>
        <v>0</v>
      </c>
      <c r="AO128" s="233">
        <f t="shared" si="42"/>
        <v>0</v>
      </c>
      <c r="AP128" s="233">
        <f t="shared" si="43"/>
        <v>0</v>
      </c>
      <c r="AQ128" s="233" t="str">
        <f t="shared" si="44"/>
        <v/>
      </c>
      <c r="AR128" s="113">
        <f t="shared" si="45"/>
        <v>0</v>
      </c>
    </row>
    <row r="129" spans="1:44">
      <c r="A129" s="158"/>
      <c r="B129" s="153"/>
      <c r="C129" s="154"/>
      <c r="D129" s="154"/>
      <c r="E129" s="154"/>
      <c r="F129" s="154"/>
      <c r="G129" s="154"/>
      <c r="H129" s="154"/>
      <c r="I129" s="150"/>
      <c r="J129" s="149"/>
      <c r="K129" s="151"/>
      <c r="L129" s="185">
        <f t="shared" si="29"/>
        <v>0</v>
      </c>
      <c r="M129" s="185">
        <f t="shared" si="30"/>
        <v>0</v>
      </c>
      <c r="N129" s="186">
        <f t="shared" si="51"/>
        <v>0</v>
      </c>
      <c r="O129" s="180"/>
      <c r="P129" s="177"/>
      <c r="Q129" s="166" t="str">
        <f t="shared" si="31"/>
        <v/>
      </c>
      <c r="R129" s="166"/>
      <c r="S129" s="167" t="e">
        <f>IF(HYPERLINK(INDEX(Tables!D:D,MATCH('BG Justif'!Q129,Tables!F:F,0)))&lt;&gt;"",HYPERLINK(INDEX(Tables!D:D,MATCH('BG Justif'!Q129,Tables!F:F,0)),"Tableau de variation"),"")</f>
        <v>#N/A</v>
      </c>
      <c r="T129" s="168"/>
      <c r="U129" s="169"/>
      <c r="Z129" s="233" t="str">
        <f t="shared" si="32"/>
        <v/>
      </c>
      <c r="AA129" s="233">
        <f t="shared" si="33"/>
        <v>0</v>
      </c>
      <c r="AB129" s="233">
        <f t="shared" si="46"/>
        <v>0</v>
      </c>
      <c r="AC129" s="233">
        <f t="shared" si="47"/>
        <v>0</v>
      </c>
      <c r="AD129" s="233">
        <f t="shared" si="48"/>
        <v>0</v>
      </c>
      <c r="AE129" s="233">
        <f t="shared" si="49"/>
        <v>0</v>
      </c>
      <c r="AF129" s="233">
        <f t="shared" si="50"/>
        <v>0</v>
      </c>
      <c r="AG129" s="233">
        <f t="shared" si="34"/>
        <v>0</v>
      </c>
      <c r="AH129" s="233">
        <f t="shared" si="35"/>
        <v>0</v>
      </c>
      <c r="AI129" s="233">
        <f t="shared" si="36"/>
        <v>0</v>
      </c>
      <c r="AJ129" s="233">
        <f t="shared" si="37"/>
        <v>0</v>
      </c>
      <c r="AK129" s="233">
        <f t="shared" si="38"/>
        <v>0</v>
      </c>
      <c r="AL129" s="233">
        <f t="shared" si="39"/>
        <v>0</v>
      </c>
      <c r="AM129" s="233">
        <f t="shared" si="40"/>
        <v>0</v>
      </c>
      <c r="AN129" s="233">
        <f t="shared" si="41"/>
        <v>0</v>
      </c>
      <c r="AO129" s="233">
        <f t="shared" si="42"/>
        <v>0</v>
      </c>
      <c r="AP129" s="233">
        <f t="shared" si="43"/>
        <v>0</v>
      </c>
      <c r="AQ129" s="233" t="str">
        <f t="shared" si="44"/>
        <v/>
      </c>
      <c r="AR129" s="113">
        <f t="shared" si="45"/>
        <v>0</v>
      </c>
    </row>
    <row r="130" spans="1:44">
      <c r="A130" s="158"/>
      <c r="B130" s="153"/>
      <c r="C130" s="154"/>
      <c r="D130" s="154"/>
      <c r="E130" s="154"/>
      <c r="F130" s="154"/>
      <c r="G130" s="154"/>
      <c r="H130" s="154"/>
      <c r="I130" s="141"/>
      <c r="J130" s="149"/>
      <c r="K130" s="143"/>
      <c r="L130" s="185">
        <f t="shared" si="29"/>
        <v>0</v>
      </c>
      <c r="M130" s="185">
        <f t="shared" si="30"/>
        <v>0</v>
      </c>
      <c r="N130" s="186">
        <f t="shared" si="51"/>
        <v>0</v>
      </c>
      <c r="O130" s="180"/>
      <c r="P130" s="177"/>
      <c r="Q130" s="166" t="str">
        <f t="shared" si="31"/>
        <v/>
      </c>
      <c r="R130" s="166"/>
      <c r="S130" s="167" t="e">
        <f>IF(HYPERLINK(INDEX(Tables!D:D,MATCH('BG Justif'!Q130,Tables!F:F,0)))&lt;&gt;"",HYPERLINK(INDEX(Tables!D:D,MATCH('BG Justif'!Q130,Tables!F:F,0)),"Tableau de variation"),"")</f>
        <v>#N/A</v>
      </c>
      <c r="T130" s="168"/>
      <c r="U130" s="169"/>
      <c r="Z130" s="233" t="str">
        <f t="shared" si="32"/>
        <v/>
      </c>
      <c r="AA130" s="233">
        <f t="shared" si="33"/>
        <v>0</v>
      </c>
      <c r="AB130" s="233">
        <f t="shared" si="46"/>
        <v>0</v>
      </c>
      <c r="AC130" s="233">
        <f t="shared" si="47"/>
        <v>0</v>
      </c>
      <c r="AD130" s="233">
        <f t="shared" si="48"/>
        <v>0</v>
      </c>
      <c r="AE130" s="233">
        <f t="shared" si="49"/>
        <v>0</v>
      </c>
      <c r="AF130" s="233">
        <f t="shared" si="50"/>
        <v>0</v>
      </c>
      <c r="AG130" s="233">
        <f t="shared" si="34"/>
        <v>0</v>
      </c>
      <c r="AH130" s="233">
        <f t="shared" si="35"/>
        <v>0</v>
      </c>
      <c r="AI130" s="233">
        <f t="shared" si="36"/>
        <v>0</v>
      </c>
      <c r="AJ130" s="233">
        <f t="shared" si="37"/>
        <v>0</v>
      </c>
      <c r="AK130" s="233">
        <f t="shared" si="38"/>
        <v>0</v>
      </c>
      <c r="AL130" s="233">
        <f t="shared" si="39"/>
        <v>0</v>
      </c>
      <c r="AM130" s="233">
        <f t="shared" si="40"/>
        <v>0</v>
      </c>
      <c r="AN130" s="233">
        <f t="shared" si="41"/>
        <v>0</v>
      </c>
      <c r="AO130" s="233">
        <f t="shared" si="42"/>
        <v>0</v>
      </c>
      <c r="AP130" s="233">
        <f t="shared" si="43"/>
        <v>0</v>
      </c>
      <c r="AQ130" s="233" t="str">
        <f t="shared" si="44"/>
        <v/>
      </c>
      <c r="AR130" s="113">
        <f t="shared" si="45"/>
        <v>0</v>
      </c>
    </row>
    <row r="131" spans="1:44">
      <c r="A131" s="158"/>
      <c r="B131" s="153"/>
      <c r="C131" s="154"/>
      <c r="D131" s="154"/>
      <c r="E131" s="154"/>
      <c r="F131" s="154"/>
      <c r="G131" s="154"/>
      <c r="H131" s="154"/>
      <c r="I131" s="150"/>
      <c r="J131" s="149"/>
      <c r="K131" s="151"/>
      <c r="L131" s="185">
        <f t="shared" si="29"/>
        <v>0</v>
      </c>
      <c r="M131" s="185">
        <f t="shared" si="30"/>
        <v>0</v>
      </c>
      <c r="N131" s="186">
        <f t="shared" si="51"/>
        <v>0</v>
      </c>
      <c r="O131" s="180"/>
      <c r="P131" s="177"/>
      <c r="Q131" s="166" t="str">
        <f t="shared" si="31"/>
        <v/>
      </c>
      <c r="R131" s="166"/>
      <c r="S131" s="167" t="e">
        <f>IF(HYPERLINK(INDEX(Tables!D:D,MATCH('BG Justif'!Q131,Tables!F:F,0)))&lt;&gt;"",HYPERLINK(INDEX(Tables!D:D,MATCH('BG Justif'!Q131,Tables!F:F,0)),"Tableau de variation"),"")</f>
        <v>#N/A</v>
      </c>
      <c r="T131" s="168"/>
      <c r="U131" s="169"/>
      <c r="Z131" s="233" t="str">
        <f t="shared" si="32"/>
        <v/>
      </c>
      <c r="AA131" s="233">
        <f t="shared" si="33"/>
        <v>0</v>
      </c>
      <c r="AB131" s="233">
        <f t="shared" si="46"/>
        <v>0</v>
      </c>
      <c r="AC131" s="233">
        <f t="shared" si="47"/>
        <v>0</v>
      </c>
      <c r="AD131" s="233">
        <f t="shared" si="48"/>
        <v>0</v>
      </c>
      <c r="AE131" s="233">
        <f t="shared" si="49"/>
        <v>0</v>
      </c>
      <c r="AF131" s="233">
        <f t="shared" si="50"/>
        <v>0</v>
      </c>
      <c r="AG131" s="233">
        <f t="shared" si="34"/>
        <v>0</v>
      </c>
      <c r="AH131" s="233">
        <f t="shared" si="35"/>
        <v>0</v>
      </c>
      <c r="AI131" s="233">
        <f t="shared" si="36"/>
        <v>0</v>
      </c>
      <c r="AJ131" s="233">
        <f t="shared" si="37"/>
        <v>0</v>
      </c>
      <c r="AK131" s="233">
        <f t="shared" si="38"/>
        <v>0</v>
      </c>
      <c r="AL131" s="233">
        <f t="shared" si="39"/>
        <v>0</v>
      </c>
      <c r="AM131" s="233">
        <f t="shared" si="40"/>
        <v>0</v>
      </c>
      <c r="AN131" s="233">
        <f t="shared" si="41"/>
        <v>0</v>
      </c>
      <c r="AO131" s="233">
        <f t="shared" si="42"/>
        <v>0</v>
      </c>
      <c r="AP131" s="233">
        <f t="shared" si="43"/>
        <v>0</v>
      </c>
      <c r="AQ131" s="233" t="str">
        <f t="shared" si="44"/>
        <v/>
      </c>
      <c r="AR131" s="113">
        <f t="shared" si="45"/>
        <v>0</v>
      </c>
    </row>
    <row r="132" spans="1:44">
      <c r="A132" s="158"/>
      <c r="B132" s="153"/>
      <c r="C132" s="154"/>
      <c r="D132" s="154"/>
      <c r="E132" s="154"/>
      <c r="F132" s="154"/>
      <c r="G132" s="154"/>
      <c r="H132" s="154"/>
      <c r="I132" s="141"/>
      <c r="J132" s="149"/>
      <c r="K132" s="143"/>
      <c r="L132" s="185">
        <f t="shared" si="29"/>
        <v>0</v>
      </c>
      <c r="M132" s="185">
        <f t="shared" si="30"/>
        <v>0</v>
      </c>
      <c r="N132" s="186">
        <f t="shared" si="51"/>
        <v>0</v>
      </c>
      <c r="O132" s="180"/>
      <c r="P132" s="177"/>
      <c r="Q132" s="166" t="str">
        <f t="shared" si="31"/>
        <v/>
      </c>
      <c r="R132" s="166"/>
      <c r="S132" s="167" t="e">
        <f>IF(HYPERLINK(INDEX(Tables!D:D,MATCH('BG Justif'!Q132,Tables!F:F,0)))&lt;&gt;"",HYPERLINK(INDEX(Tables!D:D,MATCH('BG Justif'!Q132,Tables!F:F,0)),"Tableau de variation"),"")</f>
        <v>#N/A</v>
      </c>
      <c r="T132" s="168"/>
      <c r="U132" s="169"/>
      <c r="Z132" s="233" t="str">
        <f t="shared" si="32"/>
        <v/>
      </c>
      <c r="AA132" s="233">
        <f t="shared" si="33"/>
        <v>0</v>
      </c>
      <c r="AB132" s="233">
        <f t="shared" si="46"/>
        <v>0</v>
      </c>
      <c r="AC132" s="233">
        <f t="shared" si="47"/>
        <v>0</v>
      </c>
      <c r="AD132" s="233">
        <f t="shared" si="48"/>
        <v>0</v>
      </c>
      <c r="AE132" s="233">
        <f t="shared" si="49"/>
        <v>0</v>
      </c>
      <c r="AF132" s="233">
        <f t="shared" si="50"/>
        <v>0</v>
      </c>
      <c r="AG132" s="233">
        <f t="shared" si="34"/>
        <v>0</v>
      </c>
      <c r="AH132" s="233">
        <f t="shared" si="35"/>
        <v>0</v>
      </c>
      <c r="AI132" s="233">
        <f t="shared" si="36"/>
        <v>0</v>
      </c>
      <c r="AJ132" s="233">
        <f t="shared" si="37"/>
        <v>0</v>
      </c>
      <c r="AK132" s="233">
        <f t="shared" si="38"/>
        <v>0</v>
      </c>
      <c r="AL132" s="233">
        <f t="shared" si="39"/>
        <v>0</v>
      </c>
      <c r="AM132" s="233">
        <f t="shared" si="40"/>
        <v>0</v>
      </c>
      <c r="AN132" s="233">
        <f t="shared" si="41"/>
        <v>0</v>
      </c>
      <c r="AO132" s="233">
        <f t="shared" si="42"/>
        <v>0</v>
      </c>
      <c r="AP132" s="233">
        <f t="shared" si="43"/>
        <v>0</v>
      </c>
      <c r="AQ132" s="233" t="str">
        <f t="shared" si="44"/>
        <v/>
      </c>
      <c r="AR132" s="113">
        <f t="shared" si="45"/>
        <v>0</v>
      </c>
    </row>
    <row r="133" spans="1:44">
      <c r="A133" s="158"/>
      <c r="B133" s="153"/>
      <c r="C133" s="154"/>
      <c r="D133" s="154"/>
      <c r="E133" s="154"/>
      <c r="F133" s="154"/>
      <c r="G133" s="154"/>
      <c r="H133" s="154"/>
      <c r="I133" s="150"/>
      <c r="J133" s="149"/>
      <c r="K133" s="151"/>
      <c r="L133" s="185">
        <f t="shared" ref="L133:L197" si="52">+C133-D133</f>
        <v>0</v>
      </c>
      <c r="M133" s="185">
        <f t="shared" ref="M133:M197" si="53">+G133-H133</f>
        <v>0</v>
      </c>
      <c r="N133" s="186">
        <f t="shared" si="51"/>
        <v>0</v>
      </c>
      <c r="O133" s="180"/>
      <c r="P133" s="177"/>
      <c r="Q133" s="166" t="str">
        <f t="shared" ref="Q133:Q196" si="54">IFERROR(VLOOKUP(A133,Table_Cptes,5,TRUE),"")</f>
        <v/>
      </c>
      <c r="R133" s="166"/>
      <c r="S133" s="167" t="e">
        <f>IF(HYPERLINK(INDEX(Tables!D:D,MATCH('BG Justif'!Q133,Tables!F:F,0)))&lt;&gt;"",HYPERLINK(INDEX(Tables!D:D,MATCH('BG Justif'!Q133,Tables!F:F,0)),"Tableau de variation"),"")</f>
        <v>#N/A</v>
      </c>
      <c r="T133" s="168"/>
      <c r="U133" s="169"/>
      <c r="Z133" s="233" t="str">
        <f t="shared" si="32"/>
        <v/>
      </c>
      <c r="AA133" s="233">
        <f t="shared" si="33"/>
        <v>0</v>
      </c>
      <c r="AB133" s="233">
        <f t="shared" si="46"/>
        <v>0</v>
      </c>
      <c r="AC133" s="233">
        <f t="shared" si="47"/>
        <v>0</v>
      </c>
      <c r="AD133" s="233">
        <f t="shared" si="48"/>
        <v>0</v>
      </c>
      <c r="AE133" s="233">
        <f t="shared" si="49"/>
        <v>0</v>
      </c>
      <c r="AF133" s="233">
        <f t="shared" si="50"/>
        <v>0</v>
      </c>
      <c r="AG133" s="233">
        <f t="shared" si="34"/>
        <v>0</v>
      </c>
      <c r="AH133" s="233">
        <f t="shared" si="35"/>
        <v>0</v>
      </c>
      <c r="AI133" s="233">
        <f t="shared" si="36"/>
        <v>0</v>
      </c>
      <c r="AJ133" s="233">
        <f t="shared" si="37"/>
        <v>0</v>
      </c>
      <c r="AK133" s="233">
        <f t="shared" si="38"/>
        <v>0</v>
      </c>
      <c r="AL133" s="233">
        <f t="shared" si="39"/>
        <v>0</v>
      </c>
      <c r="AM133" s="233">
        <f t="shared" si="40"/>
        <v>0</v>
      </c>
      <c r="AN133" s="233">
        <f t="shared" si="41"/>
        <v>0</v>
      </c>
      <c r="AO133" s="233">
        <f t="shared" si="42"/>
        <v>0</v>
      </c>
      <c r="AP133" s="233">
        <f t="shared" si="43"/>
        <v>0</v>
      </c>
      <c r="AQ133" s="233" t="str">
        <f t="shared" si="44"/>
        <v/>
      </c>
      <c r="AR133" s="113">
        <f t="shared" si="45"/>
        <v>0</v>
      </c>
    </row>
    <row r="134" spans="1:44">
      <c r="A134" s="158"/>
      <c r="B134" s="153"/>
      <c r="C134" s="154"/>
      <c r="D134" s="154"/>
      <c r="E134" s="154"/>
      <c r="F134" s="154"/>
      <c r="G134" s="154"/>
      <c r="H134" s="154"/>
      <c r="I134" s="141"/>
      <c r="J134" s="149"/>
      <c r="K134" s="143"/>
      <c r="L134" s="185">
        <f t="shared" si="52"/>
        <v>0</v>
      </c>
      <c r="M134" s="185">
        <f t="shared" si="53"/>
        <v>0</v>
      </c>
      <c r="N134" s="186">
        <f t="shared" si="51"/>
        <v>0</v>
      </c>
      <c r="O134" s="180"/>
      <c r="P134" s="177"/>
      <c r="Q134" s="166" t="str">
        <f t="shared" si="54"/>
        <v/>
      </c>
      <c r="R134" s="166"/>
      <c r="S134" s="167" t="e">
        <f>IF(HYPERLINK(INDEX(Tables!D:D,MATCH('BG Justif'!Q134,Tables!F:F,0)))&lt;&gt;"",HYPERLINK(INDEX(Tables!D:D,MATCH('BG Justif'!Q134,Tables!F:F,0)),"Tableau de variation"),"")</f>
        <v>#N/A</v>
      </c>
      <c r="T134" s="168"/>
      <c r="U134" s="169"/>
      <c r="Z134" s="233" t="str">
        <f t="shared" ref="Z134:Z197" si="55">+Q134</f>
        <v/>
      </c>
      <c r="AA134" s="233">
        <f t="shared" ref="AA134:AA197" si="56">+A134</f>
        <v>0</v>
      </c>
      <c r="AB134" s="233">
        <f t="shared" si="46"/>
        <v>0</v>
      </c>
      <c r="AC134" s="233">
        <f t="shared" si="47"/>
        <v>0</v>
      </c>
      <c r="AD134" s="233">
        <f t="shared" si="48"/>
        <v>0</v>
      </c>
      <c r="AE134" s="233">
        <f t="shared" si="49"/>
        <v>0</v>
      </c>
      <c r="AF134" s="233">
        <f t="shared" si="50"/>
        <v>0</v>
      </c>
      <c r="AG134" s="233">
        <f t="shared" si="34"/>
        <v>0</v>
      </c>
      <c r="AH134" s="233">
        <f t="shared" si="35"/>
        <v>0</v>
      </c>
      <c r="AI134" s="233">
        <f t="shared" si="36"/>
        <v>0</v>
      </c>
      <c r="AJ134" s="233">
        <f t="shared" si="37"/>
        <v>0</v>
      </c>
      <c r="AK134" s="233">
        <f t="shared" si="38"/>
        <v>0</v>
      </c>
      <c r="AL134" s="233">
        <f t="shared" si="39"/>
        <v>0</v>
      </c>
      <c r="AM134" s="233">
        <f t="shared" si="40"/>
        <v>0</v>
      </c>
      <c r="AN134" s="233">
        <f t="shared" si="41"/>
        <v>0</v>
      </c>
      <c r="AO134" s="233">
        <f t="shared" si="42"/>
        <v>0</v>
      </c>
      <c r="AP134" s="233">
        <f t="shared" si="43"/>
        <v>0</v>
      </c>
      <c r="AQ134" s="233" t="str">
        <f t="shared" si="44"/>
        <v/>
      </c>
      <c r="AR134" s="113">
        <f t="shared" si="45"/>
        <v>0</v>
      </c>
    </row>
    <row r="135" spans="1:44">
      <c r="A135" s="158"/>
      <c r="B135" s="153"/>
      <c r="C135" s="154"/>
      <c r="D135" s="154"/>
      <c r="E135" s="154"/>
      <c r="F135" s="154"/>
      <c r="G135" s="154"/>
      <c r="H135" s="154"/>
      <c r="I135" s="150"/>
      <c r="J135" s="149"/>
      <c r="K135" s="151"/>
      <c r="L135" s="185">
        <f t="shared" si="52"/>
        <v>0</v>
      </c>
      <c r="M135" s="185">
        <f t="shared" si="53"/>
        <v>0</v>
      </c>
      <c r="N135" s="186">
        <f t="shared" si="51"/>
        <v>0</v>
      </c>
      <c r="O135" s="180"/>
      <c r="P135" s="177"/>
      <c r="Q135" s="166" t="str">
        <f t="shared" si="54"/>
        <v/>
      </c>
      <c r="R135" s="166"/>
      <c r="S135" s="167" t="e">
        <f>IF(HYPERLINK(INDEX(Tables!D:D,MATCH('BG Justif'!Q135,Tables!F:F,0)))&lt;&gt;"",HYPERLINK(INDEX(Tables!D:D,MATCH('BG Justif'!Q135,Tables!F:F,0)),"Tableau de variation"),"")</f>
        <v>#N/A</v>
      </c>
      <c r="T135" s="168"/>
      <c r="U135" s="169"/>
      <c r="Z135" s="233" t="str">
        <f t="shared" si="55"/>
        <v/>
      </c>
      <c r="AA135" s="233">
        <f t="shared" si="56"/>
        <v>0</v>
      </c>
      <c r="AB135" s="233">
        <f t="shared" si="46"/>
        <v>0</v>
      </c>
      <c r="AC135" s="233">
        <f t="shared" si="47"/>
        <v>0</v>
      </c>
      <c r="AD135" s="233">
        <f t="shared" si="48"/>
        <v>0</v>
      </c>
      <c r="AE135" s="233">
        <f t="shared" si="49"/>
        <v>0</v>
      </c>
      <c r="AF135" s="233">
        <f t="shared" si="50"/>
        <v>0</v>
      </c>
      <c r="AG135" s="233">
        <f t="shared" si="34"/>
        <v>0</v>
      </c>
      <c r="AH135" s="233">
        <f t="shared" si="35"/>
        <v>0</v>
      </c>
      <c r="AI135" s="233">
        <f t="shared" si="36"/>
        <v>0</v>
      </c>
      <c r="AJ135" s="233">
        <f t="shared" si="37"/>
        <v>0</v>
      </c>
      <c r="AK135" s="233">
        <f t="shared" si="38"/>
        <v>0</v>
      </c>
      <c r="AL135" s="233">
        <f t="shared" si="39"/>
        <v>0</v>
      </c>
      <c r="AM135" s="233">
        <f t="shared" si="40"/>
        <v>0</v>
      </c>
      <c r="AN135" s="233">
        <f t="shared" si="41"/>
        <v>0</v>
      </c>
      <c r="AO135" s="233">
        <f t="shared" si="42"/>
        <v>0</v>
      </c>
      <c r="AP135" s="233">
        <f t="shared" si="43"/>
        <v>0</v>
      </c>
      <c r="AQ135" s="233" t="str">
        <f t="shared" si="44"/>
        <v/>
      </c>
      <c r="AR135" s="113">
        <f t="shared" si="45"/>
        <v>0</v>
      </c>
    </row>
    <row r="136" spans="1:44">
      <c r="A136" s="158"/>
      <c r="B136" s="153"/>
      <c r="C136" s="154"/>
      <c r="D136" s="154"/>
      <c r="E136" s="154"/>
      <c r="F136" s="154"/>
      <c r="G136" s="154"/>
      <c r="H136" s="154"/>
      <c r="I136" s="141"/>
      <c r="J136" s="149"/>
      <c r="K136" s="143"/>
      <c r="L136" s="185">
        <f t="shared" si="52"/>
        <v>0</v>
      </c>
      <c r="M136" s="185">
        <f t="shared" si="53"/>
        <v>0</v>
      </c>
      <c r="N136" s="186">
        <f t="shared" si="51"/>
        <v>0</v>
      </c>
      <c r="O136" s="180"/>
      <c r="P136" s="177"/>
      <c r="Q136" s="166" t="str">
        <f t="shared" si="54"/>
        <v/>
      </c>
      <c r="R136" s="166"/>
      <c r="S136" s="167" t="e">
        <f>IF(HYPERLINK(INDEX(Tables!D:D,MATCH('BG Justif'!Q136,Tables!F:F,0)))&lt;&gt;"",HYPERLINK(INDEX(Tables!D:D,MATCH('BG Justif'!Q136,Tables!F:F,0)),"Tableau de variation"),"")</f>
        <v>#N/A</v>
      </c>
      <c r="T136" s="168"/>
      <c r="U136" s="169"/>
      <c r="Z136" s="233" t="str">
        <f t="shared" si="55"/>
        <v/>
      </c>
      <c r="AA136" s="233">
        <f t="shared" si="56"/>
        <v>0</v>
      </c>
      <c r="AB136" s="233">
        <f t="shared" si="46"/>
        <v>0</v>
      </c>
      <c r="AC136" s="233">
        <f t="shared" si="47"/>
        <v>0</v>
      </c>
      <c r="AD136" s="233">
        <f t="shared" si="48"/>
        <v>0</v>
      </c>
      <c r="AE136" s="233">
        <f t="shared" si="49"/>
        <v>0</v>
      </c>
      <c r="AF136" s="233">
        <f t="shared" si="50"/>
        <v>0</v>
      </c>
      <c r="AG136" s="233">
        <f t="shared" si="34"/>
        <v>0</v>
      </c>
      <c r="AH136" s="233">
        <f t="shared" si="35"/>
        <v>0</v>
      </c>
      <c r="AI136" s="233">
        <f t="shared" si="36"/>
        <v>0</v>
      </c>
      <c r="AJ136" s="233">
        <f t="shared" si="37"/>
        <v>0</v>
      </c>
      <c r="AK136" s="233">
        <f t="shared" si="38"/>
        <v>0</v>
      </c>
      <c r="AL136" s="233">
        <f t="shared" si="39"/>
        <v>0</v>
      </c>
      <c r="AM136" s="233">
        <f t="shared" si="40"/>
        <v>0</v>
      </c>
      <c r="AN136" s="233">
        <f t="shared" si="41"/>
        <v>0</v>
      </c>
      <c r="AO136" s="233">
        <f t="shared" si="42"/>
        <v>0</v>
      </c>
      <c r="AP136" s="233">
        <f t="shared" si="43"/>
        <v>0</v>
      </c>
      <c r="AQ136" s="233" t="str">
        <f t="shared" si="44"/>
        <v/>
      </c>
      <c r="AR136" s="113">
        <f t="shared" si="45"/>
        <v>0</v>
      </c>
    </row>
    <row r="137" spans="1:44">
      <c r="A137" s="158"/>
      <c r="B137" s="153"/>
      <c r="C137" s="154"/>
      <c r="D137" s="154"/>
      <c r="E137" s="154"/>
      <c r="F137" s="154"/>
      <c r="G137" s="154"/>
      <c r="H137" s="154"/>
      <c r="I137" s="150"/>
      <c r="J137" s="149"/>
      <c r="K137" s="151"/>
      <c r="L137" s="185">
        <f t="shared" si="52"/>
        <v>0</v>
      </c>
      <c r="M137" s="185">
        <f t="shared" si="53"/>
        <v>0</v>
      </c>
      <c r="N137" s="186">
        <f t="shared" si="51"/>
        <v>0</v>
      </c>
      <c r="O137" s="180"/>
      <c r="P137" s="177"/>
      <c r="Q137" s="166" t="str">
        <f t="shared" si="54"/>
        <v/>
      </c>
      <c r="R137" s="166"/>
      <c r="S137" s="167" t="e">
        <f>IF(HYPERLINK(INDEX(Tables!D:D,MATCH('BG Justif'!Q137,Tables!F:F,0)))&lt;&gt;"",HYPERLINK(INDEX(Tables!D:D,MATCH('BG Justif'!Q137,Tables!F:F,0)),"Tableau de variation"),"")</f>
        <v>#N/A</v>
      </c>
      <c r="T137" s="168"/>
      <c r="U137" s="169"/>
      <c r="Z137" s="233" t="str">
        <f t="shared" si="55"/>
        <v/>
      </c>
      <c r="AA137" s="233">
        <f t="shared" si="56"/>
        <v>0</v>
      </c>
      <c r="AB137" s="233">
        <f t="shared" si="46"/>
        <v>0</v>
      </c>
      <c r="AC137" s="233">
        <f t="shared" si="47"/>
        <v>0</v>
      </c>
      <c r="AD137" s="233">
        <f t="shared" si="48"/>
        <v>0</v>
      </c>
      <c r="AE137" s="233">
        <f t="shared" si="49"/>
        <v>0</v>
      </c>
      <c r="AF137" s="233">
        <f t="shared" si="50"/>
        <v>0</v>
      </c>
      <c r="AG137" s="233">
        <f t="shared" si="34"/>
        <v>0</v>
      </c>
      <c r="AH137" s="233">
        <f t="shared" si="35"/>
        <v>0</v>
      </c>
      <c r="AI137" s="233">
        <f t="shared" si="36"/>
        <v>0</v>
      </c>
      <c r="AJ137" s="233">
        <f t="shared" si="37"/>
        <v>0</v>
      </c>
      <c r="AK137" s="233">
        <f t="shared" si="38"/>
        <v>0</v>
      </c>
      <c r="AL137" s="233">
        <f t="shared" si="39"/>
        <v>0</v>
      </c>
      <c r="AM137" s="233">
        <f t="shared" si="40"/>
        <v>0</v>
      </c>
      <c r="AN137" s="233">
        <f t="shared" si="41"/>
        <v>0</v>
      </c>
      <c r="AO137" s="233">
        <f t="shared" si="42"/>
        <v>0</v>
      </c>
      <c r="AP137" s="233">
        <f t="shared" si="43"/>
        <v>0</v>
      </c>
      <c r="AQ137" s="233" t="str">
        <f t="shared" si="44"/>
        <v/>
      </c>
      <c r="AR137" s="113">
        <f t="shared" si="45"/>
        <v>0</v>
      </c>
    </row>
    <row r="138" spans="1:44">
      <c r="A138" s="158"/>
      <c r="B138" s="153"/>
      <c r="C138" s="154"/>
      <c r="D138" s="154"/>
      <c r="E138" s="154"/>
      <c r="F138" s="154"/>
      <c r="G138" s="154"/>
      <c r="H138" s="154"/>
      <c r="I138" s="141"/>
      <c r="J138" s="149"/>
      <c r="K138" s="143"/>
      <c r="L138" s="185">
        <f t="shared" si="52"/>
        <v>0</v>
      </c>
      <c r="M138" s="185">
        <f t="shared" si="53"/>
        <v>0</v>
      </c>
      <c r="N138" s="186">
        <f t="shared" si="51"/>
        <v>0</v>
      </c>
      <c r="O138" s="180"/>
      <c r="P138" s="177"/>
      <c r="Q138" s="166" t="str">
        <f t="shared" si="54"/>
        <v/>
      </c>
      <c r="R138" s="166"/>
      <c r="S138" s="167" t="e">
        <f>IF(HYPERLINK(INDEX(Tables!D:D,MATCH('BG Justif'!Q138,Tables!F:F,0)))&lt;&gt;"",HYPERLINK(INDEX(Tables!D:D,MATCH('BG Justif'!Q138,Tables!F:F,0)),"Tableau de variation"),"")</f>
        <v>#N/A</v>
      </c>
      <c r="T138" s="168"/>
      <c r="U138" s="169"/>
      <c r="Z138" s="233" t="str">
        <f t="shared" si="55"/>
        <v/>
      </c>
      <c r="AA138" s="233">
        <f t="shared" si="56"/>
        <v>0</v>
      </c>
      <c r="AB138" s="233">
        <f t="shared" si="46"/>
        <v>0</v>
      </c>
      <c r="AC138" s="233">
        <f t="shared" si="47"/>
        <v>0</v>
      </c>
      <c r="AD138" s="233">
        <f t="shared" si="48"/>
        <v>0</v>
      </c>
      <c r="AE138" s="233">
        <f t="shared" si="49"/>
        <v>0</v>
      </c>
      <c r="AF138" s="233">
        <f t="shared" si="50"/>
        <v>0</v>
      </c>
      <c r="AG138" s="233">
        <f t="shared" si="34"/>
        <v>0</v>
      </c>
      <c r="AH138" s="233">
        <f t="shared" si="35"/>
        <v>0</v>
      </c>
      <c r="AI138" s="233">
        <f t="shared" si="36"/>
        <v>0</v>
      </c>
      <c r="AJ138" s="233">
        <f t="shared" si="37"/>
        <v>0</v>
      </c>
      <c r="AK138" s="233">
        <f t="shared" si="38"/>
        <v>0</v>
      </c>
      <c r="AL138" s="233">
        <f t="shared" si="39"/>
        <v>0</v>
      </c>
      <c r="AM138" s="233">
        <f t="shared" si="40"/>
        <v>0</v>
      </c>
      <c r="AN138" s="233">
        <f t="shared" si="41"/>
        <v>0</v>
      </c>
      <c r="AO138" s="233">
        <f t="shared" si="42"/>
        <v>0</v>
      </c>
      <c r="AP138" s="233">
        <f t="shared" si="43"/>
        <v>0</v>
      </c>
      <c r="AQ138" s="233" t="str">
        <f t="shared" si="44"/>
        <v/>
      </c>
      <c r="AR138" s="113">
        <f t="shared" si="45"/>
        <v>0</v>
      </c>
    </row>
    <row r="139" spans="1:44">
      <c r="A139" s="158"/>
      <c r="B139" s="153"/>
      <c r="C139" s="154"/>
      <c r="D139" s="154"/>
      <c r="E139" s="154"/>
      <c r="F139" s="154"/>
      <c r="G139" s="154"/>
      <c r="H139" s="154"/>
      <c r="I139" s="150"/>
      <c r="J139" s="149"/>
      <c r="K139" s="151"/>
      <c r="L139" s="185">
        <f t="shared" si="52"/>
        <v>0</v>
      </c>
      <c r="M139" s="185">
        <f t="shared" si="53"/>
        <v>0</v>
      </c>
      <c r="N139" s="186">
        <f t="shared" si="51"/>
        <v>0</v>
      </c>
      <c r="O139" s="180"/>
      <c r="P139" s="177"/>
      <c r="Q139" s="166" t="str">
        <f t="shared" si="54"/>
        <v/>
      </c>
      <c r="R139" s="166"/>
      <c r="S139" s="167" t="e">
        <f>IF(HYPERLINK(INDEX(Tables!D:D,MATCH('BG Justif'!Q139,Tables!F:F,0)))&lt;&gt;"",HYPERLINK(INDEX(Tables!D:D,MATCH('BG Justif'!Q139,Tables!F:F,0)),"Tableau de variation"),"")</f>
        <v>#N/A</v>
      </c>
      <c r="T139" s="168"/>
      <c r="U139" s="169"/>
      <c r="Z139" s="233" t="str">
        <f t="shared" si="55"/>
        <v/>
      </c>
      <c r="AA139" s="233">
        <f t="shared" si="56"/>
        <v>0</v>
      </c>
      <c r="AB139" s="233">
        <f t="shared" si="46"/>
        <v>0</v>
      </c>
      <c r="AC139" s="233">
        <f t="shared" si="47"/>
        <v>0</v>
      </c>
      <c r="AD139" s="233">
        <f t="shared" si="48"/>
        <v>0</v>
      </c>
      <c r="AE139" s="233">
        <f t="shared" si="49"/>
        <v>0</v>
      </c>
      <c r="AF139" s="233">
        <f t="shared" si="50"/>
        <v>0</v>
      </c>
      <c r="AG139" s="233">
        <f t="shared" si="34"/>
        <v>0</v>
      </c>
      <c r="AH139" s="233">
        <f t="shared" si="35"/>
        <v>0</v>
      </c>
      <c r="AI139" s="233">
        <f t="shared" si="36"/>
        <v>0</v>
      </c>
      <c r="AJ139" s="233">
        <f t="shared" si="37"/>
        <v>0</v>
      </c>
      <c r="AK139" s="233">
        <f t="shared" si="38"/>
        <v>0</v>
      </c>
      <c r="AL139" s="233">
        <f t="shared" si="39"/>
        <v>0</v>
      </c>
      <c r="AM139" s="233">
        <f t="shared" si="40"/>
        <v>0</v>
      </c>
      <c r="AN139" s="233">
        <f t="shared" si="41"/>
        <v>0</v>
      </c>
      <c r="AO139" s="233">
        <f t="shared" si="42"/>
        <v>0</v>
      </c>
      <c r="AP139" s="233">
        <f t="shared" si="43"/>
        <v>0</v>
      </c>
      <c r="AQ139" s="233" t="str">
        <f t="shared" si="44"/>
        <v/>
      </c>
      <c r="AR139" s="113">
        <f t="shared" si="45"/>
        <v>0</v>
      </c>
    </row>
    <row r="140" spans="1:44">
      <c r="A140" s="158"/>
      <c r="B140" s="153"/>
      <c r="C140" s="154"/>
      <c r="D140" s="154"/>
      <c r="E140" s="154"/>
      <c r="F140" s="154"/>
      <c r="G140" s="154"/>
      <c r="H140" s="154"/>
      <c r="I140" s="141"/>
      <c r="J140" s="149"/>
      <c r="K140" s="143"/>
      <c r="L140" s="185">
        <f t="shared" si="52"/>
        <v>0</v>
      </c>
      <c r="M140" s="185">
        <f t="shared" si="53"/>
        <v>0</v>
      </c>
      <c r="N140" s="186">
        <f t="shared" si="51"/>
        <v>0</v>
      </c>
      <c r="O140" s="180"/>
      <c r="P140" s="177"/>
      <c r="Q140" s="166" t="str">
        <f t="shared" si="54"/>
        <v/>
      </c>
      <c r="R140" s="166"/>
      <c r="S140" s="167" t="e">
        <f>IF(HYPERLINK(INDEX(Tables!D:D,MATCH('BG Justif'!Q140,Tables!F:F,0)))&lt;&gt;"",HYPERLINK(INDEX(Tables!D:D,MATCH('BG Justif'!Q140,Tables!F:F,0)),"Tableau de variation"),"")</f>
        <v>#N/A</v>
      </c>
      <c r="T140" s="168"/>
      <c r="U140" s="169"/>
      <c r="Z140" s="233" t="str">
        <f t="shared" si="55"/>
        <v/>
      </c>
      <c r="AA140" s="233">
        <f t="shared" si="56"/>
        <v>0</v>
      </c>
      <c r="AB140" s="233">
        <f t="shared" si="46"/>
        <v>0</v>
      </c>
      <c r="AC140" s="233">
        <f t="shared" si="47"/>
        <v>0</v>
      </c>
      <c r="AD140" s="233">
        <f t="shared" si="48"/>
        <v>0</v>
      </c>
      <c r="AE140" s="233">
        <f t="shared" si="49"/>
        <v>0</v>
      </c>
      <c r="AF140" s="233">
        <f t="shared" si="50"/>
        <v>0</v>
      </c>
      <c r="AG140" s="233">
        <f t="shared" si="34"/>
        <v>0</v>
      </c>
      <c r="AH140" s="233">
        <f t="shared" si="35"/>
        <v>0</v>
      </c>
      <c r="AI140" s="233">
        <f t="shared" si="36"/>
        <v>0</v>
      </c>
      <c r="AJ140" s="233">
        <f t="shared" si="37"/>
        <v>0</v>
      </c>
      <c r="AK140" s="233">
        <f t="shared" si="38"/>
        <v>0</v>
      </c>
      <c r="AL140" s="233">
        <f t="shared" si="39"/>
        <v>0</v>
      </c>
      <c r="AM140" s="233">
        <f t="shared" si="40"/>
        <v>0</v>
      </c>
      <c r="AN140" s="233">
        <f t="shared" si="41"/>
        <v>0</v>
      </c>
      <c r="AO140" s="233">
        <f t="shared" si="42"/>
        <v>0</v>
      </c>
      <c r="AP140" s="233">
        <f t="shared" si="43"/>
        <v>0</v>
      </c>
      <c r="AQ140" s="233" t="str">
        <f t="shared" si="44"/>
        <v/>
      </c>
      <c r="AR140" s="113">
        <f t="shared" si="45"/>
        <v>0</v>
      </c>
    </row>
    <row r="141" spans="1:44">
      <c r="A141" s="158"/>
      <c r="B141" s="153"/>
      <c r="C141" s="154"/>
      <c r="D141" s="154"/>
      <c r="E141" s="154"/>
      <c r="F141" s="154"/>
      <c r="G141" s="154"/>
      <c r="H141" s="154"/>
      <c r="I141" s="150"/>
      <c r="J141" s="149"/>
      <c r="K141" s="151"/>
      <c r="L141" s="185">
        <f t="shared" si="52"/>
        <v>0</v>
      </c>
      <c r="M141" s="185">
        <f t="shared" si="53"/>
        <v>0</v>
      </c>
      <c r="N141" s="186">
        <f t="shared" si="51"/>
        <v>0</v>
      </c>
      <c r="O141" s="180"/>
      <c r="P141" s="177"/>
      <c r="Q141" s="166" t="str">
        <f t="shared" si="54"/>
        <v/>
      </c>
      <c r="R141" s="166"/>
      <c r="S141" s="167" t="e">
        <f>IF(HYPERLINK(INDEX(Tables!D:D,MATCH('BG Justif'!Q141,Tables!F:F,0)))&lt;&gt;"",HYPERLINK(INDEX(Tables!D:D,MATCH('BG Justif'!Q141,Tables!F:F,0)),"Tableau de variation"),"")</f>
        <v>#N/A</v>
      </c>
      <c r="T141" s="168"/>
      <c r="U141" s="169"/>
      <c r="Z141" s="233" t="str">
        <f t="shared" si="55"/>
        <v/>
      </c>
      <c r="AA141" s="233">
        <f t="shared" si="56"/>
        <v>0</v>
      </c>
      <c r="AB141" s="233">
        <f t="shared" si="46"/>
        <v>0</v>
      </c>
      <c r="AC141" s="233">
        <f t="shared" si="47"/>
        <v>0</v>
      </c>
      <c r="AD141" s="233">
        <f t="shared" si="48"/>
        <v>0</v>
      </c>
      <c r="AE141" s="233">
        <f t="shared" si="49"/>
        <v>0</v>
      </c>
      <c r="AF141" s="233">
        <f t="shared" si="50"/>
        <v>0</v>
      </c>
      <c r="AG141" s="233">
        <f t="shared" si="34"/>
        <v>0</v>
      </c>
      <c r="AH141" s="233">
        <f t="shared" si="35"/>
        <v>0</v>
      </c>
      <c r="AI141" s="233">
        <f t="shared" si="36"/>
        <v>0</v>
      </c>
      <c r="AJ141" s="233">
        <f t="shared" si="37"/>
        <v>0</v>
      </c>
      <c r="AK141" s="233">
        <f t="shared" si="38"/>
        <v>0</v>
      </c>
      <c r="AL141" s="233">
        <f t="shared" si="39"/>
        <v>0</v>
      </c>
      <c r="AM141" s="233">
        <f t="shared" si="40"/>
        <v>0</v>
      </c>
      <c r="AN141" s="233">
        <f t="shared" si="41"/>
        <v>0</v>
      </c>
      <c r="AO141" s="233">
        <f t="shared" si="42"/>
        <v>0</v>
      </c>
      <c r="AP141" s="233">
        <f t="shared" si="43"/>
        <v>0</v>
      </c>
      <c r="AQ141" s="233" t="str">
        <f t="shared" si="44"/>
        <v/>
      </c>
      <c r="AR141" s="113">
        <f t="shared" si="45"/>
        <v>0</v>
      </c>
    </row>
    <row r="142" spans="1:44">
      <c r="A142" s="158"/>
      <c r="B142" s="153"/>
      <c r="C142" s="154"/>
      <c r="D142" s="154"/>
      <c r="E142" s="154"/>
      <c r="F142" s="154"/>
      <c r="G142" s="154"/>
      <c r="H142" s="154"/>
      <c r="I142" s="141"/>
      <c r="J142" s="149"/>
      <c r="K142" s="143"/>
      <c r="L142" s="185">
        <f t="shared" si="52"/>
        <v>0</v>
      </c>
      <c r="M142" s="185">
        <f t="shared" si="53"/>
        <v>0</v>
      </c>
      <c r="N142" s="186">
        <f t="shared" si="51"/>
        <v>0</v>
      </c>
      <c r="O142" s="180"/>
      <c r="P142" s="177"/>
      <c r="Q142" s="166" t="str">
        <f t="shared" si="54"/>
        <v/>
      </c>
      <c r="R142" s="166"/>
      <c r="S142" s="167" t="e">
        <f>IF(HYPERLINK(INDEX(Tables!D:D,MATCH('BG Justif'!Q142,Tables!F:F,0)))&lt;&gt;"",HYPERLINK(INDEX(Tables!D:D,MATCH('BG Justif'!Q142,Tables!F:F,0)),"Tableau de variation"),"")</f>
        <v>#N/A</v>
      </c>
      <c r="T142" s="168"/>
      <c r="U142" s="169"/>
      <c r="Z142" s="233" t="str">
        <f t="shared" si="55"/>
        <v/>
      </c>
      <c r="AA142" s="233">
        <f t="shared" si="56"/>
        <v>0</v>
      </c>
      <c r="AB142" s="233">
        <f t="shared" si="46"/>
        <v>0</v>
      </c>
      <c r="AC142" s="233">
        <f t="shared" si="47"/>
        <v>0</v>
      </c>
      <c r="AD142" s="233">
        <f t="shared" si="48"/>
        <v>0</v>
      </c>
      <c r="AE142" s="233">
        <f t="shared" si="49"/>
        <v>0</v>
      </c>
      <c r="AF142" s="233">
        <f t="shared" si="50"/>
        <v>0</v>
      </c>
      <c r="AG142" s="233">
        <f t="shared" si="34"/>
        <v>0</v>
      </c>
      <c r="AH142" s="233">
        <f t="shared" si="35"/>
        <v>0</v>
      </c>
      <c r="AI142" s="233">
        <f t="shared" si="36"/>
        <v>0</v>
      </c>
      <c r="AJ142" s="233">
        <f t="shared" si="37"/>
        <v>0</v>
      </c>
      <c r="AK142" s="233">
        <f t="shared" si="38"/>
        <v>0</v>
      </c>
      <c r="AL142" s="233">
        <f t="shared" si="39"/>
        <v>0</v>
      </c>
      <c r="AM142" s="233">
        <f t="shared" si="40"/>
        <v>0</v>
      </c>
      <c r="AN142" s="233">
        <f t="shared" si="41"/>
        <v>0</v>
      </c>
      <c r="AO142" s="233">
        <f t="shared" si="42"/>
        <v>0</v>
      </c>
      <c r="AP142" s="233">
        <f t="shared" si="43"/>
        <v>0</v>
      </c>
      <c r="AQ142" s="233" t="str">
        <f t="shared" si="44"/>
        <v/>
      </c>
      <c r="AR142" s="113">
        <f t="shared" si="45"/>
        <v>0</v>
      </c>
    </row>
    <row r="143" spans="1:44">
      <c r="A143" s="158"/>
      <c r="B143" s="153"/>
      <c r="C143" s="154"/>
      <c r="D143" s="154"/>
      <c r="E143" s="154"/>
      <c r="F143" s="154"/>
      <c r="G143" s="154"/>
      <c r="H143" s="154"/>
      <c r="I143" s="150"/>
      <c r="J143" s="149"/>
      <c r="K143" s="151"/>
      <c r="L143" s="185">
        <f t="shared" si="52"/>
        <v>0</v>
      </c>
      <c r="M143" s="185">
        <f t="shared" si="53"/>
        <v>0</v>
      </c>
      <c r="N143" s="186">
        <f t="shared" si="51"/>
        <v>0</v>
      </c>
      <c r="O143" s="180"/>
      <c r="P143" s="177"/>
      <c r="Q143" s="166" t="str">
        <f t="shared" si="54"/>
        <v/>
      </c>
      <c r="R143" s="166"/>
      <c r="S143" s="167" t="e">
        <f>IF(HYPERLINK(INDEX(Tables!D:D,MATCH('BG Justif'!Q143,Tables!F:F,0)))&lt;&gt;"",HYPERLINK(INDEX(Tables!D:D,MATCH('BG Justif'!Q143,Tables!F:F,0)),"Tableau de variation"),"")</f>
        <v>#N/A</v>
      </c>
      <c r="T143" s="168"/>
      <c r="U143" s="169"/>
      <c r="Z143" s="233" t="str">
        <f t="shared" si="55"/>
        <v/>
      </c>
      <c r="AA143" s="233">
        <f t="shared" si="56"/>
        <v>0</v>
      </c>
      <c r="AB143" s="233">
        <f t="shared" si="46"/>
        <v>0</v>
      </c>
      <c r="AC143" s="233">
        <f t="shared" si="47"/>
        <v>0</v>
      </c>
      <c r="AD143" s="233">
        <f t="shared" si="48"/>
        <v>0</v>
      </c>
      <c r="AE143" s="233">
        <f t="shared" si="49"/>
        <v>0</v>
      </c>
      <c r="AF143" s="233">
        <f t="shared" si="50"/>
        <v>0</v>
      </c>
      <c r="AG143" s="233">
        <f t="shared" ref="AG143:AG206" si="57">+G143</f>
        <v>0</v>
      </c>
      <c r="AH143" s="233">
        <f t="shared" ref="AH143:AH206" si="58">+H143</f>
        <v>0</v>
      </c>
      <c r="AI143" s="233">
        <f t="shared" ref="AI143:AI206" si="59">+I143</f>
        <v>0</v>
      </c>
      <c r="AJ143" s="233">
        <f t="shared" ref="AJ143:AJ206" si="60">+J143</f>
        <v>0</v>
      </c>
      <c r="AK143" s="233">
        <f t="shared" ref="AK143:AK206" si="61">+K143</f>
        <v>0</v>
      </c>
      <c r="AL143" s="233">
        <f t="shared" ref="AL143:AL206" si="62">+L143</f>
        <v>0</v>
      </c>
      <c r="AM143" s="233">
        <f t="shared" ref="AM143:AM206" si="63">+M143</f>
        <v>0</v>
      </c>
      <c r="AN143" s="233">
        <f t="shared" ref="AN143:AN206" si="64">+N143</f>
        <v>0</v>
      </c>
      <c r="AO143" s="233">
        <f t="shared" ref="AO143:AO206" si="65">+O143</f>
        <v>0</v>
      </c>
      <c r="AP143" s="233">
        <f t="shared" ref="AP143:AP206" si="66">+P143</f>
        <v>0</v>
      </c>
      <c r="AQ143" s="233" t="str">
        <f t="shared" ref="AQ143:AQ206" si="67">+Q143</f>
        <v/>
      </c>
      <c r="AR143" s="113">
        <f t="shared" ref="AR143:AR206" si="68">+R143</f>
        <v>0</v>
      </c>
    </row>
    <row r="144" spans="1:44">
      <c r="A144" s="158"/>
      <c r="B144" s="153"/>
      <c r="C144" s="154"/>
      <c r="D144" s="154"/>
      <c r="E144" s="154"/>
      <c r="F144" s="154"/>
      <c r="G144" s="154"/>
      <c r="H144" s="154"/>
      <c r="I144" s="141"/>
      <c r="J144" s="149"/>
      <c r="K144" s="143"/>
      <c r="L144" s="185">
        <f t="shared" si="52"/>
        <v>0</v>
      </c>
      <c r="M144" s="185">
        <f t="shared" si="53"/>
        <v>0</v>
      </c>
      <c r="N144" s="186">
        <f t="shared" si="51"/>
        <v>0</v>
      </c>
      <c r="O144" s="180"/>
      <c r="P144" s="177"/>
      <c r="Q144" s="166" t="str">
        <f t="shared" si="54"/>
        <v/>
      </c>
      <c r="R144" s="166"/>
      <c r="S144" s="167" t="e">
        <f>IF(HYPERLINK(INDEX(Tables!D:D,MATCH('BG Justif'!Q144,Tables!F:F,0)))&lt;&gt;"",HYPERLINK(INDEX(Tables!D:D,MATCH('BG Justif'!Q144,Tables!F:F,0)),"Tableau de variation"),"")</f>
        <v>#N/A</v>
      </c>
      <c r="T144" s="168"/>
      <c r="U144" s="169"/>
      <c r="Z144" s="233" t="str">
        <f t="shared" si="55"/>
        <v/>
      </c>
      <c r="AA144" s="233">
        <f t="shared" si="56"/>
        <v>0</v>
      </c>
      <c r="AB144" s="233">
        <f t="shared" ref="AB144:AB207" si="69">+B144</f>
        <v>0</v>
      </c>
      <c r="AC144" s="233">
        <f t="shared" ref="AC144:AC207" si="70">+C144</f>
        <v>0</v>
      </c>
      <c r="AD144" s="233">
        <f t="shared" ref="AD144:AD207" si="71">+D144</f>
        <v>0</v>
      </c>
      <c r="AE144" s="233">
        <f t="shared" ref="AE144:AE207" si="72">+E144</f>
        <v>0</v>
      </c>
      <c r="AF144" s="233">
        <f t="shared" ref="AF144:AF207" si="73">+F144</f>
        <v>0</v>
      </c>
      <c r="AG144" s="233">
        <f t="shared" si="57"/>
        <v>0</v>
      </c>
      <c r="AH144" s="233">
        <f t="shared" si="58"/>
        <v>0</v>
      </c>
      <c r="AI144" s="233">
        <f t="shared" si="59"/>
        <v>0</v>
      </c>
      <c r="AJ144" s="233">
        <f t="shared" si="60"/>
        <v>0</v>
      </c>
      <c r="AK144" s="233">
        <f t="shared" si="61"/>
        <v>0</v>
      </c>
      <c r="AL144" s="233">
        <f t="shared" si="62"/>
        <v>0</v>
      </c>
      <c r="AM144" s="233">
        <f t="shared" si="63"/>
        <v>0</v>
      </c>
      <c r="AN144" s="233">
        <f t="shared" si="64"/>
        <v>0</v>
      </c>
      <c r="AO144" s="233">
        <f t="shared" si="65"/>
        <v>0</v>
      </c>
      <c r="AP144" s="233">
        <f t="shared" si="66"/>
        <v>0</v>
      </c>
      <c r="AQ144" s="233" t="str">
        <f t="shared" si="67"/>
        <v/>
      </c>
      <c r="AR144" s="113">
        <f t="shared" si="68"/>
        <v>0</v>
      </c>
    </row>
    <row r="145" spans="1:44">
      <c r="A145" s="158"/>
      <c r="B145" s="153"/>
      <c r="C145" s="154"/>
      <c r="D145" s="154"/>
      <c r="E145" s="154"/>
      <c r="F145" s="154"/>
      <c r="G145" s="154"/>
      <c r="H145" s="154"/>
      <c r="I145" s="150"/>
      <c r="J145" s="149"/>
      <c r="K145" s="151"/>
      <c r="L145" s="185">
        <f t="shared" si="52"/>
        <v>0</v>
      </c>
      <c r="M145" s="185">
        <f t="shared" si="53"/>
        <v>0</v>
      </c>
      <c r="N145" s="186">
        <f t="shared" si="51"/>
        <v>0</v>
      </c>
      <c r="O145" s="180"/>
      <c r="P145" s="177"/>
      <c r="Q145" s="166" t="str">
        <f t="shared" si="54"/>
        <v/>
      </c>
      <c r="R145" s="166"/>
      <c r="S145" s="167" t="e">
        <f>IF(HYPERLINK(INDEX(Tables!D:D,MATCH('BG Justif'!Q145,Tables!F:F,0)))&lt;&gt;"",HYPERLINK(INDEX(Tables!D:D,MATCH('BG Justif'!Q145,Tables!F:F,0)),"Tableau de variation"),"")</f>
        <v>#N/A</v>
      </c>
      <c r="T145" s="168"/>
      <c r="U145" s="169"/>
      <c r="Z145" s="233" t="str">
        <f t="shared" si="55"/>
        <v/>
      </c>
      <c r="AA145" s="233">
        <f t="shared" si="56"/>
        <v>0</v>
      </c>
      <c r="AB145" s="233">
        <f t="shared" si="69"/>
        <v>0</v>
      </c>
      <c r="AC145" s="233">
        <f t="shared" si="70"/>
        <v>0</v>
      </c>
      <c r="AD145" s="233">
        <f t="shared" si="71"/>
        <v>0</v>
      </c>
      <c r="AE145" s="233">
        <f t="shared" si="72"/>
        <v>0</v>
      </c>
      <c r="AF145" s="233">
        <f t="shared" si="73"/>
        <v>0</v>
      </c>
      <c r="AG145" s="233">
        <f t="shared" si="57"/>
        <v>0</v>
      </c>
      <c r="AH145" s="233">
        <f t="shared" si="58"/>
        <v>0</v>
      </c>
      <c r="AI145" s="233">
        <f t="shared" si="59"/>
        <v>0</v>
      </c>
      <c r="AJ145" s="233">
        <f t="shared" si="60"/>
        <v>0</v>
      </c>
      <c r="AK145" s="233">
        <f t="shared" si="61"/>
        <v>0</v>
      </c>
      <c r="AL145" s="233">
        <f t="shared" si="62"/>
        <v>0</v>
      </c>
      <c r="AM145" s="233">
        <f t="shared" si="63"/>
        <v>0</v>
      </c>
      <c r="AN145" s="233">
        <f t="shared" si="64"/>
        <v>0</v>
      </c>
      <c r="AO145" s="233">
        <f t="shared" si="65"/>
        <v>0</v>
      </c>
      <c r="AP145" s="233">
        <f t="shared" si="66"/>
        <v>0</v>
      </c>
      <c r="AQ145" s="233" t="str">
        <f t="shared" si="67"/>
        <v/>
      </c>
      <c r="AR145" s="113">
        <f t="shared" si="68"/>
        <v>0</v>
      </c>
    </row>
    <row r="146" spans="1:44">
      <c r="A146" s="158"/>
      <c r="B146" s="153"/>
      <c r="C146" s="154"/>
      <c r="D146" s="154"/>
      <c r="E146" s="154"/>
      <c r="F146" s="154"/>
      <c r="G146" s="154"/>
      <c r="H146" s="154"/>
      <c r="I146" s="141"/>
      <c r="J146" s="149"/>
      <c r="K146" s="143"/>
      <c r="L146" s="185">
        <f t="shared" si="52"/>
        <v>0</v>
      </c>
      <c r="M146" s="185">
        <f t="shared" si="53"/>
        <v>0</v>
      </c>
      <c r="N146" s="186">
        <f t="shared" si="51"/>
        <v>0</v>
      </c>
      <c r="O146" s="180"/>
      <c r="P146" s="177"/>
      <c r="Q146" s="166" t="str">
        <f t="shared" si="54"/>
        <v/>
      </c>
      <c r="R146" s="166"/>
      <c r="S146" s="167" t="e">
        <f>IF(HYPERLINK(INDEX(Tables!D:D,MATCH('BG Justif'!Q146,Tables!F:F,0)))&lt;&gt;"",HYPERLINK(INDEX(Tables!D:D,MATCH('BG Justif'!Q146,Tables!F:F,0)),"Tableau de variation"),"")</f>
        <v>#N/A</v>
      </c>
      <c r="T146" s="168"/>
      <c r="U146" s="169"/>
      <c r="Z146" s="233" t="str">
        <f t="shared" si="55"/>
        <v/>
      </c>
      <c r="AA146" s="233">
        <f t="shared" si="56"/>
        <v>0</v>
      </c>
      <c r="AB146" s="233">
        <f t="shared" si="69"/>
        <v>0</v>
      </c>
      <c r="AC146" s="233">
        <f t="shared" si="70"/>
        <v>0</v>
      </c>
      <c r="AD146" s="233">
        <f t="shared" si="71"/>
        <v>0</v>
      </c>
      <c r="AE146" s="233">
        <f t="shared" si="72"/>
        <v>0</v>
      </c>
      <c r="AF146" s="233">
        <f t="shared" si="73"/>
        <v>0</v>
      </c>
      <c r="AG146" s="233">
        <f t="shared" si="57"/>
        <v>0</v>
      </c>
      <c r="AH146" s="233">
        <f t="shared" si="58"/>
        <v>0</v>
      </c>
      <c r="AI146" s="233">
        <f t="shared" si="59"/>
        <v>0</v>
      </c>
      <c r="AJ146" s="233">
        <f t="shared" si="60"/>
        <v>0</v>
      </c>
      <c r="AK146" s="233">
        <f t="shared" si="61"/>
        <v>0</v>
      </c>
      <c r="AL146" s="233">
        <f t="shared" si="62"/>
        <v>0</v>
      </c>
      <c r="AM146" s="233">
        <f t="shared" si="63"/>
        <v>0</v>
      </c>
      <c r="AN146" s="233">
        <f t="shared" si="64"/>
        <v>0</v>
      </c>
      <c r="AO146" s="233">
        <f t="shared" si="65"/>
        <v>0</v>
      </c>
      <c r="AP146" s="233">
        <f t="shared" si="66"/>
        <v>0</v>
      </c>
      <c r="AQ146" s="233" t="str">
        <f t="shared" si="67"/>
        <v/>
      </c>
      <c r="AR146" s="113">
        <f t="shared" si="68"/>
        <v>0</v>
      </c>
    </row>
    <row r="147" spans="1:44">
      <c r="A147" s="158"/>
      <c r="B147" s="153"/>
      <c r="C147" s="154"/>
      <c r="D147" s="154"/>
      <c r="E147" s="154"/>
      <c r="F147" s="154"/>
      <c r="G147" s="154"/>
      <c r="H147" s="154"/>
      <c r="I147" s="150"/>
      <c r="J147" s="149"/>
      <c r="K147" s="151"/>
      <c r="L147" s="185">
        <f t="shared" si="52"/>
        <v>0</v>
      </c>
      <c r="M147" s="185">
        <f t="shared" si="53"/>
        <v>0</v>
      </c>
      <c r="N147" s="186">
        <f t="shared" si="51"/>
        <v>0</v>
      </c>
      <c r="O147" s="180"/>
      <c r="P147" s="177"/>
      <c r="Q147" s="166" t="str">
        <f t="shared" si="54"/>
        <v/>
      </c>
      <c r="R147" s="166"/>
      <c r="S147" s="167" t="e">
        <f>IF(HYPERLINK(INDEX(Tables!D:D,MATCH('BG Justif'!Q147,Tables!F:F,0)))&lt;&gt;"",HYPERLINK(INDEX(Tables!D:D,MATCH('BG Justif'!Q147,Tables!F:F,0)),"Tableau de variation"),"")</f>
        <v>#N/A</v>
      </c>
      <c r="T147" s="168"/>
      <c r="U147" s="169"/>
      <c r="Z147" s="233" t="str">
        <f t="shared" si="55"/>
        <v/>
      </c>
      <c r="AA147" s="233">
        <f t="shared" si="56"/>
        <v>0</v>
      </c>
      <c r="AB147" s="233">
        <f t="shared" si="69"/>
        <v>0</v>
      </c>
      <c r="AC147" s="233">
        <f t="shared" si="70"/>
        <v>0</v>
      </c>
      <c r="AD147" s="233">
        <f t="shared" si="71"/>
        <v>0</v>
      </c>
      <c r="AE147" s="233">
        <f t="shared" si="72"/>
        <v>0</v>
      </c>
      <c r="AF147" s="233">
        <f t="shared" si="73"/>
        <v>0</v>
      </c>
      <c r="AG147" s="233">
        <f t="shared" si="57"/>
        <v>0</v>
      </c>
      <c r="AH147" s="233">
        <f t="shared" si="58"/>
        <v>0</v>
      </c>
      <c r="AI147" s="233">
        <f t="shared" si="59"/>
        <v>0</v>
      </c>
      <c r="AJ147" s="233">
        <f t="shared" si="60"/>
        <v>0</v>
      </c>
      <c r="AK147" s="233">
        <f t="shared" si="61"/>
        <v>0</v>
      </c>
      <c r="AL147" s="233">
        <f t="shared" si="62"/>
        <v>0</v>
      </c>
      <c r="AM147" s="233">
        <f t="shared" si="63"/>
        <v>0</v>
      </c>
      <c r="AN147" s="233">
        <f t="shared" si="64"/>
        <v>0</v>
      </c>
      <c r="AO147" s="233">
        <f t="shared" si="65"/>
        <v>0</v>
      </c>
      <c r="AP147" s="233">
        <f t="shared" si="66"/>
        <v>0</v>
      </c>
      <c r="AQ147" s="233" t="str">
        <f t="shared" si="67"/>
        <v/>
      </c>
      <c r="AR147" s="113">
        <f t="shared" si="68"/>
        <v>0</v>
      </c>
    </row>
    <row r="148" spans="1:44">
      <c r="A148" s="158"/>
      <c r="B148" s="153"/>
      <c r="C148" s="154"/>
      <c r="D148" s="154"/>
      <c r="E148" s="154"/>
      <c r="F148" s="154"/>
      <c r="G148" s="154"/>
      <c r="H148" s="154"/>
      <c r="I148" s="141"/>
      <c r="J148" s="149"/>
      <c r="K148" s="143"/>
      <c r="L148" s="185">
        <f t="shared" si="52"/>
        <v>0</v>
      </c>
      <c r="M148" s="185">
        <f t="shared" si="53"/>
        <v>0</v>
      </c>
      <c r="N148" s="186">
        <f t="shared" si="51"/>
        <v>0</v>
      </c>
      <c r="O148" s="180"/>
      <c r="P148" s="177"/>
      <c r="Q148" s="166" t="str">
        <f t="shared" si="54"/>
        <v/>
      </c>
      <c r="R148" s="166"/>
      <c r="S148" s="167" t="e">
        <f>IF(HYPERLINK(INDEX(Tables!D:D,MATCH('BG Justif'!Q148,Tables!F:F,0)))&lt;&gt;"",HYPERLINK(INDEX(Tables!D:D,MATCH('BG Justif'!Q148,Tables!F:F,0)),"Tableau de variation"),"")</f>
        <v>#N/A</v>
      </c>
      <c r="T148" s="168"/>
      <c r="U148" s="169"/>
      <c r="Z148" s="233" t="str">
        <f t="shared" si="55"/>
        <v/>
      </c>
      <c r="AA148" s="233">
        <f t="shared" si="56"/>
        <v>0</v>
      </c>
      <c r="AB148" s="233">
        <f t="shared" si="69"/>
        <v>0</v>
      </c>
      <c r="AC148" s="233">
        <f t="shared" si="70"/>
        <v>0</v>
      </c>
      <c r="AD148" s="233">
        <f t="shared" si="71"/>
        <v>0</v>
      </c>
      <c r="AE148" s="233">
        <f t="shared" si="72"/>
        <v>0</v>
      </c>
      <c r="AF148" s="233">
        <f t="shared" si="73"/>
        <v>0</v>
      </c>
      <c r="AG148" s="233">
        <f t="shared" si="57"/>
        <v>0</v>
      </c>
      <c r="AH148" s="233">
        <f t="shared" si="58"/>
        <v>0</v>
      </c>
      <c r="AI148" s="233">
        <f t="shared" si="59"/>
        <v>0</v>
      </c>
      <c r="AJ148" s="233">
        <f t="shared" si="60"/>
        <v>0</v>
      </c>
      <c r="AK148" s="233">
        <f t="shared" si="61"/>
        <v>0</v>
      </c>
      <c r="AL148" s="233">
        <f t="shared" si="62"/>
        <v>0</v>
      </c>
      <c r="AM148" s="233">
        <f t="shared" si="63"/>
        <v>0</v>
      </c>
      <c r="AN148" s="233">
        <f t="shared" si="64"/>
        <v>0</v>
      </c>
      <c r="AO148" s="233">
        <f t="shared" si="65"/>
        <v>0</v>
      </c>
      <c r="AP148" s="233">
        <f t="shared" si="66"/>
        <v>0</v>
      </c>
      <c r="AQ148" s="233" t="str">
        <f t="shared" si="67"/>
        <v/>
      </c>
      <c r="AR148" s="113">
        <f t="shared" si="68"/>
        <v>0</v>
      </c>
    </row>
    <row r="149" spans="1:44">
      <c r="A149" s="158"/>
      <c r="B149" s="153"/>
      <c r="C149" s="154"/>
      <c r="D149" s="154"/>
      <c r="E149" s="154"/>
      <c r="F149" s="154"/>
      <c r="G149" s="154"/>
      <c r="H149" s="154"/>
      <c r="I149" s="150"/>
      <c r="J149" s="149"/>
      <c r="K149" s="151"/>
      <c r="L149" s="185">
        <f t="shared" ref="L149" si="74">+C149-D149</f>
        <v>0</v>
      </c>
      <c r="M149" s="185">
        <f t="shared" ref="M149" si="75">+G149-H149</f>
        <v>0</v>
      </c>
      <c r="N149" s="186">
        <f t="shared" si="51"/>
        <v>0</v>
      </c>
      <c r="O149" s="180"/>
      <c r="P149" s="177"/>
      <c r="Q149" s="166" t="str">
        <f t="shared" si="54"/>
        <v/>
      </c>
      <c r="R149" s="166"/>
      <c r="S149" s="167" t="e">
        <f>IF(HYPERLINK(INDEX(Tables!D:D,MATCH('BG Justif'!Q149,Tables!F:F,0)))&lt;&gt;"",HYPERLINK(INDEX(Tables!D:D,MATCH('BG Justif'!Q149,Tables!F:F,0)),"Tableau de variation"),"")</f>
        <v>#N/A</v>
      </c>
      <c r="T149" s="168"/>
      <c r="U149" s="169"/>
      <c r="Z149" s="233" t="str">
        <f t="shared" si="55"/>
        <v/>
      </c>
      <c r="AA149" s="233">
        <f t="shared" si="56"/>
        <v>0</v>
      </c>
      <c r="AB149" s="233">
        <f t="shared" si="69"/>
        <v>0</v>
      </c>
      <c r="AC149" s="233">
        <f t="shared" si="70"/>
        <v>0</v>
      </c>
      <c r="AD149" s="233">
        <f t="shared" si="71"/>
        <v>0</v>
      </c>
      <c r="AE149" s="233">
        <f t="shared" si="72"/>
        <v>0</v>
      </c>
      <c r="AF149" s="233">
        <f t="shared" si="73"/>
        <v>0</v>
      </c>
      <c r="AG149" s="233">
        <f t="shared" si="57"/>
        <v>0</v>
      </c>
      <c r="AH149" s="233">
        <f t="shared" si="58"/>
        <v>0</v>
      </c>
      <c r="AI149" s="233">
        <f t="shared" si="59"/>
        <v>0</v>
      </c>
      <c r="AJ149" s="233">
        <f t="shared" si="60"/>
        <v>0</v>
      </c>
      <c r="AK149" s="233">
        <f t="shared" si="61"/>
        <v>0</v>
      </c>
      <c r="AL149" s="233">
        <f t="shared" si="62"/>
        <v>0</v>
      </c>
      <c r="AM149" s="233">
        <f t="shared" si="63"/>
        <v>0</v>
      </c>
      <c r="AN149" s="233">
        <f t="shared" si="64"/>
        <v>0</v>
      </c>
      <c r="AO149" s="233">
        <f t="shared" si="65"/>
        <v>0</v>
      </c>
      <c r="AP149" s="233">
        <f t="shared" si="66"/>
        <v>0</v>
      </c>
      <c r="AQ149" s="233" t="str">
        <f t="shared" si="67"/>
        <v/>
      </c>
      <c r="AR149" s="113">
        <f t="shared" si="68"/>
        <v>0</v>
      </c>
    </row>
    <row r="150" spans="1:44">
      <c r="A150" s="158"/>
      <c r="B150" s="153"/>
      <c r="C150" s="154"/>
      <c r="D150" s="154"/>
      <c r="E150" s="154"/>
      <c r="F150" s="154"/>
      <c r="G150" s="154"/>
      <c r="H150" s="154"/>
      <c r="I150" s="141"/>
      <c r="J150" s="149"/>
      <c r="K150" s="143"/>
      <c r="L150" s="185">
        <f t="shared" si="52"/>
        <v>0</v>
      </c>
      <c r="M150" s="185">
        <f t="shared" si="53"/>
        <v>0</v>
      </c>
      <c r="N150" s="186">
        <f t="shared" si="51"/>
        <v>0</v>
      </c>
      <c r="O150" s="180"/>
      <c r="P150" s="177"/>
      <c r="Q150" s="166" t="str">
        <f t="shared" si="54"/>
        <v/>
      </c>
      <c r="R150" s="166"/>
      <c r="S150" s="167" t="e">
        <f>IF(HYPERLINK(INDEX(Tables!D:D,MATCH('BG Justif'!Q150,Tables!F:F,0)))&lt;&gt;"",HYPERLINK(INDEX(Tables!D:D,MATCH('BG Justif'!Q150,Tables!F:F,0)),"Tableau de variation"),"")</f>
        <v>#N/A</v>
      </c>
      <c r="T150" s="168"/>
      <c r="U150" s="169"/>
      <c r="Z150" s="233" t="str">
        <f t="shared" si="55"/>
        <v/>
      </c>
      <c r="AA150" s="233">
        <f t="shared" si="56"/>
        <v>0</v>
      </c>
      <c r="AB150" s="233">
        <f t="shared" si="69"/>
        <v>0</v>
      </c>
      <c r="AC150" s="233">
        <f t="shared" si="70"/>
        <v>0</v>
      </c>
      <c r="AD150" s="233">
        <f t="shared" si="71"/>
        <v>0</v>
      </c>
      <c r="AE150" s="233">
        <f t="shared" si="72"/>
        <v>0</v>
      </c>
      <c r="AF150" s="233">
        <f t="shared" si="73"/>
        <v>0</v>
      </c>
      <c r="AG150" s="233">
        <f t="shared" si="57"/>
        <v>0</v>
      </c>
      <c r="AH150" s="233">
        <f t="shared" si="58"/>
        <v>0</v>
      </c>
      <c r="AI150" s="233">
        <f t="shared" si="59"/>
        <v>0</v>
      </c>
      <c r="AJ150" s="233">
        <f t="shared" si="60"/>
        <v>0</v>
      </c>
      <c r="AK150" s="233">
        <f t="shared" si="61"/>
        <v>0</v>
      </c>
      <c r="AL150" s="233">
        <f t="shared" si="62"/>
        <v>0</v>
      </c>
      <c r="AM150" s="233">
        <f t="shared" si="63"/>
        <v>0</v>
      </c>
      <c r="AN150" s="233">
        <f t="shared" si="64"/>
        <v>0</v>
      </c>
      <c r="AO150" s="233">
        <f t="shared" si="65"/>
        <v>0</v>
      </c>
      <c r="AP150" s="233">
        <f t="shared" si="66"/>
        <v>0</v>
      </c>
      <c r="AQ150" s="233" t="str">
        <f t="shared" si="67"/>
        <v/>
      </c>
      <c r="AR150" s="113">
        <f t="shared" si="68"/>
        <v>0</v>
      </c>
    </row>
    <row r="151" spans="1:44">
      <c r="A151" s="158"/>
      <c r="B151" s="153"/>
      <c r="C151" s="154"/>
      <c r="D151" s="154"/>
      <c r="E151" s="154"/>
      <c r="F151" s="154"/>
      <c r="G151" s="154"/>
      <c r="H151" s="154"/>
      <c r="I151" s="150"/>
      <c r="J151" s="149"/>
      <c r="K151" s="151"/>
      <c r="L151" s="185">
        <f t="shared" si="52"/>
        <v>0</v>
      </c>
      <c r="M151" s="185">
        <f t="shared" si="53"/>
        <v>0</v>
      </c>
      <c r="N151" s="186">
        <f t="shared" si="51"/>
        <v>0</v>
      </c>
      <c r="O151" s="180"/>
      <c r="P151" s="177"/>
      <c r="Q151" s="166" t="str">
        <f t="shared" si="54"/>
        <v/>
      </c>
      <c r="R151" s="166"/>
      <c r="S151" s="167" t="e">
        <f>IF(HYPERLINK(INDEX(Tables!D:D,MATCH('BG Justif'!Q151,Tables!F:F,0)))&lt;&gt;"",HYPERLINK(INDEX(Tables!D:D,MATCH('BG Justif'!Q151,Tables!F:F,0)),"Tableau de variation"),"")</f>
        <v>#N/A</v>
      </c>
      <c r="T151" s="168"/>
      <c r="U151" s="169"/>
      <c r="Z151" s="233" t="str">
        <f t="shared" si="55"/>
        <v/>
      </c>
      <c r="AA151" s="233">
        <f t="shared" si="56"/>
        <v>0</v>
      </c>
      <c r="AB151" s="233">
        <f t="shared" si="69"/>
        <v>0</v>
      </c>
      <c r="AC151" s="233">
        <f t="shared" si="70"/>
        <v>0</v>
      </c>
      <c r="AD151" s="233">
        <f t="shared" si="71"/>
        <v>0</v>
      </c>
      <c r="AE151" s="233">
        <f t="shared" si="72"/>
        <v>0</v>
      </c>
      <c r="AF151" s="233">
        <f t="shared" si="73"/>
        <v>0</v>
      </c>
      <c r="AG151" s="233">
        <f t="shared" si="57"/>
        <v>0</v>
      </c>
      <c r="AH151" s="233">
        <f t="shared" si="58"/>
        <v>0</v>
      </c>
      <c r="AI151" s="233">
        <f t="shared" si="59"/>
        <v>0</v>
      </c>
      <c r="AJ151" s="233">
        <f t="shared" si="60"/>
        <v>0</v>
      </c>
      <c r="AK151" s="233">
        <f t="shared" si="61"/>
        <v>0</v>
      </c>
      <c r="AL151" s="233">
        <f t="shared" si="62"/>
        <v>0</v>
      </c>
      <c r="AM151" s="233">
        <f t="shared" si="63"/>
        <v>0</v>
      </c>
      <c r="AN151" s="233">
        <f t="shared" si="64"/>
        <v>0</v>
      </c>
      <c r="AO151" s="233">
        <f t="shared" si="65"/>
        <v>0</v>
      </c>
      <c r="AP151" s="233">
        <f t="shared" si="66"/>
        <v>0</v>
      </c>
      <c r="AQ151" s="233" t="str">
        <f t="shared" si="67"/>
        <v/>
      </c>
      <c r="AR151" s="113">
        <f t="shared" si="68"/>
        <v>0</v>
      </c>
    </row>
    <row r="152" spans="1:44">
      <c r="A152" s="158"/>
      <c r="B152" s="153"/>
      <c r="C152" s="154"/>
      <c r="D152" s="154"/>
      <c r="E152" s="154"/>
      <c r="F152" s="154"/>
      <c r="G152" s="154"/>
      <c r="H152" s="154"/>
      <c r="I152" s="141"/>
      <c r="J152" s="149"/>
      <c r="K152" s="143"/>
      <c r="L152" s="185">
        <f t="shared" si="52"/>
        <v>0</v>
      </c>
      <c r="M152" s="185">
        <f t="shared" si="53"/>
        <v>0</v>
      </c>
      <c r="N152" s="186">
        <f t="shared" si="51"/>
        <v>0</v>
      </c>
      <c r="O152" s="180"/>
      <c r="P152" s="177"/>
      <c r="Q152" s="166" t="str">
        <f t="shared" si="54"/>
        <v/>
      </c>
      <c r="R152" s="166"/>
      <c r="S152" s="167" t="e">
        <f>IF(HYPERLINK(INDEX(Tables!D:D,MATCH('BG Justif'!Q152,Tables!F:F,0)))&lt;&gt;"",HYPERLINK(INDEX(Tables!D:D,MATCH('BG Justif'!Q152,Tables!F:F,0)),"Tableau de variation"),"")</f>
        <v>#N/A</v>
      </c>
      <c r="T152" s="168"/>
      <c r="U152" s="169"/>
      <c r="Z152" s="233" t="str">
        <f t="shared" si="55"/>
        <v/>
      </c>
      <c r="AA152" s="233">
        <f t="shared" si="56"/>
        <v>0</v>
      </c>
      <c r="AB152" s="233">
        <f t="shared" si="69"/>
        <v>0</v>
      </c>
      <c r="AC152" s="233">
        <f t="shared" si="70"/>
        <v>0</v>
      </c>
      <c r="AD152" s="233">
        <f t="shared" si="71"/>
        <v>0</v>
      </c>
      <c r="AE152" s="233">
        <f t="shared" si="72"/>
        <v>0</v>
      </c>
      <c r="AF152" s="233">
        <f t="shared" si="73"/>
        <v>0</v>
      </c>
      <c r="AG152" s="233">
        <f t="shared" si="57"/>
        <v>0</v>
      </c>
      <c r="AH152" s="233">
        <f t="shared" si="58"/>
        <v>0</v>
      </c>
      <c r="AI152" s="233">
        <f t="shared" si="59"/>
        <v>0</v>
      </c>
      <c r="AJ152" s="233">
        <f t="shared" si="60"/>
        <v>0</v>
      </c>
      <c r="AK152" s="233">
        <f t="shared" si="61"/>
        <v>0</v>
      </c>
      <c r="AL152" s="233">
        <f t="shared" si="62"/>
        <v>0</v>
      </c>
      <c r="AM152" s="233">
        <f t="shared" si="63"/>
        <v>0</v>
      </c>
      <c r="AN152" s="233">
        <f t="shared" si="64"/>
        <v>0</v>
      </c>
      <c r="AO152" s="233">
        <f t="shared" si="65"/>
        <v>0</v>
      </c>
      <c r="AP152" s="233">
        <f t="shared" si="66"/>
        <v>0</v>
      </c>
      <c r="AQ152" s="233" t="str">
        <f t="shared" si="67"/>
        <v/>
      </c>
      <c r="AR152" s="113">
        <f t="shared" si="68"/>
        <v>0</v>
      </c>
    </row>
    <row r="153" spans="1:44">
      <c r="A153" s="158"/>
      <c r="B153" s="153"/>
      <c r="C153" s="154"/>
      <c r="D153" s="154"/>
      <c r="E153" s="154"/>
      <c r="F153" s="154"/>
      <c r="G153" s="154"/>
      <c r="H153" s="154"/>
      <c r="I153" s="150"/>
      <c r="J153" s="149"/>
      <c r="K153" s="151"/>
      <c r="L153" s="185">
        <f t="shared" si="52"/>
        <v>0</v>
      </c>
      <c r="M153" s="185">
        <f t="shared" si="53"/>
        <v>0</v>
      </c>
      <c r="N153" s="186">
        <f t="shared" si="51"/>
        <v>0</v>
      </c>
      <c r="O153" s="180"/>
      <c r="P153" s="177"/>
      <c r="Q153" s="166" t="str">
        <f t="shared" si="54"/>
        <v/>
      </c>
      <c r="R153" s="166"/>
      <c r="S153" s="167" t="e">
        <f>IF(HYPERLINK(INDEX(Tables!D:D,MATCH('BG Justif'!Q153,Tables!F:F,0)))&lt;&gt;"",HYPERLINK(INDEX(Tables!D:D,MATCH('BG Justif'!Q153,Tables!F:F,0)),"Tableau de variation"),"")</f>
        <v>#N/A</v>
      </c>
      <c r="T153" s="168"/>
      <c r="U153" s="169"/>
      <c r="Z153" s="233" t="str">
        <f t="shared" si="55"/>
        <v/>
      </c>
      <c r="AA153" s="233">
        <f t="shared" si="56"/>
        <v>0</v>
      </c>
      <c r="AB153" s="233">
        <f t="shared" si="69"/>
        <v>0</v>
      </c>
      <c r="AC153" s="233">
        <f t="shared" si="70"/>
        <v>0</v>
      </c>
      <c r="AD153" s="233">
        <f t="shared" si="71"/>
        <v>0</v>
      </c>
      <c r="AE153" s="233">
        <f t="shared" si="72"/>
        <v>0</v>
      </c>
      <c r="AF153" s="233">
        <f t="shared" si="73"/>
        <v>0</v>
      </c>
      <c r="AG153" s="233">
        <f t="shared" si="57"/>
        <v>0</v>
      </c>
      <c r="AH153" s="233">
        <f t="shared" si="58"/>
        <v>0</v>
      </c>
      <c r="AI153" s="233">
        <f t="shared" si="59"/>
        <v>0</v>
      </c>
      <c r="AJ153" s="233">
        <f t="shared" si="60"/>
        <v>0</v>
      </c>
      <c r="AK153" s="233">
        <f t="shared" si="61"/>
        <v>0</v>
      </c>
      <c r="AL153" s="233">
        <f t="shared" si="62"/>
        <v>0</v>
      </c>
      <c r="AM153" s="233">
        <f t="shared" si="63"/>
        <v>0</v>
      </c>
      <c r="AN153" s="233">
        <f t="shared" si="64"/>
        <v>0</v>
      </c>
      <c r="AO153" s="233">
        <f t="shared" si="65"/>
        <v>0</v>
      </c>
      <c r="AP153" s="233">
        <f t="shared" si="66"/>
        <v>0</v>
      </c>
      <c r="AQ153" s="233" t="str">
        <f t="shared" si="67"/>
        <v/>
      </c>
      <c r="AR153" s="113">
        <f t="shared" si="68"/>
        <v>0</v>
      </c>
    </row>
    <row r="154" spans="1:44">
      <c r="A154" s="158"/>
      <c r="B154" s="153"/>
      <c r="C154" s="154"/>
      <c r="D154" s="154"/>
      <c r="E154" s="154"/>
      <c r="F154" s="154"/>
      <c r="G154" s="154"/>
      <c r="H154" s="154"/>
      <c r="I154" s="141"/>
      <c r="J154" s="149"/>
      <c r="K154" s="143"/>
      <c r="L154" s="185">
        <f t="shared" si="52"/>
        <v>0</v>
      </c>
      <c r="M154" s="185">
        <f t="shared" si="53"/>
        <v>0</v>
      </c>
      <c r="N154" s="186">
        <f t="shared" si="51"/>
        <v>0</v>
      </c>
      <c r="O154" s="180"/>
      <c r="P154" s="177"/>
      <c r="Q154" s="166" t="str">
        <f t="shared" si="54"/>
        <v/>
      </c>
      <c r="R154" s="166"/>
      <c r="S154" s="167" t="e">
        <f>IF(HYPERLINK(INDEX(Tables!D:D,MATCH('BG Justif'!Q154,Tables!F:F,0)))&lt;&gt;"",HYPERLINK(INDEX(Tables!D:D,MATCH('BG Justif'!Q154,Tables!F:F,0)),"Tableau de variation"),"")</f>
        <v>#N/A</v>
      </c>
      <c r="T154" s="168"/>
      <c r="U154" s="169"/>
      <c r="Z154" s="233" t="str">
        <f t="shared" si="55"/>
        <v/>
      </c>
      <c r="AA154" s="233">
        <f t="shared" si="56"/>
        <v>0</v>
      </c>
      <c r="AB154" s="233">
        <f t="shared" si="69"/>
        <v>0</v>
      </c>
      <c r="AC154" s="233">
        <f t="shared" si="70"/>
        <v>0</v>
      </c>
      <c r="AD154" s="233">
        <f t="shared" si="71"/>
        <v>0</v>
      </c>
      <c r="AE154" s="233">
        <f t="shared" si="72"/>
        <v>0</v>
      </c>
      <c r="AF154" s="233">
        <f t="shared" si="73"/>
        <v>0</v>
      </c>
      <c r="AG154" s="233">
        <f t="shared" si="57"/>
        <v>0</v>
      </c>
      <c r="AH154" s="233">
        <f t="shared" si="58"/>
        <v>0</v>
      </c>
      <c r="AI154" s="233">
        <f t="shared" si="59"/>
        <v>0</v>
      </c>
      <c r="AJ154" s="233">
        <f t="shared" si="60"/>
        <v>0</v>
      </c>
      <c r="AK154" s="233">
        <f t="shared" si="61"/>
        <v>0</v>
      </c>
      <c r="AL154" s="233">
        <f t="shared" si="62"/>
        <v>0</v>
      </c>
      <c r="AM154" s="233">
        <f t="shared" si="63"/>
        <v>0</v>
      </c>
      <c r="AN154" s="233">
        <f t="shared" si="64"/>
        <v>0</v>
      </c>
      <c r="AO154" s="233">
        <f t="shared" si="65"/>
        <v>0</v>
      </c>
      <c r="AP154" s="233">
        <f t="shared" si="66"/>
        <v>0</v>
      </c>
      <c r="AQ154" s="233" t="str">
        <f t="shared" si="67"/>
        <v/>
      </c>
      <c r="AR154" s="113">
        <f t="shared" si="68"/>
        <v>0</v>
      </c>
    </row>
    <row r="155" spans="1:44">
      <c r="A155" s="158"/>
      <c r="B155" s="153"/>
      <c r="C155" s="154"/>
      <c r="D155" s="154"/>
      <c r="E155" s="154"/>
      <c r="F155" s="154"/>
      <c r="G155" s="154"/>
      <c r="H155" s="154"/>
      <c r="I155" s="150"/>
      <c r="J155" s="149"/>
      <c r="K155" s="151"/>
      <c r="L155" s="185">
        <f t="shared" si="52"/>
        <v>0</v>
      </c>
      <c r="M155" s="185">
        <f t="shared" si="53"/>
        <v>0</v>
      </c>
      <c r="N155" s="186">
        <f t="shared" si="51"/>
        <v>0</v>
      </c>
      <c r="O155" s="180"/>
      <c r="P155" s="177"/>
      <c r="Q155" s="166" t="str">
        <f t="shared" si="54"/>
        <v/>
      </c>
      <c r="R155" s="166"/>
      <c r="S155" s="167" t="e">
        <f>IF(HYPERLINK(INDEX(Tables!D:D,MATCH('BG Justif'!Q155,Tables!F:F,0)))&lt;&gt;"",HYPERLINK(INDEX(Tables!D:D,MATCH('BG Justif'!Q155,Tables!F:F,0)),"Tableau de variation"),"")</f>
        <v>#N/A</v>
      </c>
      <c r="T155" s="168"/>
      <c r="U155" s="169"/>
      <c r="Z155" s="233" t="str">
        <f t="shared" si="55"/>
        <v/>
      </c>
      <c r="AA155" s="233">
        <f t="shared" si="56"/>
        <v>0</v>
      </c>
      <c r="AB155" s="233">
        <f t="shared" si="69"/>
        <v>0</v>
      </c>
      <c r="AC155" s="233">
        <f t="shared" si="70"/>
        <v>0</v>
      </c>
      <c r="AD155" s="233">
        <f t="shared" si="71"/>
        <v>0</v>
      </c>
      <c r="AE155" s="233">
        <f t="shared" si="72"/>
        <v>0</v>
      </c>
      <c r="AF155" s="233">
        <f t="shared" si="73"/>
        <v>0</v>
      </c>
      <c r="AG155" s="233">
        <f t="shared" si="57"/>
        <v>0</v>
      </c>
      <c r="AH155" s="233">
        <f t="shared" si="58"/>
        <v>0</v>
      </c>
      <c r="AI155" s="233">
        <f t="shared" si="59"/>
        <v>0</v>
      </c>
      <c r="AJ155" s="233">
        <f t="shared" si="60"/>
        <v>0</v>
      </c>
      <c r="AK155" s="233">
        <f t="shared" si="61"/>
        <v>0</v>
      </c>
      <c r="AL155" s="233">
        <f t="shared" si="62"/>
        <v>0</v>
      </c>
      <c r="AM155" s="233">
        <f t="shared" si="63"/>
        <v>0</v>
      </c>
      <c r="AN155" s="233">
        <f t="shared" si="64"/>
        <v>0</v>
      </c>
      <c r="AO155" s="233">
        <f t="shared" si="65"/>
        <v>0</v>
      </c>
      <c r="AP155" s="233">
        <f t="shared" si="66"/>
        <v>0</v>
      </c>
      <c r="AQ155" s="233" t="str">
        <f t="shared" si="67"/>
        <v/>
      </c>
      <c r="AR155" s="113">
        <f t="shared" si="68"/>
        <v>0</v>
      </c>
    </row>
    <row r="156" spans="1:44">
      <c r="A156" s="158"/>
      <c r="B156" s="153"/>
      <c r="C156" s="154"/>
      <c r="D156" s="154"/>
      <c r="E156" s="154"/>
      <c r="F156" s="154"/>
      <c r="G156" s="154"/>
      <c r="H156" s="154"/>
      <c r="I156" s="141"/>
      <c r="J156" s="149"/>
      <c r="K156" s="143"/>
      <c r="L156" s="185">
        <f t="shared" si="52"/>
        <v>0</v>
      </c>
      <c r="M156" s="185">
        <f t="shared" si="53"/>
        <v>0</v>
      </c>
      <c r="N156" s="186">
        <f t="shared" si="51"/>
        <v>0</v>
      </c>
      <c r="O156" s="180"/>
      <c r="P156" s="177"/>
      <c r="Q156" s="166" t="str">
        <f t="shared" si="54"/>
        <v/>
      </c>
      <c r="R156" s="166"/>
      <c r="S156" s="167" t="e">
        <f>IF(HYPERLINK(INDEX(Tables!D:D,MATCH('BG Justif'!Q156,Tables!F:F,0)))&lt;&gt;"",HYPERLINK(INDEX(Tables!D:D,MATCH('BG Justif'!Q156,Tables!F:F,0)),"Tableau de variation"),"")</f>
        <v>#N/A</v>
      </c>
      <c r="T156" s="168"/>
      <c r="U156" s="169"/>
      <c r="Z156" s="233" t="str">
        <f t="shared" si="55"/>
        <v/>
      </c>
      <c r="AA156" s="233">
        <f t="shared" si="56"/>
        <v>0</v>
      </c>
      <c r="AB156" s="233">
        <f t="shared" si="69"/>
        <v>0</v>
      </c>
      <c r="AC156" s="233">
        <f t="shared" si="70"/>
        <v>0</v>
      </c>
      <c r="AD156" s="233">
        <f t="shared" si="71"/>
        <v>0</v>
      </c>
      <c r="AE156" s="233">
        <f t="shared" si="72"/>
        <v>0</v>
      </c>
      <c r="AF156" s="233">
        <f t="shared" si="73"/>
        <v>0</v>
      </c>
      <c r="AG156" s="233">
        <f t="shared" si="57"/>
        <v>0</v>
      </c>
      <c r="AH156" s="233">
        <f t="shared" si="58"/>
        <v>0</v>
      </c>
      <c r="AI156" s="233">
        <f t="shared" si="59"/>
        <v>0</v>
      </c>
      <c r="AJ156" s="233">
        <f t="shared" si="60"/>
        <v>0</v>
      </c>
      <c r="AK156" s="233">
        <f t="shared" si="61"/>
        <v>0</v>
      </c>
      <c r="AL156" s="233">
        <f t="shared" si="62"/>
        <v>0</v>
      </c>
      <c r="AM156" s="233">
        <f t="shared" si="63"/>
        <v>0</v>
      </c>
      <c r="AN156" s="233">
        <f t="shared" si="64"/>
        <v>0</v>
      </c>
      <c r="AO156" s="233">
        <f t="shared" si="65"/>
        <v>0</v>
      </c>
      <c r="AP156" s="233">
        <f t="shared" si="66"/>
        <v>0</v>
      </c>
      <c r="AQ156" s="233" t="str">
        <f t="shared" si="67"/>
        <v/>
      </c>
      <c r="AR156" s="113">
        <f t="shared" si="68"/>
        <v>0</v>
      </c>
    </row>
    <row r="157" spans="1:44">
      <c r="A157" s="158"/>
      <c r="B157" s="153"/>
      <c r="C157" s="154"/>
      <c r="D157" s="154"/>
      <c r="E157" s="154"/>
      <c r="F157" s="154"/>
      <c r="G157" s="154"/>
      <c r="H157" s="154"/>
      <c r="I157" s="150"/>
      <c r="J157" s="149"/>
      <c r="K157" s="151"/>
      <c r="L157" s="185">
        <f t="shared" si="52"/>
        <v>0</v>
      </c>
      <c r="M157" s="185">
        <f t="shared" si="53"/>
        <v>0</v>
      </c>
      <c r="N157" s="186">
        <f t="shared" si="51"/>
        <v>0</v>
      </c>
      <c r="O157" s="180"/>
      <c r="P157" s="177"/>
      <c r="Q157" s="166" t="str">
        <f t="shared" si="54"/>
        <v/>
      </c>
      <c r="R157" s="166"/>
      <c r="S157" s="167" t="e">
        <f>IF(HYPERLINK(INDEX(Tables!D:D,MATCH('BG Justif'!Q157,Tables!F:F,0)))&lt;&gt;"",HYPERLINK(INDEX(Tables!D:D,MATCH('BG Justif'!Q157,Tables!F:F,0)),"Tableau de variation"),"")</f>
        <v>#N/A</v>
      </c>
      <c r="T157" s="168"/>
      <c r="U157" s="169"/>
      <c r="Z157" s="233" t="str">
        <f t="shared" si="55"/>
        <v/>
      </c>
      <c r="AA157" s="233">
        <f t="shared" si="56"/>
        <v>0</v>
      </c>
      <c r="AB157" s="233">
        <f t="shared" si="69"/>
        <v>0</v>
      </c>
      <c r="AC157" s="233">
        <f t="shared" si="70"/>
        <v>0</v>
      </c>
      <c r="AD157" s="233">
        <f t="shared" si="71"/>
        <v>0</v>
      </c>
      <c r="AE157" s="233">
        <f t="shared" si="72"/>
        <v>0</v>
      </c>
      <c r="AF157" s="233">
        <f t="shared" si="73"/>
        <v>0</v>
      </c>
      <c r="AG157" s="233">
        <f t="shared" si="57"/>
        <v>0</v>
      </c>
      <c r="AH157" s="233">
        <f t="shared" si="58"/>
        <v>0</v>
      </c>
      <c r="AI157" s="233">
        <f t="shared" si="59"/>
        <v>0</v>
      </c>
      <c r="AJ157" s="233">
        <f t="shared" si="60"/>
        <v>0</v>
      </c>
      <c r="AK157" s="233">
        <f t="shared" si="61"/>
        <v>0</v>
      </c>
      <c r="AL157" s="233">
        <f t="shared" si="62"/>
        <v>0</v>
      </c>
      <c r="AM157" s="233">
        <f t="shared" si="63"/>
        <v>0</v>
      </c>
      <c r="AN157" s="233">
        <f t="shared" si="64"/>
        <v>0</v>
      </c>
      <c r="AO157" s="233">
        <f t="shared" si="65"/>
        <v>0</v>
      </c>
      <c r="AP157" s="233">
        <f t="shared" si="66"/>
        <v>0</v>
      </c>
      <c r="AQ157" s="233" t="str">
        <f t="shared" si="67"/>
        <v/>
      </c>
      <c r="AR157" s="113">
        <f t="shared" si="68"/>
        <v>0</v>
      </c>
    </row>
    <row r="158" spans="1:44">
      <c r="A158" s="158"/>
      <c r="B158" s="153"/>
      <c r="C158" s="154"/>
      <c r="D158" s="154"/>
      <c r="E158" s="154"/>
      <c r="F158" s="154"/>
      <c r="G158" s="154"/>
      <c r="H158" s="154"/>
      <c r="I158" s="141"/>
      <c r="J158" s="149"/>
      <c r="K158" s="143"/>
      <c r="L158" s="185">
        <f t="shared" si="52"/>
        <v>0</v>
      </c>
      <c r="M158" s="185">
        <f t="shared" si="53"/>
        <v>0</v>
      </c>
      <c r="N158" s="186">
        <f t="shared" si="51"/>
        <v>0</v>
      </c>
      <c r="O158" s="180"/>
      <c r="P158" s="177"/>
      <c r="Q158" s="166" t="str">
        <f t="shared" si="54"/>
        <v/>
      </c>
      <c r="R158" s="166"/>
      <c r="S158" s="167" t="e">
        <f>IF(HYPERLINK(INDEX(Tables!D:D,MATCH('BG Justif'!Q158,Tables!F:F,0)))&lt;&gt;"",HYPERLINK(INDEX(Tables!D:D,MATCH('BG Justif'!Q158,Tables!F:F,0)),"Tableau de variation"),"")</f>
        <v>#N/A</v>
      </c>
      <c r="T158" s="168"/>
      <c r="U158" s="169"/>
      <c r="Z158" s="233" t="str">
        <f t="shared" si="55"/>
        <v/>
      </c>
      <c r="AA158" s="233">
        <f t="shared" si="56"/>
        <v>0</v>
      </c>
      <c r="AB158" s="233">
        <f t="shared" si="69"/>
        <v>0</v>
      </c>
      <c r="AC158" s="233">
        <f t="shared" si="70"/>
        <v>0</v>
      </c>
      <c r="AD158" s="233">
        <f t="shared" si="71"/>
        <v>0</v>
      </c>
      <c r="AE158" s="233">
        <f t="shared" si="72"/>
        <v>0</v>
      </c>
      <c r="AF158" s="233">
        <f t="shared" si="73"/>
        <v>0</v>
      </c>
      <c r="AG158" s="233">
        <f t="shared" si="57"/>
        <v>0</v>
      </c>
      <c r="AH158" s="233">
        <f t="shared" si="58"/>
        <v>0</v>
      </c>
      <c r="AI158" s="233">
        <f t="shared" si="59"/>
        <v>0</v>
      </c>
      <c r="AJ158" s="233">
        <f t="shared" si="60"/>
        <v>0</v>
      </c>
      <c r="AK158" s="233">
        <f t="shared" si="61"/>
        <v>0</v>
      </c>
      <c r="AL158" s="233">
        <f t="shared" si="62"/>
        <v>0</v>
      </c>
      <c r="AM158" s="233">
        <f t="shared" si="63"/>
        <v>0</v>
      </c>
      <c r="AN158" s="233">
        <f t="shared" si="64"/>
        <v>0</v>
      </c>
      <c r="AO158" s="233">
        <f t="shared" si="65"/>
        <v>0</v>
      </c>
      <c r="AP158" s="233">
        <f t="shared" si="66"/>
        <v>0</v>
      </c>
      <c r="AQ158" s="233" t="str">
        <f t="shared" si="67"/>
        <v/>
      </c>
      <c r="AR158" s="113">
        <f t="shared" si="68"/>
        <v>0</v>
      </c>
    </row>
    <row r="159" spans="1:44">
      <c r="A159" s="158"/>
      <c r="B159" s="153"/>
      <c r="C159" s="154"/>
      <c r="D159" s="154"/>
      <c r="E159" s="154"/>
      <c r="F159" s="154"/>
      <c r="G159" s="154"/>
      <c r="H159" s="154"/>
      <c r="I159" s="150"/>
      <c r="J159" s="149"/>
      <c r="K159" s="151"/>
      <c r="L159" s="185">
        <f t="shared" si="52"/>
        <v>0</v>
      </c>
      <c r="M159" s="185">
        <f t="shared" si="53"/>
        <v>0</v>
      </c>
      <c r="N159" s="186">
        <f t="shared" si="51"/>
        <v>0</v>
      </c>
      <c r="O159" s="180"/>
      <c r="P159" s="177"/>
      <c r="Q159" s="166" t="str">
        <f t="shared" si="54"/>
        <v/>
      </c>
      <c r="R159" s="166"/>
      <c r="S159" s="167" t="e">
        <f>IF(HYPERLINK(INDEX(Tables!D:D,MATCH('BG Justif'!Q159,Tables!F:F,0)))&lt;&gt;"",HYPERLINK(INDEX(Tables!D:D,MATCH('BG Justif'!Q159,Tables!F:F,0)),"Tableau de variation"),"")</f>
        <v>#N/A</v>
      </c>
      <c r="T159" s="168"/>
      <c r="U159" s="169"/>
      <c r="Z159" s="233" t="str">
        <f t="shared" si="55"/>
        <v/>
      </c>
      <c r="AA159" s="233">
        <f t="shared" si="56"/>
        <v>0</v>
      </c>
      <c r="AB159" s="233">
        <f t="shared" si="69"/>
        <v>0</v>
      </c>
      <c r="AC159" s="233">
        <f t="shared" si="70"/>
        <v>0</v>
      </c>
      <c r="AD159" s="233">
        <f t="shared" si="71"/>
        <v>0</v>
      </c>
      <c r="AE159" s="233">
        <f t="shared" si="72"/>
        <v>0</v>
      </c>
      <c r="AF159" s="233">
        <f t="shared" si="73"/>
        <v>0</v>
      </c>
      <c r="AG159" s="233">
        <f t="shared" si="57"/>
        <v>0</v>
      </c>
      <c r="AH159" s="233">
        <f t="shared" si="58"/>
        <v>0</v>
      </c>
      <c r="AI159" s="233">
        <f t="shared" si="59"/>
        <v>0</v>
      </c>
      <c r="AJ159" s="233">
        <f t="shared" si="60"/>
        <v>0</v>
      </c>
      <c r="AK159" s="233">
        <f t="shared" si="61"/>
        <v>0</v>
      </c>
      <c r="AL159" s="233">
        <f t="shared" si="62"/>
        <v>0</v>
      </c>
      <c r="AM159" s="233">
        <f t="shared" si="63"/>
        <v>0</v>
      </c>
      <c r="AN159" s="233">
        <f t="shared" si="64"/>
        <v>0</v>
      </c>
      <c r="AO159" s="233">
        <f t="shared" si="65"/>
        <v>0</v>
      </c>
      <c r="AP159" s="233">
        <f t="shared" si="66"/>
        <v>0</v>
      </c>
      <c r="AQ159" s="233" t="str">
        <f t="shared" si="67"/>
        <v/>
      </c>
      <c r="AR159" s="113">
        <f t="shared" si="68"/>
        <v>0</v>
      </c>
    </row>
    <row r="160" spans="1:44">
      <c r="A160" s="158"/>
      <c r="B160" s="153"/>
      <c r="C160" s="154"/>
      <c r="D160" s="154"/>
      <c r="E160" s="154"/>
      <c r="F160" s="154"/>
      <c r="G160" s="154"/>
      <c r="H160" s="154"/>
      <c r="I160" s="141"/>
      <c r="J160" s="149"/>
      <c r="K160" s="143"/>
      <c r="L160" s="185">
        <f t="shared" si="52"/>
        <v>0</v>
      </c>
      <c r="M160" s="185">
        <f t="shared" si="53"/>
        <v>0</v>
      </c>
      <c r="N160" s="186">
        <f t="shared" si="51"/>
        <v>0</v>
      </c>
      <c r="O160" s="180"/>
      <c r="P160" s="177"/>
      <c r="Q160" s="166" t="str">
        <f t="shared" si="54"/>
        <v/>
      </c>
      <c r="R160" s="166"/>
      <c r="S160" s="167" t="e">
        <f>IF(HYPERLINK(INDEX(Tables!D:D,MATCH('BG Justif'!Q160,Tables!F:F,0)))&lt;&gt;"",HYPERLINK(INDEX(Tables!D:D,MATCH('BG Justif'!Q160,Tables!F:F,0)),"Tableau de variation"),"")</f>
        <v>#N/A</v>
      </c>
      <c r="T160" s="168"/>
      <c r="U160" s="169"/>
      <c r="Z160" s="233" t="str">
        <f t="shared" si="55"/>
        <v/>
      </c>
      <c r="AA160" s="233">
        <f t="shared" si="56"/>
        <v>0</v>
      </c>
      <c r="AB160" s="233">
        <f t="shared" si="69"/>
        <v>0</v>
      </c>
      <c r="AC160" s="233">
        <f t="shared" si="70"/>
        <v>0</v>
      </c>
      <c r="AD160" s="233">
        <f t="shared" si="71"/>
        <v>0</v>
      </c>
      <c r="AE160" s="233">
        <f t="shared" si="72"/>
        <v>0</v>
      </c>
      <c r="AF160" s="233">
        <f t="shared" si="73"/>
        <v>0</v>
      </c>
      <c r="AG160" s="233">
        <f t="shared" si="57"/>
        <v>0</v>
      </c>
      <c r="AH160" s="233">
        <f t="shared" si="58"/>
        <v>0</v>
      </c>
      <c r="AI160" s="233">
        <f t="shared" si="59"/>
        <v>0</v>
      </c>
      <c r="AJ160" s="233">
        <f t="shared" si="60"/>
        <v>0</v>
      </c>
      <c r="AK160" s="233">
        <f t="shared" si="61"/>
        <v>0</v>
      </c>
      <c r="AL160" s="233">
        <f t="shared" si="62"/>
        <v>0</v>
      </c>
      <c r="AM160" s="233">
        <f t="shared" si="63"/>
        <v>0</v>
      </c>
      <c r="AN160" s="233">
        <f t="shared" si="64"/>
        <v>0</v>
      </c>
      <c r="AO160" s="233">
        <f t="shared" si="65"/>
        <v>0</v>
      </c>
      <c r="AP160" s="233">
        <f t="shared" si="66"/>
        <v>0</v>
      </c>
      <c r="AQ160" s="233" t="str">
        <f t="shared" si="67"/>
        <v/>
      </c>
      <c r="AR160" s="113">
        <f t="shared" si="68"/>
        <v>0</v>
      </c>
    </row>
    <row r="161" spans="1:44">
      <c r="A161" s="158"/>
      <c r="B161" s="153"/>
      <c r="C161" s="154"/>
      <c r="D161" s="154"/>
      <c r="E161" s="154"/>
      <c r="F161" s="154"/>
      <c r="G161" s="154"/>
      <c r="H161" s="154"/>
      <c r="I161" s="150"/>
      <c r="J161" s="149"/>
      <c r="K161" s="151"/>
      <c r="L161" s="185">
        <f t="shared" si="52"/>
        <v>0</v>
      </c>
      <c r="M161" s="185">
        <f t="shared" si="53"/>
        <v>0</v>
      </c>
      <c r="N161" s="186">
        <f t="shared" si="51"/>
        <v>0</v>
      </c>
      <c r="O161" s="180"/>
      <c r="P161" s="177"/>
      <c r="Q161" s="166" t="str">
        <f t="shared" si="54"/>
        <v/>
      </c>
      <c r="R161" s="166"/>
      <c r="S161" s="167" t="e">
        <f>IF(HYPERLINK(INDEX(Tables!D:D,MATCH('BG Justif'!Q161,Tables!F:F,0)))&lt;&gt;"",HYPERLINK(INDEX(Tables!D:D,MATCH('BG Justif'!Q161,Tables!F:F,0)),"Tableau de variation"),"")</f>
        <v>#N/A</v>
      </c>
      <c r="T161" s="168"/>
      <c r="U161" s="169"/>
      <c r="Z161" s="233" t="str">
        <f t="shared" si="55"/>
        <v/>
      </c>
      <c r="AA161" s="233">
        <f t="shared" si="56"/>
        <v>0</v>
      </c>
      <c r="AB161" s="233">
        <f t="shared" si="69"/>
        <v>0</v>
      </c>
      <c r="AC161" s="233">
        <f t="shared" si="70"/>
        <v>0</v>
      </c>
      <c r="AD161" s="233">
        <f t="shared" si="71"/>
        <v>0</v>
      </c>
      <c r="AE161" s="233">
        <f t="shared" si="72"/>
        <v>0</v>
      </c>
      <c r="AF161" s="233">
        <f t="shared" si="73"/>
        <v>0</v>
      </c>
      <c r="AG161" s="233">
        <f t="shared" si="57"/>
        <v>0</v>
      </c>
      <c r="AH161" s="233">
        <f t="shared" si="58"/>
        <v>0</v>
      </c>
      <c r="AI161" s="233">
        <f t="shared" si="59"/>
        <v>0</v>
      </c>
      <c r="AJ161" s="233">
        <f t="shared" si="60"/>
        <v>0</v>
      </c>
      <c r="AK161" s="233">
        <f t="shared" si="61"/>
        <v>0</v>
      </c>
      <c r="AL161" s="233">
        <f t="shared" si="62"/>
        <v>0</v>
      </c>
      <c r="AM161" s="233">
        <f t="shared" si="63"/>
        <v>0</v>
      </c>
      <c r="AN161" s="233">
        <f t="shared" si="64"/>
        <v>0</v>
      </c>
      <c r="AO161" s="233">
        <f t="shared" si="65"/>
        <v>0</v>
      </c>
      <c r="AP161" s="233">
        <f t="shared" si="66"/>
        <v>0</v>
      </c>
      <c r="AQ161" s="233" t="str">
        <f t="shared" si="67"/>
        <v/>
      </c>
      <c r="AR161" s="113">
        <f t="shared" si="68"/>
        <v>0</v>
      </c>
    </row>
    <row r="162" spans="1:44">
      <c r="A162" s="158"/>
      <c r="B162" s="153"/>
      <c r="C162" s="154"/>
      <c r="D162" s="154"/>
      <c r="E162" s="154"/>
      <c r="F162" s="154"/>
      <c r="G162" s="154"/>
      <c r="H162" s="154"/>
      <c r="I162" s="141"/>
      <c r="J162" s="149"/>
      <c r="K162" s="143"/>
      <c r="L162" s="185">
        <f t="shared" si="52"/>
        <v>0</v>
      </c>
      <c r="M162" s="185">
        <f t="shared" si="53"/>
        <v>0</v>
      </c>
      <c r="N162" s="186">
        <f t="shared" si="51"/>
        <v>0</v>
      </c>
      <c r="O162" s="180"/>
      <c r="P162" s="177"/>
      <c r="Q162" s="166" t="str">
        <f t="shared" si="54"/>
        <v/>
      </c>
      <c r="R162" s="166"/>
      <c r="S162" s="167" t="e">
        <f>IF(HYPERLINK(INDEX(Tables!D:D,MATCH('BG Justif'!Q162,Tables!F:F,0)))&lt;&gt;"",HYPERLINK(INDEX(Tables!D:D,MATCH('BG Justif'!Q162,Tables!F:F,0)),"Tableau de variation"),"")</f>
        <v>#N/A</v>
      </c>
      <c r="T162" s="168"/>
      <c r="U162" s="169"/>
      <c r="Z162" s="233" t="str">
        <f t="shared" si="55"/>
        <v/>
      </c>
      <c r="AA162" s="233">
        <f t="shared" si="56"/>
        <v>0</v>
      </c>
      <c r="AB162" s="233">
        <f t="shared" si="69"/>
        <v>0</v>
      </c>
      <c r="AC162" s="233">
        <f t="shared" si="70"/>
        <v>0</v>
      </c>
      <c r="AD162" s="233">
        <f t="shared" si="71"/>
        <v>0</v>
      </c>
      <c r="AE162" s="233">
        <f t="shared" si="72"/>
        <v>0</v>
      </c>
      <c r="AF162" s="233">
        <f t="shared" si="73"/>
        <v>0</v>
      </c>
      <c r="AG162" s="233">
        <f t="shared" si="57"/>
        <v>0</v>
      </c>
      <c r="AH162" s="233">
        <f t="shared" si="58"/>
        <v>0</v>
      </c>
      <c r="AI162" s="233">
        <f t="shared" si="59"/>
        <v>0</v>
      </c>
      <c r="AJ162" s="233">
        <f t="shared" si="60"/>
        <v>0</v>
      </c>
      <c r="AK162" s="233">
        <f t="shared" si="61"/>
        <v>0</v>
      </c>
      <c r="AL162" s="233">
        <f t="shared" si="62"/>
        <v>0</v>
      </c>
      <c r="AM162" s="233">
        <f t="shared" si="63"/>
        <v>0</v>
      </c>
      <c r="AN162" s="233">
        <f t="shared" si="64"/>
        <v>0</v>
      </c>
      <c r="AO162" s="233">
        <f t="shared" si="65"/>
        <v>0</v>
      </c>
      <c r="AP162" s="233">
        <f t="shared" si="66"/>
        <v>0</v>
      </c>
      <c r="AQ162" s="233" t="str">
        <f t="shared" si="67"/>
        <v/>
      </c>
      <c r="AR162" s="113">
        <f t="shared" si="68"/>
        <v>0</v>
      </c>
    </row>
    <row r="163" spans="1:44">
      <c r="A163" s="158"/>
      <c r="B163" s="153"/>
      <c r="C163" s="154"/>
      <c r="D163" s="154"/>
      <c r="E163" s="154"/>
      <c r="F163" s="154"/>
      <c r="G163" s="154"/>
      <c r="H163" s="154"/>
      <c r="I163" s="150"/>
      <c r="J163" s="149"/>
      <c r="K163" s="151"/>
      <c r="L163" s="185">
        <f t="shared" si="52"/>
        <v>0</v>
      </c>
      <c r="M163" s="185">
        <f t="shared" si="53"/>
        <v>0</v>
      </c>
      <c r="N163" s="186">
        <f t="shared" si="51"/>
        <v>0</v>
      </c>
      <c r="O163" s="180"/>
      <c r="P163" s="177"/>
      <c r="Q163" s="166" t="str">
        <f t="shared" si="54"/>
        <v/>
      </c>
      <c r="R163" s="166"/>
      <c r="S163" s="167" t="e">
        <f>IF(HYPERLINK(INDEX(Tables!D:D,MATCH('BG Justif'!Q163,Tables!F:F,0)))&lt;&gt;"",HYPERLINK(INDEX(Tables!D:D,MATCH('BG Justif'!Q163,Tables!F:F,0)),"Tableau de variation"),"")</f>
        <v>#N/A</v>
      </c>
      <c r="T163" s="168"/>
      <c r="U163" s="169"/>
      <c r="Z163" s="233" t="str">
        <f t="shared" si="55"/>
        <v/>
      </c>
      <c r="AA163" s="233">
        <f t="shared" si="56"/>
        <v>0</v>
      </c>
      <c r="AB163" s="233">
        <f t="shared" si="69"/>
        <v>0</v>
      </c>
      <c r="AC163" s="233">
        <f t="shared" si="70"/>
        <v>0</v>
      </c>
      <c r="AD163" s="233">
        <f t="shared" si="71"/>
        <v>0</v>
      </c>
      <c r="AE163" s="233">
        <f t="shared" si="72"/>
        <v>0</v>
      </c>
      <c r="AF163" s="233">
        <f t="shared" si="73"/>
        <v>0</v>
      </c>
      <c r="AG163" s="233">
        <f t="shared" si="57"/>
        <v>0</v>
      </c>
      <c r="AH163" s="233">
        <f t="shared" si="58"/>
        <v>0</v>
      </c>
      <c r="AI163" s="233">
        <f t="shared" si="59"/>
        <v>0</v>
      </c>
      <c r="AJ163" s="233">
        <f t="shared" si="60"/>
        <v>0</v>
      </c>
      <c r="AK163" s="233">
        <f t="shared" si="61"/>
        <v>0</v>
      </c>
      <c r="AL163" s="233">
        <f t="shared" si="62"/>
        <v>0</v>
      </c>
      <c r="AM163" s="233">
        <f t="shared" si="63"/>
        <v>0</v>
      </c>
      <c r="AN163" s="233">
        <f t="shared" si="64"/>
        <v>0</v>
      </c>
      <c r="AO163" s="233">
        <f t="shared" si="65"/>
        <v>0</v>
      </c>
      <c r="AP163" s="233">
        <f t="shared" si="66"/>
        <v>0</v>
      </c>
      <c r="AQ163" s="233" t="str">
        <f t="shared" si="67"/>
        <v/>
      </c>
      <c r="AR163" s="113">
        <f t="shared" si="68"/>
        <v>0</v>
      </c>
    </row>
    <row r="164" spans="1:44">
      <c r="A164" s="158"/>
      <c r="B164" s="153"/>
      <c r="C164" s="154"/>
      <c r="D164" s="154"/>
      <c r="E164" s="154"/>
      <c r="F164" s="154"/>
      <c r="G164" s="154"/>
      <c r="H164" s="154"/>
      <c r="I164" s="141"/>
      <c r="J164" s="149"/>
      <c r="K164" s="143"/>
      <c r="L164" s="185">
        <f t="shared" si="52"/>
        <v>0</v>
      </c>
      <c r="M164" s="185">
        <f t="shared" si="53"/>
        <v>0</v>
      </c>
      <c r="N164" s="186">
        <f t="shared" si="51"/>
        <v>0</v>
      </c>
      <c r="O164" s="180"/>
      <c r="P164" s="177"/>
      <c r="Q164" s="166" t="str">
        <f t="shared" si="54"/>
        <v/>
      </c>
      <c r="R164" s="166"/>
      <c r="S164" s="167" t="e">
        <f>IF(HYPERLINK(INDEX(Tables!D:D,MATCH('BG Justif'!Q164,Tables!F:F,0)))&lt;&gt;"",HYPERLINK(INDEX(Tables!D:D,MATCH('BG Justif'!Q164,Tables!F:F,0)),"Tableau de variation"),"")</f>
        <v>#N/A</v>
      </c>
      <c r="T164" s="168"/>
      <c r="U164" s="169"/>
      <c r="Z164" s="233" t="str">
        <f t="shared" si="55"/>
        <v/>
      </c>
      <c r="AA164" s="233">
        <f t="shared" si="56"/>
        <v>0</v>
      </c>
      <c r="AB164" s="233">
        <f t="shared" si="69"/>
        <v>0</v>
      </c>
      <c r="AC164" s="233">
        <f t="shared" si="70"/>
        <v>0</v>
      </c>
      <c r="AD164" s="233">
        <f t="shared" si="71"/>
        <v>0</v>
      </c>
      <c r="AE164" s="233">
        <f t="shared" si="72"/>
        <v>0</v>
      </c>
      <c r="AF164" s="233">
        <f t="shared" si="73"/>
        <v>0</v>
      </c>
      <c r="AG164" s="233">
        <f t="shared" si="57"/>
        <v>0</v>
      </c>
      <c r="AH164" s="233">
        <f t="shared" si="58"/>
        <v>0</v>
      </c>
      <c r="AI164" s="233">
        <f t="shared" si="59"/>
        <v>0</v>
      </c>
      <c r="AJ164" s="233">
        <f t="shared" si="60"/>
        <v>0</v>
      </c>
      <c r="AK164" s="233">
        <f t="shared" si="61"/>
        <v>0</v>
      </c>
      <c r="AL164" s="233">
        <f t="shared" si="62"/>
        <v>0</v>
      </c>
      <c r="AM164" s="233">
        <f t="shared" si="63"/>
        <v>0</v>
      </c>
      <c r="AN164" s="233">
        <f t="shared" si="64"/>
        <v>0</v>
      </c>
      <c r="AO164" s="233">
        <f t="shared" si="65"/>
        <v>0</v>
      </c>
      <c r="AP164" s="233">
        <f t="shared" si="66"/>
        <v>0</v>
      </c>
      <c r="AQ164" s="233" t="str">
        <f t="shared" si="67"/>
        <v/>
      </c>
      <c r="AR164" s="113">
        <f t="shared" si="68"/>
        <v>0</v>
      </c>
    </row>
    <row r="165" spans="1:44">
      <c r="A165" s="158"/>
      <c r="B165" s="153"/>
      <c r="C165" s="154"/>
      <c r="D165" s="154"/>
      <c r="E165" s="154"/>
      <c r="F165" s="154"/>
      <c r="G165" s="154"/>
      <c r="H165" s="154"/>
      <c r="I165" s="150"/>
      <c r="J165" s="149"/>
      <c r="K165" s="151"/>
      <c r="L165" s="185">
        <f t="shared" si="52"/>
        <v>0</v>
      </c>
      <c r="M165" s="185">
        <f t="shared" si="53"/>
        <v>0</v>
      </c>
      <c r="N165" s="186">
        <f t="shared" si="51"/>
        <v>0</v>
      </c>
      <c r="O165" s="180"/>
      <c r="P165" s="177"/>
      <c r="Q165" s="166" t="str">
        <f t="shared" si="54"/>
        <v/>
      </c>
      <c r="R165" s="166"/>
      <c r="S165" s="167" t="e">
        <f>IF(HYPERLINK(INDEX(Tables!D:D,MATCH('BG Justif'!Q165,Tables!F:F,0)))&lt;&gt;"",HYPERLINK(INDEX(Tables!D:D,MATCH('BG Justif'!Q165,Tables!F:F,0)),"Tableau de variation"),"")</f>
        <v>#N/A</v>
      </c>
      <c r="T165" s="168"/>
      <c r="U165" s="169"/>
      <c r="Z165" s="233" t="str">
        <f t="shared" si="55"/>
        <v/>
      </c>
      <c r="AA165" s="233">
        <f t="shared" si="56"/>
        <v>0</v>
      </c>
      <c r="AB165" s="233">
        <f t="shared" si="69"/>
        <v>0</v>
      </c>
      <c r="AC165" s="233">
        <f t="shared" si="70"/>
        <v>0</v>
      </c>
      <c r="AD165" s="233">
        <f t="shared" si="71"/>
        <v>0</v>
      </c>
      <c r="AE165" s="233">
        <f t="shared" si="72"/>
        <v>0</v>
      </c>
      <c r="AF165" s="233">
        <f t="shared" si="73"/>
        <v>0</v>
      </c>
      <c r="AG165" s="233">
        <f t="shared" si="57"/>
        <v>0</v>
      </c>
      <c r="AH165" s="233">
        <f t="shared" si="58"/>
        <v>0</v>
      </c>
      <c r="AI165" s="233">
        <f t="shared" si="59"/>
        <v>0</v>
      </c>
      <c r="AJ165" s="233">
        <f t="shared" si="60"/>
        <v>0</v>
      </c>
      <c r="AK165" s="233">
        <f t="shared" si="61"/>
        <v>0</v>
      </c>
      <c r="AL165" s="233">
        <f t="shared" si="62"/>
        <v>0</v>
      </c>
      <c r="AM165" s="233">
        <f t="shared" si="63"/>
        <v>0</v>
      </c>
      <c r="AN165" s="233">
        <f t="shared" si="64"/>
        <v>0</v>
      </c>
      <c r="AO165" s="233">
        <f t="shared" si="65"/>
        <v>0</v>
      </c>
      <c r="AP165" s="233">
        <f t="shared" si="66"/>
        <v>0</v>
      </c>
      <c r="AQ165" s="233" t="str">
        <f t="shared" si="67"/>
        <v/>
      </c>
      <c r="AR165" s="113">
        <f t="shared" si="68"/>
        <v>0</v>
      </c>
    </row>
    <row r="166" spans="1:44">
      <c r="A166" s="158"/>
      <c r="B166" s="153"/>
      <c r="C166" s="154"/>
      <c r="D166" s="154"/>
      <c r="E166" s="154"/>
      <c r="F166" s="154"/>
      <c r="G166" s="154"/>
      <c r="H166" s="154"/>
      <c r="I166" s="141"/>
      <c r="J166" s="149"/>
      <c r="K166" s="143"/>
      <c r="L166" s="185">
        <f t="shared" si="52"/>
        <v>0</v>
      </c>
      <c r="M166" s="185">
        <f t="shared" si="53"/>
        <v>0</v>
      </c>
      <c r="N166" s="186">
        <f t="shared" si="51"/>
        <v>0</v>
      </c>
      <c r="O166" s="180"/>
      <c r="P166" s="177"/>
      <c r="Q166" s="166" t="str">
        <f t="shared" si="54"/>
        <v/>
      </c>
      <c r="R166" s="166"/>
      <c r="S166" s="167" t="e">
        <f>IF(HYPERLINK(INDEX(Tables!D:D,MATCH('BG Justif'!Q166,Tables!F:F,0)))&lt;&gt;"",HYPERLINK(INDEX(Tables!D:D,MATCH('BG Justif'!Q166,Tables!F:F,0)),"Tableau de variation"),"")</f>
        <v>#N/A</v>
      </c>
      <c r="T166" s="168"/>
      <c r="U166" s="169"/>
      <c r="Z166" s="233" t="str">
        <f t="shared" si="55"/>
        <v/>
      </c>
      <c r="AA166" s="233">
        <f t="shared" si="56"/>
        <v>0</v>
      </c>
      <c r="AB166" s="233">
        <f t="shared" si="69"/>
        <v>0</v>
      </c>
      <c r="AC166" s="233">
        <f t="shared" si="70"/>
        <v>0</v>
      </c>
      <c r="AD166" s="233">
        <f t="shared" si="71"/>
        <v>0</v>
      </c>
      <c r="AE166" s="233">
        <f t="shared" si="72"/>
        <v>0</v>
      </c>
      <c r="AF166" s="233">
        <f t="shared" si="73"/>
        <v>0</v>
      </c>
      <c r="AG166" s="233">
        <f t="shared" si="57"/>
        <v>0</v>
      </c>
      <c r="AH166" s="233">
        <f t="shared" si="58"/>
        <v>0</v>
      </c>
      <c r="AI166" s="233">
        <f t="shared" si="59"/>
        <v>0</v>
      </c>
      <c r="AJ166" s="233">
        <f t="shared" si="60"/>
        <v>0</v>
      </c>
      <c r="AK166" s="233">
        <f t="shared" si="61"/>
        <v>0</v>
      </c>
      <c r="AL166" s="233">
        <f t="shared" si="62"/>
        <v>0</v>
      </c>
      <c r="AM166" s="233">
        <f t="shared" si="63"/>
        <v>0</v>
      </c>
      <c r="AN166" s="233">
        <f t="shared" si="64"/>
        <v>0</v>
      </c>
      <c r="AO166" s="233">
        <f t="shared" si="65"/>
        <v>0</v>
      </c>
      <c r="AP166" s="233">
        <f t="shared" si="66"/>
        <v>0</v>
      </c>
      <c r="AQ166" s="233" t="str">
        <f t="shared" si="67"/>
        <v/>
      </c>
      <c r="AR166" s="113">
        <f t="shared" si="68"/>
        <v>0</v>
      </c>
    </row>
    <row r="167" spans="1:44">
      <c r="A167" s="158"/>
      <c r="B167" s="153"/>
      <c r="C167" s="154"/>
      <c r="D167" s="154"/>
      <c r="E167" s="154"/>
      <c r="F167" s="154"/>
      <c r="G167" s="154"/>
      <c r="H167" s="154"/>
      <c r="I167" s="150"/>
      <c r="J167" s="149"/>
      <c r="K167" s="151"/>
      <c r="L167" s="185">
        <f t="shared" si="52"/>
        <v>0</v>
      </c>
      <c r="M167" s="185">
        <f t="shared" si="53"/>
        <v>0</v>
      </c>
      <c r="N167" s="186">
        <f t="shared" si="51"/>
        <v>0</v>
      </c>
      <c r="O167" s="180"/>
      <c r="P167" s="177"/>
      <c r="Q167" s="166" t="str">
        <f t="shared" si="54"/>
        <v/>
      </c>
      <c r="R167" s="166"/>
      <c r="S167" s="167" t="e">
        <f>IF(HYPERLINK(INDEX(Tables!D:D,MATCH('BG Justif'!Q167,Tables!F:F,0)))&lt;&gt;"",HYPERLINK(INDEX(Tables!D:D,MATCH('BG Justif'!Q167,Tables!F:F,0)),"Tableau de variation"),"")</f>
        <v>#N/A</v>
      </c>
      <c r="T167" s="168"/>
      <c r="U167" s="169"/>
      <c r="Z167" s="233" t="str">
        <f t="shared" si="55"/>
        <v/>
      </c>
      <c r="AA167" s="233">
        <f t="shared" si="56"/>
        <v>0</v>
      </c>
      <c r="AB167" s="233">
        <f t="shared" si="69"/>
        <v>0</v>
      </c>
      <c r="AC167" s="233">
        <f t="shared" si="70"/>
        <v>0</v>
      </c>
      <c r="AD167" s="233">
        <f t="shared" si="71"/>
        <v>0</v>
      </c>
      <c r="AE167" s="233">
        <f t="shared" si="72"/>
        <v>0</v>
      </c>
      <c r="AF167" s="233">
        <f t="shared" si="73"/>
        <v>0</v>
      </c>
      <c r="AG167" s="233">
        <f t="shared" si="57"/>
        <v>0</v>
      </c>
      <c r="AH167" s="233">
        <f t="shared" si="58"/>
        <v>0</v>
      </c>
      <c r="AI167" s="233">
        <f t="shared" si="59"/>
        <v>0</v>
      </c>
      <c r="AJ167" s="233">
        <f t="shared" si="60"/>
        <v>0</v>
      </c>
      <c r="AK167" s="233">
        <f t="shared" si="61"/>
        <v>0</v>
      </c>
      <c r="AL167" s="233">
        <f t="shared" si="62"/>
        <v>0</v>
      </c>
      <c r="AM167" s="233">
        <f t="shared" si="63"/>
        <v>0</v>
      </c>
      <c r="AN167" s="233">
        <f t="shared" si="64"/>
        <v>0</v>
      </c>
      <c r="AO167" s="233">
        <f t="shared" si="65"/>
        <v>0</v>
      </c>
      <c r="AP167" s="233">
        <f t="shared" si="66"/>
        <v>0</v>
      </c>
      <c r="AQ167" s="233" t="str">
        <f t="shared" si="67"/>
        <v/>
      </c>
      <c r="AR167" s="113">
        <f t="shared" si="68"/>
        <v>0</v>
      </c>
    </row>
    <row r="168" spans="1:44">
      <c r="A168" s="158"/>
      <c r="B168" s="153"/>
      <c r="C168" s="154"/>
      <c r="D168" s="154"/>
      <c r="E168" s="154"/>
      <c r="F168" s="154"/>
      <c r="G168" s="154"/>
      <c r="H168" s="154"/>
      <c r="I168" s="141"/>
      <c r="J168" s="149"/>
      <c r="K168" s="143"/>
      <c r="L168" s="185">
        <f t="shared" si="52"/>
        <v>0</v>
      </c>
      <c r="M168" s="185">
        <f t="shared" si="53"/>
        <v>0</v>
      </c>
      <c r="N168" s="186">
        <f t="shared" si="51"/>
        <v>0</v>
      </c>
      <c r="O168" s="180"/>
      <c r="P168" s="177"/>
      <c r="Q168" s="166" t="str">
        <f t="shared" si="54"/>
        <v/>
      </c>
      <c r="R168" s="166"/>
      <c r="S168" s="167" t="e">
        <f>IF(HYPERLINK(INDEX(Tables!D:D,MATCH('BG Justif'!Q168,Tables!F:F,0)))&lt;&gt;"",HYPERLINK(INDEX(Tables!D:D,MATCH('BG Justif'!Q168,Tables!F:F,0)),"Tableau de variation"),"")</f>
        <v>#N/A</v>
      </c>
      <c r="T168" s="168"/>
      <c r="U168" s="169"/>
      <c r="Z168" s="233" t="str">
        <f t="shared" si="55"/>
        <v/>
      </c>
      <c r="AA168" s="233">
        <f t="shared" si="56"/>
        <v>0</v>
      </c>
      <c r="AB168" s="233">
        <f t="shared" si="69"/>
        <v>0</v>
      </c>
      <c r="AC168" s="233">
        <f t="shared" si="70"/>
        <v>0</v>
      </c>
      <c r="AD168" s="233">
        <f t="shared" si="71"/>
        <v>0</v>
      </c>
      <c r="AE168" s="233">
        <f t="shared" si="72"/>
        <v>0</v>
      </c>
      <c r="AF168" s="233">
        <f t="shared" si="73"/>
        <v>0</v>
      </c>
      <c r="AG168" s="233">
        <f t="shared" si="57"/>
        <v>0</v>
      </c>
      <c r="AH168" s="233">
        <f t="shared" si="58"/>
        <v>0</v>
      </c>
      <c r="AI168" s="233">
        <f t="shared" si="59"/>
        <v>0</v>
      </c>
      <c r="AJ168" s="233">
        <f t="shared" si="60"/>
        <v>0</v>
      </c>
      <c r="AK168" s="233">
        <f t="shared" si="61"/>
        <v>0</v>
      </c>
      <c r="AL168" s="233">
        <f t="shared" si="62"/>
        <v>0</v>
      </c>
      <c r="AM168" s="233">
        <f t="shared" si="63"/>
        <v>0</v>
      </c>
      <c r="AN168" s="233">
        <f t="shared" si="64"/>
        <v>0</v>
      </c>
      <c r="AO168" s="233">
        <f t="shared" si="65"/>
        <v>0</v>
      </c>
      <c r="AP168" s="233">
        <f t="shared" si="66"/>
        <v>0</v>
      </c>
      <c r="AQ168" s="233" t="str">
        <f t="shared" si="67"/>
        <v/>
      </c>
      <c r="AR168" s="113">
        <f t="shared" si="68"/>
        <v>0</v>
      </c>
    </row>
    <row r="169" spans="1:44">
      <c r="A169" s="158"/>
      <c r="B169" s="153"/>
      <c r="C169" s="154"/>
      <c r="D169" s="154"/>
      <c r="E169" s="154"/>
      <c r="F169" s="154"/>
      <c r="G169" s="154"/>
      <c r="H169" s="154"/>
      <c r="I169" s="150"/>
      <c r="J169" s="149"/>
      <c r="K169" s="151"/>
      <c r="L169" s="185">
        <f t="shared" si="52"/>
        <v>0</v>
      </c>
      <c r="M169" s="185">
        <f t="shared" si="53"/>
        <v>0</v>
      </c>
      <c r="N169" s="186">
        <f t="shared" si="51"/>
        <v>0</v>
      </c>
      <c r="O169" s="180"/>
      <c r="P169" s="177"/>
      <c r="Q169" s="166" t="str">
        <f t="shared" si="54"/>
        <v/>
      </c>
      <c r="R169" s="166"/>
      <c r="S169" s="167" t="e">
        <f>IF(HYPERLINK(INDEX(Tables!D:D,MATCH('BG Justif'!Q169,Tables!F:F,0)))&lt;&gt;"",HYPERLINK(INDEX(Tables!D:D,MATCH('BG Justif'!Q169,Tables!F:F,0)),"Tableau de variation"),"")</f>
        <v>#N/A</v>
      </c>
      <c r="T169" s="168"/>
      <c r="U169" s="169"/>
      <c r="Z169" s="233" t="str">
        <f t="shared" si="55"/>
        <v/>
      </c>
      <c r="AA169" s="233">
        <f t="shared" si="56"/>
        <v>0</v>
      </c>
      <c r="AB169" s="233">
        <f t="shared" si="69"/>
        <v>0</v>
      </c>
      <c r="AC169" s="233">
        <f t="shared" si="70"/>
        <v>0</v>
      </c>
      <c r="AD169" s="233">
        <f t="shared" si="71"/>
        <v>0</v>
      </c>
      <c r="AE169" s="233">
        <f t="shared" si="72"/>
        <v>0</v>
      </c>
      <c r="AF169" s="233">
        <f t="shared" si="73"/>
        <v>0</v>
      </c>
      <c r="AG169" s="233">
        <f t="shared" si="57"/>
        <v>0</v>
      </c>
      <c r="AH169" s="233">
        <f t="shared" si="58"/>
        <v>0</v>
      </c>
      <c r="AI169" s="233">
        <f t="shared" si="59"/>
        <v>0</v>
      </c>
      <c r="AJ169" s="233">
        <f t="shared" si="60"/>
        <v>0</v>
      </c>
      <c r="AK169" s="233">
        <f t="shared" si="61"/>
        <v>0</v>
      </c>
      <c r="AL169" s="233">
        <f t="shared" si="62"/>
        <v>0</v>
      </c>
      <c r="AM169" s="233">
        <f t="shared" si="63"/>
        <v>0</v>
      </c>
      <c r="AN169" s="233">
        <f t="shared" si="64"/>
        <v>0</v>
      </c>
      <c r="AO169" s="233">
        <f t="shared" si="65"/>
        <v>0</v>
      </c>
      <c r="AP169" s="233">
        <f t="shared" si="66"/>
        <v>0</v>
      </c>
      <c r="AQ169" s="233" t="str">
        <f t="shared" si="67"/>
        <v/>
      </c>
      <c r="AR169" s="113">
        <f t="shared" si="68"/>
        <v>0</v>
      </c>
    </row>
    <row r="170" spans="1:44">
      <c r="A170" s="158"/>
      <c r="B170" s="153"/>
      <c r="C170" s="154"/>
      <c r="D170" s="154"/>
      <c r="E170" s="154"/>
      <c r="F170" s="154"/>
      <c r="G170" s="154"/>
      <c r="H170" s="154"/>
      <c r="I170" s="141"/>
      <c r="J170" s="149"/>
      <c r="K170" s="143"/>
      <c r="L170" s="185">
        <f t="shared" si="52"/>
        <v>0</v>
      </c>
      <c r="M170" s="185">
        <f t="shared" si="53"/>
        <v>0</v>
      </c>
      <c r="N170" s="186">
        <f t="shared" si="51"/>
        <v>0</v>
      </c>
      <c r="O170" s="180"/>
      <c r="P170" s="177"/>
      <c r="Q170" s="166" t="str">
        <f t="shared" si="54"/>
        <v/>
      </c>
      <c r="R170" s="166"/>
      <c r="S170" s="167" t="e">
        <f>IF(HYPERLINK(INDEX(Tables!D:D,MATCH('BG Justif'!Q170,Tables!F:F,0)))&lt;&gt;"",HYPERLINK(INDEX(Tables!D:D,MATCH('BG Justif'!Q170,Tables!F:F,0)),"Tableau de variation"),"")</f>
        <v>#N/A</v>
      </c>
      <c r="T170" s="168"/>
      <c r="U170" s="169"/>
      <c r="Z170" s="233" t="str">
        <f t="shared" si="55"/>
        <v/>
      </c>
      <c r="AA170" s="233">
        <f t="shared" si="56"/>
        <v>0</v>
      </c>
      <c r="AB170" s="233">
        <f t="shared" si="69"/>
        <v>0</v>
      </c>
      <c r="AC170" s="233">
        <f t="shared" si="70"/>
        <v>0</v>
      </c>
      <c r="AD170" s="233">
        <f t="shared" si="71"/>
        <v>0</v>
      </c>
      <c r="AE170" s="233">
        <f t="shared" si="72"/>
        <v>0</v>
      </c>
      <c r="AF170" s="233">
        <f t="shared" si="73"/>
        <v>0</v>
      </c>
      <c r="AG170" s="233">
        <f t="shared" si="57"/>
        <v>0</v>
      </c>
      <c r="AH170" s="233">
        <f t="shared" si="58"/>
        <v>0</v>
      </c>
      <c r="AI170" s="233">
        <f t="shared" si="59"/>
        <v>0</v>
      </c>
      <c r="AJ170" s="233">
        <f t="shared" si="60"/>
        <v>0</v>
      </c>
      <c r="AK170" s="233">
        <f t="shared" si="61"/>
        <v>0</v>
      </c>
      <c r="AL170" s="233">
        <f t="shared" si="62"/>
        <v>0</v>
      </c>
      <c r="AM170" s="233">
        <f t="shared" si="63"/>
        <v>0</v>
      </c>
      <c r="AN170" s="233">
        <f t="shared" si="64"/>
        <v>0</v>
      </c>
      <c r="AO170" s="233">
        <f t="shared" si="65"/>
        <v>0</v>
      </c>
      <c r="AP170" s="233">
        <f t="shared" si="66"/>
        <v>0</v>
      </c>
      <c r="AQ170" s="233" t="str">
        <f t="shared" si="67"/>
        <v/>
      </c>
      <c r="AR170" s="113">
        <f t="shared" si="68"/>
        <v>0</v>
      </c>
    </row>
    <row r="171" spans="1:44">
      <c r="A171" s="158"/>
      <c r="B171" s="153"/>
      <c r="C171" s="154"/>
      <c r="D171" s="154"/>
      <c r="E171" s="154"/>
      <c r="F171" s="154"/>
      <c r="G171" s="154"/>
      <c r="H171" s="154"/>
      <c r="I171" s="150"/>
      <c r="J171" s="149"/>
      <c r="K171" s="151"/>
      <c r="L171" s="185">
        <f t="shared" si="52"/>
        <v>0</v>
      </c>
      <c r="M171" s="185">
        <f t="shared" si="53"/>
        <v>0</v>
      </c>
      <c r="N171" s="186">
        <f t="shared" si="51"/>
        <v>0</v>
      </c>
      <c r="O171" s="180"/>
      <c r="P171" s="177"/>
      <c r="Q171" s="166" t="str">
        <f t="shared" si="54"/>
        <v/>
      </c>
      <c r="R171" s="166"/>
      <c r="S171" s="167" t="e">
        <f>IF(HYPERLINK(INDEX(Tables!D:D,MATCH('BG Justif'!Q171,Tables!F:F,0)))&lt;&gt;"",HYPERLINK(INDEX(Tables!D:D,MATCH('BG Justif'!Q171,Tables!F:F,0)),"Tableau de variation"),"")</f>
        <v>#N/A</v>
      </c>
      <c r="T171" s="168"/>
      <c r="U171" s="169"/>
      <c r="Z171" s="233" t="str">
        <f t="shared" si="55"/>
        <v/>
      </c>
      <c r="AA171" s="233">
        <f t="shared" si="56"/>
        <v>0</v>
      </c>
      <c r="AB171" s="233">
        <f t="shared" si="69"/>
        <v>0</v>
      </c>
      <c r="AC171" s="233">
        <f t="shared" si="70"/>
        <v>0</v>
      </c>
      <c r="AD171" s="233">
        <f t="shared" si="71"/>
        <v>0</v>
      </c>
      <c r="AE171" s="233">
        <f t="shared" si="72"/>
        <v>0</v>
      </c>
      <c r="AF171" s="233">
        <f t="shared" si="73"/>
        <v>0</v>
      </c>
      <c r="AG171" s="233">
        <f t="shared" si="57"/>
        <v>0</v>
      </c>
      <c r="AH171" s="233">
        <f t="shared" si="58"/>
        <v>0</v>
      </c>
      <c r="AI171" s="233">
        <f t="shared" si="59"/>
        <v>0</v>
      </c>
      <c r="AJ171" s="233">
        <f t="shared" si="60"/>
        <v>0</v>
      </c>
      <c r="AK171" s="233">
        <f t="shared" si="61"/>
        <v>0</v>
      </c>
      <c r="AL171" s="233">
        <f t="shared" si="62"/>
        <v>0</v>
      </c>
      <c r="AM171" s="233">
        <f t="shared" si="63"/>
        <v>0</v>
      </c>
      <c r="AN171" s="233">
        <f t="shared" si="64"/>
        <v>0</v>
      </c>
      <c r="AO171" s="233">
        <f t="shared" si="65"/>
        <v>0</v>
      </c>
      <c r="AP171" s="233">
        <f t="shared" si="66"/>
        <v>0</v>
      </c>
      <c r="AQ171" s="233" t="str">
        <f t="shared" si="67"/>
        <v/>
      </c>
      <c r="AR171" s="113">
        <f t="shared" si="68"/>
        <v>0</v>
      </c>
    </row>
    <row r="172" spans="1:44">
      <c r="A172" s="158"/>
      <c r="B172" s="153"/>
      <c r="C172" s="154"/>
      <c r="D172" s="154"/>
      <c r="E172" s="154"/>
      <c r="F172" s="154"/>
      <c r="G172" s="154"/>
      <c r="H172" s="154"/>
      <c r="I172" s="141"/>
      <c r="J172" s="149"/>
      <c r="K172" s="143"/>
      <c r="L172" s="185">
        <f t="shared" si="52"/>
        <v>0</v>
      </c>
      <c r="M172" s="185">
        <f t="shared" si="53"/>
        <v>0</v>
      </c>
      <c r="N172" s="186">
        <f t="shared" si="51"/>
        <v>0</v>
      </c>
      <c r="O172" s="180"/>
      <c r="P172" s="177"/>
      <c r="Q172" s="166" t="str">
        <f t="shared" si="54"/>
        <v/>
      </c>
      <c r="R172" s="166"/>
      <c r="S172" s="167" t="e">
        <f>IF(HYPERLINK(INDEX(Tables!D:D,MATCH('BG Justif'!Q172,Tables!F:F,0)))&lt;&gt;"",HYPERLINK(INDEX(Tables!D:D,MATCH('BG Justif'!Q172,Tables!F:F,0)),"Tableau de variation"),"")</f>
        <v>#N/A</v>
      </c>
      <c r="T172" s="168"/>
      <c r="U172" s="169"/>
      <c r="Z172" s="233" t="str">
        <f t="shared" si="55"/>
        <v/>
      </c>
      <c r="AA172" s="233">
        <f t="shared" si="56"/>
        <v>0</v>
      </c>
      <c r="AB172" s="233">
        <f t="shared" si="69"/>
        <v>0</v>
      </c>
      <c r="AC172" s="233">
        <f t="shared" si="70"/>
        <v>0</v>
      </c>
      <c r="AD172" s="233">
        <f t="shared" si="71"/>
        <v>0</v>
      </c>
      <c r="AE172" s="233">
        <f t="shared" si="72"/>
        <v>0</v>
      </c>
      <c r="AF172" s="233">
        <f t="shared" si="73"/>
        <v>0</v>
      </c>
      <c r="AG172" s="233">
        <f t="shared" si="57"/>
        <v>0</v>
      </c>
      <c r="AH172" s="233">
        <f t="shared" si="58"/>
        <v>0</v>
      </c>
      <c r="AI172" s="233">
        <f t="shared" si="59"/>
        <v>0</v>
      </c>
      <c r="AJ172" s="233">
        <f t="shared" si="60"/>
        <v>0</v>
      </c>
      <c r="AK172" s="233">
        <f t="shared" si="61"/>
        <v>0</v>
      </c>
      <c r="AL172" s="233">
        <f t="shared" si="62"/>
        <v>0</v>
      </c>
      <c r="AM172" s="233">
        <f t="shared" si="63"/>
        <v>0</v>
      </c>
      <c r="AN172" s="233">
        <f t="shared" si="64"/>
        <v>0</v>
      </c>
      <c r="AO172" s="233">
        <f t="shared" si="65"/>
        <v>0</v>
      </c>
      <c r="AP172" s="233">
        <f t="shared" si="66"/>
        <v>0</v>
      </c>
      <c r="AQ172" s="233" t="str">
        <f t="shared" si="67"/>
        <v/>
      </c>
      <c r="AR172" s="113">
        <f t="shared" si="68"/>
        <v>0</v>
      </c>
    </row>
    <row r="173" spans="1:44">
      <c r="A173" s="158"/>
      <c r="B173" s="153"/>
      <c r="C173" s="154"/>
      <c r="D173" s="154"/>
      <c r="E173" s="154"/>
      <c r="F173" s="154"/>
      <c r="G173" s="154"/>
      <c r="H173" s="154"/>
      <c r="I173" s="150"/>
      <c r="J173" s="149"/>
      <c r="K173" s="151"/>
      <c r="L173" s="185">
        <f t="shared" si="52"/>
        <v>0</v>
      </c>
      <c r="M173" s="185">
        <f t="shared" si="53"/>
        <v>0</v>
      </c>
      <c r="N173" s="186">
        <f t="shared" si="51"/>
        <v>0</v>
      </c>
      <c r="O173" s="180"/>
      <c r="P173" s="177"/>
      <c r="Q173" s="166" t="str">
        <f t="shared" si="54"/>
        <v/>
      </c>
      <c r="R173" s="166"/>
      <c r="S173" s="167" t="e">
        <f>IF(HYPERLINK(INDEX(Tables!D:D,MATCH('BG Justif'!Q173,Tables!F:F,0)))&lt;&gt;"",HYPERLINK(INDEX(Tables!D:D,MATCH('BG Justif'!Q173,Tables!F:F,0)),"Tableau de variation"),"")</f>
        <v>#N/A</v>
      </c>
      <c r="T173" s="168"/>
      <c r="U173" s="169"/>
      <c r="Z173" s="233" t="str">
        <f t="shared" si="55"/>
        <v/>
      </c>
      <c r="AA173" s="233">
        <f t="shared" si="56"/>
        <v>0</v>
      </c>
      <c r="AB173" s="233">
        <f t="shared" si="69"/>
        <v>0</v>
      </c>
      <c r="AC173" s="233">
        <f t="shared" si="70"/>
        <v>0</v>
      </c>
      <c r="AD173" s="233">
        <f t="shared" si="71"/>
        <v>0</v>
      </c>
      <c r="AE173" s="233">
        <f t="shared" si="72"/>
        <v>0</v>
      </c>
      <c r="AF173" s="233">
        <f t="shared" si="73"/>
        <v>0</v>
      </c>
      <c r="AG173" s="233">
        <f t="shared" si="57"/>
        <v>0</v>
      </c>
      <c r="AH173" s="233">
        <f t="shared" si="58"/>
        <v>0</v>
      </c>
      <c r="AI173" s="233">
        <f t="shared" si="59"/>
        <v>0</v>
      </c>
      <c r="AJ173" s="233">
        <f t="shared" si="60"/>
        <v>0</v>
      </c>
      <c r="AK173" s="233">
        <f t="shared" si="61"/>
        <v>0</v>
      </c>
      <c r="AL173" s="233">
        <f t="shared" si="62"/>
        <v>0</v>
      </c>
      <c r="AM173" s="233">
        <f t="shared" si="63"/>
        <v>0</v>
      </c>
      <c r="AN173" s="233">
        <f t="shared" si="64"/>
        <v>0</v>
      </c>
      <c r="AO173" s="233">
        <f t="shared" si="65"/>
        <v>0</v>
      </c>
      <c r="AP173" s="233">
        <f t="shared" si="66"/>
        <v>0</v>
      </c>
      <c r="AQ173" s="233" t="str">
        <f t="shared" si="67"/>
        <v/>
      </c>
      <c r="AR173" s="113">
        <f t="shared" si="68"/>
        <v>0</v>
      </c>
    </row>
    <row r="174" spans="1:44">
      <c r="A174" s="158"/>
      <c r="B174" s="153"/>
      <c r="C174" s="154"/>
      <c r="D174" s="154"/>
      <c r="E174" s="154"/>
      <c r="F174" s="154"/>
      <c r="G174" s="154"/>
      <c r="H174" s="154"/>
      <c r="I174" s="141"/>
      <c r="J174" s="149"/>
      <c r="K174" s="143"/>
      <c r="L174" s="185">
        <f t="shared" si="52"/>
        <v>0</v>
      </c>
      <c r="M174" s="185">
        <f t="shared" si="53"/>
        <v>0</v>
      </c>
      <c r="N174" s="186">
        <f t="shared" si="51"/>
        <v>0</v>
      </c>
      <c r="O174" s="180"/>
      <c r="P174" s="177"/>
      <c r="Q174" s="166" t="str">
        <f t="shared" si="54"/>
        <v/>
      </c>
      <c r="R174" s="166"/>
      <c r="S174" s="167" t="e">
        <f>IF(HYPERLINK(INDEX(Tables!D:D,MATCH('BG Justif'!Q174,Tables!F:F,0)))&lt;&gt;"",HYPERLINK(INDEX(Tables!D:D,MATCH('BG Justif'!Q174,Tables!F:F,0)),"Tableau de variation"),"")</f>
        <v>#N/A</v>
      </c>
      <c r="T174" s="168"/>
      <c r="U174" s="169"/>
      <c r="Z174" s="233" t="str">
        <f t="shared" si="55"/>
        <v/>
      </c>
      <c r="AA174" s="233">
        <f t="shared" si="56"/>
        <v>0</v>
      </c>
      <c r="AB174" s="233">
        <f t="shared" si="69"/>
        <v>0</v>
      </c>
      <c r="AC174" s="233">
        <f t="shared" si="70"/>
        <v>0</v>
      </c>
      <c r="AD174" s="233">
        <f t="shared" si="71"/>
        <v>0</v>
      </c>
      <c r="AE174" s="233">
        <f t="shared" si="72"/>
        <v>0</v>
      </c>
      <c r="AF174" s="233">
        <f t="shared" si="73"/>
        <v>0</v>
      </c>
      <c r="AG174" s="233">
        <f t="shared" si="57"/>
        <v>0</v>
      </c>
      <c r="AH174" s="233">
        <f t="shared" si="58"/>
        <v>0</v>
      </c>
      <c r="AI174" s="233">
        <f t="shared" si="59"/>
        <v>0</v>
      </c>
      <c r="AJ174" s="233">
        <f t="shared" si="60"/>
        <v>0</v>
      </c>
      <c r="AK174" s="233">
        <f t="shared" si="61"/>
        <v>0</v>
      </c>
      <c r="AL174" s="233">
        <f t="shared" si="62"/>
        <v>0</v>
      </c>
      <c r="AM174" s="233">
        <f t="shared" si="63"/>
        <v>0</v>
      </c>
      <c r="AN174" s="233">
        <f t="shared" si="64"/>
        <v>0</v>
      </c>
      <c r="AO174" s="233">
        <f t="shared" si="65"/>
        <v>0</v>
      </c>
      <c r="AP174" s="233">
        <f t="shared" si="66"/>
        <v>0</v>
      </c>
      <c r="AQ174" s="233" t="str">
        <f t="shared" si="67"/>
        <v/>
      </c>
      <c r="AR174" s="113">
        <f t="shared" si="68"/>
        <v>0</v>
      </c>
    </row>
    <row r="175" spans="1:44">
      <c r="A175" s="158"/>
      <c r="B175" s="153"/>
      <c r="C175" s="154"/>
      <c r="D175" s="154"/>
      <c r="E175" s="154"/>
      <c r="F175" s="154"/>
      <c r="G175" s="154"/>
      <c r="H175" s="154"/>
      <c r="I175" s="150"/>
      <c r="J175" s="149"/>
      <c r="K175" s="151"/>
      <c r="L175" s="185">
        <f t="shared" si="52"/>
        <v>0</v>
      </c>
      <c r="M175" s="185">
        <f t="shared" si="53"/>
        <v>0</v>
      </c>
      <c r="N175" s="186">
        <f t="shared" si="51"/>
        <v>0</v>
      </c>
      <c r="O175" s="180"/>
      <c r="P175" s="177"/>
      <c r="Q175" s="166" t="str">
        <f t="shared" si="54"/>
        <v/>
      </c>
      <c r="R175" s="166"/>
      <c r="S175" s="167" t="e">
        <f>IF(HYPERLINK(INDEX(Tables!D:D,MATCH('BG Justif'!Q175,Tables!F:F,0)))&lt;&gt;"",HYPERLINK(INDEX(Tables!D:D,MATCH('BG Justif'!Q175,Tables!F:F,0)),"Tableau de variation"),"")</f>
        <v>#N/A</v>
      </c>
      <c r="T175" s="168"/>
      <c r="U175" s="169"/>
      <c r="Z175" s="233" t="str">
        <f t="shared" si="55"/>
        <v/>
      </c>
      <c r="AA175" s="233">
        <f t="shared" si="56"/>
        <v>0</v>
      </c>
      <c r="AB175" s="233">
        <f t="shared" si="69"/>
        <v>0</v>
      </c>
      <c r="AC175" s="233">
        <f t="shared" si="70"/>
        <v>0</v>
      </c>
      <c r="AD175" s="233">
        <f t="shared" si="71"/>
        <v>0</v>
      </c>
      <c r="AE175" s="233">
        <f t="shared" si="72"/>
        <v>0</v>
      </c>
      <c r="AF175" s="233">
        <f t="shared" si="73"/>
        <v>0</v>
      </c>
      <c r="AG175" s="233">
        <f t="shared" si="57"/>
        <v>0</v>
      </c>
      <c r="AH175" s="233">
        <f t="shared" si="58"/>
        <v>0</v>
      </c>
      <c r="AI175" s="233">
        <f t="shared" si="59"/>
        <v>0</v>
      </c>
      <c r="AJ175" s="233">
        <f t="shared" si="60"/>
        <v>0</v>
      </c>
      <c r="AK175" s="233">
        <f t="shared" si="61"/>
        <v>0</v>
      </c>
      <c r="AL175" s="233">
        <f t="shared" si="62"/>
        <v>0</v>
      </c>
      <c r="AM175" s="233">
        <f t="shared" si="63"/>
        <v>0</v>
      </c>
      <c r="AN175" s="233">
        <f t="shared" si="64"/>
        <v>0</v>
      </c>
      <c r="AO175" s="233">
        <f t="shared" si="65"/>
        <v>0</v>
      </c>
      <c r="AP175" s="233">
        <f t="shared" si="66"/>
        <v>0</v>
      </c>
      <c r="AQ175" s="233" t="str">
        <f t="shared" si="67"/>
        <v/>
      </c>
      <c r="AR175" s="113">
        <f t="shared" si="68"/>
        <v>0</v>
      </c>
    </row>
    <row r="176" spans="1:44">
      <c r="A176" s="158"/>
      <c r="B176" s="153"/>
      <c r="C176" s="154"/>
      <c r="D176" s="154"/>
      <c r="E176" s="154"/>
      <c r="F176" s="154"/>
      <c r="G176" s="154"/>
      <c r="H176" s="154"/>
      <c r="I176" s="141"/>
      <c r="J176" s="149"/>
      <c r="K176" s="143"/>
      <c r="L176" s="185">
        <f t="shared" si="52"/>
        <v>0</v>
      </c>
      <c r="M176" s="185">
        <f t="shared" si="53"/>
        <v>0</v>
      </c>
      <c r="N176" s="186">
        <f t="shared" si="51"/>
        <v>0</v>
      </c>
      <c r="O176" s="180"/>
      <c r="P176" s="177"/>
      <c r="Q176" s="166" t="str">
        <f t="shared" si="54"/>
        <v/>
      </c>
      <c r="R176" s="166"/>
      <c r="S176" s="167" t="e">
        <f>IF(HYPERLINK(INDEX(Tables!D:D,MATCH('BG Justif'!Q176,Tables!F:F,0)))&lt;&gt;"",HYPERLINK(INDEX(Tables!D:D,MATCH('BG Justif'!Q176,Tables!F:F,0)),"Tableau de variation"),"")</f>
        <v>#N/A</v>
      </c>
      <c r="T176" s="168"/>
      <c r="U176" s="169"/>
      <c r="Z176" s="233" t="str">
        <f t="shared" si="55"/>
        <v/>
      </c>
      <c r="AA176" s="233">
        <f t="shared" si="56"/>
        <v>0</v>
      </c>
      <c r="AB176" s="233">
        <f t="shared" si="69"/>
        <v>0</v>
      </c>
      <c r="AC176" s="233">
        <f t="shared" si="70"/>
        <v>0</v>
      </c>
      <c r="AD176" s="233">
        <f t="shared" si="71"/>
        <v>0</v>
      </c>
      <c r="AE176" s="233">
        <f t="shared" si="72"/>
        <v>0</v>
      </c>
      <c r="AF176" s="233">
        <f t="shared" si="73"/>
        <v>0</v>
      </c>
      <c r="AG176" s="233">
        <f t="shared" si="57"/>
        <v>0</v>
      </c>
      <c r="AH176" s="233">
        <f t="shared" si="58"/>
        <v>0</v>
      </c>
      <c r="AI176" s="233">
        <f t="shared" si="59"/>
        <v>0</v>
      </c>
      <c r="AJ176" s="233">
        <f t="shared" si="60"/>
        <v>0</v>
      </c>
      <c r="AK176" s="233">
        <f t="shared" si="61"/>
        <v>0</v>
      </c>
      <c r="AL176" s="233">
        <f t="shared" si="62"/>
        <v>0</v>
      </c>
      <c r="AM176" s="233">
        <f t="shared" si="63"/>
        <v>0</v>
      </c>
      <c r="AN176" s="233">
        <f t="shared" si="64"/>
        <v>0</v>
      </c>
      <c r="AO176" s="233">
        <f t="shared" si="65"/>
        <v>0</v>
      </c>
      <c r="AP176" s="233">
        <f t="shared" si="66"/>
        <v>0</v>
      </c>
      <c r="AQ176" s="233" t="str">
        <f t="shared" si="67"/>
        <v/>
      </c>
      <c r="AR176" s="113">
        <f t="shared" si="68"/>
        <v>0</v>
      </c>
    </row>
    <row r="177" spans="1:44">
      <c r="A177" s="158"/>
      <c r="B177" s="153"/>
      <c r="C177" s="154"/>
      <c r="D177" s="154"/>
      <c r="E177" s="154"/>
      <c r="F177" s="154"/>
      <c r="G177" s="154"/>
      <c r="H177" s="154"/>
      <c r="I177" s="150"/>
      <c r="J177" s="149"/>
      <c r="K177" s="151"/>
      <c r="L177" s="185">
        <f t="shared" si="52"/>
        <v>0</v>
      </c>
      <c r="M177" s="185">
        <f t="shared" si="53"/>
        <v>0</v>
      </c>
      <c r="N177" s="186">
        <f t="shared" si="51"/>
        <v>0</v>
      </c>
      <c r="O177" s="180"/>
      <c r="P177" s="177"/>
      <c r="Q177" s="166" t="str">
        <f t="shared" si="54"/>
        <v/>
      </c>
      <c r="R177" s="166"/>
      <c r="S177" s="167" t="e">
        <f>IF(HYPERLINK(INDEX(Tables!D:D,MATCH('BG Justif'!Q177,Tables!F:F,0)))&lt;&gt;"",HYPERLINK(INDEX(Tables!D:D,MATCH('BG Justif'!Q177,Tables!F:F,0)),"Tableau de variation"),"")</f>
        <v>#N/A</v>
      </c>
      <c r="T177" s="168"/>
      <c r="U177" s="169"/>
      <c r="Z177" s="233" t="str">
        <f t="shared" si="55"/>
        <v/>
      </c>
      <c r="AA177" s="233">
        <f t="shared" si="56"/>
        <v>0</v>
      </c>
      <c r="AB177" s="233">
        <f t="shared" si="69"/>
        <v>0</v>
      </c>
      <c r="AC177" s="233">
        <f t="shared" si="70"/>
        <v>0</v>
      </c>
      <c r="AD177" s="233">
        <f t="shared" si="71"/>
        <v>0</v>
      </c>
      <c r="AE177" s="233">
        <f t="shared" si="72"/>
        <v>0</v>
      </c>
      <c r="AF177" s="233">
        <f t="shared" si="73"/>
        <v>0</v>
      </c>
      <c r="AG177" s="233">
        <f t="shared" si="57"/>
        <v>0</v>
      </c>
      <c r="AH177" s="233">
        <f t="shared" si="58"/>
        <v>0</v>
      </c>
      <c r="AI177" s="233">
        <f t="shared" si="59"/>
        <v>0</v>
      </c>
      <c r="AJ177" s="233">
        <f t="shared" si="60"/>
        <v>0</v>
      </c>
      <c r="AK177" s="233">
        <f t="shared" si="61"/>
        <v>0</v>
      </c>
      <c r="AL177" s="233">
        <f t="shared" si="62"/>
        <v>0</v>
      </c>
      <c r="AM177" s="233">
        <f t="shared" si="63"/>
        <v>0</v>
      </c>
      <c r="AN177" s="233">
        <f t="shared" si="64"/>
        <v>0</v>
      </c>
      <c r="AO177" s="233">
        <f t="shared" si="65"/>
        <v>0</v>
      </c>
      <c r="AP177" s="233">
        <f t="shared" si="66"/>
        <v>0</v>
      </c>
      <c r="AQ177" s="233" t="str">
        <f t="shared" si="67"/>
        <v/>
      </c>
      <c r="AR177" s="113">
        <f t="shared" si="68"/>
        <v>0</v>
      </c>
    </row>
    <row r="178" spans="1:44">
      <c r="A178" s="158"/>
      <c r="B178" s="153"/>
      <c r="C178" s="154"/>
      <c r="D178" s="154"/>
      <c r="E178" s="154"/>
      <c r="F178" s="154"/>
      <c r="G178" s="154"/>
      <c r="H178" s="154"/>
      <c r="I178" s="141"/>
      <c r="J178" s="149"/>
      <c r="K178" s="143"/>
      <c r="L178" s="185">
        <f t="shared" si="52"/>
        <v>0</v>
      </c>
      <c r="M178" s="185">
        <f t="shared" si="53"/>
        <v>0</v>
      </c>
      <c r="N178" s="186">
        <f t="shared" si="51"/>
        <v>0</v>
      </c>
      <c r="O178" s="180"/>
      <c r="P178" s="177"/>
      <c r="Q178" s="166" t="str">
        <f t="shared" si="54"/>
        <v/>
      </c>
      <c r="R178" s="166"/>
      <c r="S178" s="167" t="e">
        <f>IF(HYPERLINK(INDEX(Tables!D:D,MATCH('BG Justif'!Q178,Tables!F:F,0)))&lt;&gt;"",HYPERLINK(INDEX(Tables!D:D,MATCH('BG Justif'!Q178,Tables!F:F,0)),"Tableau de variation"),"")</f>
        <v>#N/A</v>
      </c>
      <c r="T178" s="168"/>
      <c r="U178" s="169"/>
      <c r="Z178" s="233" t="str">
        <f t="shared" si="55"/>
        <v/>
      </c>
      <c r="AA178" s="233">
        <f t="shared" si="56"/>
        <v>0</v>
      </c>
      <c r="AB178" s="233">
        <f t="shared" si="69"/>
        <v>0</v>
      </c>
      <c r="AC178" s="233">
        <f t="shared" si="70"/>
        <v>0</v>
      </c>
      <c r="AD178" s="233">
        <f t="shared" si="71"/>
        <v>0</v>
      </c>
      <c r="AE178" s="233">
        <f t="shared" si="72"/>
        <v>0</v>
      </c>
      <c r="AF178" s="233">
        <f t="shared" si="73"/>
        <v>0</v>
      </c>
      <c r="AG178" s="233">
        <f t="shared" si="57"/>
        <v>0</v>
      </c>
      <c r="AH178" s="233">
        <f t="shared" si="58"/>
        <v>0</v>
      </c>
      <c r="AI178" s="233">
        <f t="shared" si="59"/>
        <v>0</v>
      </c>
      <c r="AJ178" s="233">
        <f t="shared" si="60"/>
        <v>0</v>
      </c>
      <c r="AK178" s="233">
        <f t="shared" si="61"/>
        <v>0</v>
      </c>
      <c r="AL178" s="233">
        <f t="shared" si="62"/>
        <v>0</v>
      </c>
      <c r="AM178" s="233">
        <f t="shared" si="63"/>
        <v>0</v>
      </c>
      <c r="AN178" s="233">
        <f t="shared" si="64"/>
        <v>0</v>
      </c>
      <c r="AO178" s="233">
        <f t="shared" si="65"/>
        <v>0</v>
      </c>
      <c r="AP178" s="233">
        <f t="shared" si="66"/>
        <v>0</v>
      </c>
      <c r="AQ178" s="233" t="str">
        <f t="shared" si="67"/>
        <v/>
      </c>
      <c r="AR178" s="113">
        <f t="shared" si="68"/>
        <v>0</v>
      </c>
    </row>
    <row r="179" spans="1:44">
      <c r="A179" s="158"/>
      <c r="B179" s="153"/>
      <c r="C179" s="154"/>
      <c r="D179" s="154"/>
      <c r="E179" s="154"/>
      <c r="F179" s="154"/>
      <c r="G179" s="154"/>
      <c r="H179" s="154"/>
      <c r="I179" s="150"/>
      <c r="J179" s="149"/>
      <c r="K179" s="151"/>
      <c r="L179" s="185">
        <f t="shared" si="52"/>
        <v>0</v>
      </c>
      <c r="M179" s="185">
        <f t="shared" si="53"/>
        <v>0</v>
      </c>
      <c r="N179" s="186">
        <f t="shared" si="51"/>
        <v>0</v>
      </c>
      <c r="O179" s="180"/>
      <c r="P179" s="177"/>
      <c r="Q179" s="166" t="str">
        <f t="shared" si="54"/>
        <v/>
      </c>
      <c r="R179" s="166"/>
      <c r="S179" s="167" t="e">
        <f>IF(HYPERLINK(INDEX(Tables!D:D,MATCH('BG Justif'!Q179,Tables!F:F,0)))&lt;&gt;"",HYPERLINK(INDEX(Tables!D:D,MATCH('BG Justif'!Q179,Tables!F:F,0)),"Tableau de variation"),"")</f>
        <v>#N/A</v>
      </c>
      <c r="T179" s="168"/>
      <c r="U179" s="169"/>
      <c r="Z179" s="233" t="str">
        <f t="shared" si="55"/>
        <v/>
      </c>
      <c r="AA179" s="233">
        <f t="shared" si="56"/>
        <v>0</v>
      </c>
      <c r="AB179" s="233">
        <f t="shared" si="69"/>
        <v>0</v>
      </c>
      <c r="AC179" s="233">
        <f t="shared" si="70"/>
        <v>0</v>
      </c>
      <c r="AD179" s="233">
        <f t="shared" si="71"/>
        <v>0</v>
      </c>
      <c r="AE179" s="233">
        <f t="shared" si="72"/>
        <v>0</v>
      </c>
      <c r="AF179" s="233">
        <f t="shared" si="73"/>
        <v>0</v>
      </c>
      <c r="AG179" s="233">
        <f t="shared" si="57"/>
        <v>0</v>
      </c>
      <c r="AH179" s="233">
        <f t="shared" si="58"/>
        <v>0</v>
      </c>
      <c r="AI179" s="233">
        <f t="shared" si="59"/>
        <v>0</v>
      </c>
      <c r="AJ179" s="233">
        <f t="shared" si="60"/>
        <v>0</v>
      </c>
      <c r="AK179" s="233">
        <f t="shared" si="61"/>
        <v>0</v>
      </c>
      <c r="AL179" s="233">
        <f t="shared" si="62"/>
        <v>0</v>
      </c>
      <c r="AM179" s="233">
        <f t="shared" si="63"/>
        <v>0</v>
      </c>
      <c r="AN179" s="233">
        <f t="shared" si="64"/>
        <v>0</v>
      </c>
      <c r="AO179" s="233">
        <f t="shared" si="65"/>
        <v>0</v>
      </c>
      <c r="AP179" s="233">
        <f t="shared" si="66"/>
        <v>0</v>
      </c>
      <c r="AQ179" s="233" t="str">
        <f t="shared" si="67"/>
        <v/>
      </c>
      <c r="AR179" s="113">
        <f t="shared" si="68"/>
        <v>0</v>
      </c>
    </row>
    <row r="180" spans="1:44">
      <c r="A180" s="158"/>
      <c r="B180" s="153"/>
      <c r="C180" s="154"/>
      <c r="D180" s="154"/>
      <c r="E180" s="154"/>
      <c r="F180" s="154"/>
      <c r="G180" s="154"/>
      <c r="H180" s="154"/>
      <c r="I180" s="141"/>
      <c r="J180" s="149"/>
      <c r="K180" s="143"/>
      <c r="L180" s="185">
        <f t="shared" si="52"/>
        <v>0</v>
      </c>
      <c r="M180" s="185">
        <f t="shared" si="53"/>
        <v>0</v>
      </c>
      <c r="N180" s="186">
        <f t="shared" si="51"/>
        <v>0</v>
      </c>
      <c r="O180" s="180"/>
      <c r="P180" s="177"/>
      <c r="Q180" s="166" t="str">
        <f t="shared" si="54"/>
        <v/>
      </c>
      <c r="R180" s="166"/>
      <c r="S180" s="167" t="e">
        <f>IF(HYPERLINK(INDEX(Tables!D:D,MATCH('BG Justif'!Q180,Tables!F:F,0)))&lt;&gt;"",HYPERLINK(INDEX(Tables!D:D,MATCH('BG Justif'!Q180,Tables!F:F,0)),"Tableau de variation"),"")</f>
        <v>#N/A</v>
      </c>
      <c r="T180" s="168"/>
      <c r="U180" s="169"/>
      <c r="Z180" s="233" t="str">
        <f t="shared" si="55"/>
        <v/>
      </c>
      <c r="AA180" s="233">
        <f t="shared" si="56"/>
        <v>0</v>
      </c>
      <c r="AB180" s="233">
        <f t="shared" si="69"/>
        <v>0</v>
      </c>
      <c r="AC180" s="233">
        <f t="shared" si="70"/>
        <v>0</v>
      </c>
      <c r="AD180" s="233">
        <f t="shared" si="71"/>
        <v>0</v>
      </c>
      <c r="AE180" s="233">
        <f t="shared" si="72"/>
        <v>0</v>
      </c>
      <c r="AF180" s="233">
        <f t="shared" si="73"/>
        <v>0</v>
      </c>
      <c r="AG180" s="233">
        <f t="shared" si="57"/>
        <v>0</v>
      </c>
      <c r="AH180" s="233">
        <f t="shared" si="58"/>
        <v>0</v>
      </c>
      <c r="AI180" s="233">
        <f t="shared" si="59"/>
        <v>0</v>
      </c>
      <c r="AJ180" s="233">
        <f t="shared" si="60"/>
        <v>0</v>
      </c>
      <c r="AK180" s="233">
        <f t="shared" si="61"/>
        <v>0</v>
      </c>
      <c r="AL180" s="233">
        <f t="shared" si="62"/>
        <v>0</v>
      </c>
      <c r="AM180" s="233">
        <f t="shared" si="63"/>
        <v>0</v>
      </c>
      <c r="AN180" s="233">
        <f t="shared" si="64"/>
        <v>0</v>
      </c>
      <c r="AO180" s="233">
        <f t="shared" si="65"/>
        <v>0</v>
      </c>
      <c r="AP180" s="233">
        <f t="shared" si="66"/>
        <v>0</v>
      </c>
      <c r="AQ180" s="233" t="str">
        <f t="shared" si="67"/>
        <v/>
      </c>
      <c r="AR180" s="113">
        <f t="shared" si="68"/>
        <v>0</v>
      </c>
    </row>
    <row r="181" spans="1:44">
      <c r="A181" s="158"/>
      <c r="B181" s="153"/>
      <c r="C181" s="154"/>
      <c r="D181" s="154"/>
      <c r="E181" s="154"/>
      <c r="F181" s="154"/>
      <c r="G181" s="154"/>
      <c r="H181" s="154"/>
      <c r="I181" s="150"/>
      <c r="J181" s="149"/>
      <c r="K181" s="151"/>
      <c r="L181" s="185">
        <f t="shared" si="52"/>
        <v>0</v>
      </c>
      <c r="M181" s="185">
        <f t="shared" si="53"/>
        <v>0</v>
      </c>
      <c r="N181" s="186">
        <f t="shared" si="51"/>
        <v>0</v>
      </c>
      <c r="O181" s="180"/>
      <c r="P181" s="177"/>
      <c r="Q181" s="166" t="str">
        <f t="shared" si="54"/>
        <v/>
      </c>
      <c r="R181" s="166"/>
      <c r="S181" s="167" t="e">
        <f>IF(HYPERLINK(INDEX(Tables!D:D,MATCH('BG Justif'!Q181,Tables!F:F,0)))&lt;&gt;"",HYPERLINK(INDEX(Tables!D:D,MATCH('BG Justif'!Q181,Tables!F:F,0)),"Tableau de variation"),"")</f>
        <v>#N/A</v>
      </c>
      <c r="T181" s="168"/>
      <c r="U181" s="169"/>
      <c r="Z181" s="233" t="str">
        <f t="shared" si="55"/>
        <v/>
      </c>
      <c r="AA181" s="233">
        <f t="shared" si="56"/>
        <v>0</v>
      </c>
      <c r="AB181" s="233">
        <f t="shared" si="69"/>
        <v>0</v>
      </c>
      <c r="AC181" s="233">
        <f t="shared" si="70"/>
        <v>0</v>
      </c>
      <c r="AD181" s="233">
        <f t="shared" si="71"/>
        <v>0</v>
      </c>
      <c r="AE181" s="233">
        <f t="shared" si="72"/>
        <v>0</v>
      </c>
      <c r="AF181" s="233">
        <f t="shared" si="73"/>
        <v>0</v>
      </c>
      <c r="AG181" s="233">
        <f t="shared" si="57"/>
        <v>0</v>
      </c>
      <c r="AH181" s="233">
        <f t="shared" si="58"/>
        <v>0</v>
      </c>
      <c r="AI181" s="233">
        <f t="shared" si="59"/>
        <v>0</v>
      </c>
      <c r="AJ181" s="233">
        <f t="shared" si="60"/>
        <v>0</v>
      </c>
      <c r="AK181" s="233">
        <f t="shared" si="61"/>
        <v>0</v>
      </c>
      <c r="AL181" s="233">
        <f t="shared" si="62"/>
        <v>0</v>
      </c>
      <c r="AM181" s="233">
        <f t="shared" si="63"/>
        <v>0</v>
      </c>
      <c r="AN181" s="233">
        <f t="shared" si="64"/>
        <v>0</v>
      </c>
      <c r="AO181" s="233">
        <f t="shared" si="65"/>
        <v>0</v>
      </c>
      <c r="AP181" s="233">
        <f t="shared" si="66"/>
        <v>0</v>
      </c>
      <c r="AQ181" s="233" t="str">
        <f t="shared" si="67"/>
        <v/>
      </c>
      <c r="AR181" s="113">
        <f t="shared" si="68"/>
        <v>0</v>
      </c>
    </row>
    <row r="182" spans="1:44">
      <c r="A182" s="158"/>
      <c r="B182" s="153"/>
      <c r="C182" s="154"/>
      <c r="D182" s="154"/>
      <c r="E182" s="154"/>
      <c r="F182" s="154"/>
      <c r="G182" s="154"/>
      <c r="H182" s="154"/>
      <c r="I182" s="141"/>
      <c r="J182" s="149"/>
      <c r="K182" s="143"/>
      <c r="L182" s="185">
        <f t="shared" si="52"/>
        <v>0</v>
      </c>
      <c r="M182" s="185">
        <f t="shared" si="53"/>
        <v>0</v>
      </c>
      <c r="N182" s="186">
        <f t="shared" si="51"/>
        <v>0</v>
      </c>
      <c r="O182" s="180"/>
      <c r="P182" s="177"/>
      <c r="Q182" s="166" t="str">
        <f t="shared" si="54"/>
        <v/>
      </c>
      <c r="R182" s="166"/>
      <c r="S182" s="167" t="e">
        <f>IF(HYPERLINK(INDEX(Tables!D:D,MATCH('BG Justif'!Q182,Tables!F:F,0)))&lt;&gt;"",HYPERLINK(INDEX(Tables!D:D,MATCH('BG Justif'!Q182,Tables!F:F,0)),"Tableau de variation"),"")</f>
        <v>#N/A</v>
      </c>
      <c r="T182" s="168"/>
      <c r="U182" s="169"/>
      <c r="Z182" s="233" t="str">
        <f t="shared" si="55"/>
        <v/>
      </c>
      <c r="AA182" s="233">
        <f t="shared" si="56"/>
        <v>0</v>
      </c>
      <c r="AB182" s="233">
        <f t="shared" si="69"/>
        <v>0</v>
      </c>
      <c r="AC182" s="233">
        <f t="shared" si="70"/>
        <v>0</v>
      </c>
      <c r="AD182" s="233">
        <f t="shared" si="71"/>
        <v>0</v>
      </c>
      <c r="AE182" s="233">
        <f t="shared" si="72"/>
        <v>0</v>
      </c>
      <c r="AF182" s="233">
        <f t="shared" si="73"/>
        <v>0</v>
      </c>
      <c r="AG182" s="233">
        <f t="shared" si="57"/>
        <v>0</v>
      </c>
      <c r="AH182" s="233">
        <f t="shared" si="58"/>
        <v>0</v>
      </c>
      <c r="AI182" s="233">
        <f t="shared" si="59"/>
        <v>0</v>
      </c>
      <c r="AJ182" s="233">
        <f t="shared" si="60"/>
        <v>0</v>
      </c>
      <c r="AK182" s="233">
        <f t="shared" si="61"/>
        <v>0</v>
      </c>
      <c r="AL182" s="233">
        <f t="shared" si="62"/>
        <v>0</v>
      </c>
      <c r="AM182" s="233">
        <f t="shared" si="63"/>
        <v>0</v>
      </c>
      <c r="AN182" s="233">
        <f t="shared" si="64"/>
        <v>0</v>
      </c>
      <c r="AO182" s="233">
        <f t="shared" si="65"/>
        <v>0</v>
      </c>
      <c r="AP182" s="233">
        <f t="shared" si="66"/>
        <v>0</v>
      </c>
      <c r="AQ182" s="233" t="str">
        <f t="shared" si="67"/>
        <v/>
      </c>
      <c r="AR182" s="113">
        <f t="shared" si="68"/>
        <v>0</v>
      </c>
    </row>
    <row r="183" spans="1:44">
      <c r="A183" s="158"/>
      <c r="B183" s="153"/>
      <c r="C183" s="154"/>
      <c r="D183" s="154"/>
      <c r="E183" s="154"/>
      <c r="F183" s="154"/>
      <c r="G183" s="154"/>
      <c r="H183" s="154"/>
      <c r="I183" s="150"/>
      <c r="J183" s="149"/>
      <c r="K183" s="151"/>
      <c r="L183" s="185">
        <f t="shared" si="52"/>
        <v>0</v>
      </c>
      <c r="M183" s="185">
        <f t="shared" si="53"/>
        <v>0</v>
      </c>
      <c r="N183" s="186">
        <f t="shared" si="51"/>
        <v>0</v>
      </c>
      <c r="O183" s="180"/>
      <c r="P183" s="177"/>
      <c r="Q183" s="166" t="str">
        <f t="shared" si="54"/>
        <v/>
      </c>
      <c r="R183" s="166"/>
      <c r="S183" s="167" t="e">
        <f>IF(HYPERLINK(INDEX(Tables!D:D,MATCH('BG Justif'!Q183,Tables!F:F,0)))&lt;&gt;"",HYPERLINK(INDEX(Tables!D:D,MATCH('BG Justif'!Q183,Tables!F:F,0)),"Tableau de variation"),"")</f>
        <v>#N/A</v>
      </c>
      <c r="T183" s="168"/>
      <c r="U183" s="169"/>
      <c r="Z183" s="233" t="str">
        <f t="shared" si="55"/>
        <v/>
      </c>
      <c r="AA183" s="233">
        <f t="shared" si="56"/>
        <v>0</v>
      </c>
      <c r="AB183" s="233">
        <f t="shared" si="69"/>
        <v>0</v>
      </c>
      <c r="AC183" s="233">
        <f t="shared" si="70"/>
        <v>0</v>
      </c>
      <c r="AD183" s="233">
        <f t="shared" si="71"/>
        <v>0</v>
      </c>
      <c r="AE183" s="233">
        <f t="shared" si="72"/>
        <v>0</v>
      </c>
      <c r="AF183" s="233">
        <f t="shared" si="73"/>
        <v>0</v>
      </c>
      <c r="AG183" s="233">
        <f t="shared" si="57"/>
        <v>0</v>
      </c>
      <c r="AH183" s="233">
        <f t="shared" si="58"/>
        <v>0</v>
      </c>
      <c r="AI183" s="233">
        <f t="shared" si="59"/>
        <v>0</v>
      </c>
      <c r="AJ183" s="233">
        <f t="shared" si="60"/>
        <v>0</v>
      </c>
      <c r="AK183" s="233">
        <f t="shared" si="61"/>
        <v>0</v>
      </c>
      <c r="AL183" s="233">
        <f t="shared" si="62"/>
        <v>0</v>
      </c>
      <c r="AM183" s="233">
        <f t="shared" si="63"/>
        <v>0</v>
      </c>
      <c r="AN183" s="233">
        <f t="shared" si="64"/>
        <v>0</v>
      </c>
      <c r="AO183" s="233">
        <f t="shared" si="65"/>
        <v>0</v>
      </c>
      <c r="AP183" s="233">
        <f t="shared" si="66"/>
        <v>0</v>
      </c>
      <c r="AQ183" s="233" t="str">
        <f t="shared" si="67"/>
        <v/>
      </c>
      <c r="AR183" s="113">
        <f t="shared" si="68"/>
        <v>0</v>
      </c>
    </row>
    <row r="184" spans="1:44">
      <c r="A184" s="158"/>
      <c r="B184" s="153"/>
      <c r="C184" s="154"/>
      <c r="D184" s="154"/>
      <c r="E184" s="154"/>
      <c r="F184" s="154"/>
      <c r="G184" s="154"/>
      <c r="H184" s="154"/>
      <c r="I184" s="141"/>
      <c r="J184" s="149"/>
      <c r="K184" s="143"/>
      <c r="L184" s="185">
        <f t="shared" si="52"/>
        <v>0</v>
      </c>
      <c r="M184" s="185">
        <f t="shared" si="53"/>
        <v>0</v>
      </c>
      <c r="N184" s="186">
        <f t="shared" si="51"/>
        <v>0</v>
      </c>
      <c r="O184" s="180"/>
      <c r="P184" s="177"/>
      <c r="Q184" s="166" t="str">
        <f t="shared" si="54"/>
        <v/>
      </c>
      <c r="R184" s="166"/>
      <c r="S184" s="167" t="e">
        <f>IF(HYPERLINK(INDEX(Tables!D:D,MATCH('BG Justif'!Q184,Tables!F:F,0)))&lt;&gt;"",HYPERLINK(INDEX(Tables!D:D,MATCH('BG Justif'!Q184,Tables!F:F,0)),"Tableau de variation"),"")</f>
        <v>#N/A</v>
      </c>
      <c r="T184" s="168"/>
      <c r="U184" s="169"/>
      <c r="Z184" s="233" t="str">
        <f t="shared" si="55"/>
        <v/>
      </c>
      <c r="AA184" s="233">
        <f t="shared" si="56"/>
        <v>0</v>
      </c>
      <c r="AB184" s="233">
        <f t="shared" si="69"/>
        <v>0</v>
      </c>
      <c r="AC184" s="233">
        <f t="shared" si="70"/>
        <v>0</v>
      </c>
      <c r="AD184" s="233">
        <f t="shared" si="71"/>
        <v>0</v>
      </c>
      <c r="AE184" s="233">
        <f t="shared" si="72"/>
        <v>0</v>
      </c>
      <c r="AF184" s="233">
        <f t="shared" si="73"/>
        <v>0</v>
      </c>
      <c r="AG184" s="233">
        <f t="shared" si="57"/>
        <v>0</v>
      </c>
      <c r="AH184" s="233">
        <f t="shared" si="58"/>
        <v>0</v>
      </c>
      <c r="AI184" s="233">
        <f t="shared" si="59"/>
        <v>0</v>
      </c>
      <c r="AJ184" s="233">
        <f t="shared" si="60"/>
        <v>0</v>
      </c>
      <c r="AK184" s="233">
        <f t="shared" si="61"/>
        <v>0</v>
      </c>
      <c r="AL184" s="233">
        <f t="shared" si="62"/>
        <v>0</v>
      </c>
      <c r="AM184" s="233">
        <f t="shared" si="63"/>
        <v>0</v>
      </c>
      <c r="AN184" s="233">
        <f t="shared" si="64"/>
        <v>0</v>
      </c>
      <c r="AO184" s="233">
        <f t="shared" si="65"/>
        <v>0</v>
      </c>
      <c r="AP184" s="233">
        <f t="shared" si="66"/>
        <v>0</v>
      </c>
      <c r="AQ184" s="233" t="str">
        <f t="shared" si="67"/>
        <v/>
      </c>
      <c r="AR184" s="113">
        <f t="shared" si="68"/>
        <v>0</v>
      </c>
    </row>
    <row r="185" spans="1:44">
      <c r="A185" s="158"/>
      <c r="B185" s="153"/>
      <c r="C185" s="154"/>
      <c r="D185" s="154"/>
      <c r="E185" s="154"/>
      <c r="F185" s="154"/>
      <c r="G185" s="154"/>
      <c r="H185" s="154"/>
      <c r="I185" s="150"/>
      <c r="J185" s="149"/>
      <c r="K185" s="151"/>
      <c r="L185" s="185">
        <f t="shared" si="52"/>
        <v>0</v>
      </c>
      <c r="M185" s="185">
        <f t="shared" si="53"/>
        <v>0</v>
      </c>
      <c r="N185" s="186">
        <f t="shared" si="51"/>
        <v>0</v>
      </c>
      <c r="O185" s="180"/>
      <c r="P185" s="177"/>
      <c r="Q185" s="166" t="str">
        <f t="shared" si="54"/>
        <v/>
      </c>
      <c r="R185" s="166"/>
      <c r="S185" s="167" t="e">
        <f>IF(HYPERLINK(INDEX(Tables!D:D,MATCH('BG Justif'!Q185,Tables!F:F,0)))&lt;&gt;"",HYPERLINK(INDEX(Tables!D:D,MATCH('BG Justif'!Q185,Tables!F:F,0)),"Tableau de variation"),"")</f>
        <v>#N/A</v>
      </c>
      <c r="T185" s="168"/>
      <c r="U185" s="169"/>
      <c r="Z185" s="233" t="str">
        <f t="shared" si="55"/>
        <v/>
      </c>
      <c r="AA185" s="233">
        <f t="shared" si="56"/>
        <v>0</v>
      </c>
      <c r="AB185" s="233">
        <f t="shared" si="69"/>
        <v>0</v>
      </c>
      <c r="AC185" s="233">
        <f t="shared" si="70"/>
        <v>0</v>
      </c>
      <c r="AD185" s="233">
        <f t="shared" si="71"/>
        <v>0</v>
      </c>
      <c r="AE185" s="233">
        <f t="shared" si="72"/>
        <v>0</v>
      </c>
      <c r="AF185" s="233">
        <f t="shared" si="73"/>
        <v>0</v>
      </c>
      <c r="AG185" s="233">
        <f t="shared" si="57"/>
        <v>0</v>
      </c>
      <c r="AH185" s="233">
        <f t="shared" si="58"/>
        <v>0</v>
      </c>
      <c r="AI185" s="233">
        <f t="shared" si="59"/>
        <v>0</v>
      </c>
      <c r="AJ185" s="233">
        <f t="shared" si="60"/>
        <v>0</v>
      </c>
      <c r="AK185" s="233">
        <f t="shared" si="61"/>
        <v>0</v>
      </c>
      <c r="AL185" s="233">
        <f t="shared" si="62"/>
        <v>0</v>
      </c>
      <c r="AM185" s="233">
        <f t="shared" si="63"/>
        <v>0</v>
      </c>
      <c r="AN185" s="233">
        <f t="shared" si="64"/>
        <v>0</v>
      </c>
      <c r="AO185" s="233">
        <f t="shared" si="65"/>
        <v>0</v>
      </c>
      <c r="AP185" s="233">
        <f t="shared" si="66"/>
        <v>0</v>
      </c>
      <c r="AQ185" s="233" t="str">
        <f t="shared" si="67"/>
        <v/>
      </c>
      <c r="AR185" s="113">
        <f t="shared" si="68"/>
        <v>0</v>
      </c>
    </row>
    <row r="186" spans="1:44">
      <c r="A186" s="158"/>
      <c r="B186" s="153"/>
      <c r="C186" s="154"/>
      <c r="D186" s="154"/>
      <c r="E186" s="154"/>
      <c r="F186" s="154"/>
      <c r="G186" s="154"/>
      <c r="H186" s="154"/>
      <c r="I186" s="141"/>
      <c r="J186" s="149"/>
      <c r="K186" s="143"/>
      <c r="L186" s="185">
        <f t="shared" si="52"/>
        <v>0</v>
      </c>
      <c r="M186" s="185">
        <f t="shared" si="53"/>
        <v>0</v>
      </c>
      <c r="N186" s="186">
        <f t="shared" si="51"/>
        <v>0</v>
      </c>
      <c r="O186" s="180"/>
      <c r="P186" s="177"/>
      <c r="Q186" s="166" t="str">
        <f t="shared" si="54"/>
        <v/>
      </c>
      <c r="R186" s="166"/>
      <c r="S186" s="167" t="e">
        <f>IF(HYPERLINK(INDEX(Tables!D:D,MATCH('BG Justif'!Q186,Tables!F:F,0)))&lt;&gt;"",HYPERLINK(INDEX(Tables!D:D,MATCH('BG Justif'!Q186,Tables!F:F,0)),"Tableau de variation"),"")</f>
        <v>#N/A</v>
      </c>
      <c r="T186" s="168"/>
      <c r="U186" s="169"/>
      <c r="Z186" s="233" t="str">
        <f t="shared" si="55"/>
        <v/>
      </c>
      <c r="AA186" s="233">
        <f t="shared" si="56"/>
        <v>0</v>
      </c>
      <c r="AB186" s="233">
        <f t="shared" si="69"/>
        <v>0</v>
      </c>
      <c r="AC186" s="233">
        <f t="shared" si="70"/>
        <v>0</v>
      </c>
      <c r="AD186" s="233">
        <f t="shared" si="71"/>
        <v>0</v>
      </c>
      <c r="AE186" s="233">
        <f t="shared" si="72"/>
        <v>0</v>
      </c>
      <c r="AF186" s="233">
        <f t="shared" si="73"/>
        <v>0</v>
      </c>
      <c r="AG186" s="233">
        <f t="shared" si="57"/>
        <v>0</v>
      </c>
      <c r="AH186" s="233">
        <f t="shared" si="58"/>
        <v>0</v>
      </c>
      <c r="AI186" s="233">
        <f t="shared" si="59"/>
        <v>0</v>
      </c>
      <c r="AJ186" s="233">
        <f t="shared" si="60"/>
        <v>0</v>
      </c>
      <c r="AK186" s="233">
        <f t="shared" si="61"/>
        <v>0</v>
      </c>
      <c r="AL186" s="233">
        <f t="shared" si="62"/>
        <v>0</v>
      </c>
      <c r="AM186" s="233">
        <f t="shared" si="63"/>
        <v>0</v>
      </c>
      <c r="AN186" s="233">
        <f t="shared" si="64"/>
        <v>0</v>
      </c>
      <c r="AO186" s="233">
        <f t="shared" si="65"/>
        <v>0</v>
      </c>
      <c r="AP186" s="233">
        <f t="shared" si="66"/>
        <v>0</v>
      </c>
      <c r="AQ186" s="233" t="str">
        <f t="shared" si="67"/>
        <v/>
      </c>
      <c r="AR186" s="113">
        <f t="shared" si="68"/>
        <v>0</v>
      </c>
    </row>
    <row r="187" spans="1:44">
      <c r="A187" s="158"/>
      <c r="B187" s="153"/>
      <c r="C187" s="154"/>
      <c r="D187" s="154"/>
      <c r="E187" s="154"/>
      <c r="F187" s="154"/>
      <c r="G187" s="154"/>
      <c r="H187" s="154"/>
      <c r="I187" s="150"/>
      <c r="J187" s="149"/>
      <c r="K187" s="151"/>
      <c r="L187" s="185">
        <f t="shared" si="52"/>
        <v>0</v>
      </c>
      <c r="M187" s="185">
        <f t="shared" si="53"/>
        <v>0</v>
      </c>
      <c r="N187" s="186">
        <f t="shared" si="51"/>
        <v>0</v>
      </c>
      <c r="O187" s="180"/>
      <c r="P187" s="177"/>
      <c r="Q187" s="166" t="str">
        <f t="shared" si="54"/>
        <v/>
      </c>
      <c r="R187" s="166"/>
      <c r="S187" s="167" t="e">
        <f>IF(HYPERLINK(INDEX(Tables!D:D,MATCH('BG Justif'!Q187,Tables!F:F,0)))&lt;&gt;"",HYPERLINK(INDEX(Tables!D:D,MATCH('BG Justif'!Q187,Tables!F:F,0)),"Tableau de variation"),"")</f>
        <v>#N/A</v>
      </c>
      <c r="T187" s="168"/>
      <c r="U187" s="169"/>
      <c r="Z187" s="233" t="str">
        <f t="shared" si="55"/>
        <v/>
      </c>
      <c r="AA187" s="233">
        <f t="shared" si="56"/>
        <v>0</v>
      </c>
      <c r="AB187" s="233">
        <f t="shared" si="69"/>
        <v>0</v>
      </c>
      <c r="AC187" s="233">
        <f t="shared" si="70"/>
        <v>0</v>
      </c>
      <c r="AD187" s="233">
        <f t="shared" si="71"/>
        <v>0</v>
      </c>
      <c r="AE187" s="233">
        <f t="shared" si="72"/>
        <v>0</v>
      </c>
      <c r="AF187" s="233">
        <f t="shared" si="73"/>
        <v>0</v>
      </c>
      <c r="AG187" s="233">
        <f t="shared" si="57"/>
        <v>0</v>
      </c>
      <c r="AH187" s="233">
        <f t="shared" si="58"/>
        <v>0</v>
      </c>
      <c r="AI187" s="233">
        <f t="shared" si="59"/>
        <v>0</v>
      </c>
      <c r="AJ187" s="233">
        <f t="shared" si="60"/>
        <v>0</v>
      </c>
      <c r="AK187" s="233">
        <f t="shared" si="61"/>
        <v>0</v>
      </c>
      <c r="AL187" s="233">
        <f t="shared" si="62"/>
        <v>0</v>
      </c>
      <c r="AM187" s="233">
        <f t="shared" si="63"/>
        <v>0</v>
      </c>
      <c r="AN187" s="233">
        <f t="shared" si="64"/>
        <v>0</v>
      </c>
      <c r="AO187" s="233">
        <f t="shared" si="65"/>
        <v>0</v>
      </c>
      <c r="AP187" s="233">
        <f t="shared" si="66"/>
        <v>0</v>
      </c>
      <c r="AQ187" s="233" t="str">
        <f t="shared" si="67"/>
        <v/>
      </c>
      <c r="AR187" s="113">
        <f t="shared" si="68"/>
        <v>0</v>
      </c>
    </row>
    <row r="188" spans="1:44">
      <c r="A188" s="158"/>
      <c r="B188" s="153"/>
      <c r="C188" s="154"/>
      <c r="D188" s="154"/>
      <c r="E188" s="154"/>
      <c r="F188" s="154"/>
      <c r="G188" s="154"/>
      <c r="H188" s="154"/>
      <c r="I188" s="141"/>
      <c r="J188" s="149"/>
      <c r="K188" s="143"/>
      <c r="L188" s="185">
        <f t="shared" si="52"/>
        <v>0</v>
      </c>
      <c r="M188" s="185">
        <f t="shared" si="53"/>
        <v>0</v>
      </c>
      <c r="N188" s="186">
        <f t="shared" si="51"/>
        <v>0</v>
      </c>
      <c r="O188" s="180"/>
      <c r="P188" s="177"/>
      <c r="Q188" s="166" t="str">
        <f t="shared" si="54"/>
        <v/>
      </c>
      <c r="R188" s="166"/>
      <c r="S188" s="167" t="e">
        <f>IF(HYPERLINK(INDEX(Tables!D:D,MATCH('BG Justif'!Q188,Tables!F:F,0)))&lt;&gt;"",HYPERLINK(INDEX(Tables!D:D,MATCH('BG Justif'!Q188,Tables!F:F,0)),"Tableau de variation"),"")</f>
        <v>#N/A</v>
      </c>
      <c r="T188" s="168"/>
      <c r="U188" s="169"/>
      <c r="Z188" s="233" t="str">
        <f t="shared" si="55"/>
        <v/>
      </c>
      <c r="AA188" s="233">
        <f t="shared" si="56"/>
        <v>0</v>
      </c>
      <c r="AB188" s="233">
        <f t="shared" si="69"/>
        <v>0</v>
      </c>
      <c r="AC188" s="233">
        <f t="shared" si="70"/>
        <v>0</v>
      </c>
      <c r="AD188" s="233">
        <f t="shared" si="71"/>
        <v>0</v>
      </c>
      <c r="AE188" s="233">
        <f t="shared" si="72"/>
        <v>0</v>
      </c>
      <c r="AF188" s="233">
        <f t="shared" si="73"/>
        <v>0</v>
      </c>
      <c r="AG188" s="233">
        <f t="shared" si="57"/>
        <v>0</v>
      </c>
      <c r="AH188" s="233">
        <f t="shared" si="58"/>
        <v>0</v>
      </c>
      <c r="AI188" s="233">
        <f t="shared" si="59"/>
        <v>0</v>
      </c>
      <c r="AJ188" s="233">
        <f t="shared" si="60"/>
        <v>0</v>
      </c>
      <c r="AK188" s="233">
        <f t="shared" si="61"/>
        <v>0</v>
      </c>
      <c r="AL188" s="233">
        <f t="shared" si="62"/>
        <v>0</v>
      </c>
      <c r="AM188" s="233">
        <f t="shared" si="63"/>
        <v>0</v>
      </c>
      <c r="AN188" s="233">
        <f t="shared" si="64"/>
        <v>0</v>
      </c>
      <c r="AO188" s="233">
        <f t="shared" si="65"/>
        <v>0</v>
      </c>
      <c r="AP188" s="233">
        <f t="shared" si="66"/>
        <v>0</v>
      </c>
      <c r="AQ188" s="233" t="str">
        <f t="shared" si="67"/>
        <v/>
      </c>
      <c r="AR188" s="113">
        <f t="shared" si="68"/>
        <v>0</v>
      </c>
    </row>
    <row r="189" spans="1:44">
      <c r="A189" s="158"/>
      <c r="B189" s="153"/>
      <c r="C189" s="154"/>
      <c r="D189" s="154"/>
      <c r="E189" s="154"/>
      <c r="F189" s="154"/>
      <c r="G189" s="154"/>
      <c r="H189" s="154"/>
      <c r="I189" s="150"/>
      <c r="J189" s="149"/>
      <c r="K189" s="151"/>
      <c r="L189" s="185">
        <f t="shared" si="52"/>
        <v>0</v>
      </c>
      <c r="M189" s="185">
        <f t="shared" si="53"/>
        <v>0</v>
      </c>
      <c r="N189" s="186">
        <f t="shared" si="51"/>
        <v>0</v>
      </c>
      <c r="O189" s="180"/>
      <c r="P189" s="177"/>
      <c r="Q189" s="166" t="str">
        <f t="shared" si="54"/>
        <v/>
      </c>
      <c r="R189" s="166"/>
      <c r="S189" s="167" t="e">
        <f>IF(HYPERLINK(INDEX(Tables!D:D,MATCH('BG Justif'!Q189,Tables!F:F,0)))&lt;&gt;"",HYPERLINK(INDEX(Tables!D:D,MATCH('BG Justif'!Q189,Tables!F:F,0)),"Tableau de variation"),"")</f>
        <v>#N/A</v>
      </c>
      <c r="T189" s="168"/>
      <c r="U189" s="169"/>
      <c r="Z189" s="233" t="str">
        <f t="shared" si="55"/>
        <v/>
      </c>
      <c r="AA189" s="233">
        <f t="shared" si="56"/>
        <v>0</v>
      </c>
      <c r="AB189" s="233">
        <f t="shared" si="69"/>
        <v>0</v>
      </c>
      <c r="AC189" s="233">
        <f t="shared" si="70"/>
        <v>0</v>
      </c>
      <c r="AD189" s="233">
        <f t="shared" si="71"/>
        <v>0</v>
      </c>
      <c r="AE189" s="233">
        <f t="shared" si="72"/>
        <v>0</v>
      </c>
      <c r="AF189" s="233">
        <f t="shared" si="73"/>
        <v>0</v>
      </c>
      <c r="AG189" s="233">
        <f t="shared" si="57"/>
        <v>0</v>
      </c>
      <c r="AH189" s="233">
        <f t="shared" si="58"/>
        <v>0</v>
      </c>
      <c r="AI189" s="233">
        <f t="shared" si="59"/>
        <v>0</v>
      </c>
      <c r="AJ189" s="233">
        <f t="shared" si="60"/>
        <v>0</v>
      </c>
      <c r="AK189" s="233">
        <f t="shared" si="61"/>
        <v>0</v>
      </c>
      <c r="AL189" s="233">
        <f t="shared" si="62"/>
        <v>0</v>
      </c>
      <c r="AM189" s="233">
        <f t="shared" si="63"/>
        <v>0</v>
      </c>
      <c r="AN189" s="233">
        <f t="shared" si="64"/>
        <v>0</v>
      </c>
      <c r="AO189" s="233">
        <f t="shared" si="65"/>
        <v>0</v>
      </c>
      <c r="AP189" s="233">
        <f t="shared" si="66"/>
        <v>0</v>
      </c>
      <c r="AQ189" s="233" t="str">
        <f t="shared" si="67"/>
        <v/>
      </c>
      <c r="AR189" s="113">
        <f t="shared" si="68"/>
        <v>0</v>
      </c>
    </row>
    <row r="190" spans="1:44">
      <c r="A190" s="158"/>
      <c r="B190" s="153"/>
      <c r="C190" s="154"/>
      <c r="D190" s="154"/>
      <c r="E190" s="154"/>
      <c r="F190" s="154"/>
      <c r="G190" s="154"/>
      <c r="H190" s="154"/>
      <c r="I190" s="141"/>
      <c r="J190" s="149"/>
      <c r="K190" s="143"/>
      <c r="L190" s="185">
        <f t="shared" si="52"/>
        <v>0</v>
      </c>
      <c r="M190" s="185">
        <f t="shared" si="53"/>
        <v>0</v>
      </c>
      <c r="N190" s="186">
        <f t="shared" si="51"/>
        <v>0</v>
      </c>
      <c r="O190" s="180"/>
      <c r="P190" s="177"/>
      <c r="Q190" s="166" t="str">
        <f t="shared" si="54"/>
        <v/>
      </c>
      <c r="R190" s="166"/>
      <c r="S190" s="167" t="e">
        <f>IF(HYPERLINK(INDEX(Tables!D:D,MATCH('BG Justif'!Q190,Tables!F:F,0)))&lt;&gt;"",HYPERLINK(INDEX(Tables!D:D,MATCH('BG Justif'!Q190,Tables!F:F,0)),"Tableau de variation"),"")</f>
        <v>#N/A</v>
      </c>
      <c r="T190" s="168"/>
      <c r="U190" s="169"/>
      <c r="Z190" s="233" t="str">
        <f t="shared" si="55"/>
        <v/>
      </c>
      <c r="AA190" s="233">
        <f t="shared" si="56"/>
        <v>0</v>
      </c>
      <c r="AB190" s="233">
        <f t="shared" si="69"/>
        <v>0</v>
      </c>
      <c r="AC190" s="233">
        <f t="shared" si="70"/>
        <v>0</v>
      </c>
      <c r="AD190" s="233">
        <f t="shared" si="71"/>
        <v>0</v>
      </c>
      <c r="AE190" s="233">
        <f t="shared" si="72"/>
        <v>0</v>
      </c>
      <c r="AF190" s="233">
        <f t="shared" si="73"/>
        <v>0</v>
      </c>
      <c r="AG190" s="233">
        <f t="shared" si="57"/>
        <v>0</v>
      </c>
      <c r="AH190" s="233">
        <f t="shared" si="58"/>
        <v>0</v>
      </c>
      <c r="AI190" s="233">
        <f t="shared" si="59"/>
        <v>0</v>
      </c>
      <c r="AJ190" s="233">
        <f t="shared" si="60"/>
        <v>0</v>
      </c>
      <c r="AK190" s="233">
        <f t="shared" si="61"/>
        <v>0</v>
      </c>
      <c r="AL190" s="233">
        <f t="shared" si="62"/>
        <v>0</v>
      </c>
      <c r="AM190" s="233">
        <f t="shared" si="63"/>
        <v>0</v>
      </c>
      <c r="AN190" s="233">
        <f t="shared" si="64"/>
        <v>0</v>
      </c>
      <c r="AO190" s="233">
        <f t="shared" si="65"/>
        <v>0</v>
      </c>
      <c r="AP190" s="233">
        <f t="shared" si="66"/>
        <v>0</v>
      </c>
      <c r="AQ190" s="233" t="str">
        <f t="shared" si="67"/>
        <v/>
      </c>
      <c r="AR190" s="113">
        <f t="shared" si="68"/>
        <v>0</v>
      </c>
    </row>
    <row r="191" spans="1:44">
      <c r="A191" s="158"/>
      <c r="B191" s="153"/>
      <c r="C191" s="154"/>
      <c r="D191" s="154"/>
      <c r="E191" s="154"/>
      <c r="F191" s="154"/>
      <c r="G191" s="154"/>
      <c r="H191" s="154"/>
      <c r="I191" s="150"/>
      <c r="J191" s="149"/>
      <c r="K191" s="151"/>
      <c r="L191" s="185">
        <f t="shared" si="52"/>
        <v>0</v>
      </c>
      <c r="M191" s="185">
        <f t="shared" si="53"/>
        <v>0</v>
      </c>
      <c r="N191" s="186">
        <f t="shared" ref="N191:N254" si="76">-L191+M191</f>
        <v>0</v>
      </c>
      <c r="O191" s="180"/>
      <c r="P191" s="177"/>
      <c r="Q191" s="166" t="str">
        <f t="shared" si="54"/>
        <v/>
      </c>
      <c r="R191" s="166"/>
      <c r="S191" s="167" t="e">
        <f>IF(HYPERLINK(INDEX(Tables!D:D,MATCH('BG Justif'!Q191,Tables!F:F,0)))&lt;&gt;"",HYPERLINK(INDEX(Tables!D:D,MATCH('BG Justif'!Q191,Tables!F:F,0)),"Tableau de variation"),"")</f>
        <v>#N/A</v>
      </c>
      <c r="T191" s="168"/>
      <c r="U191" s="169"/>
      <c r="Z191" s="233" t="str">
        <f t="shared" si="55"/>
        <v/>
      </c>
      <c r="AA191" s="233">
        <f t="shared" si="56"/>
        <v>0</v>
      </c>
      <c r="AB191" s="233">
        <f t="shared" si="69"/>
        <v>0</v>
      </c>
      <c r="AC191" s="233">
        <f t="shared" si="70"/>
        <v>0</v>
      </c>
      <c r="AD191" s="233">
        <f t="shared" si="71"/>
        <v>0</v>
      </c>
      <c r="AE191" s="233">
        <f t="shared" si="72"/>
        <v>0</v>
      </c>
      <c r="AF191" s="233">
        <f t="shared" si="73"/>
        <v>0</v>
      </c>
      <c r="AG191" s="233">
        <f t="shared" si="57"/>
        <v>0</v>
      </c>
      <c r="AH191" s="233">
        <f t="shared" si="58"/>
        <v>0</v>
      </c>
      <c r="AI191" s="233">
        <f t="shared" si="59"/>
        <v>0</v>
      </c>
      <c r="AJ191" s="233">
        <f t="shared" si="60"/>
        <v>0</v>
      </c>
      <c r="AK191" s="233">
        <f t="shared" si="61"/>
        <v>0</v>
      </c>
      <c r="AL191" s="233">
        <f t="shared" si="62"/>
        <v>0</v>
      </c>
      <c r="AM191" s="233">
        <f t="shared" si="63"/>
        <v>0</v>
      </c>
      <c r="AN191" s="233">
        <f t="shared" si="64"/>
        <v>0</v>
      </c>
      <c r="AO191" s="233">
        <f t="shared" si="65"/>
        <v>0</v>
      </c>
      <c r="AP191" s="233">
        <f t="shared" si="66"/>
        <v>0</v>
      </c>
      <c r="AQ191" s="233" t="str">
        <f t="shared" si="67"/>
        <v/>
      </c>
      <c r="AR191" s="113">
        <f t="shared" si="68"/>
        <v>0</v>
      </c>
    </row>
    <row r="192" spans="1:44">
      <c r="A192" s="158"/>
      <c r="B192" s="153"/>
      <c r="C192" s="154"/>
      <c r="D192" s="154"/>
      <c r="E192" s="154"/>
      <c r="F192" s="154"/>
      <c r="G192" s="154"/>
      <c r="H192" s="154"/>
      <c r="I192" s="141"/>
      <c r="J192" s="149"/>
      <c r="K192" s="143"/>
      <c r="L192" s="185">
        <f t="shared" si="52"/>
        <v>0</v>
      </c>
      <c r="M192" s="185">
        <f t="shared" si="53"/>
        <v>0</v>
      </c>
      <c r="N192" s="186">
        <f t="shared" si="76"/>
        <v>0</v>
      </c>
      <c r="O192" s="180"/>
      <c r="P192" s="177"/>
      <c r="Q192" s="166" t="str">
        <f t="shared" si="54"/>
        <v/>
      </c>
      <c r="R192" s="166"/>
      <c r="S192" s="167" t="e">
        <f>IF(HYPERLINK(INDEX(Tables!D:D,MATCH('BG Justif'!Q192,Tables!F:F,0)))&lt;&gt;"",HYPERLINK(INDEX(Tables!D:D,MATCH('BG Justif'!Q192,Tables!F:F,0)),"Tableau de variation"),"")</f>
        <v>#N/A</v>
      </c>
      <c r="T192" s="168"/>
      <c r="U192" s="169"/>
      <c r="Z192" s="233" t="str">
        <f t="shared" si="55"/>
        <v/>
      </c>
      <c r="AA192" s="233">
        <f t="shared" si="56"/>
        <v>0</v>
      </c>
      <c r="AB192" s="233">
        <f t="shared" si="69"/>
        <v>0</v>
      </c>
      <c r="AC192" s="233">
        <f t="shared" si="70"/>
        <v>0</v>
      </c>
      <c r="AD192" s="233">
        <f t="shared" si="71"/>
        <v>0</v>
      </c>
      <c r="AE192" s="233">
        <f t="shared" si="72"/>
        <v>0</v>
      </c>
      <c r="AF192" s="233">
        <f t="shared" si="73"/>
        <v>0</v>
      </c>
      <c r="AG192" s="233">
        <f t="shared" si="57"/>
        <v>0</v>
      </c>
      <c r="AH192" s="233">
        <f t="shared" si="58"/>
        <v>0</v>
      </c>
      <c r="AI192" s="233">
        <f t="shared" si="59"/>
        <v>0</v>
      </c>
      <c r="AJ192" s="233">
        <f t="shared" si="60"/>
        <v>0</v>
      </c>
      <c r="AK192" s="233">
        <f t="shared" si="61"/>
        <v>0</v>
      </c>
      <c r="AL192" s="233">
        <f t="shared" si="62"/>
        <v>0</v>
      </c>
      <c r="AM192" s="233">
        <f t="shared" si="63"/>
        <v>0</v>
      </c>
      <c r="AN192" s="233">
        <f t="shared" si="64"/>
        <v>0</v>
      </c>
      <c r="AO192" s="233">
        <f t="shared" si="65"/>
        <v>0</v>
      </c>
      <c r="AP192" s="233">
        <f t="shared" si="66"/>
        <v>0</v>
      </c>
      <c r="AQ192" s="233" t="str">
        <f t="shared" si="67"/>
        <v/>
      </c>
      <c r="AR192" s="113">
        <f t="shared" si="68"/>
        <v>0</v>
      </c>
    </row>
    <row r="193" spans="1:44">
      <c r="A193" s="158"/>
      <c r="B193" s="153"/>
      <c r="C193" s="154"/>
      <c r="D193" s="154"/>
      <c r="E193" s="154"/>
      <c r="F193" s="154"/>
      <c r="G193" s="154"/>
      <c r="H193" s="154"/>
      <c r="I193" s="150"/>
      <c r="J193" s="149"/>
      <c r="K193" s="151"/>
      <c r="L193" s="185">
        <f t="shared" si="52"/>
        <v>0</v>
      </c>
      <c r="M193" s="185">
        <f t="shared" si="53"/>
        <v>0</v>
      </c>
      <c r="N193" s="186">
        <f t="shared" si="76"/>
        <v>0</v>
      </c>
      <c r="O193" s="180"/>
      <c r="P193" s="177"/>
      <c r="Q193" s="166" t="str">
        <f t="shared" si="54"/>
        <v/>
      </c>
      <c r="R193" s="166"/>
      <c r="S193" s="167" t="e">
        <f>IF(HYPERLINK(INDEX(Tables!D:D,MATCH('BG Justif'!Q193,Tables!F:F,0)))&lt;&gt;"",HYPERLINK(INDEX(Tables!D:D,MATCH('BG Justif'!Q193,Tables!F:F,0)),"Tableau de variation"),"")</f>
        <v>#N/A</v>
      </c>
      <c r="T193" s="168"/>
      <c r="U193" s="169"/>
      <c r="Z193" s="233" t="str">
        <f t="shared" si="55"/>
        <v/>
      </c>
      <c r="AA193" s="233">
        <f t="shared" si="56"/>
        <v>0</v>
      </c>
      <c r="AB193" s="233">
        <f t="shared" si="69"/>
        <v>0</v>
      </c>
      <c r="AC193" s="233">
        <f t="shared" si="70"/>
        <v>0</v>
      </c>
      <c r="AD193" s="233">
        <f t="shared" si="71"/>
        <v>0</v>
      </c>
      <c r="AE193" s="233">
        <f t="shared" si="72"/>
        <v>0</v>
      </c>
      <c r="AF193" s="233">
        <f t="shared" si="73"/>
        <v>0</v>
      </c>
      <c r="AG193" s="233">
        <f t="shared" si="57"/>
        <v>0</v>
      </c>
      <c r="AH193" s="233">
        <f t="shared" si="58"/>
        <v>0</v>
      </c>
      <c r="AI193" s="233">
        <f t="shared" si="59"/>
        <v>0</v>
      </c>
      <c r="AJ193" s="233">
        <f t="shared" si="60"/>
        <v>0</v>
      </c>
      <c r="AK193" s="233">
        <f t="shared" si="61"/>
        <v>0</v>
      </c>
      <c r="AL193" s="233">
        <f t="shared" si="62"/>
        <v>0</v>
      </c>
      <c r="AM193" s="233">
        <f t="shared" si="63"/>
        <v>0</v>
      </c>
      <c r="AN193" s="233">
        <f t="shared" si="64"/>
        <v>0</v>
      </c>
      <c r="AO193" s="233">
        <f t="shared" si="65"/>
        <v>0</v>
      </c>
      <c r="AP193" s="233">
        <f t="shared" si="66"/>
        <v>0</v>
      </c>
      <c r="AQ193" s="233" t="str">
        <f t="shared" si="67"/>
        <v/>
      </c>
      <c r="AR193" s="113">
        <f t="shared" si="68"/>
        <v>0</v>
      </c>
    </row>
    <row r="194" spans="1:44">
      <c r="A194" s="158"/>
      <c r="B194" s="153"/>
      <c r="C194" s="154"/>
      <c r="D194" s="154"/>
      <c r="E194" s="154"/>
      <c r="F194" s="154"/>
      <c r="G194" s="154"/>
      <c r="H194" s="154"/>
      <c r="I194" s="141"/>
      <c r="J194" s="149"/>
      <c r="K194" s="143"/>
      <c r="L194" s="185">
        <f t="shared" si="52"/>
        <v>0</v>
      </c>
      <c r="M194" s="185">
        <f t="shared" si="53"/>
        <v>0</v>
      </c>
      <c r="N194" s="186">
        <f t="shared" si="76"/>
        <v>0</v>
      </c>
      <c r="O194" s="180"/>
      <c r="P194" s="177"/>
      <c r="Q194" s="166" t="str">
        <f t="shared" si="54"/>
        <v/>
      </c>
      <c r="R194" s="166"/>
      <c r="S194" s="167" t="e">
        <f>IF(HYPERLINK(INDEX(Tables!D:D,MATCH('BG Justif'!Q194,Tables!F:F,0)))&lt;&gt;"",HYPERLINK(INDEX(Tables!D:D,MATCH('BG Justif'!Q194,Tables!F:F,0)),"Tableau de variation"),"")</f>
        <v>#N/A</v>
      </c>
      <c r="T194" s="168"/>
      <c r="U194" s="169"/>
      <c r="Z194" s="233" t="str">
        <f t="shared" si="55"/>
        <v/>
      </c>
      <c r="AA194" s="233">
        <f t="shared" si="56"/>
        <v>0</v>
      </c>
      <c r="AB194" s="233">
        <f t="shared" si="69"/>
        <v>0</v>
      </c>
      <c r="AC194" s="233">
        <f t="shared" si="70"/>
        <v>0</v>
      </c>
      <c r="AD194" s="233">
        <f t="shared" si="71"/>
        <v>0</v>
      </c>
      <c r="AE194" s="233">
        <f t="shared" si="72"/>
        <v>0</v>
      </c>
      <c r="AF194" s="233">
        <f t="shared" si="73"/>
        <v>0</v>
      </c>
      <c r="AG194" s="233">
        <f t="shared" si="57"/>
        <v>0</v>
      </c>
      <c r="AH194" s="233">
        <f t="shared" si="58"/>
        <v>0</v>
      </c>
      <c r="AI194" s="233">
        <f t="shared" si="59"/>
        <v>0</v>
      </c>
      <c r="AJ194" s="233">
        <f t="shared" si="60"/>
        <v>0</v>
      </c>
      <c r="AK194" s="233">
        <f t="shared" si="61"/>
        <v>0</v>
      </c>
      <c r="AL194" s="233">
        <f t="shared" si="62"/>
        <v>0</v>
      </c>
      <c r="AM194" s="233">
        <f t="shared" si="63"/>
        <v>0</v>
      </c>
      <c r="AN194" s="233">
        <f t="shared" si="64"/>
        <v>0</v>
      </c>
      <c r="AO194" s="233">
        <f t="shared" si="65"/>
        <v>0</v>
      </c>
      <c r="AP194" s="233">
        <f t="shared" si="66"/>
        <v>0</v>
      </c>
      <c r="AQ194" s="233" t="str">
        <f t="shared" si="67"/>
        <v/>
      </c>
      <c r="AR194" s="113">
        <f t="shared" si="68"/>
        <v>0</v>
      </c>
    </row>
    <row r="195" spans="1:44">
      <c r="A195" s="158"/>
      <c r="B195" s="153"/>
      <c r="C195" s="154"/>
      <c r="D195" s="154"/>
      <c r="E195" s="154"/>
      <c r="F195" s="154"/>
      <c r="G195" s="154"/>
      <c r="H195" s="154"/>
      <c r="I195" s="150"/>
      <c r="J195" s="149"/>
      <c r="K195" s="151"/>
      <c r="L195" s="185">
        <f t="shared" si="52"/>
        <v>0</v>
      </c>
      <c r="M195" s="185">
        <f t="shared" si="53"/>
        <v>0</v>
      </c>
      <c r="N195" s="186">
        <f t="shared" si="76"/>
        <v>0</v>
      </c>
      <c r="O195" s="180"/>
      <c r="P195" s="177"/>
      <c r="Q195" s="166" t="str">
        <f t="shared" si="54"/>
        <v/>
      </c>
      <c r="R195" s="166"/>
      <c r="S195" s="167" t="e">
        <f>IF(HYPERLINK(INDEX(Tables!D:D,MATCH('BG Justif'!Q195,Tables!F:F,0)))&lt;&gt;"",HYPERLINK(INDEX(Tables!D:D,MATCH('BG Justif'!Q195,Tables!F:F,0)),"Tableau de variation"),"")</f>
        <v>#N/A</v>
      </c>
      <c r="T195" s="168"/>
      <c r="U195" s="169"/>
      <c r="Z195" s="233" t="str">
        <f t="shared" si="55"/>
        <v/>
      </c>
      <c r="AA195" s="233">
        <f t="shared" si="56"/>
        <v>0</v>
      </c>
      <c r="AB195" s="233">
        <f t="shared" si="69"/>
        <v>0</v>
      </c>
      <c r="AC195" s="233">
        <f t="shared" si="70"/>
        <v>0</v>
      </c>
      <c r="AD195" s="233">
        <f t="shared" si="71"/>
        <v>0</v>
      </c>
      <c r="AE195" s="233">
        <f t="shared" si="72"/>
        <v>0</v>
      </c>
      <c r="AF195" s="233">
        <f t="shared" si="73"/>
        <v>0</v>
      </c>
      <c r="AG195" s="233">
        <f t="shared" si="57"/>
        <v>0</v>
      </c>
      <c r="AH195" s="233">
        <f t="shared" si="58"/>
        <v>0</v>
      </c>
      <c r="AI195" s="233">
        <f t="shared" si="59"/>
        <v>0</v>
      </c>
      <c r="AJ195" s="233">
        <f t="shared" si="60"/>
        <v>0</v>
      </c>
      <c r="AK195" s="233">
        <f t="shared" si="61"/>
        <v>0</v>
      </c>
      <c r="AL195" s="233">
        <f t="shared" si="62"/>
        <v>0</v>
      </c>
      <c r="AM195" s="233">
        <f t="shared" si="63"/>
        <v>0</v>
      </c>
      <c r="AN195" s="233">
        <f t="shared" si="64"/>
        <v>0</v>
      </c>
      <c r="AO195" s="233">
        <f t="shared" si="65"/>
        <v>0</v>
      </c>
      <c r="AP195" s="233">
        <f t="shared" si="66"/>
        <v>0</v>
      </c>
      <c r="AQ195" s="233" t="str">
        <f t="shared" si="67"/>
        <v/>
      </c>
      <c r="AR195" s="113">
        <f t="shared" si="68"/>
        <v>0</v>
      </c>
    </row>
    <row r="196" spans="1:44">
      <c r="A196" s="158"/>
      <c r="B196" s="153"/>
      <c r="C196" s="154"/>
      <c r="D196" s="154"/>
      <c r="E196" s="154"/>
      <c r="F196" s="154"/>
      <c r="G196" s="154"/>
      <c r="H196" s="154"/>
      <c r="I196" s="141"/>
      <c r="J196" s="149"/>
      <c r="K196" s="143"/>
      <c r="L196" s="185">
        <f t="shared" si="52"/>
        <v>0</v>
      </c>
      <c r="M196" s="185">
        <f t="shared" si="53"/>
        <v>0</v>
      </c>
      <c r="N196" s="186">
        <f t="shared" si="76"/>
        <v>0</v>
      </c>
      <c r="O196" s="180"/>
      <c r="P196" s="177"/>
      <c r="Q196" s="166" t="str">
        <f t="shared" si="54"/>
        <v/>
      </c>
      <c r="R196" s="166"/>
      <c r="S196" s="167" t="e">
        <f>IF(HYPERLINK(INDEX(Tables!D:D,MATCH('BG Justif'!Q196,Tables!F:F,0)))&lt;&gt;"",HYPERLINK(INDEX(Tables!D:D,MATCH('BG Justif'!Q196,Tables!F:F,0)),"Tableau de variation"),"")</f>
        <v>#N/A</v>
      </c>
      <c r="T196" s="168"/>
      <c r="U196" s="169"/>
      <c r="Z196" s="233" t="str">
        <f t="shared" si="55"/>
        <v/>
      </c>
      <c r="AA196" s="233">
        <f t="shared" si="56"/>
        <v>0</v>
      </c>
      <c r="AB196" s="233">
        <f t="shared" si="69"/>
        <v>0</v>
      </c>
      <c r="AC196" s="233">
        <f t="shared" si="70"/>
        <v>0</v>
      </c>
      <c r="AD196" s="233">
        <f t="shared" si="71"/>
        <v>0</v>
      </c>
      <c r="AE196" s="233">
        <f t="shared" si="72"/>
        <v>0</v>
      </c>
      <c r="AF196" s="233">
        <f t="shared" si="73"/>
        <v>0</v>
      </c>
      <c r="AG196" s="233">
        <f t="shared" si="57"/>
        <v>0</v>
      </c>
      <c r="AH196" s="233">
        <f t="shared" si="58"/>
        <v>0</v>
      </c>
      <c r="AI196" s="233">
        <f t="shared" si="59"/>
        <v>0</v>
      </c>
      <c r="AJ196" s="233">
        <f t="shared" si="60"/>
        <v>0</v>
      </c>
      <c r="AK196" s="233">
        <f t="shared" si="61"/>
        <v>0</v>
      </c>
      <c r="AL196" s="233">
        <f t="shared" si="62"/>
        <v>0</v>
      </c>
      <c r="AM196" s="233">
        <f t="shared" si="63"/>
        <v>0</v>
      </c>
      <c r="AN196" s="233">
        <f t="shared" si="64"/>
        <v>0</v>
      </c>
      <c r="AO196" s="233">
        <f t="shared" si="65"/>
        <v>0</v>
      </c>
      <c r="AP196" s="233">
        <f t="shared" si="66"/>
        <v>0</v>
      </c>
      <c r="AQ196" s="233" t="str">
        <f t="shared" si="67"/>
        <v/>
      </c>
      <c r="AR196" s="113">
        <f t="shared" si="68"/>
        <v>0</v>
      </c>
    </row>
    <row r="197" spans="1:44">
      <c r="A197" s="158"/>
      <c r="B197" s="153"/>
      <c r="C197" s="154"/>
      <c r="D197" s="154"/>
      <c r="E197" s="154"/>
      <c r="F197" s="154"/>
      <c r="G197" s="154"/>
      <c r="H197" s="154"/>
      <c r="I197" s="150"/>
      <c r="J197" s="149"/>
      <c r="K197" s="151"/>
      <c r="L197" s="185">
        <f t="shared" si="52"/>
        <v>0</v>
      </c>
      <c r="M197" s="185">
        <f t="shared" si="53"/>
        <v>0</v>
      </c>
      <c r="N197" s="186">
        <f t="shared" si="76"/>
        <v>0</v>
      </c>
      <c r="O197" s="180"/>
      <c r="P197" s="177"/>
      <c r="Q197" s="166" t="str">
        <f t="shared" ref="Q197:Q260" si="77">IFERROR(VLOOKUP(A197,Table_Cptes,5,TRUE),"")</f>
        <v/>
      </c>
      <c r="R197" s="166"/>
      <c r="S197" s="167" t="e">
        <f>IF(HYPERLINK(INDEX(Tables!D:D,MATCH('BG Justif'!Q197,Tables!F:F,0)))&lt;&gt;"",HYPERLINK(INDEX(Tables!D:D,MATCH('BG Justif'!Q197,Tables!F:F,0)),"Tableau de variation"),"")</f>
        <v>#N/A</v>
      </c>
      <c r="T197" s="168"/>
      <c r="U197" s="169"/>
      <c r="Z197" s="233" t="str">
        <f t="shared" si="55"/>
        <v/>
      </c>
      <c r="AA197" s="233">
        <f t="shared" si="56"/>
        <v>0</v>
      </c>
      <c r="AB197" s="233">
        <f t="shared" si="69"/>
        <v>0</v>
      </c>
      <c r="AC197" s="233">
        <f t="shared" si="70"/>
        <v>0</v>
      </c>
      <c r="AD197" s="233">
        <f t="shared" si="71"/>
        <v>0</v>
      </c>
      <c r="AE197" s="233">
        <f t="shared" si="72"/>
        <v>0</v>
      </c>
      <c r="AF197" s="233">
        <f t="shared" si="73"/>
        <v>0</v>
      </c>
      <c r="AG197" s="233">
        <f t="shared" si="57"/>
        <v>0</v>
      </c>
      <c r="AH197" s="233">
        <f t="shared" si="58"/>
        <v>0</v>
      </c>
      <c r="AI197" s="233">
        <f t="shared" si="59"/>
        <v>0</v>
      </c>
      <c r="AJ197" s="233">
        <f t="shared" si="60"/>
        <v>0</v>
      </c>
      <c r="AK197" s="233">
        <f t="shared" si="61"/>
        <v>0</v>
      </c>
      <c r="AL197" s="233">
        <f t="shared" si="62"/>
        <v>0</v>
      </c>
      <c r="AM197" s="233">
        <f t="shared" si="63"/>
        <v>0</v>
      </c>
      <c r="AN197" s="233">
        <f t="shared" si="64"/>
        <v>0</v>
      </c>
      <c r="AO197" s="233">
        <f t="shared" si="65"/>
        <v>0</v>
      </c>
      <c r="AP197" s="233">
        <f t="shared" si="66"/>
        <v>0</v>
      </c>
      <c r="AQ197" s="233" t="str">
        <f t="shared" si="67"/>
        <v/>
      </c>
      <c r="AR197" s="113">
        <f t="shared" si="68"/>
        <v>0</v>
      </c>
    </row>
    <row r="198" spans="1:44">
      <c r="A198" s="158"/>
      <c r="B198" s="153"/>
      <c r="C198" s="154"/>
      <c r="D198" s="154"/>
      <c r="E198" s="154"/>
      <c r="F198" s="154"/>
      <c r="G198" s="154"/>
      <c r="H198" s="154"/>
      <c r="I198" s="141"/>
      <c r="J198" s="149"/>
      <c r="K198" s="143"/>
      <c r="L198" s="185">
        <f t="shared" ref="L198:L261" si="78">+C198-D198</f>
        <v>0</v>
      </c>
      <c r="M198" s="185">
        <f t="shared" ref="M198:M261" si="79">+G198-H198</f>
        <v>0</v>
      </c>
      <c r="N198" s="186">
        <f t="shared" si="76"/>
        <v>0</v>
      </c>
      <c r="O198" s="180"/>
      <c r="P198" s="177"/>
      <c r="Q198" s="166" t="str">
        <f t="shared" si="77"/>
        <v/>
      </c>
      <c r="R198" s="166"/>
      <c r="S198" s="167" t="e">
        <f>IF(HYPERLINK(INDEX(Tables!D:D,MATCH('BG Justif'!Q198,Tables!F:F,0)))&lt;&gt;"",HYPERLINK(INDEX(Tables!D:D,MATCH('BG Justif'!Q198,Tables!F:F,0)),"Tableau de variation"),"")</f>
        <v>#N/A</v>
      </c>
      <c r="T198" s="168"/>
      <c r="U198" s="169"/>
      <c r="Z198" s="233" t="str">
        <f t="shared" ref="Z198:Z261" si="80">+Q198</f>
        <v/>
      </c>
      <c r="AA198" s="233">
        <f t="shared" ref="AA198:AA261" si="81">+A198</f>
        <v>0</v>
      </c>
      <c r="AB198" s="233">
        <f t="shared" si="69"/>
        <v>0</v>
      </c>
      <c r="AC198" s="233">
        <f t="shared" si="70"/>
        <v>0</v>
      </c>
      <c r="AD198" s="233">
        <f t="shared" si="71"/>
        <v>0</v>
      </c>
      <c r="AE198" s="233">
        <f t="shared" si="72"/>
        <v>0</v>
      </c>
      <c r="AF198" s="233">
        <f t="shared" si="73"/>
        <v>0</v>
      </c>
      <c r="AG198" s="233">
        <f t="shared" si="57"/>
        <v>0</v>
      </c>
      <c r="AH198" s="233">
        <f t="shared" si="58"/>
        <v>0</v>
      </c>
      <c r="AI198" s="233">
        <f t="shared" si="59"/>
        <v>0</v>
      </c>
      <c r="AJ198" s="233">
        <f t="shared" si="60"/>
        <v>0</v>
      </c>
      <c r="AK198" s="233">
        <f t="shared" si="61"/>
        <v>0</v>
      </c>
      <c r="AL198" s="233">
        <f t="shared" si="62"/>
        <v>0</v>
      </c>
      <c r="AM198" s="233">
        <f t="shared" si="63"/>
        <v>0</v>
      </c>
      <c r="AN198" s="233">
        <f t="shared" si="64"/>
        <v>0</v>
      </c>
      <c r="AO198" s="233">
        <f t="shared" si="65"/>
        <v>0</v>
      </c>
      <c r="AP198" s="233">
        <f t="shared" si="66"/>
        <v>0</v>
      </c>
      <c r="AQ198" s="233" t="str">
        <f t="shared" si="67"/>
        <v/>
      </c>
      <c r="AR198" s="113">
        <f t="shared" si="68"/>
        <v>0</v>
      </c>
    </row>
    <row r="199" spans="1:44">
      <c r="A199" s="158"/>
      <c r="B199" s="153"/>
      <c r="C199" s="154"/>
      <c r="D199" s="154"/>
      <c r="E199" s="154"/>
      <c r="F199" s="154"/>
      <c r="G199" s="154"/>
      <c r="H199" s="154"/>
      <c r="I199" s="150"/>
      <c r="J199" s="149"/>
      <c r="K199" s="151"/>
      <c r="L199" s="185">
        <f t="shared" si="78"/>
        <v>0</v>
      </c>
      <c r="M199" s="185">
        <f t="shared" si="79"/>
        <v>0</v>
      </c>
      <c r="N199" s="186">
        <f t="shared" si="76"/>
        <v>0</v>
      </c>
      <c r="O199" s="180"/>
      <c r="P199" s="177"/>
      <c r="Q199" s="166" t="str">
        <f t="shared" si="77"/>
        <v/>
      </c>
      <c r="R199" s="166"/>
      <c r="S199" s="167" t="e">
        <f>IF(HYPERLINK(INDEX(Tables!D:D,MATCH('BG Justif'!Q199,Tables!F:F,0)))&lt;&gt;"",HYPERLINK(INDEX(Tables!D:D,MATCH('BG Justif'!Q199,Tables!F:F,0)),"Tableau de variation"),"")</f>
        <v>#N/A</v>
      </c>
      <c r="T199" s="168"/>
      <c r="U199" s="169"/>
      <c r="Z199" s="233" t="str">
        <f t="shared" si="80"/>
        <v/>
      </c>
      <c r="AA199" s="233">
        <f t="shared" si="81"/>
        <v>0</v>
      </c>
      <c r="AB199" s="233">
        <f t="shared" si="69"/>
        <v>0</v>
      </c>
      <c r="AC199" s="233">
        <f t="shared" si="70"/>
        <v>0</v>
      </c>
      <c r="AD199" s="233">
        <f t="shared" si="71"/>
        <v>0</v>
      </c>
      <c r="AE199" s="233">
        <f t="shared" si="72"/>
        <v>0</v>
      </c>
      <c r="AF199" s="233">
        <f t="shared" si="73"/>
        <v>0</v>
      </c>
      <c r="AG199" s="233">
        <f t="shared" si="57"/>
        <v>0</v>
      </c>
      <c r="AH199" s="233">
        <f t="shared" si="58"/>
        <v>0</v>
      </c>
      <c r="AI199" s="233">
        <f t="shared" si="59"/>
        <v>0</v>
      </c>
      <c r="AJ199" s="233">
        <f t="shared" si="60"/>
        <v>0</v>
      </c>
      <c r="AK199" s="233">
        <f t="shared" si="61"/>
        <v>0</v>
      </c>
      <c r="AL199" s="233">
        <f t="shared" si="62"/>
        <v>0</v>
      </c>
      <c r="AM199" s="233">
        <f t="shared" si="63"/>
        <v>0</v>
      </c>
      <c r="AN199" s="233">
        <f t="shared" si="64"/>
        <v>0</v>
      </c>
      <c r="AO199" s="233">
        <f t="shared" si="65"/>
        <v>0</v>
      </c>
      <c r="AP199" s="233">
        <f t="shared" si="66"/>
        <v>0</v>
      </c>
      <c r="AQ199" s="233" t="str">
        <f t="shared" si="67"/>
        <v/>
      </c>
      <c r="AR199" s="113">
        <f t="shared" si="68"/>
        <v>0</v>
      </c>
    </row>
    <row r="200" spans="1:44">
      <c r="A200" s="158"/>
      <c r="B200" s="153"/>
      <c r="C200" s="154"/>
      <c r="D200" s="154"/>
      <c r="E200" s="154"/>
      <c r="F200" s="154"/>
      <c r="G200" s="154"/>
      <c r="H200" s="154"/>
      <c r="I200" s="141"/>
      <c r="J200" s="149"/>
      <c r="K200" s="143"/>
      <c r="L200" s="185">
        <f t="shared" si="78"/>
        <v>0</v>
      </c>
      <c r="M200" s="185">
        <f t="shared" si="79"/>
        <v>0</v>
      </c>
      <c r="N200" s="186">
        <f t="shared" si="76"/>
        <v>0</v>
      </c>
      <c r="O200" s="180"/>
      <c r="P200" s="177"/>
      <c r="Q200" s="166" t="str">
        <f t="shared" si="77"/>
        <v/>
      </c>
      <c r="R200" s="166"/>
      <c r="S200" s="167" t="e">
        <f>IF(HYPERLINK(INDEX(Tables!D:D,MATCH('BG Justif'!Q200,Tables!F:F,0)))&lt;&gt;"",HYPERLINK(INDEX(Tables!D:D,MATCH('BG Justif'!Q200,Tables!F:F,0)),"Tableau de variation"),"")</f>
        <v>#N/A</v>
      </c>
      <c r="T200" s="168"/>
      <c r="U200" s="169"/>
      <c r="Z200" s="233" t="str">
        <f t="shared" si="80"/>
        <v/>
      </c>
      <c r="AA200" s="233">
        <f t="shared" si="81"/>
        <v>0</v>
      </c>
      <c r="AB200" s="233">
        <f t="shared" si="69"/>
        <v>0</v>
      </c>
      <c r="AC200" s="233">
        <f t="shared" si="70"/>
        <v>0</v>
      </c>
      <c r="AD200" s="233">
        <f t="shared" si="71"/>
        <v>0</v>
      </c>
      <c r="AE200" s="233">
        <f t="shared" si="72"/>
        <v>0</v>
      </c>
      <c r="AF200" s="233">
        <f t="shared" si="73"/>
        <v>0</v>
      </c>
      <c r="AG200" s="233">
        <f t="shared" si="57"/>
        <v>0</v>
      </c>
      <c r="AH200" s="233">
        <f t="shared" si="58"/>
        <v>0</v>
      </c>
      <c r="AI200" s="233">
        <f t="shared" si="59"/>
        <v>0</v>
      </c>
      <c r="AJ200" s="233">
        <f t="shared" si="60"/>
        <v>0</v>
      </c>
      <c r="AK200" s="233">
        <f t="shared" si="61"/>
        <v>0</v>
      </c>
      <c r="AL200" s="233">
        <f t="shared" si="62"/>
        <v>0</v>
      </c>
      <c r="AM200" s="233">
        <f t="shared" si="63"/>
        <v>0</v>
      </c>
      <c r="AN200" s="233">
        <f t="shared" si="64"/>
        <v>0</v>
      </c>
      <c r="AO200" s="233">
        <f t="shared" si="65"/>
        <v>0</v>
      </c>
      <c r="AP200" s="233">
        <f t="shared" si="66"/>
        <v>0</v>
      </c>
      <c r="AQ200" s="233" t="str">
        <f t="shared" si="67"/>
        <v/>
      </c>
      <c r="AR200" s="113">
        <f t="shared" si="68"/>
        <v>0</v>
      </c>
    </row>
    <row r="201" spans="1:44">
      <c r="A201" s="158"/>
      <c r="B201" s="153"/>
      <c r="C201" s="154"/>
      <c r="D201" s="154"/>
      <c r="E201" s="154"/>
      <c r="F201" s="154"/>
      <c r="G201" s="154"/>
      <c r="H201" s="154"/>
      <c r="I201" s="150"/>
      <c r="J201" s="149"/>
      <c r="K201" s="151"/>
      <c r="L201" s="185">
        <f t="shared" si="78"/>
        <v>0</v>
      </c>
      <c r="M201" s="185">
        <f t="shared" si="79"/>
        <v>0</v>
      </c>
      <c r="N201" s="186">
        <f t="shared" si="76"/>
        <v>0</v>
      </c>
      <c r="O201" s="180"/>
      <c r="P201" s="177"/>
      <c r="Q201" s="166" t="str">
        <f t="shared" si="77"/>
        <v/>
      </c>
      <c r="R201" s="166"/>
      <c r="S201" s="167" t="e">
        <f>IF(HYPERLINK(INDEX(Tables!D:D,MATCH('BG Justif'!Q201,Tables!F:F,0)))&lt;&gt;"",HYPERLINK(INDEX(Tables!D:D,MATCH('BG Justif'!Q201,Tables!F:F,0)),"Tableau de variation"),"")</f>
        <v>#N/A</v>
      </c>
      <c r="T201" s="168"/>
      <c r="U201" s="169"/>
      <c r="Z201" s="233" t="str">
        <f t="shared" si="80"/>
        <v/>
      </c>
      <c r="AA201" s="233">
        <f t="shared" si="81"/>
        <v>0</v>
      </c>
      <c r="AB201" s="233">
        <f t="shared" si="69"/>
        <v>0</v>
      </c>
      <c r="AC201" s="233">
        <f t="shared" si="70"/>
        <v>0</v>
      </c>
      <c r="AD201" s="233">
        <f t="shared" si="71"/>
        <v>0</v>
      </c>
      <c r="AE201" s="233">
        <f t="shared" si="72"/>
        <v>0</v>
      </c>
      <c r="AF201" s="233">
        <f t="shared" si="73"/>
        <v>0</v>
      </c>
      <c r="AG201" s="233">
        <f t="shared" si="57"/>
        <v>0</v>
      </c>
      <c r="AH201" s="233">
        <f t="shared" si="58"/>
        <v>0</v>
      </c>
      <c r="AI201" s="233">
        <f t="shared" si="59"/>
        <v>0</v>
      </c>
      <c r="AJ201" s="233">
        <f t="shared" si="60"/>
        <v>0</v>
      </c>
      <c r="AK201" s="233">
        <f t="shared" si="61"/>
        <v>0</v>
      </c>
      <c r="AL201" s="233">
        <f t="shared" si="62"/>
        <v>0</v>
      </c>
      <c r="AM201" s="233">
        <f t="shared" si="63"/>
        <v>0</v>
      </c>
      <c r="AN201" s="233">
        <f t="shared" si="64"/>
        <v>0</v>
      </c>
      <c r="AO201" s="233">
        <f t="shared" si="65"/>
        <v>0</v>
      </c>
      <c r="AP201" s="233">
        <f t="shared" si="66"/>
        <v>0</v>
      </c>
      <c r="AQ201" s="233" t="str">
        <f t="shared" si="67"/>
        <v/>
      </c>
      <c r="AR201" s="113">
        <f t="shared" si="68"/>
        <v>0</v>
      </c>
    </row>
    <row r="202" spans="1:44">
      <c r="A202" s="158"/>
      <c r="B202" s="153"/>
      <c r="C202" s="154"/>
      <c r="D202" s="154"/>
      <c r="E202" s="154"/>
      <c r="F202" s="154"/>
      <c r="G202" s="154"/>
      <c r="H202" s="154"/>
      <c r="I202" s="141"/>
      <c r="J202" s="149"/>
      <c r="K202" s="143"/>
      <c r="L202" s="185">
        <f t="shared" si="78"/>
        <v>0</v>
      </c>
      <c r="M202" s="185">
        <f t="shared" si="79"/>
        <v>0</v>
      </c>
      <c r="N202" s="186">
        <f t="shared" si="76"/>
        <v>0</v>
      </c>
      <c r="O202" s="180"/>
      <c r="P202" s="177"/>
      <c r="Q202" s="166" t="str">
        <f t="shared" si="77"/>
        <v/>
      </c>
      <c r="R202" s="166"/>
      <c r="S202" s="167" t="e">
        <f>IF(HYPERLINK(INDEX(Tables!D:D,MATCH('BG Justif'!Q202,Tables!F:F,0)))&lt;&gt;"",HYPERLINK(INDEX(Tables!D:D,MATCH('BG Justif'!Q202,Tables!F:F,0)),"Tableau de variation"),"")</f>
        <v>#N/A</v>
      </c>
      <c r="T202" s="168"/>
      <c r="U202" s="169"/>
      <c r="Z202" s="233" t="str">
        <f t="shared" si="80"/>
        <v/>
      </c>
      <c r="AA202" s="233">
        <f t="shared" si="81"/>
        <v>0</v>
      </c>
      <c r="AB202" s="233">
        <f t="shared" si="69"/>
        <v>0</v>
      </c>
      <c r="AC202" s="233">
        <f t="shared" si="70"/>
        <v>0</v>
      </c>
      <c r="AD202" s="233">
        <f t="shared" si="71"/>
        <v>0</v>
      </c>
      <c r="AE202" s="233">
        <f t="shared" si="72"/>
        <v>0</v>
      </c>
      <c r="AF202" s="233">
        <f t="shared" si="73"/>
        <v>0</v>
      </c>
      <c r="AG202" s="233">
        <f t="shared" si="57"/>
        <v>0</v>
      </c>
      <c r="AH202" s="233">
        <f t="shared" si="58"/>
        <v>0</v>
      </c>
      <c r="AI202" s="233">
        <f t="shared" si="59"/>
        <v>0</v>
      </c>
      <c r="AJ202" s="233">
        <f t="shared" si="60"/>
        <v>0</v>
      </c>
      <c r="AK202" s="233">
        <f t="shared" si="61"/>
        <v>0</v>
      </c>
      <c r="AL202" s="233">
        <f t="shared" si="62"/>
        <v>0</v>
      </c>
      <c r="AM202" s="233">
        <f t="shared" si="63"/>
        <v>0</v>
      </c>
      <c r="AN202" s="233">
        <f t="shared" si="64"/>
        <v>0</v>
      </c>
      <c r="AO202" s="233">
        <f t="shared" si="65"/>
        <v>0</v>
      </c>
      <c r="AP202" s="233">
        <f t="shared" si="66"/>
        <v>0</v>
      </c>
      <c r="AQ202" s="233" t="str">
        <f t="shared" si="67"/>
        <v/>
      </c>
      <c r="AR202" s="113">
        <f t="shared" si="68"/>
        <v>0</v>
      </c>
    </row>
    <row r="203" spans="1:44">
      <c r="A203" s="158"/>
      <c r="B203" s="153"/>
      <c r="C203" s="154"/>
      <c r="D203" s="154"/>
      <c r="E203" s="154"/>
      <c r="F203" s="154"/>
      <c r="G203" s="154"/>
      <c r="H203" s="154"/>
      <c r="I203" s="150"/>
      <c r="J203" s="149"/>
      <c r="K203" s="151"/>
      <c r="L203" s="185">
        <f t="shared" si="78"/>
        <v>0</v>
      </c>
      <c r="M203" s="185">
        <f t="shared" si="79"/>
        <v>0</v>
      </c>
      <c r="N203" s="186">
        <f t="shared" si="76"/>
        <v>0</v>
      </c>
      <c r="O203" s="180"/>
      <c r="P203" s="177"/>
      <c r="Q203" s="166" t="str">
        <f t="shared" si="77"/>
        <v/>
      </c>
      <c r="R203" s="166"/>
      <c r="S203" s="167" t="e">
        <f>IF(HYPERLINK(INDEX(Tables!D:D,MATCH('BG Justif'!Q203,Tables!F:F,0)))&lt;&gt;"",HYPERLINK(INDEX(Tables!D:D,MATCH('BG Justif'!Q203,Tables!F:F,0)),"Tableau de variation"),"")</f>
        <v>#N/A</v>
      </c>
      <c r="T203" s="168"/>
      <c r="U203" s="169"/>
      <c r="Z203" s="233" t="str">
        <f t="shared" si="80"/>
        <v/>
      </c>
      <c r="AA203" s="233">
        <f t="shared" si="81"/>
        <v>0</v>
      </c>
      <c r="AB203" s="233">
        <f t="shared" si="69"/>
        <v>0</v>
      </c>
      <c r="AC203" s="233">
        <f t="shared" si="70"/>
        <v>0</v>
      </c>
      <c r="AD203" s="233">
        <f t="shared" si="71"/>
        <v>0</v>
      </c>
      <c r="AE203" s="233">
        <f t="shared" si="72"/>
        <v>0</v>
      </c>
      <c r="AF203" s="233">
        <f t="shared" si="73"/>
        <v>0</v>
      </c>
      <c r="AG203" s="233">
        <f t="shared" si="57"/>
        <v>0</v>
      </c>
      <c r="AH203" s="233">
        <f t="shared" si="58"/>
        <v>0</v>
      </c>
      <c r="AI203" s="233">
        <f t="shared" si="59"/>
        <v>0</v>
      </c>
      <c r="AJ203" s="233">
        <f t="shared" si="60"/>
        <v>0</v>
      </c>
      <c r="AK203" s="233">
        <f t="shared" si="61"/>
        <v>0</v>
      </c>
      <c r="AL203" s="233">
        <f t="shared" si="62"/>
        <v>0</v>
      </c>
      <c r="AM203" s="233">
        <f t="shared" si="63"/>
        <v>0</v>
      </c>
      <c r="AN203" s="233">
        <f t="shared" si="64"/>
        <v>0</v>
      </c>
      <c r="AO203" s="233">
        <f t="shared" si="65"/>
        <v>0</v>
      </c>
      <c r="AP203" s="233">
        <f t="shared" si="66"/>
        <v>0</v>
      </c>
      <c r="AQ203" s="233" t="str">
        <f t="shared" si="67"/>
        <v/>
      </c>
      <c r="AR203" s="113">
        <f t="shared" si="68"/>
        <v>0</v>
      </c>
    </row>
    <row r="204" spans="1:44">
      <c r="A204" s="158"/>
      <c r="B204" s="153"/>
      <c r="C204" s="154"/>
      <c r="D204" s="154"/>
      <c r="E204" s="154"/>
      <c r="F204" s="154"/>
      <c r="G204" s="154"/>
      <c r="H204" s="154"/>
      <c r="I204" s="141"/>
      <c r="J204" s="149"/>
      <c r="K204" s="143"/>
      <c r="L204" s="185">
        <f t="shared" si="78"/>
        <v>0</v>
      </c>
      <c r="M204" s="185">
        <f t="shared" si="79"/>
        <v>0</v>
      </c>
      <c r="N204" s="186">
        <f t="shared" si="76"/>
        <v>0</v>
      </c>
      <c r="O204" s="180"/>
      <c r="P204" s="177"/>
      <c r="Q204" s="166" t="str">
        <f t="shared" si="77"/>
        <v/>
      </c>
      <c r="R204" s="166"/>
      <c r="S204" s="167" t="e">
        <f>IF(HYPERLINK(INDEX(Tables!D:D,MATCH('BG Justif'!Q204,Tables!F:F,0)))&lt;&gt;"",HYPERLINK(INDEX(Tables!D:D,MATCH('BG Justif'!Q204,Tables!F:F,0)),"Tableau de variation"),"")</f>
        <v>#N/A</v>
      </c>
      <c r="T204" s="168"/>
      <c r="U204" s="169"/>
      <c r="Z204" s="233" t="str">
        <f t="shared" si="80"/>
        <v/>
      </c>
      <c r="AA204" s="233">
        <f t="shared" si="81"/>
        <v>0</v>
      </c>
      <c r="AB204" s="233">
        <f t="shared" si="69"/>
        <v>0</v>
      </c>
      <c r="AC204" s="233">
        <f t="shared" si="70"/>
        <v>0</v>
      </c>
      <c r="AD204" s="233">
        <f t="shared" si="71"/>
        <v>0</v>
      </c>
      <c r="AE204" s="233">
        <f t="shared" si="72"/>
        <v>0</v>
      </c>
      <c r="AF204" s="233">
        <f t="shared" si="73"/>
        <v>0</v>
      </c>
      <c r="AG204" s="233">
        <f t="shared" si="57"/>
        <v>0</v>
      </c>
      <c r="AH204" s="233">
        <f t="shared" si="58"/>
        <v>0</v>
      </c>
      <c r="AI204" s="233">
        <f t="shared" si="59"/>
        <v>0</v>
      </c>
      <c r="AJ204" s="233">
        <f t="shared" si="60"/>
        <v>0</v>
      </c>
      <c r="AK204" s="233">
        <f t="shared" si="61"/>
        <v>0</v>
      </c>
      <c r="AL204" s="233">
        <f t="shared" si="62"/>
        <v>0</v>
      </c>
      <c r="AM204" s="233">
        <f t="shared" si="63"/>
        <v>0</v>
      </c>
      <c r="AN204" s="233">
        <f t="shared" si="64"/>
        <v>0</v>
      </c>
      <c r="AO204" s="233">
        <f t="shared" si="65"/>
        <v>0</v>
      </c>
      <c r="AP204" s="233">
        <f t="shared" si="66"/>
        <v>0</v>
      </c>
      <c r="AQ204" s="233" t="str">
        <f t="shared" si="67"/>
        <v/>
      </c>
      <c r="AR204" s="113">
        <f t="shared" si="68"/>
        <v>0</v>
      </c>
    </row>
    <row r="205" spans="1:44">
      <c r="A205" s="158"/>
      <c r="B205" s="153"/>
      <c r="C205" s="154"/>
      <c r="D205" s="154"/>
      <c r="E205" s="154"/>
      <c r="F205" s="154"/>
      <c r="G205" s="154"/>
      <c r="H205" s="154"/>
      <c r="I205" s="150"/>
      <c r="J205" s="149"/>
      <c r="K205" s="151"/>
      <c r="L205" s="185">
        <f t="shared" si="78"/>
        <v>0</v>
      </c>
      <c r="M205" s="185">
        <f t="shared" si="79"/>
        <v>0</v>
      </c>
      <c r="N205" s="186">
        <f t="shared" si="76"/>
        <v>0</v>
      </c>
      <c r="O205" s="180"/>
      <c r="P205" s="177"/>
      <c r="Q205" s="166" t="str">
        <f t="shared" si="77"/>
        <v/>
      </c>
      <c r="R205" s="166"/>
      <c r="S205" s="167" t="e">
        <f>IF(HYPERLINK(INDEX(Tables!D:D,MATCH('BG Justif'!Q205,Tables!F:F,0)))&lt;&gt;"",HYPERLINK(INDEX(Tables!D:D,MATCH('BG Justif'!Q205,Tables!F:F,0)),"Tableau de variation"),"")</f>
        <v>#N/A</v>
      </c>
      <c r="T205" s="168"/>
      <c r="U205" s="169"/>
      <c r="Z205" s="233" t="str">
        <f t="shared" si="80"/>
        <v/>
      </c>
      <c r="AA205" s="233">
        <f t="shared" si="81"/>
        <v>0</v>
      </c>
      <c r="AB205" s="233">
        <f t="shared" si="69"/>
        <v>0</v>
      </c>
      <c r="AC205" s="233">
        <f t="shared" si="70"/>
        <v>0</v>
      </c>
      <c r="AD205" s="233">
        <f t="shared" si="71"/>
        <v>0</v>
      </c>
      <c r="AE205" s="233">
        <f t="shared" si="72"/>
        <v>0</v>
      </c>
      <c r="AF205" s="233">
        <f t="shared" si="73"/>
        <v>0</v>
      </c>
      <c r="AG205" s="233">
        <f t="shared" si="57"/>
        <v>0</v>
      </c>
      <c r="AH205" s="233">
        <f t="shared" si="58"/>
        <v>0</v>
      </c>
      <c r="AI205" s="233">
        <f t="shared" si="59"/>
        <v>0</v>
      </c>
      <c r="AJ205" s="233">
        <f t="shared" si="60"/>
        <v>0</v>
      </c>
      <c r="AK205" s="233">
        <f t="shared" si="61"/>
        <v>0</v>
      </c>
      <c r="AL205" s="233">
        <f t="shared" si="62"/>
        <v>0</v>
      </c>
      <c r="AM205" s="233">
        <f t="shared" si="63"/>
        <v>0</v>
      </c>
      <c r="AN205" s="233">
        <f t="shared" si="64"/>
        <v>0</v>
      </c>
      <c r="AO205" s="233">
        <f t="shared" si="65"/>
        <v>0</v>
      </c>
      <c r="AP205" s="233">
        <f t="shared" si="66"/>
        <v>0</v>
      </c>
      <c r="AQ205" s="233" t="str">
        <f t="shared" si="67"/>
        <v/>
      </c>
      <c r="AR205" s="113">
        <f t="shared" si="68"/>
        <v>0</v>
      </c>
    </row>
    <row r="206" spans="1:44">
      <c r="A206" s="158"/>
      <c r="B206" s="153"/>
      <c r="C206" s="154"/>
      <c r="D206" s="154"/>
      <c r="E206" s="154"/>
      <c r="F206" s="154"/>
      <c r="G206" s="154"/>
      <c r="H206" s="154"/>
      <c r="I206" s="141"/>
      <c r="J206" s="149"/>
      <c r="K206" s="143"/>
      <c r="L206" s="185">
        <f t="shared" si="78"/>
        <v>0</v>
      </c>
      <c r="M206" s="185">
        <f t="shared" si="79"/>
        <v>0</v>
      </c>
      <c r="N206" s="186">
        <f t="shared" si="76"/>
        <v>0</v>
      </c>
      <c r="O206" s="180"/>
      <c r="P206" s="177"/>
      <c r="Q206" s="166" t="str">
        <f t="shared" si="77"/>
        <v/>
      </c>
      <c r="R206" s="166"/>
      <c r="S206" s="167" t="e">
        <f>IF(HYPERLINK(INDEX(Tables!D:D,MATCH('BG Justif'!Q206,Tables!F:F,0)))&lt;&gt;"",HYPERLINK(INDEX(Tables!D:D,MATCH('BG Justif'!Q206,Tables!F:F,0)),"Tableau de variation"),"")</f>
        <v>#N/A</v>
      </c>
      <c r="T206" s="168"/>
      <c r="U206" s="169"/>
      <c r="Z206" s="233" t="str">
        <f t="shared" si="80"/>
        <v/>
      </c>
      <c r="AA206" s="233">
        <f t="shared" si="81"/>
        <v>0</v>
      </c>
      <c r="AB206" s="233">
        <f t="shared" si="69"/>
        <v>0</v>
      </c>
      <c r="AC206" s="233">
        <f t="shared" si="70"/>
        <v>0</v>
      </c>
      <c r="AD206" s="233">
        <f t="shared" si="71"/>
        <v>0</v>
      </c>
      <c r="AE206" s="233">
        <f t="shared" si="72"/>
        <v>0</v>
      </c>
      <c r="AF206" s="233">
        <f t="shared" si="73"/>
        <v>0</v>
      </c>
      <c r="AG206" s="233">
        <f t="shared" si="57"/>
        <v>0</v>
      </c>
      <c r="AH206" s="233">
        <f t="shared" si="58"/>
        <v>0</v>
      </c>
      <c r="AI206" s="233">
        <f t="shared" si="59"/>
        <v>0</v>
      </c>
      <c r="AJ206" s="233">
        <f t="shared" si="60"/>
        <v>0</v>
      </c>
      <c r="AK206" s="233">
        <f t="shared" si="61"/>
        <v>0</v>
      </c>
      <c r="AL206" s="233">
        <f t="shared" si="62"/>
        <v>0</v>
      </c>
      <c r="AM206" s="233">
        <f t="shared" si="63"/>
        <v>0</v>
      </c>
      <c r="AN206" s="233">
        <f t="shared" si="64"/>
        <v>0</v>
      </c>
      <c r="AO206" s="233">
        <f t="shared" si="65"/>
        <v>0</v>
      </c>
      <c r="AP206" s="233">
        <f t="shared" si="66"/>
        <v>0</v>
      </c>
      <c r="AQ206" s="233" t="str">
        <f t="shared" si="67"/>
        <v/>
      </c>
      <c r="AR206" s="113">
        <f t="shared" si="68"/>
        <v>0</v>
      </c>
    </row>
    <row r="207" spans="1:44">
      <c r="A207" s="158"/>
      <c r="B207" s="153"/>
      <c r="C207" s="154"/>
      <c r="D207" s="154"/>
      <c r="E207" s="154"/>
      <c r="F207" s="154"/>
      <c r="G207" s="154"/>
      <c r="H207" s="154"/>
      <c r="I207" s="150"/>
      <c r="J207" s="149"/>
      <c r="K207" s="151"/>
      <c r="L207" s="185">
        <f t="shared" si="78"/>
        <v>0</v>
      </c>
      <c r="M207" s="185">
        <f t="shared" si="79"/>
        <v>0</v>
      </c>
      <c r="N207" s="186">
        <f t="shared" si="76"/>
        <v>0</v>
      </c>
      <c r="O207" s="180"/>
      <c r="P207" s="177"/>
      <c r="Q207" s="166" t="str">
        <f t="shared" si="77"/>
        <v/>
      </c>
      <c r="R207" s="166"/>
      <c r="S207" s="167" t="e">
        <f>IF(HYPERLINK(INDEX(Tables!D:D,MATCH('BG Justif'!Q207,Tables!F:F,0)))&lt;&gt;"",HYPERLINK(INDEX(Tables!D:D,MATCH('BG Justif'!Q207,Tables!F:F,0)),"Tableau de variation"),"")</f>
        <v>#N/A</v>
      </c>
      <c r="T207" s="168"/>
      <c r="U207" s="169"/>
      <c r="Z207" s="233" t="str">
        <f t="shared" si="80"/>
        <v/>
      </c>
      <c r="AA207" s="233">
        <f t="shared" si="81"/>
        <v>0</v>
      </c>
      <c r="AB207" s="233">
        <f t="shared" si="69"/>
        <v>0</v>
      </c>
      <c r="AC207" s="233">
        <f t="shared" si="70"/>
        <v>0</v>
      </c>
      <c r="AD207" s="233">
        <f t="shared" si="71"/>
        <v>0</v>
      </c>
      <c r="AE207" s="233">
        <f t="shared" si="72"/>
        <v>0</v>
      </c>
      <c r="AF207" s="233">
        <f t="shared" si="73"/>
        <v>0</v>
      </c>
      <c r="AG207" s="233">
        <f t="shared" ref="AG207:AG270" si="82">+G207</f>
        <v>0</v>
      </c>
      <c r="AH207" s="233">
        <f t="shared" ref="AH207:AH270" si="83">+H207</f>
        <v>0</v>
      </c>
      <c r="AI207" s="233">
        <f t="shared" ref="AI207:AI270" si="84">+I207</f>
        <v>0</v>
      </c>
      <c r="AJ207" s="233">
        <f t="shared" ref="AJ207:AJ270" si="85">+J207</f>
        <v>0</v>
      </c>
      <c r="AK207" s="233">
        <f t="shared" ref="AK207:AK270" si="86">+K207</f>
        <v>0</v>
      </c>
      <c r="AL207" s="233">
        <f t="shared" ref="AL207:AL270" si="87">+L207</f>
        <v>0</v>
      </c>
      <c r="AM207" s="233">
        <f t="shared" ref="AM207:AM270" si="88">+M207</f>
        <v>0</v>
      </c>
      <c r="AN207" s="233">
        <f t="shared" ref="AN207:AN270" si="89">+N207</f>
        <v>0</v>
      </c>
      <c r="AO207" s="233">
        <f t="shared" ref="AO207:AO270" si="90">+O207</f>
        <v>0</v>
      </c>
      <c r="AP207" s="233">
        <f t="shared" ref="AP207:AP270" si="91">+P207</f>
        <v>0</v>
      </c>
      <c r="AQ207" s="233" t="str">
        <f t="shared" ref="AQ207:AQ270" si="92">+Q207</f>
        <v/>
      </c>
      <c r="AR207" s="113">
        <f t="shared" ref="AR207:AR270" si="93">+R207</f>
        <v>0</v>
      </c>
    </row>
    <row r="208" spans="1:44">
      <c r="A208" s="158"/>
      <c r="B208" s="153"/>
      <c r="C208" s="154"/>
      <c r="D208" s="154"/>
      <c r="E208" s="154"/>
      <c r="F208" s="154"/>
      <c r="G208" s="154"/>
      <c r="H208" s="154"/>
      <c r="I208" s="141"/>
      <c r="J208" s="149"/>
      <c r="K208" s="143"/>
      <c r="L208" s="185">
        <f t="shared" si="78"/>
        <v>0</v>
      </c>
      <c r="M208" s="185">
        <f t="shared" si="79"/>
        <v>0</v>
      </c>
      <c r="N208" s="186">
        <f t="shared" si="76"/>
        <v>0</v>
      </c>
      <c r="O208" s="180"/>
      <c r="P208" s="177"/>
      <c r="Q208" s="166" t="str">
        <f t="shared" si="77"/>
        <v/>
      </c>
      <c r="R208" s="166"/>
      <c r="S208" s="167" t="e">
        <f>IF(HYPERLINK(INDEX(Tables!D:D,MATCH('BG Justif'!Q208,Tables!F:F,0)))&lt;&gt;"",HYPERLINK(INDEX(Tables!D:D,MATCH('BG Justif'!Q208,Tables!F:F,0)),"Tableau de variation"),"")</f>
        <v>#N/A</v>
      </c>
      <c r="T208" s="168"/>
      <c r="U208" s="169"/>
      <c r="Z208" s="233" t="str">
        <f t="shared" si="80"/>
        <v/>
      </c>
      <c r="AA208" s="233">
        <f t="shared" si="81"/>
        <v>0</v>
      </c>
      <c r="AB208" s="233">
        <f t="shared" ref="AB208:AB271" si="94">+B208</f>
        <v>0</v>
      </c>
      <c r="AC208" s="233">
        <f t="shared" ref="AC208:AC271" si="95">+C208</f>
        <v>0</v>
      </c>
      <c r="AD208" s="233">
        <f t="shared" ref="AD208:AD271" si="96">+D208</f>
        <v>0</v>
      </c>
      <c r="AE208" s="233">
        <f t="shared" ref="AE208:AE271" si="97">+E208</f>
        <v>0</v>
      </c>
      <c r="AF208" s="233">
        <f t="shared" ref="AF208:AF271" si="98">+F208</f>
        <v>0</v>
      </c>
      <c r="AG208" s="233">
        <f t="shared" si="82"/>
        <v>0</v>
      </c>
      <c r="AH208" s="233">
        <f t="shared" si="83"/>
        <v>0</v>
      </c>
      <c r="AI208" s="233">
        <f t="shared" si="84"/>
        <v>0</v>
      </c>
      <c r="AJ208" s="233">
        <f t="shared" si="85"/>
        <v>0</v>
      </c>
      <c r="AK208" s="233">
        <f t="shared" si="86"/>
        <v>0</v>
      </c>
      <c r="AL208" s="233">
        <f t="shared" si="87"/>
        <v>0</v>
      </c>
      <c r="AM208" s="233">
        <f t="shared" si="88"/>
        <v>0</v>
      </c>
      <c r="AN208" s="233">
        <f t="shared" si="89"/>
        <v>0</v>
      </c>
      <c r="AO208" s="233">
        <f t="shared" si="90"/>
        <v>0</v>
      </c>
      <c r="AP208" s="233">
        <f t="shared" si="91"/>
        <v>0</v>
      </c>
      <c r="AQ208" s="233" t="str">
        <f t="shared" si="92"/>
        <v/>
      </c>
      <c r="AR208" s="113">
        <f t="shared" si="93"/>
        <v>0</v>
      </c>
    </row>
    <row r="209" spans="1:44">
      <c r="A209" s="158"/>
      <c r="B209" s="153"/>
      <c r="C209" s="154"/>
      <c r="D209" s="154"/>
      <c r="E209" s="154"/>
      <c r="F209" s="154"/>
      <c r="G209" s="154"/>
      <c r="H209" s="154"/>
      <c r="I209" s="150"/>
      <c r="J209" s="149"/>
      <c r="K209" s="151"/>
      <c r="L209" s="185">
        <f t="shared" si="78"/>
        <v>0</v>
      </c>
      <c r="M209" s="185">
        <f t="shared" si="79"/>
        <v>0</v>
      </c>
      <c r="N209" s="186">
        <f t="shared" si="76"/>
        <v>0</v>
      </c>
      <c r="O209" s="180"/>
      <c r="P209" s="177"/>
      <c r="Q209" s="166" t="str">
        <f t="shared" si="77"/>
        <v/>
      </c>
      <c r="R209" s="166"/>
      <c r="S209" s="167" t="e">
        <f>IF(HYPERLINK(INDEX(Tables!D:D,MATCH('BG Justif'!Q209,Tables!F:F,0)))&lt;&gt;"",HYPERLINK(INDEX(Tables!D:D,MATCH('BG Justif'!Q209,Tables!F:F,0)),"Tableau de variation"),"")</f>
        <v>#N/A</v>
      </c>
      <c r="T209" s="168"/>
      <c r="U209" s="169"/>
      <c r="Z209" s="233" t="str">
        <f t="shared" si="80"/>
        <v/>
      </c>
      <c r="AA209" s="233">
        <f t="shared" si="81"/>
        <v>0</v>
      </c>
      <c r="AB209" s="233">
        <f t="shared" si="94"/>
        <v>0</v>
      </c>
      <c r="AC209" s="233">
        <f t="shared" si="95"/>
        <v>0</v>
      </c>
      <c r="AD209" s="233">
        <f t="shared" si="96"/>
        <v>0</v>
      </c>
      <c r="AE209" s="233">
        <f t="shared" si="97"/>
        <v>0</v>
      </c>
      <c r="AF209" s="233">
        <f t="shared" si="98"/>
        <v>0</v>
      </c>
      <c r="AG209" s="233">
        <f t="shared" si="82"/>
        <v>0</v>
      </c>
      <c r="AH209" s="233">
        <f t="shared" si="83"/>
        <v>0</v>
      </c>
      <c r="AI209" s="233">
        <f t="shared" si="84"/>
        <v>0</v>
      </c>
      <c r="AJ209" s="233">
        <f t="shared" si="85"/>
        <v>0</v>
      </c>
      <c r="AK209" s="233">
        <f t="shared" si="86"/>
        <v>0</v>
      </c>
      <c r="AL209" s="233">
        <f t="shared" si="87"/>
        <v>0</v>
      </c>
      <c r="AM209" s="233">
        <f t="shared" si="88"/>
        <v>0</v>
      </c>
      <c r="AN209" s="233">
        <f t="shared" si="89"/>
        <v>0</v>
      </c>
      <c r="AO209" s="233">
        <f t="shared" si="90"/>
        <v>0</v>
      </c>
      <c r="AP209" s="233">
        <f t="shared" si="91"/>
        <v>0</v>
      </c>
      <c r="AQ209" s="233" t="str">
        <f t="shared" si="92"/>
        <v/>
      </c>
      <c r="AR209" s="113">
        <f t="shared" si="93"/>
        <v>0</v>
      </c>
    </row>
    <row r="210" spans="1:44">
      <c r="A210" s="158"/>
      <c r="B210" s="153"/>
      <c r="C210" s="154"/>
      <c r="D210" s="154"/>
      <c r="E210" s="154"/>
      <c r="F210" s="154"/>
      <c r="G210" s="154"/>
      <c r="H210" s="154"/>
      <c r="I210" s="141"/>
      <c r="J210" s="149"/>
      <c r="K210" s="143"/>
      <c r="L210" s="185">
        <f t="shared" si="78"/>
        <v>0</v>
      </c>
      <c r="M210" s="185">
        <f t="shared" si="79"/>
        <v>0</v>
      </c>
      <c r="N210" s="186">
        <f t="shared" si="76"/>
        <v>0</v>
      </c>
      <c r="O210" s="180"/>
      <c r="P210" s="177"/>
      <c r="Q210" s="166" t="str">
        <f t="shared" si="77"/>
        <v/>
      </c>
      <c r="R210" s="166"/>
      <c r="S210" s="167" t="e">
        <f>IF(HYPERLINK(INDEX(Tables!D:D,MATCH('BG Justif'!Q210,Tables!F:F,0)))&lt;&gt;"",HYPERLINK(INDEX(Tables!D:D,MATCH('BG Justif'!Q210,Tables!F:F,0)),"Tableau de variation"),"")</f>
        <v>#N/A</v>
      </c>
      <c r="T210" s="168"/>
      <c r="U210" s="169"/>
      <c r="Z210" s="233" t="str">
        <f t="shared" si="80"/>
        <v/>
      </c>
      <c r="AA210" s="233">
        <f t="shared" si="81"/>
        <v>0</v>
      </c>
      <c r="AB210" s="233">
        <f t="shared" si="94"/>
        <v>0</v>
      </c>
      <c r="AC210" s="233">
        <f t="shared" si="95"/>
        <v>0</v>
      </c>
      <c r="AD210" s="233">
        <f t="shared" si="96"/>
        <v>0</v>
      </c>
      <c r="AE210" s="233">
        <f t="shared" si="97"/>
        <v>0</v>
      </c>
      <c r="AF210" s="233">
        <f t="shared" si="98"/>
        <v>0</v>
      </c>
      <c r="AG210" s="233">
        <f t="shared" si="82"/>
        <v>0</v>
      </c>
      <c r="AH210" s="233">
        <f t="shared" si="83"/>
        <v>0</v>
      </c>
      <c r="AI210" s="233">
        <f t="shared" si="84"/>
        <v>0</v>
      </c>
      <c r="AJ210" s="233">
        <f t="shared" si="85"/>
        <v>0</v>
      </c>
      <c r="AK210" s="233">
        <f t="shared" si="86"/>
        <v>0</v>
      </c>
      <c r="AL210" s="233">
        <f t="shared" si="87"/>
        <v>0</v>
      </c>
      <c r="AM210" s="233">
        <f t="shared" si="88"/>
        <v>0</v>
      </c>
      <c r="AN210" s="233">
        <f t="shared" si="89"/>
        <v>0</v>
      </c>
      <c r="AO210" s="233">
        <f t="shared" si="90"/>
        <v>0</v>
      </c>
      <c r="AP210" s="233">
        <f t="shared" si="91"/>
        <v>0</v>
      </c>
      <c r="AQ210" s="233" t="str">
        <f t="shared" si="92"/>
        <v/>
      </c>
      <c r="AR210" s="113">
        <f t="shared" si="93"/>
        <v>0</v>
      </c>
    </row>
    <row r="211" spans="1:44">
      <c r="A211" s="158"/>
      <c r="B211" s="153"/>
      <c r="C211" s="154"/>
      <c r="D211" s="154"/>
      <c r="E211" s="154"/>
      <c r="F211" s="154"/>
      <c r="G211" s="154"/>
      <c r="H211" s="154"/>
      <c r="I211" s="150"/>
      <c r="J211" s="149"/>
      <c r="K211" s="151"/>
      <c r="L211" s="185">
        <f t="shared" si="78"/>
        <v>0</v>
      </c>
      <c r="M211" s="185">
        <f t="shared" si="79"/>
        <v>0</v>
      </c>
      <c r="N211" s="186">
        <f t="shared" si="76"/>
        <v>0</v>
      </c>
      <c r="O211" s="180"/>
      <c r="P211" s="177"/>
      <c r="Q211" s="166" t="str">
        <f t="shared" si="77"/>
        <v/>
      </c>
      <c r="R211" s="166"/>
      <c r="S211" s="167" t="e">
        <f>IF(HYPERLINK(INDEX(Tables!D:D,MATCH('BG Justif'!Q211,Tables!F:F,0)))&lt;&gt;"",HYPERLINK(INDEX(Tables!D:D,MATCH('BG Justif'!Q211,Tables!F:F,0)),"Tableau de variation"),"")</f>
        <v>#N/A</v>
      </c>
      <c r="T211" s="168"/>
      <c r="U211" s="169"/>
      <c r="Z211" s="233" t="str">
        <f t="shared" si="80"/>
        <v/>
      </c>
      <c r="AA211" s="233">
        <f t="shared" si="81"/>
        <v>0</v>
      </c>
      <c r="AB211" s="233">
        <f t="shared" si="94"/>
        <v>0</v>
      </c>
      <c r="AC211" s="233">
        <f t="shared" si="95"/>
        <v>0</v>
      </c>
      <c r="AD211" s="233">
        <f t="shared" si="96"/>
        <v>0</v>
      </c>
      <c r="AE211" s="233">
        <f t="shared" si="97"/>
        <v>0</v>
      </c>
      <c r="AF211" s="233">
        <f t="shared" si="98"/>
        <v>0</v>
      </c>
      <c r="AG211" s="233">
        <f t="shared" si="82"/>
        <v>0</v>
      </c>
      <c r="AH211" s="233">
        <f t="shared" si="83"/>
        <v>0</v>
      </c>
      <c r="AI211" s="233">
        <f t="shared" si="84"/>
        <v>0</v>
      </c>
      <c r="AJ211" s="233">
        <f t="shared" si="85"/>
        <v>0</v>
      </c>
      <c r="AK211" s="233">
        <f t="shared" si="86"/>
        <v>0</v>
      </c>
      <c r="AL211" s="233">
        <f t="shared" si="87"/>
        <v>0</v>
      </c>
      <c r="AM211" s="233">
        <f t="shared" si="88"/>
        <v>0</v>
      </c>
      <c r="AN211" s="233">
        <f t="shared" si="89"/>
        <v>0</v>
      </c>
      <c r="AO211" s="233">
        <f t="shared" si="90"/>
        <v>0</v>
      </c>
      <c r="AP211" s="233">
        <f t="shared" si="91"/>
        <v>0</v>
      </c>
      <c r="AQ211" s="233" t="str">
        <f t="shared" si="92"/>
        <v/>
      </c>
      <c r="AR211" s="113">
        <f t="shared" si="93"/>
        <v>0</v>
      </c>
    </row>
    <row r="212" spans="1:44">
      <c r="A212" s="158"/>
      <c r="B212" s="153"/>
      <c r="C212" s="154"/>
      <c r="D212" s="154"/>
      <c r="E212" s="154"/>
      <c r="F212" s="154"/>
      <c r="G212" s="154"/>
      <c r="H212" s="154"/>
      <c r="I212" s="141"/>
      <c r="J212" s="149"/>
      <c r="K212" s="143"/>
      <c r="L212" s="185">
        <f t="shared" si="78"/>
        <v>0</v>
      </c>
      <c r="M212" s="185">
        <f t="shared" si="79"/>
        <v>0</v>
      </c>
      <c r="N212" s="186">
        <f t="shared" si="76"/>
        <v>0</v>
      </c>
      <c r="O212" s="180"/>
      <c r="P212" s="177"/>
      <c r="Q212" s="166" t="str">
        <f t="shared" si="77"/>
        <v/>
      </c>
      <c r="R212" s="166"/>
      <c r="S212" s="167" t="e">
        <f>IF(HYPERLINK(INDEX(Tables!D:D,MATCH('BG Justif'!Q212,Tables!F:F,0)))&lt;&gt;"",HYPERLINK(INDEX(Tables!D:D,MATCH('BG Justif'!Q212,Tables!F:F,0)),"Tableau de variation"),"")</f>
        <v>#N/A</v>
      </c>
      <c r="T212" s="168"/>
      <c r="U212" s="169"/>
      <c r="Z212" s="233" t="str">
        <f t="shared" si="80"/>
        <v/>
      </c>
      <c r="AA212" s="233">
        <f t="shared" si="81"/>
        <v>0</v>
      </c>
      <c r="AB212" s="233">
        <f t="shared" si="94"/>
        <v>0</v>
      </c>
      <c r="AC212" s="233">
        <f t="shared" si="95"/>
        <v>0</v>
      </c>
      <c r="AD212" s="233">
        <f t="shared" si="96"/>
        <v>0</v>
      </c>
      <c r="AE212" s="233">
        <f t="shared" si="97"/>
        <v>0</v>
      </c>
      <c r="AF212" s="233">
        <f t="shared" si="98"/>
        <v>0</v>
      </c>
      <c r="AG212" s="233">
        <f t="shared" si="82"/>
        <v>0</v>
      </c>
      <c r="AH212" s="233">
        <f t="shared" si="83"/>
        <v>0</v>
      </c>
      <c r="AI212" s="233">
        <f t="shared" si="84"/>
        <v>0</v>
      </c>
      <c r="AJ212" s="233">
        <f t="shared" si="85"/>
        <v>0</v>
      </c>
      <c r="AK212" s="233">
        <f t="shared" si="86"/>
        <v>0</v>
      </c>
      <c r="AL212" s="233">
        <f t="shared" si="87"/>
        <v>0</v>
      </c>
      <c r="AM212" s="233">
        <f t="shared" si="88"/>
        <v>0</v>
      </c>
      <c r="AN212" s="233">
        <f t="shared" si="89"/>
        <v>0</v>
      </c>
      <c r="AO212" s="233">
        <f t="shared" si="90"/>
        <v>0</v>
      </c>
      <c r="AP212" s="233">
        <f t="shared" si="91"/>
        <v>0</v>
      </c>
      <c r="AQ212" s="233" t="str">
        <f t="shared" si="92"/>
        <v/>
      </c>
      <c r="AR212" s="113">
        <f t="shared" si="93"/>
        <v>0</v>
      </c>
    </row>
    <row r="213" spans="1:44">
      <c r="A213" s="158"/>
      <c r="B213" s="153"/>
      <c r="C213" s="154"/>
      <c r="D213" s="154"/>
      <c r="E213" s="154"/>
      <c r="F213" s="154"/>
      <c r="G213" s="154"/>
      <c r="H213" s="154"/>
      <c r="I213" s="150"/>
      <c r="J213" s="149"/>
      <c r="K213" s="151"/>
      <c r="L213" s="185">
        <f t="shared" si="78"/>
        <v>0</v>
      </c>
      <c r="M213" s="185">
        <f t="shared" si="79"/>
        <v>0</v>
      </c>
      <c r="N213" s="186">
        <f t="shared" si="76"/>
        <v>0</v>
      </c>
      <c r="O213" s="180"/>
      <c r="P213" s="177"/>
      <c r="Q213" s="166" t="str">
        <f t="shared" si="77"/>
        <v/>
      </c>
      <c r="R213" s="166"/>
      <c r="S213" s="167" t="e">
        <f>IF(HYPERLINK(INDEX(Tables!D:D,MATCH('BG Justif'!Q213,Tables!F:F,0)))&lt;&gt;"",HYPERLINK(INDEX(Tables!D:D,MATCH('BG Justif'!Q213,Tables!F:F,0)),"Tableau de variation"),"")</f>
        <v>#N/A</v>
      </c>
      <c r="T213" s="168"/>
      <c r="U213" s="169"/>
      <c r="Z213" s="233" t="str">
        <f t="shared" si="80"/>
        <v/>
      </c>
      <c r="AA213" s="233">
        <f t="shared" si="81"/>
        <v>0</v>
      </c>
      <c r="AB213" s="233">
        <f t="shared" si="94"/>
        <v>0</v>
      </c>
      <c r="AC213" s="233">
        <f t="shared" si="95"/>
        <v>0</v>
      </c>
      <c r="AD213" s="233">
        <f t="shared" si="96"/>
        <v>0</v>
      </c>
      <c r="AE213" s="233">
        <f t="shared" si="97"/>
        <v>0</v>
      </c>
      <c r="AF213" s="233">
        <f t="shared" si="98"/>
        <v>0</v>
      </c>
      <c r="AG213" s="233">
        <f t="shared" si="82"/>
        <v>0</v>
      </c>
      <c r="AH213" s="233">
        <f t="shared" si="83"/>
        <v>0</v>
      </c>
      <c r="AI213" s="233">
        <f t="shared" si="84"/>
        <v>0</v>
      </c>
      <c r="AJ213" s="233">
        <f t="shared" si="85"/>
        <v>0</v>
      </c>
      <c r="AK213" s="233">
        <f t="shared" si="86"/>
        <v>0</v>
      </c>
      <c r="AL213" s="233">
        <f t="shared" si="87"/>
        <v>0</v>
      </c>
      <c r="AM213" s="233">
        <f t="shared" si="88"/>
        <v>0</v>
      </c>
      <c r="AN213" s="233">
        <f t="shared" si="89"/>
        <v>0</v>
      </c>
      <c r="AO213" s="233">
        <f t="shared" si="90"/>
        <v>0</v>
      </c>
      <c r="AP213" s="233">
        <f t="shared" si="91"/>
        <v>0</v>
      </c>
      <c r="AQ213" s="233" t="str">
        <f t="shared" si="92"/>
        <v/>
      </c>
      <c r="AR213" s="113">
        <f t="shared" si="93"/>
        <v>0</v>
      </c>
    </row>
    <row r="214" spans="1:44">
      <c r="A214" s="158"/>
      <c r="B214" s="153"/>
      <c r="C214" s="154"/>
      <c r="D214" s="154"/>
      <c r="E214" s="154"/>
      <c r="F214" s="154"/>
      <c r="G214" s="154"/>
      <c r="H214" s="154"/>
      <c r="I214" s="141"/>
      <c r="J214" s="149"/>
      <c r="K214" s="143"/>
      <c r="L214" s="185">
        <f t="shared" si="78"/>
        <v>0</v>
      </c>
      <c r="M214" s="185">
        <f t="shared" si="79"/>
        <v>0</v>
      </c>
      <c r="N214" s="186">
        <f t="shared" si="76"/>
        <v>0</v>
      </c>
      <c r="O214" s="180"/>
      <c r="P214" s="177"/>
      <c r="Q214" s="166" t="str">
        <f t="shared" si="77"/>
        <v/>
      </c>
      <c r="R214" s="166"/>
      <c r="S214" s="167" t="e">
        <f>IF(HYPERLINK(INDEX(Tables!D:D,MATCH('BG Justif'!Q214,Tables!F:F,0)))&lt;&gt;"",HYPERLINK(INDEX(Tables!D:D,MATCH('BG Justif'!Q214,Tables!F:F,0)),"Tableau de variation"),"")</f>
        <v>#N/A</v>
      </c>
      <c r="T214" s="168"/>
      <c r="U214" s="169"/>
      <c r="Z214" s="233" t="str">
        <f t="shared" si="80"/>
        <v/>
      </c>
      <c r="AA214" s="233">
        <f t="shared" si="81"/>
        <v>0</v>
      </c>
      <c r="AB214" s="233">
        <f t="shared" si="94"/>
        <v>0</v>
      </c>
      <c r="AC214" s="233">
        <f t="shared" si="95"/>
        <v>0</v>
      </c>
      <c r="AD214" s="233">
        <f t="shared" si="96"/>
        <v>0</v>
      </c>
      <c r="AE214" s="233">
        <f t="shared" si="97"/>
        <v>0</v>
      </c>
      <c r="AF214" s="233">
        <f t="shared" si="98"/>
        <v>0</v>
      </c>
      <c r="AG214" s="233">
        <f t="shared" si="82"/>
        <v>0</v>
      </c>
      <c r="AH214" s="233">
        <f t="shared" si="83"/>
        <v>0</v>
      </c>
      <c r="AI214" s="233">
        <f t="shared" si="84"/>
        <v>0</v>
      </c>
      <c r="AJ214" s="233">
        <f t="shared" si="85"/>
        <v>0</v>
      </c>
      <c r="AK214" s="233">
        <f t="shared" si="86"/>
        <v>0</v>
      </c>
      <c r="AL214" s="233">
        <f t="shared" si="87"/>
        <v>0</v>
      </c>
      <c r="AM214" s="233">
        <f t="shared" si="88"/>
        <v>0</v>
      </c>
      <c r="AN214" s="233">
        <f t="shared" si="89"/>
        <v>0</v>
      </c>
      <c r="AO214" s="233">
        <f t="shared" si="90"/>
        <v>0</v>
      </c>
      <c r="AP214" s="233">
        <f t="shared" si="91"/>
        <v>0</v>
      </c>
      <c r="AQ214" s="233" t="str">
        <f t="shared" si="92"/>
        <v/>
      </c>
      <c r="AR214" s="113">
        <f t="shared" si="93"/>
        <v>0</v>
      </c>
    </row>
    <row r="215" spans="1:44">
      <c r="A215" s="158"/>
      <c r="B215" s="153"/>
      <c r="C215" s="154"/>
      <c r="D215" s="154"/>
      <c r="E215" s="154"/>
      <c r="F215" s="154"/>
      <c r="G215" s="154"/>
      <c r="H215" s="154"/>
      <c r="I215" s="150"/>
      <c r="J215" s="149"/>
      <c r="K215" s="151"/>
      <c r="L215" s="185">
        <f t="shared" si="78"/>
        <v>0</v>
      </c>
      <c r="M215" s="185">
        <f t="shared" si="79"/>
        <v>0</v>
      </c>
      <c r="N215" s="186">
        <f t="shared" si="76"/>
        <v>0</v>
      </c>
      <c r="O215" s="180"/>
      <c r="P215" s="177"/>
      <c r="Q215" s="166" t="str">
        <f t="shared" si="77"/>
        <v/>
      </c>
      <c r="R215" s="166"/>
      <c r="S215" s="167" t="e">
        <f>IF(HYPERLINK(INDEX(Tables!D:D,MATCH('BG Justif'!Q215,Tables!F:F,0)))&lt;&gt;"",HYPERLINK(INDEX(Tables!D:D,MATCH('BG Justif'!Q215,Tables!F:F,0)),"Tableau de variation"),"")</f>
        <v>#N/A</v>
      </c>
      <c r="T215" s="168"/>
      <c r="U215" s="169"/>
      <c r="Z215" s="233" t="str">
        <f t="shared" si="80"/>
        <v/>
      </c>
      <c r="AA215" s="233">
        <f t="shared" si="81"/>
        <v>0</v>
      </c>
      <c r="AB215" s="233">
        <f t="shared" si="94"/>
        <v>0</v>
      </c>
      <c r="AC215" s="233">
        <f t="shared" si="95"/>
        <v>0</v>
      </c>
      <c r="AD215" s="233">
        <f t="shared" si="96"/>
        <v>0</v>
      </c>
      <c r="AE215" s="233">
        <f t="shared" si="97"/>
        <v>0</v>
      </c>
      <c r="AF215" s="233">
        <f t="shared" si="98"/>
        <v>0</v>
      </c>
      <c r="AG215" s="233">
        <f t="shared" si="82"/>
        <v>0</v>
      </c>
      <c r="AH215" s="233">
        <f t="shared" si="83"/>
        <v>0</v>
      </c>
      <c r="AI215" s="233">
        <f t="shared" si="84"/>
        <v>0</v>
      </c>
      <c r="AJ215" s="233">
        <f t="shared" si="85"/>
        <v>0</v>
      </c>
      <c r="AK215" s="233">
        <f t="shared" si="86"/>
        <v>0</v>
      </c>
      <c r="AL215" s="233">
        <f t="shared" si="87"/>
        <v>0</v>
      </c>
      <c r="AM215" s="233">
        <f t="shared" si="88"/>
        <v>0</v>
      </c>
      <c r="AN215" s="233">
        <f t="shared" si="89"/>
        <v>0</v>
      </c>
      <c r="AO215" s="233">
        <f t="shared" si="90"/>
        <v>0</v>
      </c>
      <c r="AP215" s="233">
        <f t="shared" si="91"/>
        <v>0</v>
      </c>
      <c r="AQ215" s="233" t="str">
        <f t="shared" si="92"/>
        <v/>
      </c>
      <c r="AR215" s="113">
        <f t="shared" si="93"/>
        <v>0</v>
      </c>
    </row>
    <row r="216" spans="1:44">
      <c r="A216" s="158"/>
      <c r="B216" s="153"/>
      <c r="C216" s="154"/>
      <c r="D216" s="154"/>
      <c r="E216" s="154"/>
      <c r="F216" s="154"/>
      <c r="G216" s="154"/>
      <c r="H216" s="154"/>
      <c r="I216" s="141"/>
      <c r="J216" s="149"/>
      <c r="K216" s="143"/>
      <c r="L216" s="185">
        <f t="shared" si="78"/>
        <v>0</v>
      </c>
      <c r="M216" s="185">
        <f t="shared" si="79"/>
        <v>0</v>
      </c>
      <c r="N216" s="186">
        <f t="shared" si="76"/>
        <v>0</v>
      </c>
      <c r="O216" s="180"/>
      <c r="P216" s="177"/>
      <c r="Q216" s="166" t="str">
        <f t="shared" si="77"/>
        <v/>
      </c>
      <c r="R216" s="166"/>
      <c r="S216" s="167" t="e">
        <f>IF(HYPERLINK(INDEX(Tables!D:D,MATCH('BG Justif'!Q216,Tables!F:F,0)))&lt;&gt;"",HYPERLINK(INDEX(Tables!D:D,MATCH('BG Justif'!Q216,Tables!F:F,0)),"Tableau de variation"),"")</f>
        <v>#N/A</v>
      </c>
      <c r="T216" s="168"/>
      <c r="U216" s="169"/>
      <c r="Z216" s="233" t="str">
        <f t="shared" si="80"/>
        <v/>
      </c>
      <c r="AA216" s="233">
        <f t="shared" si="81"/>
        <v>0</v>
      </c>
      <c r="AB216" s="233">
        <f t="shared" si="94"/>
        <v>0</v>
      </c>
      <c r="AC216" s="233">
        <f t="shared" si="95"/>
        <v>0</v>
      </c>
      <c r="AD216" s="233">
        <f t="shared" si="96"/>
        <v>0</v>
      </c>
      <c r="AE216" s="233">
        <f t="shared" si="97"/>
        <v>0</v>
      </c>
      <c r="AF216" s="233">
        <f t="shared" si="98"/>
        <v>0</v>
      </c>
      <c r="AG216" s="233">
        <f t="shared" si="82"/>
        <v>0</v>
      </c>
      <c r="AH216" s="233">
        <f t="shared" si="83"/>
        <v>0</v>
      </c>
      <c r="AI216" s="233">
        <f t="shared" si="84"/>
        <v>0</v>
      </c>
      <c r="AJ216" s="233">
        <f t="shared" si="85"/>
        <v>0</v>
      </c>
      <c r="AK216" s="233">
        <f t="shared" si="86"/>
        <v>0</v>
      </c>
      <c r="AL216" s="233">
        <f t="shared" si="87"/>
        <v>0</v>
      </c>
      <c r="AM216" s="233">
        <f t="shared" si="88"/>
        <v>0</v>
      </c>
      <c r="AN216" s="233">
        <f t="shared" si="89"/>
        <v>0</v>
      </c>
      <c r="AO216" s="233">
        <f t="shared" si="90"/>
        <v>0</v>
      </c>
      <c r="AP216" s="233">
        <f t="shared" si="91"/>
        <v>0</v>
      </c>
      <c r="AQ216" s="233" t="str">
        <f t="shared" si="92"/>
        <v/>
      </c>
      <c r="AR216" s="113">
        <f t="shared" si="93"/>
        <v>0</v>
      </c>
    </row>
    <row r="217" spans="1:44">
      <c r="A217" s="158"/>
      <c r="B217" s="153"/>
      <c r="C217" s="154"/>
      <c r="D217" s="154"/>
      <c r="E217" s="154"/>
      <c r="F217" s="154"/>
      <c r="G217" s="154"/>
      <c r="H217" s="154"/>
      <c r="I217" s="150"/>
      <c r="J217" s="149"/>
      <c r="K217" s="151"/>
      <c r="L217" s="185">
        <f t="shared" si="78"/>
        <v>0</v>
      </c>
      <c r="M217" s="185">
        <f t="shared" si="79"/>
        <v>0</v>
      </c>
      <c r="N217" s="186">
        <f t="shared" si="76"/>
        <v>0</v>
      </c>
      <c r="O217" s="180"/>
      <c r="P217" s="177"/>
      <c r="Q217" s="166" t="str">
        <f t="shared" si="77"/>
        <v/>
      </c>
      <c r="R217" s="166"/>
      <c r="S217" s="167" t="e">
        <f>IF(HYPERLINK(INDEX(Tables!D:D,MATCH('BG Justif'!Q217,Tables!F:F,0)))&lt;&gt;"",HYPERLINK(INDEX(Tables!D:D,MATCH('BG Justif'!Q217,Tables!F:F,0)),"Tableau de variation"),"")</f>
        <v>#N/A</v>
      </c>
      <c r="T217" s="168"/>
      <c r="U217" s="169"/>
      <c r="Z217" s="233" t="str">
        <f t="shared" si="80"/>
        <v/>
      </c>
      <c r="AA217" s="233">
        <f t="shared" si="81"/>
        <v>0</v>
      </c>
      <c r="AB217" s="233">
        <f t="shared" si="94"/>
        <v>0</v>
      </c>
      <c r="AC217" s="233">
        <f t="shared" si="95"/>
        <v>0</v>
      </c>
      <c r="AD217" s="233">
        <f t="shared" si="96"/>
        <v>0</v>
      </c>
      <c r="AE217" s="233">
        <f t="shared" si="97"/>
        <v>0</v>
      </c>
      <c r="AF217" s="233">
        <f t="shared" si="98"/>
        <v>0</v>
      </c>
      <c r="AG217" s="233">
        <f t="shared" si="82"/>
        <v>0</v>
      </c>
      <c r="AH217" s="233">
        <f t="shared" si="83"/>
        <v>0</v>
      </c>
      <c r="AI217" s="233">
        <f t="shared" si="84"/>
        <v>0</v>
      </c>
      <c r="AJ217" s="233">
        <f t="shared" si="85"/>
        <v>0</v>
      </c>
      <c r="AK217" s="233">
        <f t="shared" si="86"/>
        <v>0</v>
      </c>
      <c r="AL217" s="233">
        <f t="shared" si="87"/>
        <v>0</v>
      </c>
      <c r="AM217" s="233">
        <f t="shared" si="88"/>
        <v>0</v>
      </c>
      <c r="AN217" s="233">
        <f t="shared" si="89"/>
        <v>0</v>
      </c>
      <c r="AO217" s="233">
        <f t="shared" si="90"/>
        <v>0</v>
      </c>
      <c r="AP217" s="233">
        <f t="shared" si="91"/>
        <v>0</v>
      </c>
      <c r="AQ217" s="233" t="str">
        <f t="shared" si="92"/>
        <v/>
      </c>
      <c r="AR217" s="113">
        <f t="shared" si="93"/>
        <v>0</v>
      </c>
    </row>
    <row r="218" spans="1:44">
      <c r="A218" s="158"/>
      <c r="B218" s="153"/>
      <c r="C218" s="154"/>
      <c r="D218" s="154"/>
      <c r="E218" s="154"/>
      <c r="F218" s="154"/>
      <c r="G218" s="154"/>
      <c r="H218" s="154"/>
      <c r="I218" s="141"/>
      <c r="J218" s="149"/>
      <c r="K218" s="143"/>
      <c r="L218" s="185">
        <f t="shared" si="78"/>
        <v>0</v>
      </c>
      <c r="M218" s="185">
        <f t="shared" si="79"/>
        <v>0</v>
      </c>
      <c r="N218" s="186">
        <f t="shared" si="76"/>
        <v>0</v>
      </c>
      <c r="O218" s="180"/>
      <c r="P218" s="177"/>
      <c r="Q218" s="166" t="str">
        <f t="shared" si="77"/>
        <v/>
      </c>
      <c r="R218" s="166"/>
      <c r="S218" s="167" t="e">
        <f>IF(HYPERLINK(INDEX(Tables!D:D,MATCH('BG Justif'!Q218,Tables!F:F,0)))&lt;&gt;"",HYPERLINK(INDEX(Tables!D:D,MATCH('BG Justif'!Q218,Tables!F:F,0)),"Tableau de variation"),"")</f>
        <v>#N/A</v>
      </c>
      <c r="T218" s="168"/>
      <c r="U218" s="169"/>
      <c r="Z218" s="233" t="str">
        <f t="shared" si="80"/>
        <v/>
      </c>
      <c r="AA218" s="233">
        <f t="shared" si="81"/>
        <v>0</v>
      </c>
      <c r="AB218" s="233">
        <f t="shared" si="94"/>
        <v>0</v>
      </c>
      <c r="AC218" s="233">
        <f t="shared" si="95"/>
        <v>0</v>
      </c>
      <c r="AD218" s="233">
        <f t="shared" si="96"/>
        <v>0</v>
      </c>
      <c r="AE218" s="233">
        <f t="shared" si="97"/>
        <v>0</v>
      </c>
      <c r="AF218" s="233">
        <f t="shared" si="98"/>
        <v>0</v>
      </c>
      <c r="AG218" s="233">
        <f t="shared" si="82"/>
        <v>0</v>
      </c>
      <c r="AH218" s="233">
        <f t="shared" si="83"/>
        <v>0</v>
      </c>
      <c r="AI218" s="233">
        <f t="shared" si="84"/>
        <v>0</v>
      </c>
      <c r="AJ218" s="233">
        <f t="shared" si="85"/>
        <v>0</v>
      </c>
      <c r="AK218" s="233">
        <f t="shared" si="86"/>
        <v>0</v>
      </c>
      <c r="AL218" s="233">
        <f t="shared" si="87"/>
        <v>0</v>
      </c>
      <c r="AM218" s="233">
        <f t="shared" si="88"/>
        <v>0</v>
      </c>
      <c r="AN218" s="233">
        <f t="shared" si="89"/>
        <v>0</v>
      </c>
      <c r="AO218" s="233">
        <f t="shared" si="90"/>
        <v>0</v>
      </c>
      <c r="AP218" s="233">
        <f t="shared" si="91"/>
        <v>0</v>
      </c>
      <c r="AQ218" s="233" t="str">
        <f t="shared" si="92"/>
        <v/>
      </c>
      <c r="AR218" s="113">
        <f t="shared" si="93"/>
        <v>0</v>
      </c>
    </row>
    <row r="219" spans="1:44">
      <c r="A219" s="158"/>
      <c r="B219" s="153"/>
      <c r="C219" s="154"/>
      <c r="D219" s="154"/>
      <c r="E219" s="154"/>
      <c r="F219" s="154"/>
      <c r="G219" s="154"/>
      <c r="H219" s="154"/>
      <c r="I219" s="150"/>
      <c r="J219" s="149"/>
      <c r="K219" s="151"/>
      <c r="L219" s="185">
        <f t="shared" si="78"/>
        <v>0</v>
      </c>
      <c r="M219" s="185">
        <f t="shared" si="79"/>
        <v>0</v>
      </c>
      <c r="N219" s="186">
        <f t="shared" si="76"/>
        <v>0</v>
      </c>
      <c r="O219" s="180"/>
      <c r="P219" s="177"/>
      <c r="Q219" s="166" t="str">
        <f t="shared" si="77"/>
        <v/>
      </c>
      <c r="R219" s="166"/>
      <c r="S219" s="167" t="e">
        <f>IF(HYPERLINK(INDEX(Tables!D:D,MATCH('BG Justif'!Q219,Tables!F:F,0)))&lt;&gt;"",HYPERLINK(INDEX(Tables!D:D,MATCH('BG Justif'!Q219,Tables!F:F,0)),"Tableau de variation"),"")</f>
        <v>#N/A</v>
      </c>
      <c r="T219" s="168"/>
      <c r="U219" s="169"/>
      <c r="Z219" s="233" t="str">
        <f t="shared" si="80"/>
        <v/>
      </c>
      <c r="AA219" s="233">
        <f t="shared" si="81"/>
        <v>0</v>
      </c>
      <c r="AB219" s="233">
        <f t="shared" si="94"/>
        <v>0</v>
      </c>
      <c r="AC219" s="233">
        <f t="shared" si="95"/>
        <v>0</v>
      </c>
      <c r="AD219" s="233">
        <f t="shared" si="96"/>
        <v>0</v>
      </c>
      <c r="AE219" s="233">
        <f t="shared" si="97"/>
        <v>0</v>
      </c>
      <c r="AF219" s="233">
        <f t="shared" si="98"/>
        <v>0</v>
      </c>
      <c r="AG219" s="233">
        <f t="shared" si="82"/>
        <v>0</v>
      </c>
      <c r="AH219" s="233">
        <f t="shared" si="83"/>
        <v>0</v>
      </c>
      <c r="AI219" s="233">
        <f t="shared" si="84"/>
        <v>0</v>
      </c>
      <c r="AJ219" s="233">
        <f t="shared" si="85"/>
        <v>0</v>
      </c>
      <c r="AK219" s="233">
        <f t="shared" si="86"/>
        <v>0</v>
      </c>
      <c r="AL219" s="233">
        <f t="shared" si="87"/>
        <v>0</v>
      </c>
      <c r="AM219" s="233">
        <f t="shared" si="88"/>
        <v>0</v>
      </c>
      <c r="AN219" s="233">
        <f t="shared" si="89"/>
        <v>0</v>
      </c>
      <c r="AO219" s="233">
        <f t="shared" si="90"/>
        <v>0</v>
      </c>
      <c r="AP219" s="233">
        <f t="shared" si="91"/>
        <v>0</v>
      </c>
      <c r="AQ219" s="233" t="str">
        <f t="shared" si="92"/>
        <v/>
      </c>
      <c r="AR219" s="113">
        <f t="shared" si="93"/>
        <v>0</v>
      </c>
    </row>
    <row r="220" spans="1:44">
      <c r="A220" s="158"/>
      <c r="B220" s="153"/>
      <c r="C220" s="154"/>
      <c r="D220" s="154"/>
      <c r="E220" s="154"/>
      <c r="F220" s="154"/>
      <c r="G220" s="154"/>
      <c r="H220" s="154"/>
      <c r="I220" s="141"/>
      <c r="J220" s="149"/>
      <c r="K220" s="143"/>
      <c r="L220" s="185">
        <f t="shared" si="78"/>
        <v>0</v>
      </c>
      <c r="M220" s="185">
        <f t="shared" si="79"/>
        <v>0</v>
      </c>
      <c r="N220" s="186">
        <f t="shared" si="76"/>
        <v>0</v>
      </c>
      <c r="O220" s="180"/>
      <c r="P220" s="177"/>
      <c r="Q220" s="166" t="str">
        <f t="shared" si="77"/>
        <v/>
      </c>
      <c r="R220" s="166"/>
      <c r="S220" s="167" t="e">
        <f>IF(HYPERLINK(INDEX(Tables!D:D,MATCH('BG Justif'!Q220,Tables!F:F,0)))&lt;&gt;"",HYPERLINK(INDEX(Tables!D:D,MATCH('BG Justif'!Q220,Tables!F:F,0)),"Tableau de variation"),"")</f>
        <v>#N/A</v>
      </c>
      <c r="T220" s="168"/>
      <c r="U220" s="169"/>
      <c r="Z220" s="233" t="str">
        <f t="shared" si="80"/>
        <v/>
      </c>
      <c r="AA220" s="233">
        <f t="shared" si="81"/>
        <v>0</v>
      </c>
      <c r="AB220" s="233">
        <f t="shared" si="94"/>
        <v>0</v>
      </c>
      <c r="AC220" s="233">
        <f t="shared" si="95"/>
        <v>0</v>
      </c>
      <c r="AD220" s="233">
        <f t="shared" si="96"/>
        <v>0</v>
      </c>
      <c r="AE220" s="233">
        <f t="shared" si="97"/>
        <v>0</v>
      </c>
      <c r="AF220" s="233">
        <f t="shared" si="98"/>
        <v>0</v>
      </c>
      <c r="AG220" s="233">
        <f t="shared" si="82"/>
        <v>0</v>
      </c>
      <c r="AH220" s="233">
        <f t="shared" si="83"/>
        <v>0</v>
      </c>
      <c r="AI220" s="233">
        <f t="shared" si="84"/>
        <v>0</v>
      </c>
      <c r="AJ220" s="233">
        <f t="shared" si="85"/>
        <v>0</v>
      </c>
      <c r="AK220" s="233">
        <f t="shared" si="86"/>
        <v>0</v>
      </c>
      <c r="AL220" s="233">
        <f t="shared" si="87"/>
        <v>0</v>
      </c>
      <c r="AM220" s="233">
        <f t="shared" si="88"/>
        <v>0</v>
      </c>
      <c r="AN220" s="233">
        <f t="shared" si="89"/>
        <v>0</v>
      </c>
      <c r="AO220" s="233">
        <f t="shared" si="90"/>
        <v>0</v>
      </c>
      <c r="AP220" s="233">
        <f t="shared" si="91"/>
        <v>0</v>
      </c>
      <c r="AQ220" s="233" t="str">
        <f t="shared" si="92"/>
        <v/>
      </c>
      <c r="AR220" s="113">
        <f t="shared" si="93"/>
        <v>0</v>
      </c>
    </row>
    <row r="221" spans="1:44">
      <c r="A221" s="158"/>
      <c r="B221" s="153"/>
      <c r="C221" s="154"/>
      <c r="D221" s="154"/>
      <c r="E221" s="154"/>
      <c r="F221" s="154"/>
      <c r="G221" s="154"/>
      <c r="H221" s="154"/>
      <c r="I221" s="150"/>
      <c r="J221" s="149"/>
      <c r="K221" s="151"/>
      <c r="L221" s="185">
        <f t="shared" si="78"/>
        <v>0</v>
      </c>
      <c r="M221" s="185">
        <f t="shared" si="79"/>
        <v>0</v>
      </c>
      <c r="N221" s="186">
        <f t="shared" si="76"/>
        <v>0</v>
      </c>
      <c r="O221" s="180"/>
      <c r="P221" s="177"/>
      <c r="Q221" s="166" t="str">
        <f t="shared" si="77"/>
        <v/>
      </c>
      <c r="R221" s="166"/>
      <c r="S221" s="167" t="e">
        <f>IF(HYPERLINK(INDEX(Tables!D:D,MATCH('BG Justif'!Q221,Tables!F:F,0)))&lt;&gt;"",HYPERLINK(INDEX(Tables!D:D,MATCH('BG Justif'!Q221,Tables!F:F,0)),"Tableau de variation"),"")</f>
        <v>#N/A</v>
      </c>
      <c r="T221" s="168"/>
      <c r="U221" s="169"/>
      <c r="Z221" s="233" t="str">
        <f t="shared" si="80"/>
        <v/>
      </c>
      <c r="AA221" s="233">
        <f t="shared" si="81"/>
        <v>0</v>
      </c>
      <c r="AB221" s="233">
        <f t="shared" si="94"/>
        <v>0</v>
      </c>
      <c r="AC221" s="233">
        <f t="shared" si="95"/>
        <v>0</v>
      </c>
      <c r="AD221" s="233">
        <f t="shared" si="96"/>
        <v>0</v>
      </c>
      <c r="AE221" s="233">
        <f t="shared" si="97"/>
        <v>0</v>
      </c>
      <c r="AF221" s="233">
        <f t="shared" si="98"/>
        <v>0</v>
      </c>
      <c r="AG221" s="233">
        <f t="shared" si="82"/>
        <v>0</v>
      </c>
      <c r="AH221" s="233">
        <f t="shared" si="83"/>
        <v>0</v>
      </c>
      <c r="AI221" s="233">
        <f t="shared" si="84"/>
        <v>0</v>
      </c>
      <c r="AJ221" s="233">
        <f t="shared" si="85"/>
        <v>0</v>
      </c>
      <c r="AK221" s="233">
        <f t="shared" si="86"/>
        <v>0</v>
      </c>
      <c r="AL221" s="233">
        <f t="shared" si="87"/>
        <v>0</v>
      </c>
      <c r="AM221" s="233">
        <f t="shared" si="88"/>
        <v>0</v>
      </c>
      <c r="AN221" s="233">
        <f t="shared" si="89"/>
        <v>0</v>
      </c>
      <c r="AO221" s="233">
        <f t="shared" si="90"/>
        <v>0</v>
      </c>
      <c r="AP221" s="233">
        <f t="shared" si="91"/>
        <v>0</v>
      </c>
      <c r="AQ221" s="233" t="str">
        <f t="shared" si="92"/>
        <v/>
      </c>
      <c r="AR221" s="113">
        <f t="shared" si="93"/>
        <v>0</v>
      </c>
    </row>
    <row r="222" spans="1:44">
      <c r="A222" s="158"/>
      <c r="B222" s="153"/>
      <c r="C222" s="154"/>
      <c r="D222" s="154"/>
      <c r="E222" s="154"/>
      <c r="F222" s="154"/>
      <c r="G222" s="154"/>
      <c r="H222" s="154"/>
      <c r="I222" s="141"/>
      <c r="J222" s="149"/>
      <c r="K222" s="143"/>
      <c r="L222" s="185">
        <f t="shared" si="78"/>
        <v>0</v>
      </c>
      <c r="M222" s="185">
        <f t="shared" si="79"/>
        <v>0</v>
      </c>
      <c r="N222" s="186">
        <f t="shared" si="76"/>
        <v>0</v>
      </c>
      <c r="O222" s="180"/>
      <c r="P222" s="177"/>
      <c r="Q222" s="166" t="str">
        <f t="shared" si="77"/>
        <v/>
      </c>
      <c r="R222" s="166"/>
      <c r="S222" s="167" t="e">
        <f>IF(HYPERLINK(INDEX(Tables!D:D,MATCH('BG Justif'!Q222,Tables!F:F,0)))&lt;&gt;"",HYPERLINK(INDEX(Tables!D:D,MATCH('BG Justif'!Q222,Tables!F:F,0)),"Tableau de variation"),"")</f>
        <v>#N/A</v>
      </c>
      <c r="T222" s="168"/>
      <c r="U222" s="169"/>
      <c r="Z222" s="233" t="str">
        <f t="shared" si="80"/>
        <v/>
      </c>
      <c r="AA222" s="233">
        <f t="shared" si="81"/>
        <v>0</v>
      </c>
      <c r="AB222" s="233">
        <f t="shared" si="94"/>
        <v>0</v>
      </c>
      <c r="AC222" s="233">
        <f t="shared" si="95"/>
        <v>0</v>
      </c>
      <c r="AD222" s="233">
        <f t="shared" si="96"/>
        <v>0</v>
      </c>
      <c r="AE222" s="233">
        <f t="shared" si="97"/>
        <v>0</v>
      </c>
      <c r="AF222" s="233">
        <f t="shared" si="98"/>
        <v>0</v>
      </c>
      <c r="AG222" s="233">
        <f t="shared" si="82"/>
        <v>0</v>
      </c>
      <c r="AH222" s="233">
        <f t="shared" si="83"/>
        <v>0</v>
      </c>
      <c r="AI222" s="233">
        <f t="shared" si="84"/>
        <v>0</v>
      </c>
      <c r="AJ222" s="233">
        <f t="shared" si="85"/>
        <v>0</v>
      </c>
      <c r="AK222" s="233">
        <f t="shared" si="86"/>
        <v>0</v>
      </c>
      <c r="AL222" s="233">
        <f t="shared" si="87"/>
        <v>0</v>
      </c>
      <c r="AM222" s="233">
        <f t="shared" si="88"/>
        <v>0</v>
      </c>
      <c r="AN222" s="233">
        <f t="shared" si="89"/>
        <v>0</v>
      </c>
      <c r="AO222" s="233">
        <f t="shared" si="90"/>
        <v>0</v>
      </c>
      <c r="AP222" s="233">
        <f t="shared" si="91"/>
        <v>0</v>
      </c>
      <c r="AQ222" s="233" t="str">
        <f t="shared" si="92"/>
        <v/>
      </c>
      <c r="AR222" s="113">
        <f t="shared" si="93"/>
        <v>0</v>
      </c>
    </row>
    <row r="223" spans="1:44">
      <c r="A223" s="158"/>
      <c r="B223" s="153"/>
      <c r="C223" s="154"/>
      <c r="D223" s="154"/>
      <c r="E223" s="154"/>
      <c r="F223" s="154"/>
      <c r="G223" s="154"/>
      <c r="H223" s="154"/>
      <c r="I223" s="150"/>
      <c r="J223" s="149"/>
      <c r="K223" s="151"/>
      <c r="L223" s="185">
        <f t="shared" si="78"/>
        <v>0</v>
      </c>
      <c r="M223" s="185">
        <f t="shared" si="79"/>
        <v>0</v>
      </c>
      <c r="N223" s="186">
        <f t="shared" si="76"/>
        <v>0</v>
      </c>
      <c r="O223" s="180"/>
      <c r="P223" s="177"/>
      <c r="Q223" s="166" t="str">
        <f t="shared" si="77"/>
        <v/>
      </c>
      <c r="R223" s="166"/>
      <c r="S223" s="167" t="e">
        <f>IF(HYPERLINK(INDEX(Tables!D:D,MATCH('BG Justif'!Q223,Tables!F:F,0)))&lt;&gt;"",HYPERLINK(INDEX(Tables!D:D,MATCH('BG Justif'!Q223,Tables!F:F,0)),"Tableau de variation"),"")</f>
        <v>#N/A</v>
      </c>
      <c r="T223" s="168"/>
      <c r="U223" s="169"/>
      <c r="Z223" s="233" t="str">
        <f t="shared" si="80"/>
        <v/>
      </c>
      <c r="AA223" s="233">
        <f t="shared" si="81"/>
        <v>0</v>
      </c>
      <c r="AB223" s="233">
        <f t="shared" si="94"/>
        <v>0</v>
      </c>
      <c r="AC223" s="233">
        <f t="shared" si="95"/>
        <v>0</v>
      </c>
      <c r="AD223" s="233">
        <f t="shared" si="96"/>
        <v>0</v>
      </c>
      <c r="AE223" s="233">
        <f t="shared" si="97"/>
        <v>0</v>
      </c>
      <c r="AF223" s="233">
        <f t="shared" si="98"/>
        <v>0</v>
      </c>
      <c r="AG223" s="233">
        <f t="shared" si="82"/>
        <v>0</v>
      </c>
      <c r="AH223" s="233">
        <f t="shared" si="83"/>
        <v>0</v>
      </c>
      <c r="AI223" s="233">
        <f t="shared" si="84"/>
        <v>0</v>
      </c>
      <c r="AJ223" s="233">
        <f t="shared" si="85"/>
        <v>0</v>
      </c>
      <c r="AK223" s="233">
        <f t="shared" si="86"/>
        <v>0</v>
      </c>
      <c r="AL223" s="233">
        <f t="shared" si="87"/>
        <v>0</v>
      </c>
      <c r="AM223" s="233">
        <f t="shared" si="88"/>
        <v>0</v>
      </c>
      <c r="AN223" s="233">
        <f t="shared" si="89"/>
        <v>0</v>
      </c>
      <c r="AO223" s="233">
        <f t="shared" si="90"/>
        <v>0</v>
      </c>
      <c r="AP223" s="233">
        <f t="shared" si="91"/>
        <v>0</v>
      </c>
      <c r="AQ223" s="233" t="str">
        <f t="shared" si="92"/>
        <v/>
      </c>
      <c r="AR223" s="113">
        <f t="shared" si="93"/>
        <v>0</v>
      </c>
    </row>
    <row r="224" spans="1:44">
      <c r="A224" s="158"/>
      <c r="B224" s="153"/>
      <c r="C224" s="154"/>
      <c r="D224" s="154"/>
      <c r="E224" s="154"/>
      <c r="F224" s="154"/>
      <c r="G224" s="154"/>
      <c r="H224" s="154"/>
      <c r="I224" s="141"/>
      <c r="J224" s="149"/>
      <c r="K224" s="143"/>
      <c r="L224" s="185">
        <f t="shared" si="78"/>
        <v>0</v>
      </c>
      <c r="M224" s="185">
        <f t="shared" si="79"/>
        <v>0</v>
      </c>
      <c r="N224" s="186">
        <f t="shared" si="76"/>
        <v>0</v>
      </c>
      <c r="O224" s="180"/>
      <c r="P224" s="177"/>
      <c r="Q224" s="166" t="str">
        <f t="shared" si="77"/>
        <v/>
      </c>
      <c r="R224" s="166"/>
      <c r="S224" s="167" t="e">
        <f>IF(HYPERLINK(INDEX(Tables!D:D,MATCH('BG Justif'!Q224,Tables!F:F,0)))&lt;&gt;"",HYPERLINK(INDEX(Tables!D:D,MATCH('BG Justif'!Q224,Tables!F:F,0)),"Tableau de variation"),"")</f>
        <v>#N/A</v>
      </c>
      <c r="T224" s="168"/>
      <c r="U224" s="169"/>
      <c r="Z224" s="233" t="str">
        <f t="shared" si="80"/>
        <v/>
      </c>
      <c r="AA224" s="233">
        <f t="shared" si="81"/>
        <v>0</v>
      </c>
      <c r="AB224" s="233">
        <f t="shared" si="94"/>
        <v>0</v>
      </c>
      <c r="AC224" s="233">
        <f t="shared" si="95"/>
        <v>0</v>
      </c>
      <c r="AD224" s="233">
        <f t="shared" si="96"/>
        <v>0</v>
      </c>
      <c r="AE224" s="233">
        <f t="shared" si="97"/>
        <v>0</v>
      </c>
      <c r="AF224" s="233">
        <f t="shared" si="98"/>
        <v>0</v>
      </c>
      <c r="AG224" s="233">
        <f t="shared" si="82"/>
        <v>0</v>
      </c>
      <c r="AH224" s="233">
        <f t="shared" si="83"/>
        <v>0</v>
      </c>
      <c r="AI224" s="233">
        <f t="shared" si="84"/>
        <v>0</v>
      </c>
      <c r="AJ224" s="233">
        <f t="shared" si="85"/>
        <v>0</v>
      </c>
      <c r="AK224" s="233">
        <f t="shared" si="86"/>
        <v>0</v>
      </c>
      <c r="AL224" s="233">
        <f t="shared" si="87"/>
        <v>0</v>
      </c>
      <c r="AM224" s="233">
        <f t="shared" si="88"/>
        <v>0</v>
      </c>
      <c r="AN224" s="233">
        <f t="shared" si="89"/>
        <v>0</v>
      </c>
      <c r="AO224" s="233">
        <f t="shared" si="90"/>
        <v>0</v>
      </c>
      <c r="AP224" s="233">
        <f t="shared" si="91"/>
        <v>0</v>
      </c>
      <c r="AQ224" s="233" t="str">
        <f t="shared" si="92"/>
        <v/>
      </c>
      <c r="AR224" s="113">
        <f t="shared" si="93"/>
        <v>0</v>
      </c>
    </row>
    <row r="225" spans="1:44">
      <c r="A225" s="158"/>
      <c r="B225" s="153"/>
      <c r="C225" s="154"/>
      <c r="D225" s="154"/>
      <c r="E225" s="154"/>
      <c r="F225" s="154"/>
      <c r="G225" s="154"/>
      <c r="H225" s="154"/>
      <c r="I225" s="150"/>
      <c r="J225" s="149"/>
      <c r="K225" s="151"/>
      <c r="L225" s="185">
        <f t="shared" si="78"/>
        <v>0</v>
      </c>
      <c r="M225" s="185">
        <f t="shared" si="79"/>
        <v>0</v>
      </c>
      <c r="N225" s="186">
        <f t="shared" si="76"/>
        <v>0</v>
      </c>
      <c r="O225" s="180"/>
      <c r="P225" s="177"/>
      <c r="Q225" s="166" t="str">
        <f t="shared" si="77"/>
        <v/>
      </c>
      <c r="R225" s="166"/>
      <c r="S225" s="167" t="e">
        <f>IF(HYPERLINK(INDEX(Tables!D:D,MATCH('BG Justif'!Q225,Tables!F:F,0)))&lt;&gt;"",HYPERLINK(INDEX(Tables!D:D,MATCH('BG Justif'!Q225,Tables!F:F,0)),"Tableau de variation"),"")</f>
        <v>#N/A</v>
      </c>
      <c r="T225" s="168"/>
      <c r="U225" s="169"/>
      <c r="Z225" s="233" t="str">
        <f t="shared" si="80"/>
        <v/>
      </c>
      <c r="AA225" s="233">
        <f t="shared" si="81"/>
        <v>0</v>
      </c>
      <c r="AB225" s="233">
        <f t="shared" si="94"/>
        <v>0</v>
      </c>
      <c r="AC225" s="233">
        <f t="shared" si="95"/>
        <v>0</v>
      </c>
      <c r="AD225" s="233">
        <f t="shared" si="96"/>
        <v>0</v>
      </c>
      <c r="AE225" s="233">
        <f t="shared" si="97"/>
        <v>0</v>
      </c>
      <c r="AF225" s="233">
        <f t="shared" si="98"/>
        <v>0</v>
      </c>
      <c r="AG225" s="233">
        <f t="shared" si="82"/>
        <v>0</v>
      </c>
      <c r="AH225" s="233">
        <f t="shared" si="83"/>
        <v>0</v>
      </c>
      <c r="AI225" s="233">
        <f t="shared" si="84"/>
        <v>0</v>
      </c>
      <c r="AJ225" s="233">
        <f t="shared" si="85"/>
        <v>0</v>
      </c>
      <c r="AK225" s="233">
        <f t="shared" si="86"/>
        <v>0</v>
      </c>
      <c r="AL225" s="233">
        <f t="shared" si="87"/>
        <v>0</v>
      </c>
      <c r="AM225" s="233">
        <f t="shared" si="88"/>
        <v>0</v>
      </c>
      <c r="AN225" s="233">
        <f t="shared" si="89"/>
        <v>0</v>
      </c>
      <c r="AO225" s="233">
        <f t="shared" si="90"/>
        <v>0</v>
      </c>
      <c r="AP225" s="233">
        <f t="shared" si="91"/>
        <v>0</v>
      </c>
      <c r="AQ225" s="233" t="str">
        <f t="shared" si="92"/>
        <v/>
      </c>
      <c r="AR225" s="113">
        <f t="shared" si="93"/>
        <v>0</v>
      </c>
    </row>
    <row r="226" spans="1:44">
      <c r="A226" s="158"/>
      <c r="B226" s="153"/>
      <c r="C226" s="154"/>
      <c r="D226" s="154"/>
      <c r="E226" s="154"/>
      <c r="F226" s="154"/>
      <c r="G226" s="154"/>
      <c r="H226" s="154"/>
      <c r="I226" s="141"/>
      <c r="J226" s="149"/>
      <c r="K226" s="143"/>
      <c r="L226" s="185">
        <f t="shared" si="78"/>
        <v>0</v>
      </c>
      <c r="M226" s="185">
        <f t="shared" si="79"/>
        <v>0</v>
      </c>
      <c r="N226" s="186">
        <f t="shared" si="76"/>
        <v>0</v>
      </c>
      <c r="O226" s="180"/>
      <c r="P226" s="177"/>
      <c r="Q226" s="166" t="str">
        <f t="shared" si="77"/>
        <v/>
      </c>
      <c r="R226" s="166"/>
      <c r="S226" s="167" t="e">
        <f>IF(HYPERLINK(INDEX(Tables!D:D,MATCH('BG Justif'!Q226,Tables!F:F,0)))&lt;&gt;"",HYPERLINK(INDEX(Tables!D:D,MATCH('BG Justif'!Q226,Tables!F:F,0)),"Tableau de variation"),"")</f>
        <v>#N/A</v>
      </c>
      <c r="T226" s="168"/>
      <c r="U226" s="169"/>
      <c r="Z226" s="233" t="str">
        <f t="shared" si="80"/>
        <v/>
      </c>
      <c r="AA226" s="233">
        <f t="shared" si="81"/>
        <v>0</v>
      </c>
      <c r="AB226" s="233">
        <f t="shared" si="94"/>
        <v>0</v>
      </c>
      <c r="AC226" s="233">
        <f t="shared" si="95"/>
        <v>0</v>
      </c>
      <c r="AD226" s="233">
        <f t="shared" si="96"/>
        <v>0</v>
      </c>
      <c r="AE226" s="233">
        <f t="shared" si="97"/>
        <v>0</v>
      </c>
      <c r="AF226" s="233">
        <f t="shared" si="98"/>
        <v>0</v>
      </c>
      <c r="AG226" s="233">
        <f t="shared" si="82"/>
        <v>0</v>
      </c>
      <c r="AH226" s="233">
        <f t="shared" si="83"/>
        <v>0</v>
      </c>
      <c r="AI226" s="233">
        <f t="shared" si="84"/>
        <v>0</v>
      </c>
      <c r="AJ226" s="233">
        <f t="shared" si="85"/>
        <v>0</v>
      </c>
      <c r="AK226" s="233">
        <f t="shared" si="86"/>
        <v>0</v>
      </c>
      <c r="AL226" s="233">
        <f t="shared" si="87"/>
        <v>0</v>
      </c>
      <c r="AM226" s="233">
        <f t="shared" si="88"/>
        <v>0</v>
      </c>
      <c r="AN226" s="233">
        <f t="shared" si="89"/>
        <v>0</v>
      </c>
      <c r="AO226" s="233">
        <f t="shared" si="90"/>
        <v>0</v>
      </c>
      <c r="AP226" s="233">
        <f t="shared" si="91"/>
        <v>0</v>
      </c>
      <c r="AQ226" s="233" t="str">
        <f t="shared" si="92"/>
        <v/>
      </c>
      <c r="AR226" s="113">
        <f t="shared" si="93"/>
        <v>0</v>
      </c>
    </row>
    <row r="227" spans="1:44">
      <c r="A227" s="158"/>
      <c r="B227" s="153"/>
      <c r="C227" s="154"/>
      <c r="D227" s="154"/>
      <c r="E227" s="154"/>
      <c r="F227" s="154"/>
      <c r="G227" s="154"/>
      <c r="H227" s="154"/>
      <c r="I227" s="150"/>
      <c r="J227" s="149"/>
      <c r="K227" s="151"/>
      <c r="L227" s="185">
        <f t="shared" si="78"/>
        <v>0</v>
      </c>
      <c r="M227" s="185">
        <f t="shared" si="79"/>
        <v>0</v>
      </c>
      <c r="N227" s="186">
        <f t="shared" si="76"/>
        <v>0</v>
      </c>
      <c r="O227" s="180"/>
      <c r="P227" s="177"/>
      <c r="Q227" s="166" t="str">
        <f t="shared" si="77"/>
        <v/>
      </c>
      <c r="R227" s="166"/>
      <c r="S227" s="167" t="e">
        <f>IF(HYPERLINK(INDEX(Tables!D:D,MATCH('BG Justif'!Q227,Tables!F:F,0)))&lt;&gt;"",HYPERLINK(INDEX(Tables!D:D,MATCH('BG Justif'!Q227,Tables!F:F,0)),"Tableau de variation"),"")</f>
        <v>#N/A</v>
      </c>
      <c r="T227" s="168"/>
      <c r="U227" s="169"/>
      <c r="Z227" s="233" t="str">
        <f t="shared" si="80"/>
        <v/>
      </c>
      <c r="AA227" s="233">
        <f t="shared" si="81"/>
        <v>0</v>
      </c>
      <c r="AB227" s="233">
        <f t="shared" si="94"/>
        <v>0</v>
      </c>
      <c r="AC227" s="233">
        <f t="shared" si="95"/>
        <v>0</v>
      </c>
      <c r="AD227" s="233">
        <f t="shared" si="96"/>
        <v>0</v>
      </c>
      <c r="AE227" s="233">
        <f t="shared" si="97"/>
        <v>0</v>
      </c>
      <c r="AF227" s="233">
        <f t="shared" si="98"/>
        <v>0</v>
      </c>
      <c r="AG227" s="233">
        <f t="shared" si="82"/>
        <v>0</v>
      </c>
      <c r="AH227" s="233">
        <f t="shared" si="83"/>
        <v>0</v>
      </c>
      <c r="AI227" s="233">
        <f t="shared" si="84"/>
        <v>0</v>
      </c>
      <c r="AJ227" s="233">
        <f t="shared" si="85"/>
        <v>0</v>
      </c>
      <c r="AK227" s="233">
        <f t="shared" si="86"/>
        <v>0</v>
      </c>
      <c r="AL227" s="233">
        <f t="shared" si="87"/>
        <v>0</v>
      </c>
      <c r="AM227" s="233">
        <f t="shared" si="88"/>
        <v>0</v>
      </c>
      <c r="AN227" s="233">
        <f t="shared" si="89"/>
        <v>0</v>
      </c>
      <c r="AO227" s="233">
        <f t="shared" si="90"/>
        <v>0</v>
      </c>
      <c r="AP227" s="233">
        <f t="shared" si="91"/>
        <v>0</v>
      </c>
      <c r="AQ227" s="233" t="str">
        <f t="shared" si="92"/>
        <v/>
      </c>
      <c r="AR227" s="113">
        <f t="shared" si="93"/>
        <v>0</v>
      </c>
    </row>
    <row r="228" spans="1:44">
      <c r="A228" s="158"/>
      <c r="B228" s="153"/>
      <c r="C228" s="154"/>
      <c r="D228" s="154"/>
      <c r="E228" s="154"/>
      <c r="F228" s="154"/>
      <c r="G228" s="154"/>
      <c r="H228" s="154"/>
      <c r="I228" s="141"/>
      <c r="J228" s="149"/>
      <c r="K228" s="143"/>
      <c r="L228" s="185">
        <f t="shared" si="78"/>
        <v>0</v>
      </c>
      <c r="M228" s="185">
        <f t="shared" si="79"/>
        <v>0</v>
      </c>
      <c r="N228" s="186">
        <f t="shared" si="76"/>
        <v>0</v>
      </c>
      <c r="O228" s="180"/>
      <c r="P228" s="177"/>
      <c r="Q228" s="166" t="str">
        <f t="shared" si="77"/>
        <v/>
      </c>
      <c r="R228" s="166"/>
      <c r="S228" s="167" t="e">
        <f>IF(HYPERLINK(INDEX(Tables!D:D,MATCH('BG Justif'!Q228,Tables!F:F,0)))&lt;&gt;"",HYPERLINK(INDEX(Tables!D:D,MATCH('BG Justif'!Q228,Tables!F:F,0)),"Tableau de variation"),"")</f>
        <v>#N/A</v>
      </c>
      <c r="T228" s="168"/>
      <c r="U228" s="169"/>
      <c r="Z228" s="233" t="str">
        <f t="shared" si="80"/>
        <v/>
      </c>
      <c r="AA228" s="233">
        <f t="shared" si="81"/>
        <v>0</v>
      </c>
      <c r="AB228" s="233">
        <f t="shared" si="94"/>
        <v>0</v>
      </c>
      <c r="AC228" s="233">
        <f t="shared" si="95"/>
        <v>0</v>
      </c>
      <c r="AD228" s="233">
        <f t="shared" si="96"/>
        <v>0</v>
      </c>
      <c r="AE228" s="233">
        <f t="shared" si="97"/>
        <v>0</v>
      </c>
      <c r="AF228" s="233">
        <f t="shared" si="98"/>
        <v>0</v>
      </c>
      <c r="AG228" s="233">
        <f t="shared" si="82"/>
        <v>0</v>
      </c>
      <c r="AH228" s="233">
        <f t="shared" si="83"/>
        <v>0</v>
      </c>
      <c r="AI228" s="233">
        <f t="shared" si="84"/>
        <v>0</v>
      </c>
      <c r="AJ228" s="233">
        <f t="shared" si="85"/>
        <v>0</v>
      </c>
      <c r="AK228" s="233">
        <f t="shared" si="86"/>
        <v>0</v>
      </c>
      <c r="AL228" s="233">
        <f t="shared" si="87"/>
        <v>0</v>
      </c>
      <c r="AM228" s="233">
        <f t="shared" si="88"/>
        <v>0</v>
      </c>
      <c r="AN228" s="233">
        <f t="shared" si="89"/>
        <v>0</v>
      </c>
      <c r="AO228" s="233">
        <f t="shared" si="90"/>
        <v>0</v>
      </c>
      <c r="AP228" s="233">
        <f t="shared" si="91"/>
        <v>0</v>
      </c>
      <c r="AQ228" s="233" t="str">
        <f t="shared" si="92"/>
        <v/>
      </c>
      <c r="AR228" s="113">
        <f t="shared" si="93"/>
        <v>0</v>
      </c>
    </row>
    <row r="229" spans="1:44">
      <c r="A229" s="158"/>
      <c r="B229" s="153"/>
      <c r="C229" s="154"/>
      <c r="D229" s="154"/>
      <c r="E229" s="154"/>
      <c r="F229" s="154"/>
      <c r="G229" s="154"/>
      <c r="H229" s="154"/>
      <c r="I229" s="150"/>
      <c r="J229" s="149"/>
      <c r="K229" s="151"/>
      <c r="L229" s="185">
        <f t="shared" si="78"/>
        <v>0</v>
      </c>
      <c r="M229" s="185">
        <f t="shared" si="79"/>
        <v>0</v>
      </c>
      <c r="N229" s="186">
        <f t="shared" si="76"/>
        <v>0</v>
      </c>
      <c r="O229" s="180"/>
      <c r="P229" s="177"/>
      <c r="Q229" s="166" t="str">
        <f t="shared" si="77"/>
        <v/>
      </c>
      <c r="R229" s="166"/>
      <c r="S229" s="167" t="e">
        <f>IF(HYPERLINK(INDEX(Tables!D:D,MATCH('BG Justif'!Q229,Tables!F:F,0)))&lt;&gt;"",HYPERLINK(INDEX(Tables!D:D,MATCH('BG Justif'!Q229,Tables!F:F,0)),"Tableau de variation"),"")</f>
        <v>#N/A</v>
      </c>
      <c r="T229" s="168"/>
      <c r="U229" s="169"/>
      <c r="Z229" s="233" t="str">
        <f t="shared" si="80"/>
        <v/>
      </c>
      <c r="AA229" s="233">
        <f t="shared" si="81"/>
        <v>0</v>
      </c>
      <c r="AB229" s="233">
        <f t="shared" si="94"/>
        <v>0</v>
      </c>
      <c r="AC229" s="233">
        <f t="shared" si="95"/>
        <v>0</v>
      </c>
      <c r="AD229" s="233">
        <f t="shared" si="96"/>
        <v>0</v>
      </c>
      <c r="AE229" s="233">
        <f t="shared" si="97"/>
        <v>0</v>
      </c>
      <c r="AF229" s="233">
        <f t="shared" si="98"/>
        <v>0</v>
      </c>
      <c r="AG229" s="233">
        <f t="shared" si="82"/>
        <v>0</v>
      </c>
      <c r="AH229" s="233">
        <f t="shared" si="83"/>
        <v>0</v>
      </c>
      <c r="AI229" s="233">
        <f t="shared" si="84"/>
        <v>0</v>
      </c>
      <c r="AJ229" s="233">
        <f t="shared" si="85"/>
        <v>0</v>
      </c>
      <c r="AK229" s="233">
        <f t="shared" si="86"/>
        <v>0</v>
      </c>
      <c r="AL229" s="233">
        <f t="shared" si="87"/>
        <v>0</v>
      </c>
      <c r="AM229" s="233">
        <f t="shared" si="88"/>
        <v>0</v>
      </c>
      <c r="AN229" s="233">
        <f t="shared" si="89"/>
        <v>0</v>
      </c>
      <c r="AO229" s="233">
        <f t="shared" si="90"/>
        <v>0</v>
      </c>
      <c r="AP229" s="233">
        <f t="shared" si="91"/>
        <v>0</v>
      </c>
      <c r="AQ229" s="233" t="str">
        <f t="shared" si="92"/>
        <v/>
      </c>
      <c r="AR229" s="113">
        <f t="shared" si="93"/>
        <v>0</v>
      </c>
    </row>
    <row r="230" spans="1:44">
      <c r="A230" s="158"/>
      <c r="B230" s="153"/>
      <c r="C230" s="154"/>
      <c r="D230" s="154"/>
      <c r="E230" s="154"/>
      <c r="F230" s="154"/>
      <c r="G230" s="154"/>
      <c r="H230" s="154"/>
      <c r="I230" s="141"/>
      <c r="J230" s="149"/>
      <c r="K230" s="143"/>
      <c r="L230" s="185">
        <f t="shared" si="78"/>
        <v>0</v>
      </c>
      <c r="M230" s="185">
        <f t="shared" si="79"/>
        <v>0</v>
      </c>
      <c r="N230" s="186">
        <f t="shared" si="76"/>
        <v>0</v>
      </c>
      <c r="O230" s="180"/>
      <c r="P230" s="177"/>
      <c r="Q230" s="166" t="str">
        <f t="shared" si="77"/>
        <v/>
      </c>
      <c r="R230" s="166"/>
      <c r="S230" s="167" t="e">
        <f>IF(HYPERLINK(INDEX(Tables!D:D,MATCH('BG Justif'!Q230,Tables!F:F,0)))&lt;&gt;"",HYPERLINK(INDEX(Tables!D:D,MATCH('BG Justif'!Q230,Tables!F:F,0)),"Tableau de variation"),"")</f>
        <v>#N/A</v>
      </c>
      <c r="T230" s="168"/>
      <c r="U230" s="169"/>
      <c r="Z230" s="233" t="str">
        <f t="shared" si="80"/>
        <v/>
      </c>
      <c r="AA230" s="233">
        <f t="shared" si="81"/>
        <v>0</v>
      </c>
      <c r="AB230" s="233">
        <f t="shared" si="94"/>
        <v>0</v>
      </c>
      <c r="AC230" s="233">
        <f t="shared" si="95"/>
        <v>0</v>
      </c>
      <c r="AD230" s="233">
        <f t="shared" si="96"/>
        <v>0</v>
      </c>
      <c r="AE230" s="233">
        <f t="shared" si="97"/>
        <v>0</v>
      </c>
      <c r="AF230" s="233">
        <f t="shared" si="98"/>
        <v>0</v>
      </c>
      <c r="AG230" s="233">
        <f t="shared" si="82"/>
        <v>0</v>
      </c>
      <c r="AH230" s="233">
        <f t="shared" si="83"/>
        <v>0</v>
      </c>
      <c r="AI230" s="233">
        <f t="shared" si="84"/>
        <v>0</v>
      </c>
      <c r="AJ230" s="233">
        <f t="shared" si="85"/>
        <v>0</v>
      </c>
      <c r="AK230" s="233">
        <f t="shared" si="86"/>
        <v>0</v>
      </c>
      <c r="AL230" s="233">
        <f t="shared" si="87"/>
        <v>0</v>
      </c>
      <c r="AM230" s="233">
        <f t="shared" si="88"/>
        <v>0</v>
      </c>
      <c r="AN230" s="233">
        <f t="shared" si="89"/>
        <v>0</v>
      </c>
      <c r="AO230" s="233">
        <f t="shared" si="90"/>
        <v>0</v>
      </c>
      <c r="AP230" s="233">
        <f t="shared" si="91"/>
        <v>0</v>
      </c>
      <c r="AQ230" s="233" t="str">
        <f t="shared" si="92"/>
        <v/>
      </c>
      <c r="AR230" s="113">
        <f t="shared" si="93"/>
        <v>0</v>
      </c>
    </row>
    <row r="231" spans="1:44">
      <c r="A231" s="158"/>
      <c r="B231" s="153"/>
      <c r="C231" s="154"/>
      <c r="D231" s="154"/>
      <c r="E231" s="154"/>
      <c r="F231" s="154"/>
      <c r="G231" s="154"/>
      <c r="H231" s="154"/>
      <c r="I231" s="150"/>
      <c r="J231" s="149"/>
      <c r="K231" s="151"/>
      <c r="L231" s="185">
        <f t="shared" si="78"/>
        <v>0</v>
      </c>
      <c r="M231" s="185">
        <f t="shared" si="79"/>
        <v>0</v>
      </c>
      <c r="N231" s="186">
        <f t="shared" si="76"/>
        <v>0</v>
      </c>
      <c r="O231" s="180"/>
      <c r="P231" s="177"/>
      <c r="Q231" s="166" t="str">
        <f t="shared" si="77"/>
        <v/>
      </c>
      <c r="R231" s="166"/>
      <c r="S231" s="167" t="e">
        <f>IF(HYPERLINK(INDEX(Tables!D:D,MATCH('BG Justif'!Q231,Tables!F:F,0)))&lt;&gt;"",HYPERLINK(INDEX(Tables!D:D,MATCH('BG Justif'!Q231,Tables!F:F,0)),"Tableau de variation"),"")</f>
        <v>#N/A</v>
      </c>
      <c r="T231" s="168"/>
      <c r="U231" s="169"/>
      <c r="Z231" s="233" t="str">
        <f t="shared" si="80"/>
        <v/>
      </c>
      <c r="AA231" s="233">
        <f t="shared" si="81"/>
        <v>0</v>
      </c>
      <c r="AB231" s="233">
        <f t="shared" si="94"/>
        <v>0</v>
      </c>
      <c r="AC231" s="233">
        <f t="shared" si="95"/>
        <v>0</v>
      </c>
      <c r="AD231" s="233">
        <f t="shared" si="96"/>
        <v>0</v>
      </c>
      <c r="AE231" s="233">
        <f t="shared" si="97"/>
        <v>0</v>
      </c>
      <c r="AF231" s="233">
        <f t="shared" si="98"/>
        <v>0</v>
      </c>
      <c r="AG231" s="233">
        <f t="shared" si="82"/>
        <v>0</v>
      </c>
      <c r="AH231" s="233">
        <f t="shared" si="83"/>
        <v>0</v>
      </c>
      <c r="AI231" s="233">
        <f t="shared" si="84"/>
        <v>0</v>
      </c>
      <c r="AJ231" s="233">
        <f t="shared" si="85"/>
        <v>0</v>
      </c>
      <c r="AK231" s="233">
        <f t="shared" si="86"/>
        <v>0</v>
      </c>
      <c r="AL231" s="233">
        <f t="shared" si="87"/>
        <v>0</v>
      </c>
      <c r="AM231" s="233">
        <f t="shared" si="88"/>
        <v>0</v>
      </c>
      <c r="AN231" s="233">
        <f t="shared" si="89"/>
        <v>0</v>
      </c>
      <c r="AO231" s="233">
        <f t="shared" si="90"/>
        <v>0</v>
      </c>
      <c r="AP231" s="233">
        <f t="shared" si="91"/>
        <v>0</v>
      </c>
      <c r="AQ231" s="233" t="str">
        <f t="shared" si="92"/>
        <v/>
      </c>
      <c r="AR231" s="113">
        <f t="shared" si="93"/>
        <v>0</v>
      </c>
    </row>
    <row r="232" spans="1:44">
      <c r="A232" s="158"/>
      <c r="B232" s="153"/>
      <c r="C232" s="154"/>
      <c r="D232" s="154"/>
      <c r="E232" s="154"/>
      <c r="F232" s="154"/>
      <c r="G232" s="154"/>
      <c r="H232" s="154"/>
      <c r="I232" s="141"/>
      <c r="J232" s="149"/>
      <c r="K232" s="143"/>
      <c r="L232" s="185">
        <f t="shared" si="78"/>
        <v>0</v>
      </c>
      <c r="M232" s="185">
        <f t="shared" si="79"/>
        <v>0</v>
      </c>
      <c r="N232" s="186">
        <f t="shared" si="76"/>
        <v>0</v>
      </c>
      <c r="O232" s="180"/>
      <c r="P232" s="177"/>
      <c r="Q232" s="166" t="str">
        <f t="shared" si="77"/>
        <v/>
      </c>
      <c r="R232" s="166"/>
      <c r="S232" s="167" t="e">
        <f>IF(HYPERLINK(INDEX(Tables!D:D,MATCH('BG Justif'!Q232,Tables!F:F,0)))&lt;&gt;"",HYPERLINK(INDEX(Tables!D:D,MATCH('BG Justif'!Q232,Tables!F:F,0)),"Tableau de variation"),"")</f>
        <v>#N/A</v>
      </c>
      <c r="T232" s="168"/>
      <c r="U232" s="169"/>
      <c r="Z232" s="233" t="str">
        <f t="shared" si="80"/>
        <v/>
      </c>
      <c r="AA232" s="233">
        <f t="shared" si="81"/>
        <v>0</v>
      </c>
      <c r="AB232" s="233">
        <f t="shared" si="94"/>
        <v>0</v>
      </c>
      <c r="AC232" s="233">
        <f t="shared" si="95"/>
        <v>0</v>
      </c>
      <c r="AD232" s="233">
        <f t="shared" si="96"/>
        <v>0</v>
      </c>
      <c r="AE232" s="233">
        <f t="shared" si="97"/>
        <v>0</v>
      </c>
      <c r="AF232" s="233">
        <f t="shared" si="98"/>
        <v>0</v>
      </c>
      <c r="AG232" s="233">
        <f t="shared" si="82"/>
        <v>0</v>
      </c>
      <c r="AH232" s="233">
        <f t="shared" si="83"/>
        <v>0</v>
      </c>
      <c r="AI232" s="233">
        <f t="shared" si="84"/>
        <v>0</v>
      </c>
      <c r="AJ232" s="233">
        <f t="shared" si="85"/>
        <v>0</v>
      </c>
      <c r="AK232" s="233">
        <f t="shared" si="86"/>
        <v>0</v>
      </c>
      <c r="AL232" s="233">
        <f t="shared" si="87"/>
        <v>0</v>
      </c>
      <c r="AM232" s="233">
        <f t="shared" si="88"/>
        <v>0</v>
      </c>
      <c r="AN232" s="233">
        <f t="shared" si="89"/>
        <v>0</v>
      </c>
      <c r="AO232" s="233">
        <f t="shared" si="90"/>
        <v>0</v>
      </c>
      <c r="AP232" s="233">
        <f t="shared" si="91"/>
        <v>0</v>
      </c>
      <c r="AQ232" s="233" t="str">
        <f t="shared" si="92"/>
        <v/>
      </c>
      <c r="AR232" s="113">
        <f t="shared" si="93"/>
        <v>0</v>
      </c>
    </row>
    <row r="233" spans="1:44">
      <c r="A233" s="158"/>
      <c r="B233" s="153"/>
      <c r="C233" s="154"/>
      <c r="D233" s="154"/>
      <c r="E233" s="154"/>
      <c r="F233" s="154"/>
      <c r="G233" s="154"/>
      <c r="H233" s="154"/>
      <c r="I233" s="150"/>
      <c r="J233" s="149"/>
      <c r="K233" s="151"/>
      <c r="L233" s="185">
        <f t="shared" si="78"/>
        <v>0</v>
      </c>
      <c r="M233" s="185">
        <f t="shared" si="79"/>
        <v>0</v>
      </c>
      <c r="N233" s="186">
        <f t="shared" si="76"/>
        <v>0</v>
      </c>
      <c r="O233" s="180"/>
      <c r="P233" s="177"/>
      <c r="Q233" s="166" t="str">
        <f t="shared" si="77"/>
        <v/>
      </c>
      <c r="R233" s="166"/>
      <c r="S233" s="167" t="e">
        <f>IF(HYPERLINK(INDEX(Tables!D:D,MATCH('BG Justif'!Q233,Tables!F:F,0)))&lt;&gt;"",HYPERLINK(INDEX(Tables!D:D,MATCH('BG Justif'!Q233,Tables!F:F,0)),"Tableau de variation"),"")</f>
        <v>#N/A</v>
      </c>
      <c r="T233" s="168"/>
      <c r="U233" s="169"/>
      <c r="Z233" s="233" t="str">
        <f t="shared" si="80"/>
        <v/>
      </c>
      <c r="AA233" s="233">
        <f t="shared" si="81"/>
        <v>0</v>
      </c>
      <c r="AB233" s="233">
        <f t="shared" si="94"/>
        <v>0</v>
      </c>
      <c r="AC233" s="233">
        <f t="shared" si="95"/>
        <v>0</v>
      </c>
      <c r="AD233" s="233">
        <f t="shared" si="96"/>
        <v>0</v>
      </c>
      <c r="AE233" s="233">
        <f t="shared" si="97"/>
        <v>0</v>
      </c>
      <c r="AF233" s="233">
        <f t="shared" si="98"/>
        <v>0</v>
      </c>
      <c r="AG233" s="233">
        <f t="shared" si="82"/>
        <v>0</v>
      </c>
      <c r="AH233" s="233">
        <f t="shared" si="83"/>
        <v>0</v>
      </c>
      <c r="AI233" s="233">
        <f t="shared" si="84"/>
        <v>0</v>
      </c>
      <c r="AJ233" s="233">
        <f t="shared" si="85"/>
        <v>0</v>
      </c>
      <c r="AK233" s="233">
        <f t="shared" si="86"/>
        <v>0</v>
      </c>
      <c r="AL233" s="233">
        <f t="shared" si="87"/>
        <v>0</v>
      </c>
      <c r="AM233" s="233">
        <f t="shared" si="88"/>
        <v>0</v>
      </c>
      <c r="AN233" s="233">
        <f t="shared" si="89"/>
        <v>0</v>
      </c>
      <c r="AO233" s="233">
        <f t="shared" si="90"/>
        <v>0</v>
      </c>
      <c r="AP233" s="233">
        <f t="shared" si="91"/>
        <v>0</v>
      </c>
      <c r="AQ233" s="233" t="str">
        <f t="shared" si="92"/>
        <v/>
      </c>
      <c r="AR233" s="113">
        <f t="shared" si="93"/>
        <v>0</v>
      </c>
    </row>
    <row r="234" spans="1:44">
      <c r="A234" s="158"/>
      <c r="B234" s="153"/>
      <c r="C234" s="154"/>
      <c r="D234" s="154"/>
      <c r="E234" s="154"/>
      <c r="F234" s="154"/>
      <c r="G234" s="154"/>
      <c r="H234" s="154"/>
      <c r="I234" s="141"/>
      <c r="J234" s="149"/>
      <c r="K234" s="143"/>
      <c r="L234" s="185">
        <f t="shared" si="78"/>
        <v>0</v>
      </c>
      <c r="M234" s="185">
        <f t="shared" si="79"/>
        <v>0</v>
      </c>
      <c r="N234" s="186">
        <f t="shared" si="76"/>
        <v>0</v>
      </c>
      <c r="O234" s="180"/>
      <c r="P234" s="177"/>
      <c r="Q234" s="166" t="str">
        <f t="shared" si="77"/>
        <v/>
      </c>
      <c r="R234" s="166"/>
      <c r="S234" s="167" t="e">
        <f>IF(HYPERLINK(INDEX(Tables!D:D,MATCH('BG Justif'!Q234,Tables!F:F,0)))&lt;&gt;"",HYPERLINK(INDEX(Tables!D:D,MATCH('BG Justif'!Q234,Tables!F:F,0)),"Tableau de variation"),"")</f>
        <v>#N/A</v>
      </c>
      <c r="T234" s="168"/>
      <c r="U234" s="169"/>
      <c r="Z234" s="233" t="str">
        <f t="shared" si="80"/>
        <v/>
      </c>
      <c r="AA234" s="233">
        <f t="shared" si="81"/>
        <v>0</v>
      </c>
      <c r="AB234" s="233">
        <f t="shared" si="94"/>
        <v>0</v>
      </c>
      <c r="AC234" s="233">
        <f t="shared" si="95"/>
        <v>0</v>
      </c>
      <c r="AD234" s="233">
        <f t="shared" si="96"/>
        <v>0</v>
      </c>
      <c r="AE234" s="233">
        <f t="shared" si="97"/>
        <v>0</v>
      </c>
      <c r="AF234" s="233">
        <f t="shared" si="98"/>
        <v>0</v>
      </c>
      <c r="AG234" s="233">
        <f t="shared" si="82"/>
        <v>0</v>
      </c>
      <c r="AH234" s="233">
        <f t="shared" si="83"/>
        <v>0</v>
      </c>
      <c r="AI234" s="233">
        <f t="shared" si="84"/>
        <v>0</v>
      </c>
      <c r="AJ234" s="233">
        <f t="shared" si="85"/>
        <v>0</v>
      </c>
      <c r="AK234" s="233">
        <f t="shared" si="86"/>
        <v>0</v>
      </c>
      <c r="AL234" s="233">
        <f t="shared" si="87"/>
        <v>0</v>
      </c>
      <c r="AM234" s="233">
        <f t="shared" si="88"/>
        <v>0</v>
      </c>
      <c r="AN234" s="233">
        <f t="shared" si="89"/>
        <v>0</v>
      </c>
      <c r="AO234" s="233">
        <f t="shared" si="90"/>
        <v>0</v>
      </c>
      <c r="AP234" s="233">
        <f t="shared" si="91"/>
        <v>0</v>
      </c>
      <c r="AQ234" s="233" t="str">
        <f t="shared" si="92"/>
        <v/>
      </c>
      <c r="AR234" s="113">
        <f t="shared" si="93"/>
        <v>0</v>
      </c>
    </row>
    <row r="235" spans="1:44">
      <c r="A235" s="158"/>
      <c r="B235" s="153"/>
      <c r="C235" s="154"/>
      <c r="D235" s="154"/>
      <c r="E235" s="154"/>
      <c r="F235" s="154"/>
      <c r="G235" s="154"/>
      <c r="H235" s="154"/>
      <c r="I235" s="150"/>
      <c r="J235" s="149"/>
      <c r="K235" s="151"/>
      <c r="L235" s="185">
        <f t="shared" si="78"/>
        <v>0</v>
      </c>
      <c r="M235" s="185">
        <f t="shared" si="79"/>
        <v>0</v>
      </c>
      <c r="N235" s="186">
        <f t="shared" si="76"/>
        <v>0</v>
      </c>
      <c r="O235" s="180"/>
      <c r="P235" s="177"/>
      <c r="Q235" s="166" t="str">
        <f t="shared" si="77"/>
        <v/>
      </c>
      <c r="R235" s="166"/>
      <c r="S235" s="167" t="e">
        <f>IF(HYPERLINK(INDEX(Tables!D:D,MATCH('BG Justif'!Q235,Tables!F:F,0)))&lt;&gt;"",HYPERLINK(INDEX(Tables!D:D,MATCH('BG Justif'!Q235,Tables!F:F,0)),"Tableau de variation"),"")</f>
        <v>#N/A</v>
      </c>
      <c r="T235" s="168"/>
      <c r="U235" s="169"/>
      <c r="Z235" s="233" t="str">
        <f t="shared" si="80"/>
        <v/>
      </c>
      <c r="AA235" s="233">
        <f t="shared" si="81"/>
        <v>0</v>
      </c>
      <c r="AB235" s="233">
        <f t="shared" si="94"/>
        <v>0</v>
      </c>
      <c r="AC235" s="233">
        <f t="shared" si="95"/>
        <v>0</v>
      </c>
      <c r="AD235" s="233">
        <f t="shared" si="96"/>
        <v>0</v>
      </c>
      <c r="AE235" s="233">
        <f t="shared" si="97"/>
        <v>0</v>
      </c>
      <c r="AF235" s="233">
        <f t="shared" si="98"/>
        <v>0</v>
      </c>
      <c r="AG235" s="233">
        <f t="shared" si="82"/>
        <v>0</v>
      </c>
      <c r="AH235" s="233">
        <f t="shared" si="83"/>
        <v>0</v>
      </c>
      <c r="AI235" s="233">
        <f t="shared" si="84"/>
        <v>0</v>
      </c>
      <c r="AJ235" s="233">
        <f t="shared" si="85"/>
        <v>0</v>
      </c>
      <c r="AK235" s="233">
        <f t="shared" si="86"/>
        <v>0</v>
      </c>
      <c r="AL235" s="233">
        <f t="shared" si="87"/>
        <v>0</v>
      </c>
      <c r="AM235" s="233">
        <f t="shared" si="88"/>
        <v>0</v>
      </c>
      <c r="AN235" s="233">
        <f t="shared" si="89"/>
        <v>0</v>
      </c>
      <c r="AO235" s="233">
        <f t="shared" si="90"/>
        <v>0</v>
      </c>
      <c r="AP235" s="233">
        <f t="shared" si="91"/>
        <v>0</v>
      </c>
      <c r="AQ235" s="233" t="str">
        <f t="shared" si="92"/>
        <v/>
      </c>
      <c r="AR235" s="113">
        <f t="shared" si="93"/>
        <v>0</v>
      </c>
    </row>
    <row r="236" spans="1:44">
      <c r="A236" s="158"/>
      <c r="B236" s="153"/>
      <c r="C236" s="154"/>
      <c r="D236" s="154"/>
      <c r="E236" s="154"/>
      <c r="F236" s="154"/>
      <c r="G236" s="154"/>
      <c r="H236" s="154"/>
      <c r="I236" s="141"/>
      <c r="J236" s="149"/>
      <c r="K236" s="143"/>
      <c r="L236" s="185">
        <f t="shared" si="78"/>
        <v>0</v>
      </c>
      <c r="M236" s="185">
        <f t="shared" si="79"/>
        <v>0</v>
      </c>
      <c r="N236" s="186">
        <f t="shared" si="76"/>
        <v>0</v>
      </c>
      <c r="O236" s="180"/>
      <c r="P236" s="177"/>
      <c r="Q236" s="166" t="str">
        <f t="shared" si="77"/>
        <v/>
      </c>
      <c r="R236" s="166"/>
      <c r="S236" s="167" t="e">
        <f>IF(HYPERLINK(INDEX(Tables!D:D,MATCH('BG Justif'!Q236,Tables!F:F,0)))&lt;&gt;"",HYPERLINK(INDEX(Tables!D:D,MATCH('BG Justif'!Q236,Tables!F:F,0)),"Tableau de variation"),"")</f>
        <v>#N/A</v>
      </c>
      <c r="T236" s="168"/>
      <c r="U236" s="169"/>
      <c r="Z236" s="233" t="str">
        <f t="shared" si="80"/>
        <v/>
      </c>
      <c r="AA236" s="233">
        <f t="shared" si="81"/>
        <v>0</v>
      </c>
      <c r="AB236" s="233">
        <f t="shared" si="94"/>
        <v>0</v>
      </c>
      <c r="AC236" s="233">
        <f t="shared" si="95"/>
        <v>0</v>
      </c>
      <c r="AD236" s="233">
        <f t="shared" si="96"/>
        <v>0</v>
      </c>
      <c r="AE236" s="233">
        <f t="shared" si="97"/>
        <v>0</v>
      </c>
      <c r="AF236" s="233">
        <f t="shared" si="98"/>
        <v>0</v>
      </c>
      <c r="AG236" s="233">
        <f t="shared" si="82"/>
        <v>0</v>
      </c>
      <c r="AH236" s="233">
        <f t="shared" si="83"/>
        <v>0</v>
      </c>
      <c r="AI236" s="233">
        <f t="shared" si="84"/>
        <v>0</v>
      </c>
      <c r="AJ236" s="233">
        <f t="shared" si="85"/>
        <v>0</v>
      </c>
      <c r="AK236" s="233">
        <f t="shared" si="86"/>
        <v>0</v>
      </c>
      <c r="AL236" s="233">
        <f t="shared" si="87"/>
        <v>0</v>
      </c>
      <c r="AM236" s="233">
        <f t="shared" si="88"/>
        <v>0</v>
      </c>
      <c r="AN236" s="233">
        <f t="shared" si="89"/>
        <v>0</v>
      </c>
      <c r="AO236" s="233">
        <f t="shared" si="90"/>
        <v>0</v>
      </c>
      <c r="AP236" s="233">
        <f t="shared" si="91"/>
        <v>0</v>
      </c>
      <c r="AQ236" s="233" t="str">
        <f t="shared" si="92"/>
        <v/>
      </c>
      <c r="AR236" s="113">
        <f t="shared" si="93"/>
        <v>0</v>
      </c>
    </row>
    <row r="237" spans="1:44">
      <c r="A237" s="158"/>
      <c r="B237" s="153"/>
      <c r="C237" s="154"/>
      <c r="D237" s="154"/>
      <c r="E237" s="154"/>
      <c r="F237" s="154"/>
      <c r="G237" s="154"/>
      <c r="H237" s="154"/>
      <c r="I237" s="150"/>
      <c r="J237" s="149"/>
      <c r="K237" s="151"/>
      <c r="L237" s="185">
        <f t="shared" si="78"/>
        <v>0</v>
      </c>
      <c r="M237" s="185">
        <f t="shared" si="79"/>
        <v>0</v>
      </c>
      <c r="N237" s="186">
        <f t="shared" si="76"/>
        <v>0</v>
      </c>
      <c r="O237" s="180"/>
      <c r="P237" s="177"/>
      <c r="Q237" s="166" t="str">
        <f t="shared" si="77"/>
        <v/>
      </c>
      <c r="R237" s="166"/>
      <c r="S237" s="167" t="e">
        <f>IF(HYPERLINK(INDEX(Tables!D:D,MATCH('BG Justif'!Q237,Tables!F:F,0)))&lt;&gt;"",HYPERLINK(INDEX(Tables!D:D,MATCH('BG Justif'!Q237,Tables!F:F,0)),"Tableau de variation"),"")</f>
        <v>#N/A</v>
      </c>
      <c r="T237" s="168"/>
      <c r="U237" s="169"/>
      <c r="Z237" s="233" t="str">
        <f t="shared" si="80"/>
        <v/>
      </c>
      <c r="AA237" s="233">
        <f t="shared" si="81"/>
        <v>0</v>
      </c>
      <c r="AB237" s="233">
        <f t="shared" si="94"/>
        <v>0</v>
      </c>
      <c r="AC237" s="233">
        <f t="shared" si="95"/>
        <v>0</v>
      </c>
      <c r="AD237" s="233">
        <f t="shared" si="96"/>
        <v>0</v>
      </c>
      <c r="AE237" s="233">
        <f t="shared" si="97"/>
        <v>0</v>
      </c>
      <c r="AF237" s="233">
        <f t="shared" si="98"/>
        <v>0</v>
      </c>
      <c r="AG237" s="233">
        <f t="shared" si="82"/>
        <v>0</v>
      </c>
      <c r="AH237" s="233">
        <f t="shared" si="83"/>
        <v>0</v>
      </c>
      <c r="AI237" s="233">
        <f t="shared" si="84"/>
        <v>0</v>
      </c>
      <c r="AJ237" s="233">
        <f t="shared" si="85"/>
        <v>0</v>
      </c>
      <c r="AK237" s="233">
        <f t="shared" si="86"/>
        <v>0</v>
      </c>
      <c r="AL237" s="233">
        <f t="shared" si="87"/>
        <v>0</v>
      </c>
      <c r="AM237" s="233">
        <f t="shared" si="88"/>
        <v>0</v>
      </c>
      <c r="AN237" s="233">
        <f t="shared" si="89"/>
        <v>0</v>
      </c>
      <c r="AO237" s="233">
        <f t="shared" si="90"/>
        <v>0</v>
      </c>
      <c r="AP237" s="233">
        <f t="shared" si="91"/>
        <v>0</v>
      </c>
      <c r="AQ237" s="233" t="str">
        <f t="shared" si="92"/>
        <v/>
      </c>
      <c r="AR237" s="113">
        <f t="shared" si="93"/>
        <v>0</v>
      </c>
    </row>
    <row r="238" spans="1:44">
      <c r="A238" s="158"/>
      <c r="B238" s="153"/>
      <c r="C238" s="154"/>
      <c r="D238" s="154"/>
      <c r="E238" s="154"/>
      <c r="F238" s="154"/>
      <c r="G238" s="154"/>
      <c r="H238" s="154"/>
      <c r="I238" s="141"/>
      <c r="J238" s="149"/>
      <c r="K238" s="143"/>
      <c r="L238" s="185">
        <f t="shared" si="78"/>
        <v>0</v>
      </c>
      <c r="M238" s="185">
        <f t="shared" si="79"/>
        <v>0</v>
      </c>
      <c r="N238" s="186">
        <f t="shared" si="76"/>
        <v>0</v>
      </c>
      <c r="O238" s="180"/>
      <c r="P238" s="177"/>
      <c r="Q238" s="166" t="str">
        <f t="shared" si="77"/>
        <v/>
      </c>
      <c r="R238" s="166"/>
      <c r="S238" s="167" t="e">
        <f>IF(HYPERLINK(INDEX(Tables!D:D,MATCH('BG Justif'!Q238,Tables!F:F,0)))&lt;&gt;"",HYPERLINK(INDEX(Tables!D:D,MATCH('BG Justif'!Q238,Tables!F:F,0)),"Tableau de variation"),"")</f>
        <v>#N/A</v>
      </c>
      <c r="T238" s="168"/>
      <c r="U238" s="169"/>
      <c r="Z238" s="233" t="str">
        <f t="shared" si="80"/>
        <v/>
      </c>
      <c r="AA238" s="233">
        <f t="shared" si="81"/>
        <v>0</v>
      </c>
      <c r="AB238" s="233">
        <f t="shared" si="94"/>
        <v>0</v>
      </c>
      <c r="AC238" s="233">
        <f t="shared" si="95"/>
        <v>0</v>
      </c>
      <c r="AD238" s="233">
        <f t="shared" si="96"/>
        <v>0</v>
      </c>
      <c r="AE238" s="233">
        <f t="shared" si="97"/>
        <v>0</v>
      </c>
      <c r="AF238" s="233">
        <f t="shared" si="98"/>
        <v>0</v>
      </c>
      <c r="AG238" s="233">
        <f t="shared" si="82"/>
        <v>0</v>
      </c>
      <c r="AH238" s="233">
        <f t="shared" si="83"/>
        <v>0</v>
      </c>
      <c r="AI238" s="233">
        <f t="shared" si="84"/>
        <v>0</v>
      </c>
      <c r="AJ238" s="233">
        <f t="shared" si="85"/>
        <v>0</v>
      </c>
      <c r="AK238" s="233">
        <f t="shared" si="86"/>
        <v>0</v>
      </c>
      <c r="AL238" s="233">
        <f t="shared" si="87"/>
        <v>0</v>
      </c>
      <c r="AM238" s="233">
        <f t="shared" si="88"/>
        <v>0</v>
      </c>
      <c r="AN238" s="233">
        <f t="shared" si="89"/>
        <v>0</v>
      </c>
      <c r="AO238" s="233">
        <f t="shared" si="90"/>
        <v>0</v>
      </c>
      <c r="AP238" s="233">
        <f t="shared" si="91"/>
        <v>0</v>
      </c>
      <c r="AQ238" s="233" t="str">
        <f t="shared" si="92"/>
        <v/>
      </c>
      <c r="AR238" s="113">
        <f t="shared" si="93"/>
        <v>0</v>
      </c>
    </row>
    <row r="239" spans="1:44">
      <c r="A239" s="158"/>
      <c r="B239" s="153"/>
      <c r="C239" s="154"/>
      <c r="D239" s="154"/>
      <c r="E239" s="154"/>
      <c r="F239" s="154"/>
      <c r="G239" s="154"/>
      <c r="H239" s="154"/>
      <c r="I239" s="150"/>
      <c r="J239" s="149"/>
      <c r="K239" s="151"/>
      <c r="L239" s="185">
        <f t="shared" si="78"/>
        <v>0</v>
      </c>
      <c r="M239" s="185">
        <f t="shared" si="79"/>
        <v>0</v>
      </c>
      <c r="N239" s="186">
        <f t="shared" si="76"/>
        <v>0</v>
      </c>
      <c r="O239" s="180"/>
      <c r="P239" s="177"/>
      <c r="Q239" s="166" t="str">
        <f t="shared" si="77"/>
        <v/>
      </c>
      <c r="R239" s="166"/>
      <c r="S239" s="167" t="e">
        <f>IF(HYPERLINK(INDEX(Tables!D:D,MATCH('BG Justif'!Q239,Tables!F:F,0)))&lt;&gt;"",HYPERLINK(INDEX(Tables!D:D,MATCH('BG Justif'!Q239,Tables!F:F,0)),"Tableau de variation"),"")</f>
        <v>#N/A</v>
      </c>
      <c r="T239" s="168"/>
      <c r="U239" s="169"/>
      <c r="Z239" s="233" t="str">
        <f t="shared" si="80"/>
        <v/>
      </c>
      <c r="AA239" s="233">
        <f t="shared" si="81"/>
        <v>0</v>
      </c>
      <c r="AB239" s="233">
        <f t="shared" si="94"/>
        <v>0</v>
      </c>
      <c r="AC239" s="233">
        <f t="shared" si="95"/>
        <v>0</v>
      </c>
      <c r="AD239" s="233">
        <f t="shared" si="96"/>
        <v>0</v>
      </c>
      <c r="AE239" s="233">
        <f t="shared" si="97"/>
        <v>0</v>
      </c>
      <c r="AF239" s="233">
        <f t="shared" si="98"/>
        <v>0</v>
      </c>
      <c r="AG239" s="233">
        <f t="shared" si="82"/>
        <v>0</v>
      </c>
      <c r="AH239" s="233">
        <f t="shared" si="83"/>
        <v>0</v>
      </c>
      <c r="AI239" s="233">
        <f t="shared" si="84"/>
        <v>0</v>
      </c>
      <c r="AJ239" s="233">
        <f t="shared" si="85"/>
        <v>0</v>
      </c>
      <c r="AK239" s="233">
        <f t="shared" si="86"/>
        <v>0</v>
      </c>
      <c r="AL239" s="233">
        <f t="shared" si="87"/>
        <v>0</v>
      </c>
      <c r="AM239" s="233">
        <f t="shared" si="88"/>
        <v>0</v>
      </c>
      <c r="AN239" s="233">
        <f t="shared" si="89"/>
        <v>0</v>
      </c>
      <c r="AO239" s="233">
        <f t="shared" si="90"/>
        <v>0</v>
      </c>
      <c r="AP239" s="233">
        <f t="shared" si="91"/>
        <v>0</v>
      </c>
      <c r="AQ239" s="233" t="str">
        <f t="shared" si="92"/>
        <v/>
      </c>
      <c r="AR239" s="113">
        <f t="shared" si="93"/>
        <v>0</v>
      </c>
    </row>
    <row r="240" spans="1:44">
      <c r="A240" s="158"/>
      <c r="B240" s="153"/>
      <c r="C240" s="154"/>
      <c r="D240" s="154"/>
      <c r="E240" s="154"/>
      <c r="F240" s="154"/>
      <c r="G240" s="154"/>
      <c r="H240" s="154"/>
      <c r="I240" s="141"/>
      <c r="J240" s="149"/>
      <c r="K240" s="143"/>
      <c r="L240" s="185">
        <f t="shared" si="78"/>
        <v>0</v>
      </c>
      <c r="M240" s="185">
        <f t="shared" si="79"/>
        <v>0</v>
      </c>
      <c r="N240" s="186">
        <f t="shared" si="76"/>
        <v>0</v>
      </c>
      <c r="O240" s="180"/>
      <c r="P240" s="177"/>
      <c r="Q240" s="166" t="str">
        <f t="shared" si="77"/>
        <v/>
      </c>
      <c r="R240" s="166"/>
      <c r="S240" s="167" t="e">
        <f>IF(HYPERLINK(INDEX(Tables!D:D,MATCH('BG Justif'!Q240,Tables!F:F,0)))&lt;&gt;"",HYPERLINK(INDEX(Tables!D:D,MATCH('BG Justif'!Q240,Tables!F:F,0)),"Tableau de variation"),"")</f>
        <v>#N/A</v>
      </c>
      <c r="T240" s="168"/>
      <c r="U240" s="169"/>
      <c r="Z240" s="233" t="str">
        <f t="shared" si="80"/>
        <v/>
      </c>
      <c r="AA240" s="233">
        <f t="shared" si="81"/>
        <v>0</v>
      </c>
      <c r="AB240" s="233">
        <f t="shared" si="94"/>
        <v>0</v>
      </c>
      <c r="AC240" s="233">
        <f t="shared" si="95"/>
        <v>0</v>
      </c>
      <c r="AD240" s="233">
        <f t="shared" si="96"/>
        <v>0</v>
      </c>
      <c r="AE240" s="233">
        <f t="shared" si="97"/>
        <v>0</v>
      </c>
      <c r="AF240" s="233">
        <f t="shared" si="98"/>
        <v>0</v>
      </c>
      <c r="AG240" s="233">
        <f t="shared" si="82"/>
        <v>0</v>
      </c>
      <c r="AH240" s="233">
        <f t="shared" si="83"/>
        <v>0</v>
      </c>
      <c r="AI240" s="233">
        <f t="shared" si="84"/>
        <v>0</v>
      </c>
      <c r="AJ240" s="233">
        <f t="shared" si="85"/>
        <v>0</v>
      </c>
      <c r="AK240" s="233">
        <f t="shared" si="86"/>
        <v>0</v>
      </c>
      <c r="AL240" s="233">
        <f t="shared" si="87"/>
        <v>0</v>
      </c>
      <c r="AM240" s="233">
        <f t="shared" si="88"/>
        <v>0</v>
      </c>
      <c r="AN240" s="233">
        <f t="shared" si="89"/>
        <v>0</v>
      </c>
      <c r="AO240" s="233">
        <f t="shared" si="90"/>
        <v>0</v>
      </c>
      <c r="AP240" s="233">
        <f t="shared" si="91"/>
        <v>0</v>
      </c>
      <c r="AQ240" s="233" t="str">
        <f t="shared" si="92"/>
        <v/>
      </c>
      <c r="AR240" s="113">
        <f t="shared" si="93"/>
        <v>0</v>
      </c>
    </row>
    <row r="241" spans="1:44">
      <c r="A241" s="158"/>
      <c r="B241" s="153"/>
      <c r="C241" s="154"/>
      <c r="D241" s="154"/>
      <c r="E241" s="154"/>
      <c r="F241" s="154"/>
      <c r="G241" s="154"/>
      <c r="H241" s="154"/>
      <c r="I241" s="150"/>
      <c r="J241" s="149"/>
      <c r="K241" s="151"/>
      <c r="L241" s="185">
        <f t="shared" si="78"/>
        <v>0</v>
      </c>
      <c r="M241" s="185">
        <f t="shared" si="79"/>
        <v>0</v>
      </c>
      <c r="N241" s="186">
        <f t="shared" si="76"/>
        <v>0</v>
      </c>
      <c r="O241" s="180"/>
      <c r="P241" s="177"/>
      <c r="Q241" s="166" t="str">
        <f t="shared" si="77"/>
        <v/>
      </c>
      <c r="R241" s="166"/>
      <c r="S241" s="167" t="e">
        <f>IF(HYPERLINK(INDEX(Tables!D:D,MATCH('BG Justif'!Q241,Tables!F:F,0)))&lt;&gt;"",HYPERLINK(INDEX(Tables!D:D,MATCH('BG Justif'!Q241,Tables!F:F,0)),"Tableau de variation"),"")</f>
        <v>#N/A</v>
      </c>
      <c r="T241" s="168"/>
      <c r="U241" s="169"/>
      <c r="Z241" s="233" t="str">
        <f t="shared" si="80"/>
        <v/>
      </c>
      <c r="AA241" s="233">
        <f t="shared" si="81"/>
        <v>0</v>
      </c>
      <c r="AB241" s="233">
        <f t="shared" si="94"/>
        <v>0</v>
      </c>
      <c r="AC241" s="233">
        <f t="shared" si="95"/>
        <v>0</v>
      </c>
      <c r="AD241" s="233">
        <f t="shared" si="96"/>
        <v>0</v>
      </c>
      <c r="AE241" s="233">
        <f t="shared" si="97"/>
        <v>0</v>
      </c>
      <c r="AF241" s="233">
        <f t="shared" si="98"/>
        <v>0</v>
      </c>
      <c r="AG241" s="233">
        <f t="shared" si="82"/>
        <v>0</v>
      </c>
      <c r="AH241" s="233">
        <f t="shared" si="83"/>
        <v>0</v>
      </c>
      <c r="AI241" s="233">
        <f t="shared" si="84"/>
        <v>0</v>
      </c>
      <c r="AJ241" s="233">
        <f t="shared" si="85"/>
        <v>0</v>
      </c>
      <c r="AK241" s="233">
        <f t="shared" si="86"/>
        <v>0</v>
      </c>
      <c r="AL241" s="233">
        <f t="shared" si="87"/>
        <v>0</v>
      </c>
      <c r="AM241" s="233">
        <f t="shared" si="88"/>
        <v>0</v>
      </c>
      <c r="AN241" s="233">
        <f t="shared" si="89"/>
        <v>0</v>
      </c>
      <c r="AO241" s="233">
        <f t="shared" si="90"/>
        <v>0</v>
      </c>
      <c r="AP241" s="233">
        <f t="shared" si="91"/>
        <v>0</v>
      </c>
      <c r="AQ241" s="233" t="str">
        <f t="shared" si="92"/>
        <v/>
      </c>
      <c r="AR241" s="113">
        <f t="shared" si="93"/>
        <v>0</v>
      </c>
    </row>
    <row r="242" spans="1:44">
      <c r="A242" s="158"/>
      <c r="B242" s="153"/>
      <c r="C242" s="154"/>
      <c r="D242" s="154"/>
      <c r="E242" s="154"/>
      <c r="F242" s="154"/>
      <c r="G242" s="154"/>
      <c r="H242" s="154"/>
      <c r="I242" s="141"/>
      <c r="J242" s="149"/>
      <c r="K242" s="143"/>
      <c r="L242" s="185">
        <f t="shared" si="78"/>
        <v>0</v>
      </c>
      <c r="M242" s="185">
        <f t="shared" si="79"/>
        <v>0</v>
      </c>
      <c r="N242" s="186">
        <f t="shared" si="76"/>
        <v>0</v>
      </c>
      <c r="O242" s="180"/>
      <c r="P242" s="177"/>
      <c r="Q242" s="166" t="str">
        <f t="shared" si="77"/>
        <v/>
      </c>
      <c r="R242" s="166"/>
      <c r="S242" s="167" t="e">
        <f>IF(HYPERLINK(INDEX(Tables!D:D,MATCH('BG Justif'!Q242,Tables!F:F,0)))&lt;&gt;"",HYPERLINK(INDEX(Tables!D:D,MATCH('BG Justif'!Q242,Tables!F:F,0)),"Tableau de variation"),"")</f>
        <v>#N/A</v>
      </c>
      <c r="T242" s="168"/>
      <c r="U242" s="169"/>
      <c r="Z242" s="233" t="str">
        <f t="shared" si="80"/>
        <v/>
      </c>
      <c r="AA242" s="233">
        <f t="shared" si="81"/>
        <v>0</v>
      </c>
      <c r="AB242" s="233">
        <f t="shared" si="94"/>
        <v>0</v>
      </c>
      <c r="AC242" s="233">
        <f t="shared" si="95"/>
        <v>0</v>
      </c>
      <c r="AD242" s="233">
        <f t="shared" si="96"/>
        <v>0</v>
      </c>
      <c r="AE242" s="233">
        <f t="shared" si="97"/>
        <v>0</v>
      </c>
      <c r="AF242" s="233">
        <f t="shared" si="98"/>
        <v>0</v>
      </c>
      <c r="AG242" s="233">
        <f t="shared" si="82"/>
        <v>0</v>
      </c>
      <c r="AH242" s="233">
        <f t="shared" si="83"/>
        <v>0</v>
      </c>
      <c r="AI242" s="233">
        <f t="shared" si="84"/>
        <v>0</v>
      </c>
      <c r="AJ242" s="233">
        <f t="shared" si="85"/>
        <v>0</v>
      </c>
      <c r="AK242" s="233">
        <f t="shared" si="86"/>
        <v>0</v>
      </c>
      <c r="AL242" s="233">
        <f t="shared" si="87"/>
        <v>0</v>
      </c>
      <c r="AM242" s="233">
        <f t="shared" si="88"/>
        <v>0</v>
      </c>
      <c r="AN242" s="233">
        <f t="shared" si="89"/>
        <v>0</v>
      </c>
      <c r="AO242" s="233">
        <f t="shared" si="90"/>
        <v>0</v>
      </c>
      <c r="AP242" s="233">
        <f t="shared" si="91"/>
        <v>0</v>
      </c>
      <c r="AQ242" s="233" t="str">
        <f t="shared" si="92"/>
        <v/>
      </c>
      <c r="AR242" s="113">
        <f t="shared" si="93"/>
        <v>0</v>
      </c>
    </row>
    <row r="243" spans="1:44">
      <c r="A243" s="158"/>
      <c r="B243" s="153"/>
      <c r="C243" s="154"/>
      <c r="D243" s="154"/>
      <c r="E243" s="154"/>
      <c r="F243" s="154"/>
      <c r="G243" s="154"/>
      <c r="H243" s="154"/>
      <c r="I243" s="150"/>
      <c r="J243" s="149"/>
      <c r="K243" s="151"/>
      <c r="L243" s="185">
        <f t="shared" si="78"/>
        <v>0</v>
      </c>
      <c r="M243" s="185">
        <f t="shared" si="79"/>
        <v>0</v>
      </c>
      <c r="N243" s="186">
        <f t="shared" si="76"/>
        <v>0</v>
      </c>
      <c r="O243" s="180"/>
      <c r="P243" s="177"/>
      <c r="Q243" s="166" t="str">
        <f t="shared" si="77"/>
        <v/>
      </c>
      <c r="R243" s="166"/>
      <c r="S243" s="167" t="e">
        <f>IF(HYPERLINK(INDEX(Tables!D:D,MATCH('BG Justif'!Q243,Tables!F:F,0)))&lt;&gt;"",HYPERLINK(INDEX(Tables!D:D,MATCH('BG Justif'!Q243,Tables!F:F,0)),"Tableau de variation"),"")</f>
        <v>#N/A</v>
      </c>
      <c r="T243" s="168"/>
      <c r="U243" s="169"/>
      <c r="Z243" s="233" t="str">
        <f t="shared" si="80"/>
        <v/>
      </c>
      <c r="AA243" s="233">
        <f t="shared" si="81"/>
        <v>0</v>
      </c>
      <c r="AB243" s="233">
        <f t="shared" si="94"/>
        <v>0</v>
      </c>
      <c r="AC243" s="233">
        <f t="shared" si="95"/>
        <v>0</v>
      </c>
      <c r="AD243" s="233">
        <f t="shared" si="96"/>
        <v>0</v>
      </c>
      <c r="AE243" s="233">
        <f t="shared" si="97"/>
        <v>0</v>
      </c>
      <c r="AF243" s="233">
        <f t="shared" si="98"/>
        <v>0</v>
      </c>
      <c r="AG243" s="233">
        <f t="shared" si="82"/>
        <v>0</v>
      </c>
      <c r="AH243" s="233">
        <f t="shared" si="83"/>
        <v>0</v>
      </c>
      <c r="AI243" s="233">
        <f t="shared" si="84"/>
        <v>0</v>
      </c>
      <c r="AJ243" s="233">
        <f t="shared" si="85"/>
        <v>0</v>
      </c>
      <c r="AK243" s="233">
        <f t="shared" si="86"/>
        <v>0</v>
      </c>
      <c r="AL243" s="233">
        <f t="shared" si="87"/>
        <v>0</v>
      </c>
      <c r="AM243" s="233">
        <f t="shared" si="88"/>
        <v>0</v>
      </c>
      <c r="AN243" s="233">
        <f t="shared" si="89"/>
        <v>0</v>
      </c>
      <c r="AO243" s="233">
        <f t="shared" si="90"/>
        <v>0</v>
      </c>
      <c r="AP243" s="233">
        <f t="shared" si="91"/>
        <v>0</v>
      </c>
      <c r="AQ243" s="233" t="str">
        <f t="shared" si="92"/>
        <v/>
      </c>
      <c r="AR243" s="113">
        <f t="shared" si="93"/>
        <v>0</v>
      </c>
    </row>
    <row r="244" spans="1:44">
      <c r="A244" s="158"/>
      <c r="B244" s="153"/>
      <c r="C244" s="154"/>
      <c r="D244" s="154"/>
      <c r="E244" s="154"/>
      <c r="F244" s="154"/>
      <c r="G244" s="154"/>
      <c r="H244" s="154"/>
      <c r="I244" s="141"/>
      <c r="J244" s="149"/>
      <c r="K244" s="143"/>
      <c r="L244" s="185">
        <f t="shared" si="78"/>
        <v>0</v>
      </c>
      <c r="M244" s="185">
        <f t="shared" si="79"/>
        <v>0</v>
      </c>
      <c r="N244" s="186">
        <f t="shared" si="76"/>
        <v>0</v>
      </c>
      <c r="O244" s="180"/>
      <c r="P244" s="177"/>
      <c r="Q244" s="166" t="str">
        <f t="shared" si="77"/>
        <v/>
      </c>
      <c r="R244" s="166"/>
      <c r="S244" s="167" t="e">
        <f>IF(HYPERLINK(INDEX(Tables!D:D,MATCH('BG Justif'!Q244,Tables!F:F,0)))&lt;&gt;"",HYPERLINK(INDEX(Tables!D:D,MATCH('BG Justif'!Q244,Tables!F:F,0)),"Tableau de variation"),"")</f>
        <v>#N/A</v>
      </c>
      <c r="T244" s="168"/>
      <c r="U244" s="169"/>
      <c r="Z244" s="233" t="str">
        <f t="shared" si="80"/>
        <v/>
      </c>
      <c r="AA244" s="233">
        <f t="shared" si="81"/>
        <v>0</v>
      </c>
      <c r="AB244" s="233">
        <f t="shared" si="94"/>
        <v>0</v>
      </c>
      <c r="AC244" s="233">
        <f t="shared" si="95"/>
        <v>0</v>
      </c>
      <c r="AD244" s="233">
        <f t="shared" si="96"/>
        <v>0</v>
      </c>
      <c r="AE244" s="233">
        <f t="shared" si="97"/>
        <v>0</v>
      </c>
      <c r="AF244" s="233">
        <f t="shared" si="98"/>
        <v>0</v>
      </c>
      <c r="AG244" s="233">
        <f t="shared" si="82"/>
        <v>0</v>
      </c>
      <c r="AH244" s="233">
        <f t="shared" si="83"/>
        <v>0</v>
      </c>
      <c r="AI244" s="233">
        <f t="shared" si="84"/>
        <v>0</v>
      </c>
      <c r="AJ244" s="233">
        <f t="shared" si="85"/>
        <v>0</v>
      </c>
      <c r="AK244" s="233">
        <f t="shared" si="86"/>
        <v>0</v>
      </c>
      <c r="AL244" s="233">
        <f t="shared" si="87"/>
        <v>0</v>
      </c>
      <c r="AM244" s="233">
        <f t="shared" si="88"/>
        <v>0</v>
      </c>
      <c r="AN244" s="233">
        <f t="shared" si="89"/>
        <v>0</v>
      </c>
      <c r="AO244" s="233">
        <f t="shared" si="90"/>
        <v>0</v>
      </c>
      <c r="AP244" s="233">
        <f t="shared" si="91"/>
        <v>0</v>
      </c>
      <c r="AQ244" s="233" t="str">
        <f t="shared" si="92"/>
        <v/>
      </c>
      <c r="AR244" s="113">
        <f t="shared" si="93"/>
        <v>0</v>
      </c>
    </row>
    <row r="245" spans="1:44">
      <c r="A245" s="158"/>
      <c r="B245" s="153"/>
      <c r="C245" s="154"/>
      <c r="D245" s="154"/>
      <c r="E245" s="154"/>
      <c r="F245" s="154"/>
      <c r="G245" s="154"/>
      <c r="H245" s="154"/>
      <c r="I245" s="150"/>
      <c r="J245" s="149"/>
      <c r="K245" s="151"/>
      <c r="L245" s="185">
        <f t="shared" si="78"/>
        <v>0</v>
      </c>
      <c r="M245" s="185">
        <f t="shared" si="79"/>
        <v>0</v>
      </c>
      <c r="N245" s="186">
        <f t="shared" si="76"/>
        <v>0</v>
      </c>
      <c r="O245" s="180"/>
      <c r="P245" s="177"/>
      <c r="Q245" s="166" t="str">
        <f t="shared" si="77"/>
        <v/>
      </c>
      <c r="R245" s="166"/>
      <c r="S245" s="167" t="e">
        <f>IF(HYPERLINK(INDEX(Tables!D:D,MATCH('BG Justif'!Q245,Tables!F:F,0)))&lt;&gt;"",HYPERLINK(INDEX(Tables!D:D,MATCH('BG Justif'!Q245,Tables!F:F,0)),"Tableau de variation"),"")</f>
        <v>#N/A</v>
      </c>
      <c r="T245" s="168"/>
      <c r="U245" s="169"/>
      <c r="Z245" s="233" t="str">
        <f t="shared" si="80"/>
        <v/>
      </c>
      <c r="AA245" s="233">
        <f t="shared" si="81"/>
        <v>0</v>
      </c>
      <c r="AB245" s="233">
        <f t="shared" si="94"/>
        <v>0</v>
      </c>
      <c r="AC245" s="233">
        <f t="shared" si="95"/>
        <v>0</v>
      </c>
      <c r="AD245" s="233">
        <f t="shared" si="96"/>
        <v>0</v>
      </c>
      <c r="AE245" s="233">
        <f t="shared" si="97"/>
        <v>0</v>
      </c>
      <c r="AF245" s="233">
        <f t="shared" si="98"/>
        <v>0</v>
      </c>
      <c r="AG245" s="233">
        <f t="shared" si="82"/>
        <v>0</v>
      </c>
      <c r="AH245" s="233">
        <f t="shared" si="83"/>
        <v>0</v>
      </c>
      <c r="AI245" s="233">
        <f t="shared" si="84"/>
        <v>0</v>
      </c>
      <c r="AJ245" s="233">
        <f t="shared" si="85"/>
        <v>0</v>
      </c>
      <c r="AK245" s="233">
        <f t="shared" si="86"/>
        <v>0</v>
      </c>
      <c r="AL245" s="233">
        <f t="shared" si="87"/>
        <v>0</v>
      </c>
      <c r="AM245" s="233">
        <f t="shared" si="88"/>
        <v>0</v>
      </c>
      <c r="AN245" s="233">
        <f t="shared" si="89"/>
        <v>0</v>
      </c>
      <c r="AO245" s="233">
        <f t="shared" si="90"/>
        <v>0</v>
      </c>
      <c r="AP245" s="233">
        <f t="shared" si="91"/>
        <v>0</v>
      </c>
      <c r="AQ245" s="233" t="str">
        <f t="shared" si="92"/>
        <v/>
      </c>
      <c r="AR245" s="113">
        <f t="shared" si="93"/>
        <v>0</v>
      </c>
    </row>
    <row r="246" spans="1:44">
      <c r="A246" s="158"/>
      <c r="B246" s="153"/>
      <c r="C246" s="154"/>
      <c r="D246" s="154"/>
      <c r="E246" s="154"/>
      <c r="F246" s="154"/>
      <c r="G246" s="154"/>
      <c r="H246" s="154"/>
      <c r="I246" s="141"/>
      <c r="J246" s="149"/>
      <c r="K246" s="143"/>
      <c r="L246" s="185">
        <f t="shared" si="78"/>
        <v>0</v>
      </c>
      <c r="M246" s="185">
        <f t="shared" si="79"/>
        <v>0</v>
      </c>
      <c r="N246" s="186">
        <f t="shared" si="76"/>
        <v>0</v>
      </c>
      <c r="O246" s="180"/>
      <c r="P246" s="177"/>
      <c r="Q246" s="166" t="str">
        <f t="shared" si="77"/>
        <v/>
      </c>
      <c r="R246" s="166"/>
      <c r="S246" s="167" t="e">
        <f>IF(HYPERLINK(INDEX(Tables!D:D,MATCH('BG Justif'!Q246,Tables!F:F,0)))&lt;&gt;"",HYPERLINK(INDEX(Tables!D:D,MATCH('BG Justif'!Q246,Tables!F:F,0)),"Tableau de variation"),"")</f>
        <v>#N/A</v>
      </c>
      <c r="T246" s="168"/>
      <c r="U246" s="169"/>
      <c r="Z246" s="233" t="str">
        <f t="shared" si="80"/>
        <v/>
      </c>
      <c r="AA246" s="233">
        <f t="shared" si="81"/>
        <v>0</v>
      </c>
      <c r="AB246" s="233">
        <f t="shared" si="94"/>
        <v>0</v>
      </c>
      <c r="AC246" s="233">
        <f t="shared" si="95"/>
        <v>0</v>
      </c>
      <c r="AD246" s="233">
        <f t="shared" si="96"/>
        <v>0</v>
      </c>
      <c r="AE246" s="233">
        <f t="shared" si="97"/>
        <v>0</v>
      </c>
      <c r="AF246" s="233">
        <f t="shared" si="98"/>
        <v>0</v>
      </c>
      <c r="AG246" s="233">
        <f t="shared" si="82"/>
        <v>0</v>
      </c>
      <c r="AH246" s="233">
        <f t="shared" si="83"/>
        <v>0</v>
      </c>
      <c r="AI246" s="233">
        <f t="shared" si="84"/>
        <v>0</v>
      </c>
      <c r="AJ246" s="233">
        <f t="shared" si="85"/>
        <v>0</v>
      </c>
      <c r="AK246" s="233">
        <f t="shared" si="86"/>
        <v>0</v>
      </c>
      <c r="AL246" s="233">
        <f t="shared" si="87"/>
        <v>0</v>
      </c>
      <c r="AM246" s="233">
        <f t="shared" si="88"/>
        <v>0</v>
      </c>
      <c r="AN246" s="233">
        <f t="shared" si="89"/>
        <v>0</v>
      </c>
      <c r="AO246" s="233">
        <f t="shared" si="90"/>
        <v>0</v>
      </c>
      <c r="AP246" s="233">
        <f t="shared" si="91"/>
        <v>0</v>
      </c>
      <c r="AQ246" s="233" t="str">
        <f t="shared" si="92"/>
        <v/>
      </c>
      <c r="AR246" s="113">
        <f t="shared" si="93"/>
        <v>0</v>
      </c>
    </row>
    <row r="247" spans="1:44">
      <c r="A247" s="158"/>
      <c r="B247" s="153"/>
      <c r="C247" s="154"/>
      <c r="D247" s="154"/>
      <c r="E247" s="154"/>
      <c r="F247" s="154"/>
      <c r="G247" s="154"/>
      <c r="H247" s="154"/>
      <c r="I247" s="150"/>
      <c r="J247" s="149"/>
      <c r="K247" s="151"/>
      <c r="L247" s="185">
        <f t="shared" si="78"/>
        <v>0</v>
      </c>
      <c r="M247" s="185">
        <f t="shared" si="79"/>
        <v>0</v>
      </c>
      <c r="N247" s="186">
        <f t="shared" si="76"/>
        <v>0</v>
      </c>
      <c r="O247" s="180"/>
      <c r="P247" s="177"/>
      <c r="Q247" s="166" t="str">
        <f t="shared" si="77"/>
        <v/>
      </c>
      <c r="R247" s="166"/>
      <c r="S247" s="167" t="e">
        <f>IF(HYPERLINK(INDEX(Tables!D:D,MATCH('BG Justif'!Q247,Tables!F:F,0)))&lt;&gt;"",HYPERLINK(INDEX(Tables!D:D,MATCH('BG Justif'!Q247,Tables!F:F,0)),"Tableau de variation"),"")</f>
        <v>#N/A</v>
      </c>
      <c r="T247" s="168"/>
      <c r="U247" s="169"/>
      <c r="Z247" s="233" t="str">
        <f t="shared" si="80"/>
        <v/>
      </c>
      <c r="AA247" s="233">
        <f t="shared" si="81"/>
        <v>0</v>
      </c>
      <c r="AB247" s="233">
        <f t="shared" si="94"/>
        <v>0</v>
      </c>
      <c r="AC247" s="233">
        <f t="shared" si="95"/>
        <v>0</v>
      </c>
      <c r="AD247" s="233">
        <f t="shared" si="96"/>
        <v>0</v>
      </c>
      <c r="AE247" s="233">
        <f t="shared" si="97"/>
        <v>0</v>
      </c>
      <c r="AF247" s="233">
        <f t="shared" si="98"/>
        <v>0</v>
      </c>
      <c r="AG247" s="233">
        <f t="shared" si="82"/>
        <v>0</v>
      </c>
      <c r="AH247" s="233">
        <f t="shared" si="83"/>
        <v>0</v>
      </c>
      <c r="AI247" s="233">
        <f t="shared" si="84"/>
        <v>0</v>
      </c>
      <c r="AJ247" s="233">
        <f t="shared" si="85"/>
        <v>0</v>
      </c>
      <c r="AK247" s="233">
        <f t="shared" si="86"/>
        <v>0</v>
      </c>
      <c r="AL247" s="233">
        <f t="shared" si="87"/>
        <v>0</v>
      </c>
      <c r="AM247" s="233">
        <f t="shared" si="88"/>
        <v>0</v>
      </c>
      <c r="AN247" s="233">
        <f t="shared" si="89"/>
        <v>0</v>
      </c>
      <c r="AO247" s="233">
        <f t="shared" si="90"/>
        <v>0</v>
      </c>
      <c r="AP247" s="233">
        <f t="shared" si="91"/>
        <v>0</v>
      </c>
      <c r="AQ247" s="233" t="str">
        <f t="shared" si="92"/>
        <v/>
      </c>
      <c r="AR247" s="113">
        <f t="shared" si="93"/>
        <v>0</v>
      </c>
    </row>
    <row r="248" spans="1:44">
      <c r="A248" s="158"/>
      <c r="B248" s="153"/>
      <c r="C248" s="154"/>
      <c r="D248" s="154"/>
      <c r="E248" s="154"/>
      <c r="F248" s="154"/>
      <c r="G248" s="154"/>
      <c r="H248" s="154"/>
      <c r="I248" s="141"/>
      <c r="J248" s="149"/>
      <c r="K248" s="143"/>
      <c r="L248" s="185">
        <f t="shared" si="78"/>
        <v>0</v>
      </c>
      <c r="M248" s="185">
        <f t="shared" si="79"/>
        <v>0</v>
      </c>
      <c r="N248" s="186">
        <f t="shared" si="76"/>
        <v>0</v>
      </c>
      <c r="O248" s="180"/>
      <c r="P248" s="177"/>
      <c r="Q248" s="166" t="str">
        <f t="shared" si="77"/>
        <v/>
      </c>
      <c r="R248" s="166"/>
      <c r="S248" s="167" t="e">
        <f>IF(HYPERLINK(INDEX(Tables!D:D,MATCH('BG Justif'!Q248,Tables!F:F,0)))&lt;&gt;"",HYPERLINK(INDEX(Tables!D:D,MATCH('BG Justif'!Q248,Tables!F:F,0)),"Tableau de variation"),"")</f>
        <v>#N/A</v>
      </c>
      <c r="T248" s="168"/>
      <c r="U248" s="169"/>
      <c r="Z248" s="233" t="str">
        <f t="shared" si="80"/>
        <v/>
      </c>
      <c r="AA248" s="233">
        <f t="shared" si="81"/>
        <v>0</v>
      </c>
      <c r="AB248" s="233">
        <f t="shared" si="94"/>
        <v>0</v>
      </c>
      <c r="AC248" s="233">
        <f t="shared" si="95"/>
        <v>0</v>
      </c>
      <c r="AD248" s="233">
        <f t="shared" si="96"/>
        <v>0</v>
      </c>
      <c r="AE248" s="233">
        <f t="shared" si="97"/>
        <v>0</v>
      </c>
      <c r="AF248" s="233">
        <f t="shared" si="98"/>
        <v>0</v>
      </c>
      <c r="AG248" s="233">
        <f t="shared" si="82"/>
        <v>0</v>
      </c>
      <c r="AH248" s="233">
        <f t="shared" si="83"/>
        <v>0</v>
      </c>
      <c r="AI248" s="233">
        <f t="shared" si="84"/>
        <v>0</v>
      </c>
      <c r="AJ248" s="233">
        <f t="shared" si="85"/>
        <v>0</v>
      </c>
      <c r="AK248" s="233">
        <f t="shared" si="86"/>
        <v>0</v>
      </c>
      <c r="AL248" s="233">
        <f t="shared" si="87"/>
        <v>0</v>
      </c>
      <c r="AM248" s="233">
        <f t="shared" si="88"/>
        <v>0</v>
      </c>
      <c r="AN248" s="233">
        <f t="shared" si="89"/>
        <v>0</v>
      </c>
      <c r="AO248" s="233">
        <f t="shared" si="90"/>
        <v>0</v>
      </c>
      <c r="AP248" s="233">
        <f t="shared" si="91"/>
        <v>0</v>
      </c>
      <c r="AQ248" s="233" t="str">
        <f t="shared" si="92"/>
        <v/>
      </c>
      <c r="AR248" s="113">
        <f t="shared" si="93"/>
        <v>0</v>
      </c>
    </row>
    <row r="249" spans="1:44">
      <c r="A249" s="158"/>
      <c r="B249" s="153"/>
      <c r="C249" s="154"/>
      <c r="D249" s="154"/>
      <c r="E249" s="154"/>
      <c r="F249" s="154"/>
      <c r="G249" s="154"/>
      <c r="H249" s="154"/>
      <c r="I249" s="150"/>
      <c r="J249" s="149"/>
      <c r="K249" s="151"/>
      <c r="L249" s="185">
        <f t="shared" si="78"/>
        <v>0</v>
      </c>
      <c r="M249" s="185">
        <f t="shared" si="79"/>
        <v>0</v>
      </c>
      <c r="N249" s="186">
        <f t="shared" si="76"/>
        <v>0</v>
      </c>
      <c r="O249" s="180"/>
      <c r="P249" s="177"/>
      <c r="Q249" s="166" t="str">
        <f t="shared" si="77"/>
        <v/>
      </c>
      <c r="R249" s="166"/>
      <c r="S249" s="167" t="e">
        <f>IF(HYPERLINK(INDEX(Tables!D:D,MATCH('BG Justif'!Q249,Tables!F:F,0)))&lt;&gt;"",HYPERLINK(INDEX(Tables!D:D,MATCH('BG Justif'!Q249,Tables!F:F,0)),"Tableau de variation"),"")</f>
        <v>#N/A</v>
      </c>
      <c r="T249" s="168"/>
      <c r="U249" s="169"/>
      <c r="Z249" s="233" t="str">
        <f t="shared" si="80"/>
        <v/>
      </c>
      <c r="AA249" s="233">
        <f t="shared" si="81"/>
        <v>0</v>
      </c>
      <c r="AB249" s="233">
        <f t="shared" si="94"/>
        <v>0</v>
      </c>
      <c r="AC249" s="233">
        <f t="shared" si="95"/>
        <v>0</v>
      </c>
      <c r="AD249" s="233">
        <f t="shared" si="96"/>
        <v>0</v>
      </c>
      <c r="AE249" s="233">
        <f t="shared" si="97"/>
        <v>0</v>
      </c>
      <c r="AF249" s="233">
        <f t="shared" si="98"/>
        <v>0</v>
      </c>
      <c r="AG249" s="233">
        <f t="shared" si="82"/>
        <v>0</v>
      </c>
      <c r="AH249" s="233">
        <f t="shared" si="83"/>
        <v>0</v>
      </c>
      <c r="AI249" s="233">
        <f t="shared" si="84"/>
        <v>0</v>
      </c>
      <c r="AJ249" s="233">
        <f t="shared" si="85"/>
        <v>0</v>
      </c>
      <c r="AK249" s="233">
        <f t="shared" si="86"/>
        <v>0</v>
      </c>
      <c r="AL249" s="233">
        <f t="shared" si="87"/>
        <v>0</v>
      </c>
      <c r="AM249" s="233">
        <f t="shared" si="88"/>
        <v>0</v>
      </c>
      <c r="AN249" s="233">
        <f t="shared" si="89"/>
        <v>0</v>
      </c>
      <c r="AO249" s="233">
        <f t="shared" si="90"/>
        <v>0</v>
      </c>
      <c r="AP249" s="233">
        <f t="shared" si="91"/>
        <v>0</v>
      </c>
      <c r="AQ249" s="233" t="str">
        <f t="shared" si="92"/>
        <v/>
      </c>
      <c r="AR249" s="113">
        <f t="shared" si="93"/>
        <v>0</v>
      </c>
    </row>
    <row r="250" spans="1:44">
      <c r="A250" s="158"/>
      <c r="B250" s="153"/>
      <c r="C250" s="154"/>
      <c r="D250" s="154"/>
      <c r="E250" s="154"/>
      <c r="F250" s="154"/>
      <c r="G250" s="154"/>
      <c r="H250" s="154"/>
      <c r="I250" s="141"/>
      <c r="J250" s="149"/>
      <c r="K250" s="143"/>
      <c r="L250" s="185">
        <f t="shared" si="78"/>
        <v>0</v>
      </c>
      <c r="M250" s="185">
        <f t="shared" si="79"/>
        <v>0</v>
      </c>
      <c r="N250" s="186">
        <f t="shared" si="76"/>
        <v>0</v>
      </c>
      <c r="O250" s="180"/>
      <c r="P250" s="177"/>
      <c r="Q250" s="166" t="str">
        <f t="shared" si="77"/>
        <v/>
      </c>
      <c r="R250" s="166"/>
      <c r="S250" s="167" t="e">
        <f>IF(HYPERLINK(INDEX(Tables!D:D,MATCH('BG Justif'!Q250,Tables!F:F,0)))&lt;&gt;"",HYPERLINK(INDEX(Tables!D:D,MATCH('BG Justif'!Q250,Tables!F:F,0)),"Tableau de variation"),"")</f>
        <v>#N/A</v>
      </c>
      <c r="T250" s="168"/>
      <c r="U250" s="169"/>
      <c r="Z250" s="233" t="str">
        <f t="shared" si="80"/>
        <v/>
      </c>
      <c r="AA250" s="233">
        <f t="shared" si="81"/>
        <v>0</v>
      </c>
      <c r="AB250" s="233">
        <f t="shared" si="94"/>
        <v>0</v>
      </c>
      <c r="AC250" s="233">
        <f t="shared" si="95"/>
        <v>0</v>
      </c>
      <c r="AD250" s="233">
        <f t="shared" si="96"/>
        <v>0</v>
      </c>
      <c r="AE250" s="233">
        <f t="shared" si="97"/>
        <v>0</v>
      </c>
      <c r="AF250" s="233">
        <f t="shared" si="98"/>
        <v>0</v>
      </c>
      <c r="AG250" s="233">
        <f t="shared" si="82"/>
        <v>0</v>
      </c>
      <c r="AH250" s="233">
        <f t="shared" si="83"/>
        <v>0</v>
      </c>
      <c r="AI250" s="233">
        <f t="shared" si="84"/>
        <v>0</v>
      </c>
      <c r="AJ250" s="233">
        <f t="shared" si="85"/>
        <v>0</v>
      </c>
      <c r="AK250" s="233">
        <f t="shared" si="86"/>
        <v>0</v>
      </c>
      <c r="AL250" s="233">
        <f t="shared" si="87"/>
        <v>0</v>
      </c>
      <c r="AM250" s="233">
        <f t="shared" si="88"/>
        <v>0</v>
      </c>
      <c r="AN250" s="233">
        <f t="shared" si="89"/>
        <v>0</v>
      </c>
      <c r="AO250" s="233">
        <f t="shared" si="90"/>
        <v>0</v>
      </c>
      <c r="AP250" s="233">
        <f t="shared" si="91"/>
        <v>0</v>
      </c>
      <c r="AQ250" s="233" t="str">
        <f t="shared" si="92"/>
        <v/>
      </c>
      <c r="AR250" s="113">
        <f t="shared" si="93"/>
        <v>0</v>
      </c>
    </row>
    <row r="251" spans="1:44">
      <c r="A251" s="158"/>
      <c r="B251" s="153"/>
      <c r="C251" s="154"/>
      <c r="D251" s="154"/>
      <c r="E251" s="154"/>
      <c r="F251" s="154"/>
      <c r="G251" s="154"/>
      <c r="H251" s="154"/>
      <c r="I251" s="150"/>
      <c r="J251" s="149"/>
      <c r="K251" s="151"/>
      <c r="L251" s="185">
        <f t="shared" si="78"/>
        <v>0</v>
      </c>
      <c r="M251" s="185">
        <f t="shared" si="79"/>
        <v>0</v>
      </c>
      <c r="N251" s="186">
        <f t="shared" si="76"/>
        <v>0</v>
      </c>
      <c r="O251" s="180"/>
      <c r="P251" s="177"/>
      <c r="Q251" s="166" t="str">
        <f t="shared" si="77"/>
        <v/>
      </c>
      <c r="R251" s="166"/>
      <c r="S251" s="167" t="e">
        <f>IF(HYPERLINK(INDEX(Tables!D:D,MATCH('BG Justif'!Q251,Tables!F:F,0)))&lt;&gt;"",HYPERLINK(INDEX(Tables!D:D,MATCH('BG Justif'!Q251,Tables!F:F,0)),"Tableau de variation"),"")</f>
        <v>#N/A</v>
      </c>
      <c r="T251" s="168"/>
      <c r="U251" s="169"/>
      <c r="Z251" s="233" t="str">
        <f t="shared" si="80"/>
        <v/>
      </c>
      <c r="AA251" s="233">
        <f t="shared" si="81"/>
        <v>0</v>
      </c>
      <c r="AB251" s="233">
        <f t="shared" si="94"/>
        <v>0</v>
      </c>
      <c r="AC251" s="233">
        <f t="shared" si="95"/>
        <v>0</v>
      </c>
      <c r="AD251" s="233">
        <f t="shared" si="96"/>
        <v>0</v>
      </c>
      <c r="AE251" s="233">
        <f t="shared" si="97"/>
        <v>0</v>
      </c>
      <c r="AF251" s="233">
        <f t="shared" si="98"/>
        <v>0</v>
      </c>
      <c r="AG251" s="233">
        <f t="shared" si="82"/>
        <v>0</v>
      </c>
      <c r="AH251" s="233">
        <f t="shared" si="83"/>
        <v>0</v>
      </c>
      <c r="AI251" s="233">
        <f t="shared" si="84"/>
        <v>0</v>
      </c>
      <c r="AJ251" s="233">
        <f t="shared" si="85"/>
        <v>0</v>
      </c>
      <c r="AK251" s="233">
        <f t="shared" si="86"/>
        <v>0</v>
      </c>
      <c r="AL251" s="233">
        <f t="shared" si="87"/>
        <v>0</v>
      </c>
      <c r="AM251" s="233">
        <f t="shared" si="88"/>
        <v>0</v>
      </c>
      <c r="AN251" s="233">
        <f t="shared" si="89"/>
        <v>0</v>
      </c>
      <c r="AO251" s="233">
        <f t="shared" si="90"/>
        <v>0</v>
      </c>
      <c r="AP251" s="233">
        <f t="shared" si="91"/>
        <v>0</v>
      </c>
      <c r="AQ251" s="233" t="str">
        <f t="shared" si="92"/>
        <v/>
      </c>
      <c r="AR251" s="113">
        <f t="shared" si="93"/>
        <v>0</v>
      </c>
    </row>
    <row r="252" spans="1:44">
      <c r="A252" s="158"/>
      <c r="B252" s="153"/>
      <c r="C252" s="154"/>
      <c r="D252" s="154"/>
      <c r="E252" s="154"/>
      <c r="F252" s="154"/>
      <c r="G252" s="154"/>
      <c r="H252" s="154"/>
      <c r="I252" s="141"/>
      <c r="J252" s="149"/>
      <c r="K252" s="143"/>
      <c r="L252" s="185">
        <f t="shared" si="78"/>
        <v>0</v>
      </c>
      <c r="M252" s="185">
        <f t="shared" si="79"/>
        <v>0</v>
      </c>
      <c r="N252" s="186">
        <f t="shared" si="76"/>
        <v>0</v>
      </c>
      <c r="O252" s="180"/>
      <c r="P252" s="177"/>
      <c r="Q252" s="166" t="str">
        <f t="shared" si="77"/>
        <v/>
      </c>
      <c r="R252" s="166"/>
      <c r="S252" s="167" t="e">
        <f>IF(HYPERLINK(INDEX(Tables!D:D,MATCH('BG Justif'!Q252,Tables!F:F,0)))&lt;&gt;"",HYPERLINK(INDEX(Tables!D:D,MATCH('BG Justif'!Q252,Tables!F:F,0)),"Tableau de variation"),"")</f>
        <v>#N/A</v>
      </c>
      <c r="T252" s="168"/>
      <c r="U252" s="169"/>
      <c r="Z252" s="233" t="str">
        <f t="shared" si="80"/>
        <v/>
      </c>
      <c r="AA252" s="233">
        <f t="shared" si="81"/>
        <v>0</v>
      </c>
      <c r="AB252" s="233">
        <f t="shared" si="94"/>
        <v>0</v>
      </c>
      <c r="AC252" s="233">
        <f t="shared" si="95"/>
        <v>0</v>
      </c>
      <c r="AD252" s="233">
        <f t="shared" si="96"/>
        <v>0</v>
      </c>
      <c r="AE252" s="233">
        <f t="shared" si="97"/>
        <v>0</v>
      </c>
      <c r="AF252" s="233">
        <f t="shared" si="98"/>
        <v>0</v>
      </c>
      <c r="AG252" s="233">
        <f t="shared" si="82"/>
        <v>0</v>
      </c>
      <c r="AH252" s="233">
        <f t="shared" si="83"/>
        <v>0</v>
      </c>
      <c r="AI252" s="233">
        <f t="shared" si="84"/>
        <v>0</v>
      </c>
      <c r="AJ252" s="233">
        <f t="shared" si="85"/>
        <v>0</v>
      </c>
      <c r="AK252" s="233">
        <f t="shared" si="86"/>
        <v>0</v>
      </c>
      <c r="AL252" s="233">
        <f t="shared" si="87"/>
        <v>0</v>
      </c>
      <c r="AM252" s="233">
        <f t="shared" si="88"/>
        <v>0</v>
      </c>
      <c r="AN252" s="233">
        <f t="shared" si="89"/>
        <v>0</v>
      </c>
      <c r="AO252" s="233">
        <f t="shared" si="90"/>
        <v>0</v>
      </c>
      <c r="AP252" s="233">
        <f t="shared" si="91"/>
        <v>0</v>
      </c>
      <c r="AQ252" s="233" t="str">
        <f t="shared" si="92"/>
        <v/>
      </c>
      <c r="AR252" s="113">
        <f t="shared" si="93"/>
        <v>0</v>
      </c>
    </row>
    <row r="253" spans="1:44">
      <c r="A253" s="158"/>
      <c r="B253" s="153"/>
      <c r="C253" s="154"/>
      <c r="D253" s="154"/>
      <c r="E253" s="154"/>
      <c r="F253" s="154"/>
      <c r="G253" s="154"/>
      <c r="H253" s="154"/>
      <c r="I253" s="150"/>
      <c r="J253" s="149"/>
      <c r="K253" s="151"/>
      <c r="L253" s="185">
        <f t="shared" si="78"/>
        <v>0</v>
      </c>
      <c r="M253" s="185">
        <f t="shared" si="79"/>
        <v>0</v>
      </c>
      <c r="N253" s="186">
        <f t="shared" si="76"/>
        <v>0</v>
      </c>
      <c r="O253" s="180"/>
      <c r="P253" s="177"/>
      <c r="Q253" s="166" t="str">
        <f t="shared" si="77"/>
        <v/>
      </c>
      <c r="R253" s="166"/>
      <c r="S253" s="167" t="e">
        <f>IF(HYPERLINK(INDEX(Tables!D:D,MATCH('BG Justif'!Q253,Tables!F:F,0)))&lt;&gt;"",HYPERLINK(INDEX(Tables!D:D,MATCH('BG Justif'!Q253,Tables!F:F,0)),"Tableau de variation"),"")</f>
        <v>#N/A</v>
      </c>
      <c r="T253" s="168"/>
      <c r="U253" s="169"/>
      <c r="Z253" s="233" t="str">
        <f t="shared" si="80"/>
        <v/>
      </c>
      <c r="AA253" s="233">
        <f t="shared" si="81"/>
        <v>0</v>
      </c>
      <c r="AB253" s="233">
        <f t="shared" si="94"/>
        <v>0</v>
      </c>
      <c r="AC253" s="233">
        <f t="shared" si="95"/>
        <v>0</v>
      </c>
      <c r="AD253" s="233">
        <f t="shared" si="96"/>
        <v>0</v>
      </c>
      <c r="AE253" s="233">
        <f t="shared" si="97"/>
        <v>0</v>
      </c>
      <c r="AF253" s="233">
        <f t="shared" si="98"/>
        <v>0</v>
      </c>
      <c r="AG253" s="233">
        <f t="shared" si="82"/>
        <v>0</v>
      </c>
      <c r="AH253" s="233">
        <f t="shared" si="83"/>
        <v>0</v>
      </c>
      <c r="AI253" s="233">
        <f t="shared" si="84"/>
        <v>0</v>
      </c>
      <c r="AJ253" s="233">
        <f t="shared" si="85"/>
        <v>0</v>
      </c>
      <c r="AK253" s="233">
        <f t="shared" si="86"/>
        <v>0</v>
      </c>
      <c r="AL253" s="233">
        <f t="shared" si="87"/>
        <v>0</v>
      </c>
      <c r="AM253" s="233">
        <f t="shared" si="88"/>
        <v>0</v>
      </c>
      <c r="AN253" s="233">
        <f t="shared" si="89"/>
        <v>0</v>
      </c>
      <c r="AO253" s="233">
        <f t="shared" si="90"/>
        <v>0</v>
      </c>
      <c r="AP253" s="233">
        <f t="shared" si="91"/>
        <v>0</v>
      </c>
      <c r="AQ253" s="233" t="str">
        <f t="shared" si="92"/>
        <v/>
      </c>
      <c r="AR253" s="113">
        <f t="shared" si="93"/>
        <v>0</v>
      </c>
    </row>
    <row r="254" spans="1:44">
      <c r="A254" s="158"/>
      <c r="B254" s="153"/>
      <c r="C254" s="154"/>
      <c r="D254" s="154"/>
      <c r="E254" s="154"/>
      <c r="F254" s="154"/>
      <c r="G254" s="154"/>
      <c r="H254" s="154"/>
      <c r="I254" s="141"/>
      <c r="J254" s="149"/>
      <c r="K254" s="143"/>
      <c r="L254" s="185">
        <f t="shared" si="78"/>
        <v>0</v>
      </c>
      <c r="M254" s="185">
        <f t="shared" si="79"/>
        <v>0</v>
      </c>
      <c r="N254" s="186">
        <f t="shared" si="76"/>
        <v>0</v>
      </c>
      <c r="O254" s="180"/>
      <c r="P254" s="177"/>
      <c r="Q254" s="166" t="str">
        <f t="shared" si="77"/>
        <v/>
      </c>
      <c r="R254" s="166"/>
      <c r="S254" s="167" t="e">
        <f>IF(HYPERLINK(INDEX(Tables!D:D,MATCH('BG Justif'!Q254,Tables!F:F,0)))&lt;&gt;"",HYPERLINK(INDEX(Tables!D:D,MATCH('BG Justif'!Q254,Tables!F:F,0)),"Tableau de variation"),"")</f>
        <v>#N/A</v>
      </c>
      <c r="T254" s="168"/>
      <c r="U254" s="169"/>
      <c r="Z254" s="233" t="str">
        <f t="shared" si="80"/>
        <v/>
      </c>
      <c r="AA254" s="233">
        <f t="shared" si="81"/>
        <v>0</v>
      </c>
      <c r="AB254" s="233">
        <f t="shared" si="94"/>
        <v>0</v>
      </c>
      <c r="AC254" s="233">
        <f t="shared" si="95"/>
        <v>0</v>
      </c>
      <c r="AD254" s="233">
        <f t="shared" si="96"/>
        <v>0</v>
      </c>
      <c r="AE254" s="233">
        <f t="shared" si="97"/>
        <v>0</v>
      </c>
      <c r="AF254" s="233">
        <f t="shared" si="98"/>
        <v>0</v>
      </c>
      <c r="AG254" s="233">
        <f t="shared" si="82"/>
        <v>0</v>
      </c>
      <c r="AH254" s="233">
        <f t="shared" si="83"/>
        <v>0</v>
      </c>
      <c r="AI254" s="233">
        <f t="shared" si="84"/>
        <v>0</v>
      </c>
      <c r="AJ254" s="233">
        <f t="shared" si="85"/>
        <v>0</v>
      </c>
      <c r="AK254" s="233">
        <f t="shared" si="86"/>
        <v>0</v>
      </c>
      <c r="AL254" s="233">
        <f t="shared" si="87"/>
        <v>0</v>
      </c>
      <c r="AM254" s="233">
        <f t="shared" si="88"/>
        <v>0</v>
      </c>
      <c r="AN254" s="233">
        <f t="shared" si="89"/>
        <v>0</v>
      </c>
      <c r="AO254" s="233">
        <f t="shared" si="90"/>
        <v>0</v>
      </c>
      <c r="AP254" s="233">
        <f t="shared" si="91"/>
        <v>0</v>
      </c>
      <c r="AQ254" s="233" t="str">
        <f t="shared" si="92"/>
        <v/>
      </c>
      <c r="AR254" s="113">
        <f t="shared" si="93"/>
        <v>0</v>
      </c>
    </row>
    <row r="255" spans="1:44">
      <c r="A255" s="158"/>
      <c r="B255" s="153"/>
      <c r="C255" s="154"/>
      <c r="D255" s="154"/>
      <c r="E255" s="154"/>
      <c r="F255" s="154"/>
      <c r="G255" s="154"/>
      <c r="H255" s="154"/>
      <c r="I255" s="150"/>
      <c r="J255" s="149"/>
      <c r="K255" s="151"/>
      <c r="L255" s="185">
        <f t="shared" si="78"/>
        <v>0</v>
      </c>
      <c r="M255" s="185">
        <f t="shared" si="79"/>
        <v>0</v>
      </c>
      <c r="N255" s="186">
        <f t="shared" ref="N255:N297" si="99">-L255+M255</f>
        <v>0</v>
      </c>
      <c r="O255" s="180"/>
      <c r="P255" s="177"/>
      <c r="Q255" s="166" t="str">
        <f t="shared" si="77"/>
        <v/>
      </c>
      <c r="R255" s="166"/>
      <c r="S255" s="167" t="e">
        <f>IF(HYPERLINK(INDEX(Tables!D:D,MATCH('BG Justif'!Q255,Tables!F:F,0)))&lt;&gt;"",HYPERLINK(INDEX(Tables!D:D,MATCH('BG Justif'!Q255,Tables!F:F,0)),"Tableau de variation"),"")</f>
        <v>#N/A</v>
      </c>
      <c r="T255" s="168"/>
      <c r="U255" s="169"/>
      <c r="Z255" s="233" t="str">
        <f t="shared" si="80"/>
        <v/>
      </c>
      <c r="AA255" s="233">
        <f t="shared" si="81"/>
        <v>0</v>
      </c>
      <c r="AB255" s="233">
        <f t="shared" si="94"/>
        <v>0</v>
      </c>
      <c r="AC255" s="233">
        <f t="shared" si="95"/>
        <v>0</v>
      </c>
      <c r="AD255" s="233">
        <f t="shared" si="96"/>
        <v>0</v>
      </c>
      <c r="AE255" s="233">
        <f t="shared" si="97"/>
        <v>0</v>
      </c>
      <c r="AF255" s="233">
        <f t="shared" si="98"/>
        <v>0</v>
      </c>
      <c r="AG255" s="233">
        <f t="shared" si="82"/>
        <v>0</v>
      </c>
      <c r="AH255" s="233">
        <f t="shared" si="83"/>
        <v>0</v>
      </c>
      <c r="AI255" s="233">
        <f t="shared" si="84"/>
        <v>0</v>
      </c>
      <c r="AJ255" s="233">
        <f t="shared" si="85"/>
        <v>0</v>
      </c>
      <c r="AK255" s="233">
        <f t="shared" si="86"/>
        <v>0</v>
      </c>
      <c r="AL255" s="233">
        <f t="shared" si="87"/>
        <v>0</v>
      </c>
      <c r="AM255" s="233">
        <f t="shared" si="88"/>
        <v>0</v>
      </c>
      <c r="AN255" s="233">
        <f t="shared" si="89"/>
        <v>0</v>
      </c>
      <c r="AO255" s="233">
        <f t="shared" si="90"/>
        <v>0</v>
      </c>
      <c r="AP255" s="233">
        <f t="shared" si="91"/>
        <v>0</v>
      </c>
      <c r="AQ255" s="233" t="str">
        <f t="shared" si="92"/>
        <v/>
      </c>
      <c r="AR255" s="113">
        <f t="shared" si="93"/>
        <v>0</v>
      </c>
    </row>
    <row r="256" spans="1:44">
      <c r="A256" s="158"/>
      <c r="B256" s="153"/>
      <c r="C256" s="154"/>
      <c r="D256" s="154"/>
      <c r="E256" s="154"/>
      <c r="F256" s="154"/>
      <c r="G256" s="154"/>
      <c r="H256" s="154"/>
      <c r="I256" s="141"/>
      <c r="J256" s="149"/>
      <c r="K256" s="143"/>
      <c r="L256" s="185">
        <f t="shared" si="78"/>
        <v>0</v>
      </c>
      <c r="M256" s="185">
        <f t="shared" si="79"/>
        <v>0</v>
      </c>
      <c r="N256" s="186">
        <f t="shared" si="99"/>
        <v>0</v>
      </c>
      <c r="O256" s="180"/>
      <c r="P256" s="177"/>
      <c r="Q256" s="166" t="str">
        <f t="shared" si="77"/>
        <v/>
      </c>
      <c r="R256" s="166"/>
      <c r="S256" s="167" t="e">
        <f>IF(HYPERLINK(INDEX(Tables!D:D,MATCH('BG Justif'!Q256,Tables!F:F,0)))&lt;&gt;"",HYPERLINK(INDEX(Tables!D:D,MATCH('BG Justif'!Q256,Tables!F:F,0)),"Tableau de variation"),"")</f>
        <v>#N/A</v>
      </c>
      <c r="T256" s="168"/>
      <c r="U256" s="169"/>
      <c r="Z256" s="233" t="str">
        <f t="shared" si="80"/>
        <v/>
      </c>
      <c r="AA256" s="233">
        <f t="shared" si="81"/>
        <v>0</v>
      </c>
      <c r="AB256" s="233">
        <f t="shared" si="94"/>
        <v>0</v>
      </c>
      <c r="AC256" s="233">
        <f t="shared" si="95"/>
        <v>0</v>
      </c>
      <c r="AD256" s="233">
        <f t="shared" si="96"/>
        <v>0</v>
      </c>
      <c r="AE256" s="233">
        <f t="shared" si="97"/>
        <v>0</v>
      </c>
      <c r="AF256" s="233">
        <f t="shared" si="98"/>
        <v>0</v>
      </c>
      <c r="AG256" s="233">
        <f t="shared" si="82"/>
        <v>0</v>
      </c>
      <c r="AH256" s="233">
        <f t="shared" si="83"/>
        <v>0</v>
      </c>
      <c r="AI256" s="233">
        <f t="shared" si="84"/>
        <v>0</v>
      </c>
      <c r="AJ256" s="233">
        <f t="shared" si="85"/>
        <v>0</v>
      </c>
      <c r="AK256" s="233">
        <f t="shared" si="86"/>
        <v>0</v>
      </c>
      <c r="AL256" s="233">
        <f t="shared" si="87"/>
        <v>0</v>
      </c>
      <c r="AM256" s="233">
        <f t="shared" si="88"/>
        <v>0</v>
      </c>
      <c r="AN256" s="233">
        <f t="shared" si="89"/>
        <v>0</v>
      </c>
      <c r="AO256" s="233">
        <f t="shared" si="90"/>
        <v>0</v>
      </c>
      <c r="AP256" s="233">
        <f t="shared" si="91"/>
        <v>0</v>
      </c>
      <c r="AQ256" s="233" t="str">
        <f t="shared" si="92"/>
        <v/>
      </c>
      <c r="AR256" s="113">
        <f t="shared" si="93"/>
        <v>0</v>
      </c>
    </row>
    <row r="257" spans="1:44">
      <c r="A257" s="158"/>
      <c r="B257" s="153"/>
      <c r="C257" s="154"/>
      <c r="D257" s="154"/>
      <c r="E257" s="154"/>
      <c r="F257" s="154"/>
      <c r="G257" s="154"/>
      <c r="H257" s="154"/>
      <c r="I257" s="150"/>
      <c r="J257" s="149"/>
      <c r="K257" s="151"/>
      <c r="L257" s="185">
        <f t="shared" si="78"/>
        <v>0</v>
      </c>
      <c r="M257" s="185">
        <f t="shared" si="79"/>
        <v>0</v>
      </c>
      <c r="N257" s="186">
        <f t="shared" si="99"/>
        <v>0</v>
      </c>
      <c r="O257" s="180"/>
      <c r="P257" s="177"/>
      <c r="Q257" s="166" t="str">
        <f t="shared" si="77"/>
        <v/>
      </c>
      <c r="R257" s="166"/>
      <c r="S257" s="167" t="e">
        <f>IF(HYPERLINK(INDEX(Tables!D:D,MATCH('BG Justif'!Q257,Tables!F:F,0)))&lt;&gt;"",HYPERLINK(INDEX(Tables!D:D,MATCH('BG Justif'!Q257,Tables!F:F,0)),"Tableau de variation"),"")</f>
        <v>#N/A</v>
      </c>
      <c r="T257" s="168"/>
      <c r="U257" s="169"/>
      <c r="Z257" s="233" t="str">
        <f t="shared" si="80"/>
        <v/>
      </c>
      <c r="AA257" s="233">
        <f t="shared" si="81"/>
        <v>0</v>
      </c>
      <c r="AB257" s="233">
        <f t="shared" si="94"/>
        <v>0</v>
      </c>
      <c r="AC257" s="233">
        <f t="shared" si="95"/>
        <v>0</v>
      </c>
      <c r="AD257" s="233">
        <f t="shared" si="96"/>
        <v>0</v>
      </c>
      <c r="AE257" s="233">
        <f t="shared" si="97"/>
        <v>0</v>
      </c>
      <c r="AF257" s="233">
        <f t="shared" si="98"/>
        <v>0</v>
      </c>
      <c r="AG257" s="233">
        <f t="shared" si="82"/>
        <v>0</v>
      </c>
      <c r="AH257" s="233">
        <f t="shared" si="83"/>
        <v>0</v>
      </c>
      <c r="AI257" s="233">
        <f t="shared" si="84"/>
        <v>0</v>
      </c>
      <c r="AJ257" s="233">
        <f t="shared" si="85"/>
        <v>0</v>
      </c>
      <c r="AK257" s="233">
        <f t="shared" si="86"/>
        <v>0</v>
      </c>
      <c r="AL257" s="233">
        <f t="shared" si="87"/>
        <v>0</v>
      </c>
      <c r="AM257" s="233">
        <f t="shared" si="88"/>
        <v>0</v>
      </c>
      <c r="AN257" s="233">
        <f t="shared" si="89"/>
        <v>0</v>
      </c>
      <c r="AO257" s="233">
        <f t="shared" si="90"/>
        <v>0</v>
      </c>
      <c r="AP257" s="233">
        <f t="shared" si="91"/>
        <v>0</v>
      </c>
      <c r="AQ257" s="233" t="str">
        <f t="shared" si="92"/>
        <v/>
      </c>
      <c r="AR257" s="113">
        <f t="shared" si="93"/>
        <v>0</v>
      </c>
    </row>
    <row r="258" spans="1:44">
      <c r="A258" s="158"/>
      <c r="B258" s="153"/>
      <c r="C258" s="154"/>
      <c r="D258" s="154"/>
      <c r="E258" s="154"/>
      <c r="F258" s="154"/>
      <c r="G258" s="154"/>
      <c r="H258" s="154"/>
      <c r="I258" s="141"/>
      <c r="J258" s="149"/>
      <c r="K258" s="143"/>
      <c r="L258" s="185">
        <f t="shared" si="78"/>
        <v>0</v>
      </c>
      <c r="M258" s="185">
        <f t="shared" si="79"/>
        <v>0</v>
      </c>
      <c r="N258" s="186">
        <f t="shared" si="99"/>
        <v>0</v>
      </c>
      <c r="O258" s="180"/>
      <c r="P258" s="177"/>
      <c r="Q258" s="166" t="str">
        <f t="shared" si="77"/>
        <v/>
      </c>
      <c r="R258" s="166"/>
      <c r="S258" s="167" t="e">
        <f>IF(HYPERLINK(INDEX(Tables!D:D,MATCH('BG Justif'!Q258,Tables!F:F,0)))&lt;&gt;"",HYPERLINK(INDEX(Tables!D:D,MATCH('BG Justif'!Q258,Tables!F:F,0)),"Tableau de variation"),"")</f>
        <v>#N/A</v>
      </c>
      <c r="T258" s="168"/>
      <c r="U258" s="169"/>
      <c r="Z258" s="233" t="str">
        <f t="shared" si="80"/>
        <v/>
      </c>
      <c r="AA258" s="233">
        <f t="shared" si="81"/>
        <v>0</v>
      </c>
      <c r="AB258" s="233">
        <f t="shared" si="94"/>
        <v>0</v>
      </c>
      <c r="AC258" s="233">
        <f t="shared" si="95"/>
        <v>0</v>
      </c>
      <c r="AD258" s="233">
        <f t="shared" si="96"/>
        <v>0</v>
      </c>
      <c r="AE258" s="233">
        <f t="shared" si="97"/>
        <v>0</v>
      </c>
      <c r="AF258" s="233">
        <f t="shared" si="98"/>
        <v>0</v>
      </c>
      <c r="AG258" s="233">
        <f t="shared" si="82"/>
        <v>0</v>
      </c>
      <c r="AH258" s="233">
        <f t="shared" si="83"/>
        <v>0</v>
      </c>
      <c r="AI258" s="233">
        <f t="shared" si="84"/>
        <v>0</v>
      </c>
      <c r="AJ258" s="233">
        <f t="shared" si="85"/>
        <v>0</v>
      </c>
      <c r="AK258" s="233">
        <f t="shared" si="86"/>
        <v>0</v>
      </c>
      <c r="AL258" s="233">
        <f t="shared" si="87"/>
        <v>0</v>
      </c>
      <c r="AM258" s="233">
        <f t="shared" si="88"/>
        <v>0</v>
      </c>
      <c r="AN258" s="233">
        <f t="shared" si="89"/>
        <v>0</v>
      </c>
      <c r="AO258" s="233">
        <f t="shared" si="90"/>
        <v>0</v>
      </c>
      <c r="AP258" s="233">
        <f t="shared" si="91"/>
        <v>0</v>
      </c>
      <c r="AQ258" s="233" t="str">
        <f t="shared" si="92"/>
        <v/>
      </c>
      <c r="AR258" s="113">
        <f t="shared" si="93"/>
        <v>0</v>
      </c>
    </row>
    <row r="259" spans="1:44">
      <c r="A259" s="158"/>
      <c r="B259" s="153"/>
      <c r="C259" s="154"/>
      <c r="D259" s="154"/>
      <c r="E259" s="154"/>
      <c r="F259" s="154"/>
      <c r="G259" s="154"/>
      <c r="H259" s="154"/>
      <c r="I259" s="150"/>
      <c r="J259" s="149"/>
      <c r="K259" s="151"/>
      <c r="L259" s="185">
        <f t="shared" si="78"/>
        <v>0</v>
      </c>
      <c r="M259" s="185">
        <f t="shared" si="79"/>
        <v>0</v>
      </c>
      <c r="N259" s="186">
        <f t="shared" si="99"/>
        <v>0</v>
      </c>
      <c r="O259" s="180"/>
      <c r="P259" s="177"/>
      <c r="Q259" s="166" t="str">
        <f t="shared" si="77"/>
        <v/>
      </c>
      <c r="R259" s="166"/>
      <c r="S259" s="167" t="e">
        <f>IF(HYPERLINK(INDEX(Tables!D:D,MATCH('BG Justif'!Q259,Tables!F:F,0)))&lt;&gt;"",HYPERLINK(INDEX(Tables!D:D,MATCH('BG Justif'!Q259,Tables!F:F,0)),"Tableau de variation"),"")</f>
        <v>#N/A</v>
      </c>
      <c r="T259" s="168"/>
      <c r="U259" s="169"/>
      <c r="Z259" s="233" t="str">
        <f t="shared" si="80"/>
        <v/>
      </c>
      <c r="AA259" s="233">
        <f t="shared" si="81"/>
        <v>0</v>
      </c>
      <c r="AB259" s="233">
        <f t="shared" si="94"/>
        <v>0</v>
      </c>
      <c r="AC259" s="233">
        <f t="shared" si="95"/>
        <v>0</v>
      </c>
      <c r="AD259" s="233">
        <f t="shared" si="96"/>
        <v>0</v>
      </c>
      <c r="AE259" s="233">
        <f t="shared" si="97"/>
        <v>0</v>
      </c>
      <c r="AF259" s="233">
        <f t="shared" si="98"/>
        <v>0</v>
      </c>
      <c r="AG259" s="233">
        <f t="shared" si="82"/>
        <v>0</v>
      </c>
      <c r="AH259" s="233">
        <f t="shared" si="83"/>
        <v>0</v>
      </c>
      <c r="AI259" s="233">
        <f t="shared" si="84"/>
        <v>0</v>
      </c>
      <c r="AJ259" s="233">
        <f t="shared" si="85"/>
        <v>0</v>
      </c>
      <c r="AK259" s="233">
        <f t="shared" si="86"/>
        <v>0</v>
      </c>
      <c r="AL259" s="233">
        <f t="shared" si="87"/>
        <v>0</v>
      </c>
      <c r="AM259" s="233">
        <f t="shared" si="88"/>
        <v>0</v>
      </c>
      <c r="AN259" s="233">
        <f t="shared" si="89"/>
        <v>0</v>
      </c>
      <c r="AO259" s="233">
        <f t="shared" si="90"/>
        <v>0</v>
      </c>
      <c r="AP259" s="233">
        <f t="shared" si="91"/>
        <v>0</v>
      </c>
      <c r="AQ259" s="233" t="str">
        <f t="shared" si="92"/>
        <v/>
      </c>
      <c r="AR259" s="113">
        <f t="shared" si="93"/>
        <v>0</v>
      </c>
    </row>
    <row r="260" spans="1:44">
      <c r="A260" s="158"/>
      <c r="B260" s="153"/>
      <c r="C260" s="154"/>
      <c r="D260" s="154"/>
      <c r="E260" s="154"/>
      <c r="F260" s="154"/>
      <c r="G260" s="154"/>
      <c r="H260" s="154"/>
      <c r="I260" s="141"/>
      <c r="J260" s="149"/>
      <c r="K260" s="143"/>
      <c r="L260" s="185">
        <f t="shared" si="78"/>
        <v>0</v>
      </c>
      <c r="M260" s="185">
        <f t="shared" si="79"/>
        <v>0</v>
      </c>
      <c r="N260" s="186">
        <f t="shared" si="99"/>
        <v>0</v>
      </c>
      <c r="O260" s="180"/>
      <c r="P260" s="177"/>
      <c r="Q260" s="166" t="str">
        <f t="shared" si="77"/>
        <v/>
      </c>
      <c r="R260" s="166"/>
      <c r="S260" s="167" t="e">
        <f>IF(HYPERLINK(INDEX(Tables!D:D,MATCH('BG Justif'!Q260,Tables!F:F,0)))&lt;&gt;"",HYPERLINK(INDEX(Tables!D:D,MATCH('BG Justif'!Q260,Tables!F:F,0)),"Tableau de variation"),"")</f>
        <v>#N/A</v>
      </c>
      <c r="T260" s="168"/>
      <c r="U260" s="169"/>
      <c r="Z260" s="233" t="str">
        <f t="shared" si="80"/>
        <v/>
      </c>
      <c r="AA260" s="233">
        <f t="shared" si="81"/>
        <v>0</v>
      </c>
      <c r="AB260" s="233">
        <f t="shared" si="94"/>
        <v>0</v>
      </c>
      <c r="AC260" s="233">
        <f t="shared" si="95"/>
        <v>0</v>
      </c>
      <c r="AD260" s="233">
        <f t="shared" si="96"/>
        <v>0</v>
      </c>
      <c r="AE260" s="233">
        <f t="shared" si="97"/>
        <v>0</v>
      </c>
      <c r="AF260" s="233">
        <f t="shared" si="98"/>
        <v>0</v>
      </c>
      <c r="AG260" s="233">
        <f t="shared" si="82"/>
        <v>0</v>
      </c>
      <c r="AH260" s="233">
        <f t="shared" si="83"/>
        <v>0</v>
      </c>
      <c r="AI260" s="233">
        <f t="shared" si="84"/>
        <v>0</v>
      </c>
      <c r="AJ260" s="233">
        <f t="shared" si="85"/>
        <v>0</v>
      </c>
      <c r="AK260" s="233">
        <f t="shared" si="86"/>
        <v>0</v>
      </c>
      <c r="AL260" s="233">
        <f t="shared" si="87"/>
        <v>0</v>
      </c>
      <c r="AM260" s="233">
        <f t="shared" si="88"/>
        <v>0</v>
      </c>
      <c r="AN260" s="233">
        <f t="shared" si="89"/>
        <v>0</v>
      </c>
      <c r="AO260" s="233">
        <f t="shared" si="90"/>
        <v>0</v>
      </c>
      <c r="AP260" s="233">
        <f t="shared" si="91"/>
        <v>0</v>
      </c>
      <c r="AQ260" s="233" t="str">
        <f t="shared" si="92"/>
        <v/>
      </c>
      <c r="AR260" s="113">
        <f t="shared" si="93"/>
        <v>0</v>
      </c>
    </row>
    <row r="261" spans="1:44">
      <c r="A261" s="158"/>
      <c r="B261" s="153"/>
      <c r="C261" s="154"/>
      <c r="D261" s="154"/>
      <c r="E261" s="154"/>
      <c r="F261" s="154"/>
      <c r="G261" s="154"/>
      <c r="H261" s="154"/>
      <c r="I261" s="150"/>
      <c r="J261" s="149"/>
      <c r="K261" s="151"/>
      <c r="L261" s="185">
        <f t="shared" si="78"/>
        <v>0</v>
      </c>
      <c r="M261" s="185">
        <f t="shared" si="79"/>
        <v>0</v>
      </c>
      <c r="N261" s="186">
        <f t="shared" si="99"/>
        <v>0</v>
      </c>
      <c r="O261" s="180"/>
      <c r="P261" s="177"/>
      <c r="Q261" s="166" t="str">
        <f t="shared" ref="Q261:Q324" si="100">IFERROR(VLOOKUP(A261,Table_Cptes,5,TRUE),"")</f>
        <v/>
      </c>
      <c r="R261" s="166"/>
      <c r="S261" s="167" t="e">
        <f>IF(HYPERLINK(INDEX(Tables!D:D,MATCH('BG Justif'!Q261,Tables!F:F,0)))&lt;&gt;"",HYPERLINK(INDEX(Tables!D:D,MATCH('BG Justif'!Q261,Tables!F:F,0)),"Tableau de variation"),"")</f>
        <v>#N/A</v>
      </c>
      <c r="T261" s="168"/>
      <c r="U261" s="169"/>
      <c r="Z261" s="233" t="str">
        <f t="shared" si="80"/>
        <v/>
      </c>
      <c r="AA261" s="233">
        <f t="shared" si="81"/>
        <v>0</v>
      </c>
      <c r="AB261" s="233">
        <f t="shared" si="94"/>
        <v>0</v>
      </c>
      <c r="AC261" s="233">
        <f t="shared" si="95"/>
        <v>0</v>
      </c>
      <c r="AD261" s="233">
        <f t="shared" si="96"/>
        <v>0</v>
      </c>
      <c r="AE261" s="233">
        <f t="shared" si="97"/>
        <v>0</v>
      </c>
      <c r="AF261" s="233">
        <f t="shared" si="98"/>
        <v>0</v>
      </c>
      <c r="AG261" s="233">
        <f t="shared" si="82"/>
        <v>0</v>
      </c>
      <c r="AH261" s="233">
        <f t="shared" si="83"/>
        <v>0</v>
      </c>
      <c r="AI261" s="233">
        <f t="shared" si="84"/>
        <v>0</v>
      </c>
      <c r="AJ261" s="233">
        <f t="shared" si="85"/>
        <v>0</v>
      </c>
      <c r="AK261" s="233">
        <f t="shared" si="86"/>
        <v>0</v>
      </c>
      <c r="AL261" s="233">
        <f t="shared" si="87"/>
        <v>0</v>
      </c>
      <c r="AM261" s="233">
        <f t="shared" si="88"/>
        <v>0</v>
      </c>
      <c r="AN261" s="233">
        <f t="shared" si="89"/>
        <v>0</v>
      </c>
      <c r="AO261" s="233">
        <f t="shared" si="90"/>
        <v>0</v>
      </c>
      <c r="AP261" s="233">
        <f t="shared" si="91"/>
        <v>0</v>
      </c>
      <c r="AQ261" s="233" t="str">
        <f t="shared" si="92"/>
        <v/>
      </c>
      <c r="AR261" s="113">
        <f t="shared" si="93"/>
        <v>0</v>
      </c>
    </row>
    <row r="262" spans="1:44">
      <c r="A262" s="158"/>
      <c r="B262" s="153"/>
      <c r="C262" s="154"/>
      <c r="D262" s="154"/>
      <c r="E262" s="154"/>
      <c r="F262" s="154"/>
      <c r="G262" s="154"/>
      <c r="H262" s="154"/>
      <c r="I262" s="141"/>
      <c r="J262" s="149"/>
      <c r="K262" s="143"/>
      <c r="L262" s="185">
        <f t="shared" ref="L262:L297" si="101">+C262-D262</f>
        <v>0</v>
      </c>
      <c r="M262" s="185">
        <f t="shared" ref="M262:M297" si="102">+G262-H262</f>
        <v>0</v>
      </c>
      <c r="N262" s="186">
        <f t="shared" si="99"/>
        <v>0</v>
      </c>
      <c r="O262" s="180"/>
      <c r="P262" s="177"/>
      <c r="Q262" s="166" t="str">
        <f t="shared" si="100"/>
        <v/>
      </c>
      <c r="R262" s="166"/>
      <c r="S262" s="167" t="e">
        <f>IF(HYPERLINK(INDEX(Tables!D:D,MATCH('BG Justif'!Q262,Tables!F:F,0)))&lt;&gt;"",HYPERLINK(INDEX(Tables!D:D,MATCH('BG Justif'!Q262,Tables!F:F,0)),"Tableau de variation"),"")</f>
        <v>#N/A</v>
      </c>
      <c r="T262" s="168"/>
      <c r="U262" s="169"/>
      <c r="Z262" s="233" t="str">
        <f t="shared" ref="Z262:Z325" si="103">+Q262</f>
        <v/>
      </c>
      <c r="AA262" s="233">
        <f t="shared" ref="AA262:AA325" si="104">+A262</f>
        <v>0</v>
      </c>
      <c r="AB262" s="233">
        <f t="shared" si="94"/>
        <v>0</v>
      </c>
      <c r="AC262" s="233">
        <f t="shared" si="95"/>
        <v>0</v>
      </c>
      <c r="AD262" s="233">
        <f t="shared" si="96"/>
        <v>0</v>
      </c>
      <c r="AE262" s="233">
        <f t="shared" si="97"/>
        <v>0</v>
      </c>
      <c r="AF262" s="233">
        <f t="shared" si="98"/>
        <v>0</v>
      </c>
      <c r="AG262" s="233">
        <f t="shared" si="82"/>
        <v>0</v>
      </c>
      <c r="AH262" s="233">
        <f t="shared" si="83"/>
        <v>0</v>
      </c>
      <c r="AI262" s="233">
        <f t="shared" si="84"/>
        <v>0</v>
      </c>
      <c r="AJ262" s="233">
        <f t="shared" si="85"/>
        <v>0</v>
      </c>
      <c r="AK262" s="233">
        <f t="shared" si="86"/>
        <v>0</v>
      </c>
      <c r="AL262" s="233">
        <f t="shared" si="87"/>
        <v>0</v>
      </c>
      <c r="AM262" s="233">
        <f t="shared" si="88"/>
        <v>0</v>
      </c>
      <c r="AN262" s="233">
        <f t="shared" si="89"/>
        <v>0</v>
      </c>
      <c r="AO262" s="233">
        <f t="shared" si="90"/>
        <v>0</v>
      </c>
      <c r="AP262" s="233">
        <f t="shared" si="91"/>
        <v>0</v>
      </c>
      <c r="AQ262" s="233" t="str">
        <f t="shared" si="92"/>
        <v/>
      </c>
      <c r="AR262" s="113">
        <f t="shared" si="93"/>
        <v>0</v>
      </c>
    </row>
    <row r="263" spans="1:44">
      <c r="A263" s="158"/>
      <c r="B263" s="153"/>
      <c r="C263" s="154"/>
      <c r="D263" s="154"/>
      <c r="E263" s="154"/>
      <c r="F263" s="154"/>
      <c r="G263" s="154"/>
      <c r="H263" s="154"/>
      <c r="I263" s="150"/>
      <c r="J263" s="149"/>
      <c r="K263" s="151"/>
      <c r="L263" s="185">
        <f t="shared" si="101"/>
        <v>0</v>
      </c>
      <c r="M263" s="185">
        <f t="shared" si="102"/>
        <v>0</v>
      </c>
      <c r="N263" s="186">
        <f t="shared" si="99"/>
        <v>0</v>
      </c>
      <c r="O263" s="180"/>
      <c r="P263" s="177"/>
      <c r="Q263" s="166" t="str">
        <f t="shared" si="100"/>
        <v/>
      </c>
      <c r="R263" s="166"/>
      <c r="S263" s="167" t="e">
        <f>IF(HYPERLINK(INDEX(Tables!D:D,MATCH('BG Justif'!Q263,Tables!F:F,0)))&lt;&gt;"",HYPERLINK(INDEX(Tables!D:D,MATCH('BG Justif'!Q263,Tables!F:F,0)),"Tableau de variation"),"")</f>
        <v>#N/A</v>
      </c>
      <c r="T263" s="168"/>
      <c r="U263" s="169"/>
      <c r="Z263" s="233" t="str">
        <f t="shared" si="103"/>
        <v/>
      </c>
      <c r="AA263" s="233">
        <f t="shared" si="104"/>
        <v>0</v>
      </c>
      <c r="AB263" s="233">
        <f t="shared" si="94"/>
        <v>0</v>
      </c>
      <c r="AC263" s="233">
        <f t="shared" si="95"/>
        <v>0</v>
      </c>
      <c r="AD263" s="233">
        <f t="shared" si="96"/>
        <v>0</v>
      </c>
      <c r="AE263" s="233">
        <f t="shared" si="97"/>
        <v>0</v>
      </c>
      <c r="AF263" s="233">
        <f t="shared" si="98"/>
        <v>0</v>
      </c>
      <c r="AG263" s="233">
        <f t="shared" si="82"/>
        <v>0</v>
      </c>
      <c r="AH263" s="233">
        <f t="shared" si="83"/>
        <v>0</v>
      </c>
      <c r="AI263" s="233">
        <f t="shared" si="84"/>
        <v>0</v>
      </c>
      <c r="AJ263" s="233">
        <f t="shared" si="85"/>
        <v>0</v>
      </c>
      <c r="AK263" s="233">
        <f t="shared" si="86"/>
        <v>0</v>
      </c>
      <c r="AL263" s="233">
        <f t="shared" si="87"/>
        <v>0</v>
      </c>
      <c r="AM263" s="233">
        <f t="shared" si="88"/>
        <v>0</v>
      </c>
      <c r="AN263" s="233">
        <f t="shared" si="89"/>
        <v>0</v>
      </c>
      <c r="AO263" s="233">
        <f t="shared" si="90"/>
        <v>0</v>
      </c>
      <c r="AP263" s="233">
        <f t="shared" si="91"/>
        <v>0</v>
      </c>
      <c r="AQ263" s="233" t="str">
        <f t="shared" si="92"/>
        <v/>
      </c>
      <c r="AR263" s="113">
        <f t="shared" si="93"/>
        <v>0</v>
      </c>
    </row>
    <row r="264" spans="1:44">
      <c r="A264" s="158"/>
      <c r="B264" s="153"/>
      <c r="C264" s="154"/>
      <c r="D264" s="154"/>
      <c r="E264" s="154"/>
      <c r="F264" s="154"/>
      <c r="G264" s="154"/>
      <c r="H264" s="154"/>
      <c r="I264" s="141"/>
      <c r="J264" s="149"/>
      <c r="K264" s="143"/>
      <c r="L264" s="185">
        <f t="shared" si="101"/>
        <v>0</v>
      </c>
      <c r="M264" s="185">
        <f t="shared" si="102"/>
        <v>0</v>
      </c>
      <c r="N264" s="186">
        <f t="shared" si="99"/>
        <v>0</v>
      </c>
      <c r="O264" s="180"/>
      <c r="P264" s="177"/>
      <c r="Q264" s="166" t="str">
        <f t="shared" si="100"/>
        <v/>
      </c>
      <c r="R264" s="166"/>
      <c r="S264" s="167" t="e">
        <f>IF(HYPERLINK(INDEX(Tables!D:D,MATCH('BG Justif'!Q264,Tables!F:F,0)))&lt;&gt;"",HYPERLINK(INDEX(Tables!D:D,MATCH('BG Justif'!Q264,Tables!F:F,0)),"Tableau de variation"),"")</f>
        <v>#N/A</v>
      </c>
      <c r="T264" s="168"/>
      <c r="U264" s="169"/>
      <c r="Z264" s="233" t="str">
        <f t="shared" si="103"/>
        <v/>
      </c>
      <c r="AA264" s="233">
        <f t="shared" si="104"/>
        <v>0</v>
      </c>
      <c r="AB264" s="233">
        <f t="shared" si="94"/>
        <v>0</v>
      </c>
      <c r="AC264" s="233">
        <f t="shared" si="95"/>
        <v>0</v>
      </c>
      <c r="AD264" s="233">
        <f t="shared" si="96"/>
        <v>0</v>
      </c>
      <c r="AE264" s="233">
        <f t="shared" si="97"/>
        <v>0</v>
      </c>
      <c r="AF264" s="233">
        <f t="shared" si="98"/>
        <v>0</v>
      </c>
      <c r="AG264" s="233">
        <f t="shared" si="82"/>
        <v>0</v>
      </c>
      <c r="AH264" s="233">
        <f t="shared" si="83"/>
        <v>0</v>
      </c>
      <c r="AI264" s="233">
        <f t="shared" si="84"/>
        <v>0</v>
      </c>
      <c r="AJ264" s="233">
        <f t="shared" si="85"/>
        <v>0</v>
      </c>
      <c r="AK264" s="233">
        <f t="shared" si="86"/>
        <v>0</v>
      </c>
      <c r="AL264" s="233">
        <f t="shared" si="87"/>
        <v>0</v>
      </c>
      <c r="AM264" s="233">
        <f t="shared" si="88"/>
        <v>0</v>
      </c>
      <c r="AN264" s="233">
        <f t="shared" si="89"/>
        <v>0</v>
      </c>
      <c r="AO264" s="233">
        <f t="shared" si="90"/>
        <v>0</v>
      </c>
      <c r="AP264" s="233">
        <f t="shared" si="91"/>
        <v>0</v>
      </c>
      <c r="AQ264" s="233" t="str">
        <f t="shared" si="92"/>
        <v/>
      </c>
      <c r="AR264" s="113">
        <f t="shared" si="93"/>
        <v>0</v>
      </c>
    </row>
    <row r="265" spans="1:44">
      <c r="A265" s="158"/>
      <c r="B265" s="153"/>
      <c r="C265" s="154"/>
      <c r="D265" s="154"/>
      <c r="E265" s="154"/>
      <c r="F265" s="154"/>
      <c r="G265" s="154"/>
      <c r="H265" s="154"/>
      <c r="I265" s="150"/>
      <c r="J265" s="149"/>
      <c r="K265" s="151"/>
      <c r="L265" s="185">
        <f t="shared" si="101"/>
        <v>0</v>
      </c>
      <c r="M265" s="185">
        <f t="shared" si="102"/>
        <v>0</v>
      </c>
      <c r="N265" s="186">
        <f t="shared" si="99"/>
        <v>0</v>
      </c>
      <c r="O265" s="180"/>
      <c r="P265" s="177"/>
      <c r="Q265" s="166" t="str">
        <f t="shared" si="100"/>
        <v/>
      </c>
      <c r="R265" s="166"/>
      <c r="S265" s="167" t="e">
        <f>IF(HYPERLINK(INDEX(Tables!D:D,MATCH('BG Justif'!Q265,Tables!F:F,0)))&lt;&gt;"",HYPERLINK(INDEX(Tables!D:D,MATCH('BG Justif'!Q265,Tables!F:F,0)),"Tableau de variation"),"")</f>
        <v>#N/A</v>
      </c>
      <c r="T265" s="168"/>
      <c r="U265" s="169"/>
      <c r="Z265" s="233" t="str">
        <f t="shared" si="103"/>
        <v/>
      </c>
      <c r="AA265" s="233">
        <f t="shared" si="104"/>
        <v>0</v>
      </c>
      <c r="AB265" s="233">
        <f t="shared" si="94"/>
        <v>0</v>
      </c>
      <c r="AC265" s="233">
        <f t="shared" si="95"/>
        <v>0</v>
      </c>
      <c r="AD265" s="233">
        <f t="shared" si="96"/>
        <v>0</v>
      </c>
      <c r="AE265" s="233">
        <f t="shared" si="97"/>
        <v>0</v>
      </c>
      <c r="AF265" s="233">
        <f t="shared" si="98"/>
        <v>0</v>
      </c>
      <c r="AG265" s="233">
        <f t="shared" si="82"/>
        <v>0</v>
      </c>
      <c r="AH265" s="233">
        <f t="shared" si="83"/>
        <v>0</v>
      </c>
      <c r="AI265" s="233">
        <f t="shared" si="84"/>
        <v>0</v>
      </c>
      <c r="AJ265" s="233">
        <f t="shared" si="85"/>
        <v>0</v>
      </c>
      <c r="AK265" s="233">
        <f t="shared" si="86"/>
        <v>0</v>
      </c>
      <c r="AL265" s="233">
        <f t="shared" si="87"/>
        <v>0</v>
      </c>
      <c r="AM265" s="233">
        <f t="shared" si="88"/>
        <v>0</v>
      </c>
      <c r="AN265" s="233">
        <f t="shared" si="89"/>
        <v>0</v>
      </c>
      <c r="AO265" s="233">
        <f t="shared" si="90"/>
        <v>0</v>
      </c>
      <c r="AP265" s="233">
        <f t="shared" si="91"/>
        <v>0</v>
      </c>
      <c r="AQ265" s="233" t="str">
        <f t="shared" si="92"/>
        <v/>
      </c>
      <c r="AR265" s="113">
        <f t="shared" si="93"/>
        <v>0</v>
      </c>
    </row>
    <row r="266" spans="1:44">
      <c r="A266" s="158"/>
      <c r="B266" s="153"/>
      <c r="C266" s="154"/>
      <c r="D266" s="154"/>
      <c r="E266" s="154"/>
      <c r="F266" s="154"/>
      <c r="G266" s="154"/>
      <c r="H266" s="154"/>
      <c r="I266" s="141"/>
      <c r="J266" s="149"/>
      <c r="K266" s="143"/>
      <c r="L266" s="185">
        <f t="shared" si="101"/>
        <v>0</v>
      </c>
      <c r="M266" s="185">
        <f t="shared" si="102"/>
        <v>0</v>
      </c>
      <c r="N266" s="186">
        <f t="shared" si="99"/>
        <v>0</v>
      </c>
      <c r="O266" s="180"/>
      <c r="P266" s="177"/>
      <c r="Q266" s="166" t="str">
        <f t="shared" si="100"/>
        <v/>
      </c>
      <c r="R266" s="166"/>
      <c r="S266" s="167" t="e">
        <f>IF(HYPERLINK(INDEX(Tables!D:D,MATCH('BG Justif'!Q266,Tables!F:F,0)))&lt;&gt;"",HYPERLINK(INDEX(Tables!D:D,MATCH('BG Justif'!Q266,Tables!F:F,0)),"Tableau de variation"),"")</f>
        <v>#N/A</v>
      </c>
      <c r="T266" s="168"/>
      <c r="U266" s="169"/>
      <c r="Z266" s="233" t="str">
        <f t="shared" si="103"/>
        <v/>
      </c>
      <c r="AA266" s="233">
        <f t="shared" si="104"/>
        <v>0</v>
      </c>
      <c r="AB266" s="233">
        <f t="shared" si="94"/>
        <v>0</v>
      </c>
      <c r="AC266" s="233">
        <f t="shared" si="95"/>
        <v>0</v>
      </c>
      <c r="AD266" s="233">
        <f t="shared" si="96"/>
        <v>0</v>
      </c>
      <c r="AE266" s="233">
        <f t="shared" si="97"/>
        <v>0</v>
      </c>
      <c r="AF266" s="233">
        <f t="shared" si="98"/>
        <v>0</v>
      </c>
      <c r="AG266" s="233">
        <f t="shared" si="82"/>
        <v>0</v>
      </c>
      <c r="AH266" s="233">
        <f t="shared" si="83"/>
        <v>0</v>
      </c>
      <c r="AI266" s="233">
        <f t="shared" si="84"/>
        <v>0</v>
      </c>
      <c r="AJ266" s="233">
        <f t="shared" si="85"/>
        <v>0</v>
      </c>
      <c r="AK266" s="233">
        <f t="shared" si="86"/>
        <v>0</v>
      </c>
      <c r="AL266" s="233">
        <f t="shared" si="87"/>
        <v>0</v>
      </c>
      <c r="AM266" s="233">
        <f t="shared" si="88"/>
        <v>0</v>
      </c>
      <c r="AN266" s="233">
        <f t="shared" si="89"/>
        <v>0</v>
      </c>
      <c r="AO266" s="233">
        <f t="shared" si="90"/>
        <v>0</v>
      </c>
      <c r="AP266" s="233">
        <f t="shared" si="91"/>
        <v>0</v>
      </c>
      <c r="AQ266" s="233" t="str">
        <f t="shared" si="92"/>
        <v/>
      </c>
      <c r="AR266" s="113">
        <f t="shared" si="93"/>
        <v>0</v>
      </c>
    </row>
    <row r="267" spans="1:44">
      <c r="A267" s="158"/>
      <c r="B267" s="153"/>
      <c r="C267" s="154"/>
      <c r="D267" s="154"/>
      <c r="E267" s="154"/>
      <c r="F267" s="154"/>
      <c r="G267" s="154"/>
      <c r="H267" s="154"/>
      <c r="I267" s="150"/>
      <c r="J267" s="149"/>
      <c r="K267" s="151"/>
      <c r="L267" s="185">
        <f t="shared" si="101"/>
        <v>0</v>
      </c>
      <c r="M267" s="185">
        <f t="shared" si="102"/>
        <v>0</v>
      </c>
      <c r="N267" s="186">
        <f t="shared" si="99"/>
        <v>0</v>
      </c>
      <c r="O267" s="180"/>
      <c r="P267" s="177"/>
      <c r="Q267" s="166" t="str">
        <f t="shared" si="100"/>
        <v/>
      </c>
      <c r="R267" s="166"/>
      <c r="S267" s="167" t="e">
        <f>IF(HYPERLINK(INDEX(Tables!D:D,MATCH('BG Justif'!Q267,Tables!F:F,0)))&lt;&gt;"",HYPERLINK(INDEX(Tables!D:D,MATCH('BG Justif'!Q267,Tables!F:F,0)),"Tableau de variation"),"")</f>
        <v>#N/A</v>
      </c>
      <c r="T267" s="168"/>
      <c r="U267" s="169"/>
      <c r="Z267" s="233" t="str">
        <f t="shared" si="103"/>
        <v/>
      </c>
      <c r="AA267" s="233">
        <f t="shared" si="104"/>
        <v>0</v>
      </c>
      <c r="AB267" s="233">
        <f t="shared" si="94"/>
        <v>0</v>
      </c>
      <c r="AC267" s="233">
        <f t="shared" si="95"/>
        <v>0</v>
      </c>
      <c r="AD267" s="233">
        <f t="shared" si="96"/>
        <v>0</v>
      </c>
      <c r="AE267" s="233">
        <f t="shared" si="97"/>
        <v>0</v>
      </c>
      <c r="AF267" s="233">
        <f t="shared" si="98"/>
        <v>0</v>
      </c>
      <c r="AG267" s="233">
        <f t="shared" si="82"/>
        <v>0</v>
      </c>
      <c r="AH267" s="233">
        <f t="shared" si="83"/>
        <v>0</v>
      </c>
      <c r="AI267" s="233">
        <f t="shared" si="84"/>
        <v>0</v>
      </c>
      <c r="AJ267" s="233">
        <f t="shared" si="85"/>
        <v>0</v>
      </c>
      <c r="AK267" s="233">
        <f t="shared" si="86"/>
        <v>0</v>
      </c>
      <c r="AL267" s="233">
        <f t="shared" si="87"/>
        <v>0</v>
      </c>
      <c r="AM267" s="233">
        <f t="shared" si="88"/>
        <v>0</v>
      </c>
      <c r="AN267" s="233">
        <f t="shared" si="89"/>
        <v>0</v>
      </c>
      <c r="AO267" s="233">
        <f t="shared" si="90"/>
        <v>0</v>
      </c>
      <c r="AP267" s="233">
        <f t="shared" si="91"/>
        <v>0</v>
      </c>
      <c r="AQ267" s="233" t="str">
        <f t="shared" si="92"/>
        <v/>
      </c>
      <c r="AR267" s="113">
        <f t="shared" si="93"/>
        <v>0</v>
      </c>
    </row>
    <row r="268" spans="1:44">
      <c r="A268" s="158"/>
      <c r="B268" s="153"/>
      <c r="C268" s="154"/>
      <c r="D268" s="154"/>
      <c r="E268" s="154"/>
      <c r="F268" s="154"/>
      <c r="G268" s="154"/>
      <c r="H268" s="154"/>
      <c r="I268" s="141"/>
      <c r="J268" s="149"/>
      <c r="K268" s="143"/>
      <c r="L268" s="185">
        <f t="shared" si="101"/>
        <v>0</v>
      </c>
      <c r="M268" s="185">
        <f t="shared" si="102"/>
        <v>0</v>
      </c>
      <c r="N268" s="186">
        <f t="shared" si="99"/>
        <v>0</v>
      </c>
      <c r="O268" s="180"/>
      <c r="P268" s="177"/>
      <c r="Q268" s="166" t="str">
        <f t="shared" si="100"/>
        <v/>
      </c>
      <c r="R268" s="166"/>
      <c r="S268" s="167" t="e">
        <f>IF(HYPERLINK(INDEX(Tables!D:D,MATCH('BG Justif'!Q268,Tables!F:F,0)))&lt;&gt;"",HYPERLINK(INDEX(Tables!D:D,MATCH('BG Justif'!Q268,Tables!F:F,0)),"Tableau de variation"),"")</f>
        <v>#N/A</v>
      </c>
      <c r="T268" s="168"/>
      <c r="U268" s="169"/>
      <c r="Z268" s="233" t="str">
        <f t="shared" si="103"/>
        <v/>
      </c>
      <c r="AA268" s="233">
        <f t="shared" si="104"/>
        <v>0</v>
      </c>
      <c r="AB268" s="233">
        <f t="shared" si="94"/>
        <v>0</v>
      </c>
      <c r="AC268" s="233">
        <f t="shared" si="95"/>
        <v>0</v>
      </c>
      <c r="AD268" s="233">
        <f t="shared" si="96"/>
        <v>0</v>
      </c>
      <c r="AE268" s="233">
        <f t="shared" si="97"/>
        <v>0</v>
      </c>
      <c r="AF268" s="233">
        <f t="shared" si="98"/>
        <v>0</v>
      </c>
      <c r="AG268" s="233">
        <f t="shared" si="82"/>
        <v>0</v>
      </c>
      <c r="AH268" s="233">
        <f t="shared" si="83"/>
        <v>0</v>
      </c>
      <c r="AI268" s="233">
        <f t="shared" si="84"/>
        <v>0</v>
      </c>
      <c r="AJ268" s="233">
        <f t="shared" si="85"/>
        <v>0</v>
      </c>
      <c r="AK268" s="233">
        <f t="shared" si="86"/>
        <v>0</v>
      </c>
      <c r="AL268" s="233">
        <f t="shared" si="87"/>
        <v>0</v>
      </c>
      <c r="AM268" s="233">
        <f t="shared" si="88"/>
        <v>0</v>
      </c>
      <c r="AN268" s="233">
        <f t="shared" si="89"/>
        <v>0</v>
      </c>
      <c r="AO268" s="233">
        <f t="shared" si="90"/>
        <v>0</v>
      </c>
      <c r="AP268" s="233">
        <f t="shared" si="91"/>
        <v>0</v>
      </c>
      <c r="AQ268" s="233" t="str">
        <f t="shared" si="92"/>
        <v/>
      </c>
      <c r="AR268" s="113">
        <f t="shared" si="93"/>
        <v>0</v>
      </c>
    </row>
    <row r="269" spans="1:44">
      <c r="A269" s="158"/>
      <c r="B269" s="153"/>
      <c r="C269" s="154"/>
      <c r="D269" s="154"/>
      <c r="E269" s="154"/>
      <c r="F269" s="154"/>
      <c r="G269" s="154"/>
      <c r="H269" s="154"/>
      <c r="I269" s="150"/>
      <c r="J269" s="149"/>
      <c r="K269" s="151"/>
      <c r="L269" s="185">
        <f t="shared" si="101"/>
        <v>0</v>
      </c>
      <c r="M269" s="185">
        <f t="shared" si="102"/>
        <v>0</v>
      </c>
      <c r="N269" s="186">
        <f t="shared" si="99"/>
        <v>0</v>
      </c>
      <c r="O269" s="180"/>
      <c r="P269" s="177"/>
      <c r="Q269" s="166" t="str">
        <f t="shared" si="100"/>
        <v/>
      </c>
      <c r="R269" s="166"/>
      <c r="S269" s="167" t="e">
        <f>IF(HYPERLINK(INDEX(Tables!D:D,MATCH('BG Justif'!Q269,Tables!F:F,0)))&lt;&gt;"",HYPERLINK(INDEX(Tables!D:D,MATCH('BG Justif'!Q269,Tables!F:F,0)),"Tableau de variation"),"")</f>
        <v>#N/A</v>
      </c>
      <c r="T269" s="168"/>
      <c r="U269" s="169"/>
      <c r="Z269" s="233" t="str">
        <f t="shared" si="103"/>
        <v/>
      </c>
      <c r="AA269" s="233">
        <f t="shared" si="104"/>
        <v>0</v>
      </c>
      <c r="AB269" s="233">
        <f t="shared" si="94"/>
        <v>0</v>
      </c>
      <c r="AC269" s="233">
        <f t="shared" si="95"/>
        <v>0</v>
      </c>
      <c r="AD269" s="233">
        <f t="shared" si="96"/>
        <v>0</v>
      </c>
      <c r="AE269" s="233">
        <f t="shared" si="97"/>
        <v>0</v>
      </c>
      <c r="AF269" s="233">
        <f t="shared" si="98"/>
        <v>0</v>
      </c>
      <c r="AG269" s="233">
        <f t="shared" si="82"/>
        <v>0</v>
      </c>
      <c r="AH269" s="233">
        <f t="shared" si="83"/>
        <v>0</v>
      </c>
      <c r="AI269" s="233">
        <f t="shared" si="84"/>
        <v>0</v>
      </c>
      <c r="AJ269" s="233">
        <f t="shared" si="85"/>
        <v>0</v>
      </c>
      <c r="AK269" s="233">
        <f t="shared" si="86"/>
        <v>0</v>
      </c>
      <c r="AL269" s="233">
        <f t="shared" si="87"/>
        <v>0</v>
      </c>
      <c r="AM269" s="233">
        <f t="shared" si="88"/>
        <v>0</v>
      </c>
      <c r="AN269" s="233">
        <f t="shared" si="89"/>
        <v>0</v>
      </c>
      <c r="AO269" s="233">
        <f t="shared" si="90"/>
        <v>0</v>
      </c>
      <c r="AP269" s="233">
        <f t="shared" si="91"/>
        <v>0</v>
      </c>
      <c r="AQ269" s="233" t="str">
        <f t="shared" si="92"/>
        <v/>
      </c>
      <c r="AR269" s="113">
        <f t="shared" si="93"/>
        <v>0</v>
      </c>
    </row>
    <row r="270" spans="1:44">
      <c r="A270" s="158"/>
      <c r="B270" s="153"/>
      <c r="C270" s="154"/>
      <c r="D270" s="154"/>
      <c r="E270" s="154"/>
      <c r="F270" s="154"/>
      <c r="G270" s="154"/>
      <c r="H270" s="154"/>
      <c r="I270" s="141"/>
      <c r="J270" s="149"/>
      <c r="K270" s="143"/>
      <c r="L270" s="185">
        <f t="shared" si="101"/>
        <v>0</v>
      </c>
      <c r="M270" s="185">
        <f t="shared" si="102"/>
        <v>0</v>
      </c>
      <c r="N270" s="186">
        <f t="shared" si="99"/>
        <v>0</v>
      </c>
      <c r="O270" s="180"/>
      <c r="P270" s="177"/>
      <c r="Q270" s="166" t="str">
        <f t="shared" si="100"/>
        <v/>
      </c>
      <c r="R270" s="166"/>
      <c r="S270" s="167" t="e">
        <f>IF(HYPERLINK(INDEX(Tables!D:D,MATCH('BG Justif'!Q270,Tables!F:F,0)))&lt;&gt;"",HYPERLINK(INDEX(Tables!D:D,MATCH('BG Justif'!Q270,Tables!F:F,0)),"Tableau de variation"),"")</f>
        <v>#N/A</v>
      </c>
      <c r="T270" s="168"/>
      <c r="U270" s="169"/>
      <c r="Z270" s="233" t="str">
        <f t="shared" si="103"/>
        <v/>
      </c>
      <c r="AA270" s="233">
        <f t="shared" si="104"/>
        <v>0</v>
      </c>
      <c r="AB270" s="233">
        <f t="shared" si="94"/>
        <v>0</v>
      </c>
      <c r="AC270" s="233">
        <f t="shared" si="95"/>
        <v>0</v>
      </c>
      <c r="AD270" s="233">
        <f t="shared" si="96"/>
        <v>0</v>
      </c>
      <c r="AE270" s="233">
        <f t="shared" si="97"/>
        <v>0</v>
      </c>
      <c r="AF270" s="233">
        <f t="shared" si="98"/>
        <v>0</v>
      </c>
      <c r="AG270" s="233">
        <f t="shared" si="82"/>
        <v>0</v>
      </c>
      <c r="AH270" s="233">
        <f t="shared" si="83"/>
        <v>0</v>
      </c>
      <c r="AI270" s="233">
        <f t="shared" si="84"/>
        <v>0</v>
      </c>
      <c r="AJ270" s="233">
        <f t="shared" si="85"/>
        <v>0</v>
      </c>
      <c r="AK270" s="233">
        <f t="shared" si="86"/>
        <v>0</v>
      </c>
      <c r="AL270" s="233">
        <f t="shared" si="87"/>
        <v>0</v>
      </c>
      <c r="AM270" s="233">
        <f t="shared" si="88"/>
        <v>0</v>
      </c>
      <c r="AN270" s="233">
        <f t="shared" si="89"/>
        <v>0</v>
      </c>
      <c r="AO270" s="233">
        <f t="shared" si="90"/>
        <v>0</v>
      </c>
      <c r="AP270" s="233">
        <f t="shared" si="91"/>
        <v>0</v>
      </c>
      <c r="AQ270" s="233" t="str">
        <f t="shared" si="92"/>
        <v/>
      </c>
      <c r="AR270" s="113">
        <f t="shared" si="93"/>
        <v>0</v>
      </c>
    </row>
    <row r="271" spans="1:44">
      <c r="A271" s="158"/>
      <c r="B271" s="153"/>
      <c r="C271" s="154"/>
      <c r="D271" s="154"/>
      <c r="E271" s="154"/>
      <c r="F271" s="154"/>
      <c r="G271" s="154"/>
      <c r="H271" s="154"/>
      <c r="I271" s="150"/>
      <c r="J271" s="149"/>
      <c r="K271" s="151"/>
      <c r="L271" s="185">
        <f t="shared" si="101"/>
        <v>0</v>
      </c>
      <c r="M271" s="185">
        <f t="shared" si="102"/>
        <v>0</v>
      </c>
      <c r="N271" s="186">
        <f t="shared" si="99"/>
        <v>0</v>
      </c>
      <c r="O271" s="180"/>
      <c r="P271" s="177"/>
      <c r="Q271" s="166" t="str">
        <f t="shared" si="100"/>
        <v/>
      </c>
      <c r="R271" s="166"/>
      <c r="S271" s="167" t="e">
        <f>IF(HYPERLINK(INDEX(Tables!D:D,MATCH('BG Justif'!Q271,Tables!F:F,0)))&lt;&gt;"",HYPERLINK(INDEX(Tables!D:D,MATCH('BG Justif'!Q271,Tables!F:F,0)),"Tableau de variation"),"")</f>
        <v>#N/A</v>
      </c>
      <c r="T271" s="168"/>
      <c r="U271" s="169"/>
      <c r="Z271" s="233" t="str">
        <f t="shared" si="103"/>
        <v/>
      </c>
      <c r="AA271" s="233">
        <f t="shared" si="104"/>
        <v>0</v>
      </c>
      <c r="AB271" s="233">
        <f t="shared" si="94"/>
        <v>0</v>
      </c>
      <c r="AC271" s="233">
        <f t="shared" si="95"/>
        <v>0</v>
      </c>
      <c r="AD271" s="233">
        <f t="shared" si="96"/>
        <v>0</v>
      </c>
      <c r="AE271" s="233">
        <f t="shared" si="97"/>
        <v>0</v>
      </c>
      <c r="AF271" s="233">
        <f t="shared" si="98"/>
        <v>0</v>
      </c>
      <c r="AG271" s="233">
        <f t="shared" ref="AG271:AG334" si="105">+G271</f>
        <v>0</v>
      </c>
      <c r="AH271" s="233">
        <f t="shared" ref="AH271:AH334" si="106">+H271</f>
        <v>0</v>
      </c>
      <c r="AI271" s="233">
        <f t="shared" ref="AI271:AI334" si="107">+I271</f>
        <v>0</v>
      </c>
      <c r="AJ271" s="233">
        <f t="shared" ref="AJ271:AJ334" si="108">+J271</f>
        <v>0</v>
      </c>
      <c r="AK271" s="233">
        <f t="shared" ref="AK271:AK334" si="109">+K271</f>
        <v>0</v>
      </c>
      <c r="AL271" s="233">
        <f t="shared" ref="AL271:AL334" si="110">+L271</f>
        <v>0</v>
      </c>
      <c r="AM271" s="233">
        <f t="shared" ref="AM271:AM334" si="111">+M271</f>
        <v>0</v>
      </c>
      <c r="AN271" s="233">
        <f t="shared" ref="AN271:AN334" si="112">+N271</f>
        <v>0</v>
      </c>
      <c r="AO271" s="233">
        <f t="shared" ref="AO271:AO334" si="113">+O271</f>
        <v>0</v>
      </c>
      <c r="AP271" s="233">
        <f t="shared" ref="AP271:AP334" si="114">+P271</f>
        <v>0</v>
      </c>
      <c r="AQ271" s="233" t="str">
        <f t="shared" ref="AQ271:AQ334" si="115">+Q271</f>
        <v/>
      </c>
      <c r="AR271" s="113">
        <f t="shared" ref="AR271:AR334" si="116">+R271</f>
        <v>0</v>
      </c>
    </row>
    <row r="272" spans="1:44">
      <c r="A272" s="158"/>
      <c r="B272" s="153"/>
      <c r="C272" s="154"/>
      <c r="D272" s="154"/>
      <c r="E272" s="154"/>
      <c r="F272" s="154"/>
      <c r="G272" s="154"/>
      <c r="H272" s="154"/>
      <c r="I272" s="141"/>
      <c r="J272" s="149"/>
      <c r="K272" s="143"/>
      <c r="L272" s="185">
        <f t="shared" si="101"/>
        <v>0</v>
      </c>
      <c r="M272" s="185">
        <f t="shared" si="102"/>
        <v>0</v>
      </c>
      <c r="N272" s="186">
        <f t="shared" si="99"/>
        <v>0</v>
      </c>
      <c r="O272" s="180"/>
      <c r="P272" s="177"/>
      <c r="Q272" s="166" t="str">
        <f t="shared" si="100"/>
        <v/>
      </c>
      <c r="R272" s="166"/>
      <c r="S272" s="167" t="e">
        <f>IF(HYPERLINK(INDEX(Tables!D:D,MATCH('BG Justif'!Q272,Tables!F:F,0)))&lt;&gt;"",HYPERLINK(INDEX(Tables!D:D,MATCH('BG Justif'!Q272,Tables!F:F,0)),"Tableau de variation"),"")</f>
        <v>#N/A</v>
      </c>
      <c r="T272" s="168"/>
      <c r="U272" s="169"/>
      <c r="Z272" s="233" t="str">
        <f t="shared" si="103"/>
        <v/>
      </c>
      <c r="AA272" s="233">
        <f t="shared" si="104"/>
        <v>0</v>
      </c>
      <c r="AB272" s="233">
        <f t="shared" ref="AB272:AB335" si="117">+B272</f>
        <v>0</v>
      </c>
      <c r="AC272" s="233">
        <f t="shared" ref="AC272:AC335" si="118">+C272</f>
        <v>0</v>
      </c>
      <c r="AD272" s="233">
        <f t="shared" ref="AD272:AD335" si="119">+D272</f>
        <v>0</v>
      </c>
      <c r="AE272" s="233">
        <f t="shared" ref="AE272:AE335" si="120">+E272</f>
        <v>0</v>
      </c>
      <c r="AF272" s="233">
        <f t="shared" ref="AF272:AF335" si="121">+F272</f>
        <v>0</v>
      </c>
      <c r="AG272" s="233">
        <f t="shared" si="105"/>
        <v>0</v>
      </c>
      <c r="AH272" s="233">
        <f t="shared" si="106"/>
        <v>0</v>
      </c>
      <c r="AI272" s="233">
        <f t="shared" si="107"/>
        <v>0</v>
      </c>
      <c r="AJ272" s="233">
        <f t="shared" si="108"/>
        <v>0</v>
      </c>
      <c r="AK272" s="233">
        <f t="shared" si="109"/>
        <v>0</v>
      </c>
      <c r="AL272" s="233">
        <f t="shared" si="110"/>
        <v>0</v>
      </c>
      <c r="AM272" s="233">
        <f t="shared" si="111"/>
        <v>0</v>
      </c>
      <c r="AN272" s="233">
        <f t="shared" si="112"/>
        <v>0</v>
      </c>
      <c r="AO272" s="233">
        <f t="shared" si="113"/>
        <v>0</v>
      </c>
      <c r="AP272" s="233">
        <f t="shared" si="114"/>
        <v>0</v>
      </c>
      <c r="AQ272" s="233" t="str">
        <f t="shared" si="115"/>
        <v/>
      </c>
      <c r="AR272" s="113">
        <f t="shared" si="116"/>
        <v>0</v>
      </c>
    </row>
    <row r="273" spans="1:44">
      <c r="A273" s="158"/>
      <c r="B273" s="153"/>
      <c r="C273" s="154"/>
      <c r="D273" s="154"/>
      <c r="E273" s="154"/>
      <c r="F273" s="154"/>
      <c r="G273" s="154"/>
      <c r="H273" s="154"/>
      <c r="I273" s="150"/>
      <c r="J273" s="149"/>
      <c r="K273" s="151"/>
      <c r="L273" s="185">
        <f t="shared" si="101"/>
        <v>0</v>
      </c>
      <c r="M273" s="185">
        <f t="shared" si="102"/>
        <v>0</v>
      </c>
      <c r="N273" s="186">
        <f t="shared" si="99"/>
        <v>0</v>
      </c>
      <c r="O273" s="180"/>
      <c r="P273" s="177"/>
      <c r="Q273" s="166" t="str">
        <f t="shared" si="100"/>
        <v/>
      </c>
      <c r="R273" s="166"/>
      <c r="S273" s="167" t="e">
        <f>IF(HYPERLINK(INDEX(Tables!D:D,MATCH('BG Justif'!Q273,Tables!F:F,0)))&lt;&gt;"",HYPERLINK(INDEX(Tables!D:D,MATCH('BG Justif'!Q273,Tables!F:F,0)),"Tableau de variation"),"")</f>
        <v>#N/A</v>
      </c>
      <c r="T273" s="168"/>
      <c r="U273" s="169"/>
      <c r="Z273" s="233" t="str">
        <f t="shared" si="103"/>
        <v/>
      </c>
      <c r="AA273" s="233">
        <f t="shared" si="104"/>
        <v>0</v>
      </c>
      <c r="AB273" s="233">
        <f t="shared" si="117"/>
        <v>0</v>
      </c>
      <c r="AC273" s="233">
        <f t="shared" si="118"/>
        <v>0</v>
      </c>
      <c r="AD273" s="233">
        <f t="shared" si="119"/>
        <v>0</v>
      </c>
      <c r="AE273" s="233">
        <f t="shared" si="120"/>
        <v>0</v>
      </c>
      <c r="AF273" s="233">
        <f t="shared" si="121"/>
        <v>0</v>
      </c>
      <c r="AG273" s="233">
        <f t="shared" si="105"/>
        <v>0</v>
      </c>
      <c r="AH273" s="233">
        <f t="shared" si="106"/>
        <v>0</v>
      </c>
      <c r="AI273" s="233">
        <f t="shared" si="107"/>
        <v>0</v>
      </c>
      <c r="AJ273" s="233">
        <f t="shared" si="108"/>
        <v>0</v>
      </c>
      <c r="AK273" s="233">
        <f t="shared" si="109"/>
        <v>0</v>
      </c>
      <c r="AL273" s="233">
        <f t="shared" si="110"/>
        <v>0</v>
      </c>
      <c r="AM273" s="233">
        <f t="shared" si="111"/>
        <v>0</v>
      </c>
      <c r="AN273" s="233">
        <f t="shared" si="112"/>
        <v>0</v>
      </c>
      <c r="AO273" s="233">
        <f t="shared" si="113"/>
        <v>0</v>
      </c>
      <c r="AP273" s="233">
        <f t="shared" si="114"/>
        <v>0</v>
      </c>
      <c r="AQ273" s="233" t="str">
        <f t="shared" si="115"/>
        <v/>
      </c>
      <c r="AR273" s="113">
        <f t="shared" si="116"/>
        <v>0</v>
      </c>
    </row>
    <row r="274" spans="1:44">
      <c r="A274" s="158"/>
      <c r="B274" s="153"/>
      <c r="C274" s="154"/>
      <c r="D274" s="154"/>
      <c r="E274" s="154"/>
      <c r="F274" s="154"/>
      <c r="G274" s="154"/>
      <c r="H274" s="154"/>
      <c r="I274" s="141"/>
      <c r="J274" s="149"/>
      <c r="K274" s="143"/>
      <c r="L274" s="185">
        <f t="shared" si="101"/>
        <v>0</v>
      </c>
      <c r="M274" s="185">
        <f t="shared" si="102"/>
        <v>0</v>
      </c>
      <c r="N274" s="186">
        <f t="shared" si="99"/>
        <v>0</v>
      </c>
      <c r="O274" s="180"/>
      <c r="P274" s="177"/>
      <c r="Q274" s="166" t="str">
        <f t="shared" si="100"/>
        <v/>
      </c>
      <c r="R274" s="166"/>
      <c r="S274" s="167" t="e">
        <f>IF(HYPERLINK(INDEX(Tables!D:D,MATCH('BG Justif'!Q274,Tables!F:F,0)))&lt;&gt;"",HYPERLINK(INDEX(Tables!D:D,MATCH('BG Justif'!Q274,Tables!F:F,0)),"Tableau de variation"),"")</f>
        <v>#N/A</v>
      </c>
      <c r="T274" s="168"/>
      <c r="U274" s="169"/>
      <c r="Z274" s="233" t="str">
        <f t="shared" si="103"/>
        <v/>
      </c>
      <c r="AA274" s="233">
        <f t="shared" si="104"/>
        <v>0</v>
      </c>
      <c r="AB274" s="233">
        <f t="shared" si="117"/>
        <v>0</v>
      </c>
      <c r="AC274" s="233">
        <f t="shared" si="118"/>
        <v>0</v>
      </c>
      <c r="AD274" s="233">
        <f t="shared" si="119"/>
        <v>0</v>
      </c>
      <c r="AE274" s="233">
        <f t="shared" si="120"/>
        <v>0</v>
      </c>
      <c r="AF274" s="233">
        <f t="shared" si="121"/>
        <v>0</v>
      </c>
      <c r="AG274" s="233">
        <f t="shared" si="105"/>
        <v>0</v>
      </c>
      <c r="AH274" s="233">
        <f t="shared" si="106"/>
        <v>0</v>
      </c>
      <c r="AI274" s="233">
        <f t="shared" si="107"/>
        <v>0</v>
      </c>
      <c r="AJ274" s="233">
        <f t="shared" si="108"/>
        <v>0</v>
      </c>
      <c r="AK274" s="233">
        <f t="shared" si="109"/>
        <v>0</v>
      </c>
      <c r="AL274" s="233">
        <f t="shared" si="110"/>
        <v>0</v>
      </c>
      <c r="AM274" s="233">
        <f t="shared" si="111"/>
        <v>0</v>
      </c>
      <c r="AN274" s="233">
        <f t="shared" si="112"/>
        <v>0</v>
      </c>
      <c r="AO274" s="233">
        <f t="shared" si="113"/>
        <v>0</v>
      </c>
      <c r="AP274" s="233">
        <f t="shared" si="114"/>
        <v>0</v>
      </c>
      <c r="AQ274" s="233" t="str">
        <f t="shared" si="115"/>
        <v/>
      </c>
      <c r="AR274" s="113">
        <f t="shared" si="116"/>
        <v>0</v>
      </c>
    </row>
    <row r="275" spans="1:44">
      <c r="A275" s="158"/>
      <c r="B275" s="153"/>
      <c r="C275" s="154"/>
      <c r="D275" s="154"/>
      <c r="E275" s="154"/>
      <c r="F275" s="154"/>
      <c r="G275" s="154"/>
      <c r="H275" s="154"/>
      <c r="I275" s="150"/>
      <c r="J275" s="149"/>
      <c r="K275" s="151"/>
      <c r="L275" s="185">
        <f t="shared" si="101"/>
        <v>0</v>
      </c>
      <c r="M275" s="185">
        <f t="shared" si="102"/>
        <v>0</v>
      </c>
      <c r="N275" s="186">
        <f t="shared" si="99"/>
        <v>0</v>
      </c>
      <c r="O275" s="180"/>
      <c r="P275" s="177"/>
      <c r="Q275" s="166" t="str">
        <f t="shared" si="100"/>
        <v/>
      </c>
      <c r="R275" s="166"/>
      <c r="S275" s="167" t="e">
        <f>IF(HYPERLINK(INDEX(Tables!D:D,MATCH('BG Justif'!Q275,Tables!F:F,0)))&lt;&gt;"",HYPERLINK(INDEX(Tables!D:D,MATCH('BG Justif'!Q275,Tables!F:F,0)),"Tableau de variation"),"")</f>
        <v>#N/A</v>
      </c>
      <c r="T275" s="168"/>
      <c r="U275" s="169"/>
      <c r="Z275" s="233" t="str">
        <f t="shared" si="103"/>
        <v/>
      </c>
      <c r="AA275" s="233">
        <f t="shared" si="104"/>
        <v>0</v>
      </c>
      <c r="AB275" s="233">
        <f t="shared" si="117"/>
        <v>0</v>
      </c>
      <c r="AC275" s="233">
        <f t="shared" si="118"/>
        <v>0</v>
      </c>
      <c r="AD275" s="233">
        <f t="shared" si="119"/>
        <v>0</v>
      </c>
      <c r="AE275" s="233">
        <f t="shared" si="120"/>
        <v>0</v>
      </c>
      <c r="AF275" s="233">
        <f t="shared" si="121"/>
        <v>0</v>
      </c>
      <c r="AG275" s="233">
        <f t="shared" si="105"/>
        <v>0</v>
      </c>
      <c r="AH275" s="233">
        <f t="shared" si="106"/>
        <v>0</v>
      </c>
      <c r="AI275" s="233">
        <f t="shared" si="107"/>
        <v>0</v>
      </c>
      <c r="AJ275" s="233">
        <f t="shared" si="108"/>
        <v>0</v>
      </c>
      <c r="AK275" s="233">
        <f t="shared" si="109"/>
        <v>0</v>
      </c>
      <c r="AL275" s="233">
        <f t="shared" si="110"/>
        <v>0</v>
      </c>
      <c r="AM275" s="233">
        <f t="shared" si="111"/>
        <v>0</v>
      </c>
      <c r="AN275" s="233">
        <f t="shared" si="112"/>
        <v>0</v>
      </c>
      <c r="AO275" s="233">
        <f t="shared" si="113"/>
        <v>0</v>
      </c>
      <c r="AP275" s="233">
        <f t="shared" si="114"/>
        <v>0</v>
      </c>
      <c r="AQ275" s="233" t="str">
        <f t="shared" si="115"/>
        <v/>
      </c>
      <c r="AR275" s="113">
        <f t="shared" si="116"/>
        <v>0</v>
      </c>
    </row>
    <row r="276" spans="1:44">
      <c r="A276" s="158"/>
      <c r="B276" s="153"/>
      <c r="C276" s="154"/>
      <c r="D276" s="154"/>
      <c r="E276" s="154"/>
      <c r="F276" s="154"/>
      <c r="G276" s="154"/>
      <c r="H276" s="154"/>
      <c r="I276" s="141"/>
      <c r="J276" s="149"/>
      <c r="K276" s="143"/>
      <c r="L276" s="185">
        <f t="shared" si="101"/>
        <v>0</v>
      </c>
      <c r="M276" s="185">
        <f t="shared" si="102"/>
        <v>0</v>
      </c>
      <c r="N276" s="186">
        <f t="shared" si="99"/>
        <v>0</v>
      </c>
      <c r="O276" s="180"/>
      <c r="P276" s="177"/>
      <c r="Q276" s="166" t="str">
        <f t="shared" si="100"/>
        <v/>
      </c>
      <c r="R276" s="166"/>
      <c r="S276" s="167" t="e">
        <f>IF(HYPERLINK(INDEX(Tables!D:D,MATCH('BG Justif'!Q276,Tables!F:F,0)))&lt;&gt;"",HYPERLINK(INDEX(Tables!D:D,MATCH('BG Justif'!Q276,Tables!F:F,0)),"Tableau de variation"),"")</f>
        <v>#N/A</v>
      </c>
      <c r="T276" s="168"/>
      <c r="U276" s="169"/>
      <c r="Z276" s="233" t="str">
        <f t="shared" si="103"/>
        <v/>
      </c>
      <c r="AA276" s="233">
        <f t="shared" si="104"/>
        <v>0</v>
      </c>
      <c r="AB276" s="233">
        <f t="shared" si="117"/>
        <v>0</v>
      </c>
      <c r="AC276" s="233">
        <f t="shared" si="118"/>
        <v>0</v>
      </c>
      <c r="AD276" s="233">
        <f t="shared" si="119"/>
        <v>0</v>
      </c>
      <c r="AE276" s="233">
        <f t="shared" si="120"/>
        <v>0</v>
      </c>
      <c r="AF276" s="233">
        <f t="shared" si="121"/>
        <v>0</v>
      </c>
      <c r="AG276" s="233">
        <f t="shared" si="105"/>
        <v>0</v>
      </c>
      <c r="AH276" s="233">
        <f t="shared" si="106"/>
        <v>0</v>
      </c>
      <c r="AI276" s="233">
        <f t="shared" si="107"/>
        <v>0</v>
      </c>
      <c r="AJ276" s="233">
        <f t="shared" si="108"/>
        <v>0</v>
      </c>
      <c r="AK276" s="233">
        <f t="shared" si="109"/>
        <v>0</v>
      </c>
      <c r="AL276" s="233">
        <f t="shared" si="110"/>
        <v>0</v>
      </c>
      <c r="AM276" s="233">
        <f t="shared" si="111"/>
        <v>0</v>
      </c>
      <c r="AN276" s="233">
        <f t="shared" si="112"/>
        <v>0</v>
      </c>
      <c r="AO276" s="233">
        <f t="shared" si="113"/>
        <v>0</v>
      </c>
      <c r="AP276" s="233">
        <f t="shared" si="114"/>
        <v>0</v>
      </c>
      <c r="AQ276" s="233" t="str">
        <f t="shared" si="115"/>
        <v/>
      </c>
      <c r="AR276" s="113">
        <f t="shared" si="116"/>
        <v>0</v>
      </c>
    </row>
    <row r="277" spans="1:44">
      <c r="A277" s="158"/>
      <c r="B277" s="153"/>
      <c r="C277" s="154"/>
      <c r="D277" s="154"/>
      <c r="E277" s="154"/>
      <c r="F277" s="154"/>
      <c r="G277" s="154"/>
      <c r="H277" s="154"/>
      <c r="I277" s="150"/>
      <c r="J277" s="149"/>
      <c r="K277" s="151"/>
      <c r="L277" s="185">
        <f t="shared" si="101"/>
        <v>0</v>
      </c>
      <c r="M277" s="185">
        <f t="shared" si="102"/>
        <v>0</v>
      </c>
      <c r="N277" s="186">
        <f t="shared" si="99"/>
        <v>0</v>
      </c>
      <c r="O277" s="180"/>
      <c r="P277" s="177"/>
      <c r="Q277" s="166" t="str">
        <f t="shared" si="100"/>
        <v/>
      </c>
      <c r="R277" s="166"/>
      <c r="S277" s="167" t="e">
        <f>IF(HYPERLINK(INDEX(Tables!D:D,MATCH('BG Justif'!Q277,Tables!F:F,0)))&lt;&gt;"",HYPERLINK(INDEX(Tables!D:D,MATCH('BG Justif'!Q277,Tables!F:F,0)),"Tableau de variation"),"")</f>
        <v>#N/A</v>
      </c>
      <c r="T277" s="168"/>
      <c r="U277" s="169"/>
      <c r="Z277" s="233" t="str">
        <f t="shared" si="103"/>
        <v/>
      </c>
      <c r="AA277" s="233">
        <f t="shared" si="104"/>
        <v>0</v>
      </c>
      <c r="AB277" s="233">
        <f t="shared" si="117"/>
        <v>0</v>
      </c>
      <c r="AC277" s="233">
        <f t="shared" si="118"/>
        <v>0</v>
      </c>
      <c r="AD277" s="233">
        <f t="shared" si="119"/>
        <v>0</v>
      </c>
      <c r="AE277" s="233">
        <f t="shared" si="120"/>
        <v>0</v>
      </c>
      <c r="AF277" s="233">
        <f t="shared" si="121"/>
        <v>0</v>
      </c>
      <c r="AG277" s="233">
        <f t="shared" si="105"/>
        <v>0</v>
      </c>
      <c r="AH277" s="233">
        <f t="shared" si="106"/>
        <v>0</v>
      </c>
      <c r="AI277" s="233">
        <f t="shared" si="107"/>
        <v>0</v>
      </c>
      <c r="AJ277" s="233">
        <f t="shared" si="108"/>
        <v>0</v>
      </c>
      <c r="AK277" s="233">
        <f t="shared" si="109"/>
        <v>0</v>
      </c>
      <c r="AL277" s="233">
        <f t="shared" si="110"/>
        <v>0</v>
      </c>
      <c r="AM277" s="233">
        <f t="shared" si="111"/>
        <v>0</v>
      </c>
      <c r="AN277" s="233">
        <f t="shared" si="112"/>
        <v>0</v>
      </c>
      <c r="AO277" s="233">
        <f t="shared" si="113"/>
        <v>0</v>
      </c>
      <c r="AP277" s="233">
        <f t="shared" si="114"/>
        <v>0</v>
      </c>
      <c r="AQ277" s="233" t="str">
        <f t="shared" si="115"/>
        <v/>
      </c>
      <c r="AR277" s="113">
        <f t="shared" si="116"/>
        <v>0</v>
      </c>
    </row>
    <row r="278" spans="1:44">
      <c r="A278" s="158"/>
      <c r="B278" s="153"/>
      <c r="C278" s="154"/>
      <c r="D278" s="154"/>
      <c r="E278" s="154"/>
      <c r="F278" s="154"/>
      <c r="G278" s="154"/>
      <c r="H278" s="154"/>
      <c r="I278" s="141"/>
      <c r="J278" s="149"/>
      <c r="K278" s="143"/>
      <c r="L278" s="185">
        <f t="shared" si="101"/>
        <v>0</v>
      </c>
      <c r="M278" s="185">
        <f t="shared" si="102"/>
        <v>0</v>
      </c>
      <c r="N278" s="186">
        <f t="shared" si="99"/>
        <v>0</v>
      </c>
      <c r="O278" s="180"/>
      <c r="P278" s="177"/>
      <c r="Q278" s="166" t="str">
        <f t="shared" si="100"/>
        <v/>
      </c>
      <c r="R278" s="166"/>
      <c r="S278" s="167" t="e">
        <f>IF(HYPERLINK(INDEX(Tables!D:D,MATCH('BG Justif'!Q278,Tables!F:F,0)))&lt;&gt;"",HYPERLINK(INDEX(Tables!D:D,MATCH('BG Justif'!Q278,Tables!F:F,0)),"Tableau de variation"),"")</f>
        <v>#N/A</v>
      </c>
      <c r="T278" s="168"/>
      <c r="U278" s="169"/>
      <c r="Z278" s="233" t="str">
        <f t="shared" si="103"/>
        <v/>
      </c>
      <c r="AA278" s="233">
        <f t="shared" si="104"/>
        <v>0</v>
      </c>
      <c r="AB278" s="233">
        <f t="shared" si="117"/>
        <v>0</v>
      </c>
      <c r="AC278" s="233">
        <f t="shared" si="118"/>
        <v>0</v>
      </c>
      <c r="AD278" s="233">
        <f t="shared" si="119"/>
        <v>0</v>
      </c>
      <c r="AE278" s="233">
        <f t="shared" si="120"/>
        <v>0</v>
      </c>
      <c r="AF278" s="233">
        <f t="shared" si="121"/>
        <v>0</v>
      </c>
      <c r="AG278" s="233">
        <f t="shared" si="105"/>
        <v>0</v>
      </c>
      <c r="AH278" s="233">
        <f t="shared" si="106"/>
        <v>0</v>
      </c>
      <c r="AI278" s="233">
        <f t="shared" si="107"/>
        <v>0</v>
      </c>
      <c r="AJ278" s="233">
        <f t="shared" si="108"/>
        <v>0</v>
      </c>
      <c r="AK278" s="233">
        <f t="shared" si="109"/>
        <v>0</v>
      </c>
      <c r="AL278" s="233">
        <f t="shared" si="110"/>
        <v>0</v>
      </c>
      <c r="AM278" s="233">
        <f t="shared" si="111"/>
        <v>0</v>
      </c>
      <c r="AN278" s="233">
        <f t="shared" si="112"/>
        <v>0</v>
      </c>
      <c r="AO278" s="233">
        <f t="shared" si="113"/>
        <v>0</v>
      </c>
      <c r="AP278" s="233">
        <f t="shared" si="114"/>
        <v>0</v>
      </c>
      <c r="AQ278" s="233" t="str">
        <f t="shared" si="115"/>
        <v/>
      </c>
      <c r="AR278" s="113">
        <f t="shared" si="116"/>
        <v>0</v>
      </c>
    </row>
    <row r="279" spans="1:44">
      <c r="A279" s="158"/>
      <c r="B279" s="153"/>
      <c r="C279" s="154"/>
      <c r="D279" s="154"/>
      <c r="E279" s="154"/>
      <c r="F279" s="154"/>
      <c r="G279" s="154"/>
      <c r="H279" s="154"/>
      <c r="I279" s="150"/>
      <c r="J279" s="149"/>
      <c r="K279" s="151"/>
      <c r="L279" s="185">
        <f t="shared" si="101"/>
        <v>0</v>
      </c>
      <c r="M279" s="185">
        <f t="shared" si="102"/>
        <v>0</v>
      </c>
      <c r="N279" s="186">
        <f t="shared" si="99"/>
        <v>0</v>
      </c>
      <c r="O279" s="180"/>
      <c r="P279" s="177"/>
      <c r="Q279" s="166" t="str">
        <f t="shared" si="100"/>
        <v/>
      </c>
      <c r="R279" s="166"/>
      <c r="S279" s="167" t="e">
        <f>IF(HYPERLINK(INDEX(Tables!D:D,MATCH('BG Justif'!Q279,Tables!F:F,0)))&lt;&gt;"",HYPERLINK(INDEX(Tables!D:D,MATCH('BG Justif'!Q279,Tables!F:F,0)),"Tableau de variation"),"")</f>
        <v>#N/A</v>
      </c>
      <c r="T279" s="168"/>
      <c r="U279" s="169"/>
      <c r="Z279" s="233" t="str">
        <f t="shared" si="103"/>
        <v/>
      </c>
      <c r="AA279" s="233">
        <f t="shared" si="104"/>
        <v>0</v>
      </c>
      <c r="AB279" s="233">
        <f t="shared" si="117"/>
        <v>0</v>
      </c>
      <c r="AC279" s="233">
        <f t="shared" si="118"/>
        <v>0</v>
      </c>
      <c r="AD279" s="233">
        <f t="shared" si="119"/>
        <v>0</v>
      </c>
      <c r="AE279" s="233">
        <f t="shared" si="120"/>
        <v>0</v>
      </c>
      <c r="AF279" s="233">
        <f t="shared" si="121"/>
        <v>0</v>
      </c>
      <c r="AG279" s="233">
        <f t="shared" si="105"/>
        <v>0</v>
      </c>
      <c r="AH279" s="233">
        <f t="shared" si="106"/>
        <v>0</v>
      </c>
      <c r="AI279" s="233">
        <f t="shared" si="107"/>
        <v>0</v>
      </c>
      <c r="AJ279" s="233">
        <f t="shared" si="108"/>
        <v>0</v>
      </c>
      <c r="AK279" s="233">
        <f t="shared" si="109"/>
        <v>0</v>
      </c>
      <c r="AL279" s="233">
        <f t="shared" si="110"/>
        <v>0</v>
      </c>
      <c r="AM279" s="233">
        <f t="shared" si="111"/>
        <v>0</v>
      </c>
      <c r="AN279" s="233">
        <f t="shared" si="112"/>
        <v>0</v>
      </c>
      <c r="AO279" s="233">
        <f t="shared" si="113"/>
        <v>0</v>
      </c>
      <c r="AP279" s="233">
        <f t="shared" si="114"/>
        <v>0</v>
      </c>
      <c r="AQ279" s="233" t="str">
        <f t="shared" si="115"/>
        <v/>
      </c>
      <c r="AR279" s="113">
        <f t="shared" si="116"/>
        <v>0</v>
      </c>
    </row>
    <row r="280" spans="1:44">
      <c r="A280" s="158"/>
      <c r="B280" s="153"/>
      <c r="C280" s="154"/>
      <c r="D280" s="154"/>
      <c r="E280" s="154"/>
      <c r="F280" s="154"/>
      <c r="G280" s="154"/>
      <c r="H280" s="154"/>
      <c r="I280" s="141"/>
      <c r="J280" s="149"/>
      <c r="K280" s="143"/>
      <c r="L280" s="185">
        <f t="shared" si="101"/>
        <v>0</v>
      </c>
      <c r="M280" s="185">
        <f t="shared" si="102"/>
        <v>0</v>
      </c>
      <c r="N280" s="186">
        <f t="shared" si="99"/>
        <v>0</v>
      </c>
      <c r="O280" s="180"/>
      <c r="P280" s="177"/>
      <c r="Q280" s="166" t="str">
        <f t="shared" si="100"/>
        <v/>
      </c>
      <c r="R280" s="166"/>
      <c r="S280" s="167" t="e">
        <f>IF(HYPERLINK(INDEX(Tables!D:D,MATCH('BG Justif'!Q280,Tables!F:F,0)))&lt;&gt;"",HYPERLINK(INDEX(Tables!D:D,MATCH('BG Justif'!Q280,Tables!F:F,0)),"Tableau de variation"),"")</f>
        <v>#N/A</v>
      </c>
      <c r="T280" s="168"/>
      <c r="U280" s="169"/>
      <c r="Z280" s="233" t="str">
        <f t="shared" si="103"/>
        <v/>
      </c>
      <c r="AA280" s="233">
        <f t="shared" si="104"/>
        <v>0</v>
      </c>
      <c r="AB280" s="233">
        <f t="shared" si="117"/>
        <v>0</v>
      </c>
      <c r="AC280" s="233">
        <f t="shared" si="118"/>
        <v>0</v>
      </c>
      <c r="AD280" s="233">
        <f t="shared" si="119"/>
        <v>0</v>
      </c>
      <c r="AE280" s="233">
        <f t="shared" si="120"/>
        <v>0</v>
      </c>
      <c r="AF280" s="233">
        <f t="shared" si="121"/>
        <v>0</v>
      </c>
      <c r="AG280" s="233">
        <f t="shared" si="105"/>
        <v>0</v>
      </c>
      <c r="AH280" s="233">
        <f t="shared" si="106"/>
        <v>0</v>
      </c>
      <c r="AI280" s="233">
        <f t="shared" si="107"/>
        <v>0</v>
      </c>
      <c r="AJ280" s="233">
        <f t="shared" si="108"/>
        <v>0</v>
      </c>
      <c r="AK280" s="233">
        <f t="shared" si="109"/>
        <v>0</v>
      </c>
      <c r="AL280" s="233">
        <f t="shared" si="110"/>
        <v>0</v>
      </c>
      <c r="AM280" s="233">
        <f t="shared" si="111"/>
        <v>0</v>
      </c>
      <c r="AN280" s="233">
        <f t="shared" si="112"/>
        <v>0</v>
      </c>
      <c r="AO280" s="233">
        <f t="shared" si="113"/>
        <v>0</v>
      </c>
      <c r="AP280" s="233">
        <f t="shared" si="114"/>
        <v>0</v>
      </c>
      <c r="AQ280" s="233" t="str">
        <f t="shared" si="115"/>
        <v/>
      </c>
      <c r="AR280" s="113">
        <f t="shared" si="116"/>
        <v>0</v>
      </c>
    </row>
    <row r="281" spans="1:44">
      <c r="A281" s="158"/>
      <c r="B281" s="153"/>
      <c r="C281" s="154"/>
      <c r="D281" s="154"/>
      <c r="E281" s="154"/>
      <c r="F281" s="154"/>
      <c r="G281" s="154"/>
      <c r="H281" s="154"/>
      <c r="I281" s="150"/>
      <c r="J281" s="149"/>
      <c r="K281" s="151"/>
      <c r="L281" s="185">
        <f t="shared" si="101"/>
        <v>0</v>
      </c>
      <c r="M281" s="185">
        <f t="shared" si="102"/>
        <v>0</v>
      </c>
      <c r="N281" s="186">
        <f t="shared" si="99"/>
        <v>0</v>
      </c>
      <c r="O281" s="180"/>
      <c r="P281" s="177"/>
      <c r="Q281" s="166" t="str">
        <f t="shared" si="100"/>
        <v/>
      </c>
      <c r="R281" s="166"/>
      <c r="S281" s="167" t="e">
        <f>IF(HYPERLINK(INDEX(Tables!D:D,MATCH('BG Justif'!Q281,Tables!F:F,0)))&lt;&gt;"",HYPERLINK(INDEX(Tables!D:D,MATCH('BG Justif'!Q281,Tables!F:F,0)),"Tableau de variation"),"")</f>
        <v>#N/A</v>
      </c>
      <c r="T281" s="168"/>
      <c r="U281" s="169"/>
      <c r="Z281" s="233" t="str">
        <f t="shared" si="103"/>
        <v/>
      </c>
      <c r="AA281" s="233">
        <f t="shared" si="104"/>
        <v>0</v>
      </c>
      <c r="AB281" s="233">
        <f t="shared" si="117"/>
        <v>0</v>
      </c>
      <c r="AC281" s="233">
        <f t="shared" si="118"/>
        <v>0</v>
      </c>
      <c r="AD281" s="233">
        <f t="shared" si="119"/>
        <v>0</v>
      </c>
      <c r="AE281" s="233">
        <f t="shared" si="120"/>
        <v>0</v>
      </c>
      <c r="AF281" s="233">
        <f t="shared" si="121"/>
        <v>0</v>
      </c>
      <c r="AG281" s="233">
        <f t="shared" si="105"/>
        <v>0</v>
      </c>
      <c r="AH281" s="233">
        <f t="shared" si="106"/>
        <v>0</v>
      </c>
      <c r="AI281" s="233">
        <f t="shared" si="107"/>
        <v>0</v>
      </c>
      <c r="AJ281" s="233">
        <f t="shared" si="108"/>
        <v>0</v>
      </c>
      <c r="AK281" s="233">
        <f t="shared" si="109"/>
        <v>0</v>
      </c>
      <c r="AL281" s="233">
        <f t="shared" si="110"/>
        <v>0</v>
      </c>
      <c r="AM281" s="233">
        <f t="shared" si="111"/>
        <v>0</v>
      </c>
      <c r="AN281" s="233">
        <f t="shared" si="112"/>
        <v>0</v>
      </c>
      <c r="AO281" s="233">
        <f t="shared" si="113"/>
        <v>0</v>
      </c>
      <c r="AP281" s="233">
        <f t="shared" si="114"/>
        <v>0</v>
      </c>
      <c r="AQ281" s="233" t="str">
        <f t="shared" si="115"/>
        <v/>
      </c>
      <c r="AR281" s="113">
        <f t="shared" si="116"/>
        <v>0</v>
      </c>
    </row>
    <row r="282" spans="1:44">
      <c r="A282" s="158"/>
      <c r="B282" s="153"/>
      <c r="C282" s="154"/>
      <c r="D282" s="154"/>
      <c r="E282" s="154"/>
      <c r="F282" s="154"/>
      <c r="G282" s="154"/>
      <c r="H282" s="154"/>
      <c r="I282" s="141"/>
      <c r="J282" s="149"/>
      <c r="K282" s="143"/>
      <c r="L282" s="185">
        <f t="shared" si="101"/>
        <v>0</v>
      </c>
      <c r="M282" s="185">
        <f t="shared" si="102"/>
        <v>0</v>
      </c>
      <c r="N282" s="186">
        <f t="shared" si="99"/>
        <v>0</v>
      </c>
      <c r="O282" s="180"/>
      <c r="P282" s="177"/>
      <c r="Q282" s="166" t="str">
        <f t="shared" si="100"/>
        <v/>
      </c>
      <c r="R282" s="166"/>
      <c r="S282" s="167" t="e">
        <f>IF(HYPERLINK(INDEX(Tables!D:D,MATCH('BG Justif'!Q282,Tables!F:F,0)))&lt;&gt;"",HYPERLINK(INDEX(Tables!D:D,MATCH('BG Justif'!Q282,Tables!F:F,0)),"Tableau de variation"),"")</f>
        <v>#N/A</v>
      </c>
      <c r="T282" s="168"/>
      <c r="U282" s="169"/>
      <c r="Z282" s="233" t="str">
        <f t="shared" si="103"/>
        <v/>
      </c>
      <c r="AA282" s="233">
        <f t="shared" si="104"/>
        <v>0</v>
      </c>
      <c r="AB282" s="233">
        <f t="shared" si="117"/>
        <v>0</v>
      </c>
      <c r="AC282" s="233">
        <f t="shared" si="118"/>
        <v>0</v>
      </c>
      <c r="AD282" s="233">
        <f t="shared" si="119"/>
        <v>0</v>
      </c>
      <c r="AE282" s="233">
        <f t="shared" si="120"/>
        <v>0</v>
      </c>
      <c r="AF282" s="233">
        <f t="shared" si="121"/>
        <v>0</v>
      </c>
      <c r="AG282" s="233">
        <f t="shared" si="105"/>
        <v>0</v>
      </c>
      <c r="AH282" s="233">
        <f t="shared" si="106"/>
        <v>0</v>
      </c>
      <c r="AI282" s="233">
        <f t="shared" si="107"/>
        <v>0</v>
      </c>
      <c r="AJ282" s="233">
        <f t="shared" si="108"/>
        <v>0</v>
      </c>
      <c r="AK282" s="233">
        <f t="shared" si="109"/>
        <v>0</v>
      </c>
      <c r="AL282" s="233">
        <f t="shared" si="110"/>
        <v>0</v>
      </c>
      <c r="AM282" s="233">
        <f t="shared" si="111"/>
        <v>0</v>
      </c>
      <c r="AN282" s="233">
        <f t="shared" si="112"/>
        <v>0</v>
      </c>
      <c r="AO282" s="233">
        <f t="shared" si="113"/>
        <v>0</v>
      </c>
      <c r="AP282" s="233">
        <f t="shared" si="114"/>
        <v>0</v>
      </c>
      <c r="AQ282" s="233" t="str">
        <f t="shared" si="115"/>
        <v/>
      </c>
      <c r="AR282" s="113">
        <f t="shared" si="116"/>
        <v>0</v>
      </c>
    </row>
    <row r="283" spans="1:44">
      <c r="A283" s="158"/>
      <c r="B283" s="153"/>
      <c r="C283" s="154"/>
      <c r="D283" s="154"/>
      <c r="E283" s="154"/>
      <c r="F283" s="154"/>
      <c r="G283" s="154"/>
      <c r="H283" s="154"/>
      <c r="I283" s="150"/>
      <c r="J283" s="149"/>
      <c r="K283" s="151"/>
      <c r="L283" s="185">
        <f t="shared" si="101"/>
        <v>0</v>
      </c>
      <c r="M283" s="185">
        <f t="shared" si="102"/>
        <v>0</v>
      </c>
      <c r="N283" s="186">
        <f t="shared" si="99"/>
        <v>0</v>
      </c>
      <c r="O283" s="180"/>
      <c r="P283" s="177"/>
      <c r="Q283" s="166" t="str">
        <f t="shared" si="100"/>
        <v/>
      </c>
      <c r="R283" s="166"/>
      <c r="S283" s="167" t="e">
        <f>IF(HYPERLINK(INDEX(Tables!D:D,MATCH('BG Justif'!Q283,Tables!F:F,0)))&lt;&gt;"",HYPERLINK(INDEX(Tables!D:D,MATCH('BG Justif'!Q283,Tables!F:F,0)),"Tableau de variation"),"")</f>
        <v>#N/A</v>
      </c>
      <c r="T283" s="168"/>
      <c r="U283" s="169"/>
      <c r="Z283" s="233" t="str">
        <f t="shared" si="103"/>
        <v/>
      </c>
      <c r="AA283" s="233">
        <f t="shared" si="104"/>
        <v>0</v>
      </c>
      <c r="AB283" s="233">
        <f t="shared" si="117"/>
        <v>0</v>
      </c>
      <c r="AC283" s="233">
        <f t="shared" si="118"/>
        <v>0</v>
      </c>
      <c r="AD283" s="233">
        <f t="shared" si="119"/>
        <v>0</v>
      </c>
      <c r="AE283" s="233">
        <f t="shared" si="120"/>
        <v>0</v>
      </c>
      <c r="AF283" s="233">
        <f t="shared" si="121"/>
        <v>0</v>
      </c>
      <c r="AG283" s="233">
        <f t="shared" si="105"/>
        <v>0</v>
      </c>
      <c r="AH283" s="233">
        <f t="shared" si="106"/>
        <v>0</v>
      </c>
      <c r="AI283" s="233">
        <f t="shared" si="107"/>
        <v>0</v>
      </c>
      <c r="AJ283" s="233">
        <f t="shared" si="108"/>
        <v>0</v>
      </c>
      <c r="AK283" s="233">
        <f t="shared" si="109"/>
        <v>0</v>
      </c>
      <c r="AL283" s="233">
        <f t="shared" si="110"/>
        <v>0</v>
      </c>
      <c r="AM283" s="233">
        <f t="shared" si="111"/>
        <v>0</v>
      </c>
      <c r="AN283" s="233">
        <f t="shared" si="112"/>
        <v>0</v>
      </c>
      <c r="AO283" s="233">
        <f t="shared" si="113"/>
        <v>0</v>
      </c>
      <c r="AP283" s="233">
        <f t="shared" si="114"/>
        <v>0</v>
      </c>
      <c r="AQ283" s="233" t="str">
        <f t="shared" si="115"/>
        <v/>
      </c>
      <c r="AR283" s="113">
        <f t="shared" si="116"/>
        <v>0</v>
      </c>
    </row>
    <row r="284" spans="1:44">
      <c r="A284" s="158"/>
      <c r="B284" s="153"/>
      <c r="C284" s="154"/>
      <c r="D284" s="154"/>
      <c r="E284" s="154"/>
      <c r="F284" s="154"/>
      <c r="G284" s="154"/>
      <c r="H284" s="154"/>
      <c r="I284" s="141"/>
      <c r="J284" s="149"/>
      <c r="K284" s="143"/>
      <c r="L284" s="185">
        <f t="shared" si="101"/>
        <v>0</v>
      </c>
      <c r="M284" s="185">
        <f t="shared" si="102"/>
        <v>0</v>
      </c>
      <c r="N284" s="186">
        <f t="shared" si="99"/>
        <v>0</v>
      </c>
      <c r="O284" s="180"/>
      <c r="P284" s="177"/>
      <c r="Q284" s="166" t="str">
        <f t="shared" si="100"/>
        <v/>
      </c>
      <c r="R284" s="166"/>
      <c r="S284" s="167" t="e">
        <f>IF(HYPERLINK(INDEX(Tables!D:D,MATCH('BG Justif'!Q284,Tables!F:F,0)))&lt;&gt;"",HYPERLINK(INDEX(Tables!D:D,MATCH('BG Justif'!Q284,Tables!F:F,0)),"Tableau de variation"),"")</f>
        <v>#N/A</v>
      </c>
      <c r="T284" s="168"/>
      <c r="U284" s="169"/>
      <c r="Z284" s="233" t="str">
        <f t="shared" si="103"/>
        <v/>
      </c>
      <c r="AA284" s="233">
        <f t="shared" si="104"/>
        <v>0</v>
      </c>
      <c r="AB284" s="233">
        <f t="shared" si="117"/>
        <v>0</v>
      </c>
      <c r="AC284" s="233">
        <f t="shared" si="118"/>
        <v>0</v>
      </c>
      <c r="AD284" s="233">
        <f t="shared" si="119"/>
        <v>0</v>
      </c>
      <c r="AE284" s="233">
        <f t="shared" si="120"/>
        <v>0</v>
      </c>
      <c r="AF284" s="233">
        <f t="shared" si="121"/>
        <v>0</v>
      </c>
      <c r="AG284" s="233">
        <f t="shared" si="105"/>
        <v>0</v>
      </c>
      <c r="AH284" s="233">
        <f t="shared" si="106"/>
        <v>0</v>
      </c>
      <c r="AI284" s="233">
        <f t="shared" si="107"/>
        <v>0</v>
      </c>
      <c r="AJ284" s="233">
        <f t="shared" si="108"/>
        <v>0</v>
      </c>
      <c r="AK284" s="233">
        <f t="shared" si="109"/>
        <v>0</v>
      </c>
      <c r="AL284" s="233">
        <f t="shared" si="110"/>
        <v>0</v>
      </c>
      <c r="AM284" s="233">
        <f t="shared" si="111"/>
        <v>0</v>
      </c>
      <c r="AN284" s="233">
        <f t="shared" si="112"/>
        <v>0</v>
      </c>
      <c r="AO284" s="233">
        <f t="shared" si="113"/>
        <v>0</v>
      </c>
      <c r="AP284" s="233">
        <f t="shared" si="114"/>
        <v>0</v>
      </c>
      <c r="AQ284" s="233" t="str">
        <f t="shared" si="115"/>
        <v/>
      </c>
      <c r="AR284" s="113">
        <f t="shared" si="116"/>
        <v>0</v>
      </c>
    </row>
    <row r="285" spans="1:44">
      <c r="A285" s="158"/>
      <c r="B285" s="153"/>
      <c r="C285" s="154"/>
      <c r="D285" s="154"/>
      <c r="E285" s="154"/>
      <c r="F285" s="154"/>
      <c r="G285" s="154"/>
      <c r="H285" s="154"/>
      <c r="I285" s="150"/>
      <c r="J285" s="149"/>
      <c r="K285" s="151"/>
      <c r="L285" s="185">
        <f t="shared" si="101"/>
        <v>0</v>
      </c>
      <c r="M285" s="185">
        <f t="shared" si="102"/>
        <v>0</v>
      </c>
      <c r="N285" s="186">
        <f t="shared" si="99"/>
        <v>0</v>
      </c>
      <c r="O285" s="180"/>
      <c r="P285" s="177"/>
      <c r="Q285" s="166" t="str">
        <f t="shared" si="100"/>
        <v/>
      </c>
      <c r="R285" s="166"/>
      <c r="S285" s="167" t="e">
        <f>IF(HYPERLINK(INDEX(Tables!D:D,MATCH('BG Justif'!Q285,Tables!F:F,0)))&lt;&gt;"",HYPERLINK(INDEX(Tables!D:D,MATCH('BG Justif'!Q285,Tables!F:F,0)),"Tableau de variation"),"")</f>
        <v>#N/A</v>
      </c>
      <c r="T285" s="168"/>
      <c r="U285" s="169"/>
      <c r="Z285" s="233" t="str">
        <f t="shared" si="103"/>
        <v/>
      </c>
      <c r="AA285" s="233">
        <f t="shared" si="104"/>
        <v>0</v>
      </c>
      <c r="AB285" s="233">
        <f t="shared" si="117"/>
        <v>0</v>
      </c>
      <c r="AC285" s="233">
        <f t="shared" si="118"/>
        <v>0</v>
      </c>
      <c r="AD285" s="233">
        <f t="shared" si="119"/>
        <v>0</v>
      </c>
      <c r="AE285" s="233">
        <f t="shared" si="120"/>
        <v>0</v>
      </c>
      <c r="AF285" s="233">
        <f t="shared" si="121"/>
        <v>0</v>
      </c>
      <c r="AG285" s="233">
        <f t="shared" si="105"/>
        <v>0</v>
      </c>
      <c r="AH285" s="233">
        <f t="shared" si="106"/>
        <v>0</v>
      </c>
      <c r="AI285" s="233">
        <f t="shared" si="107"/>
        <v>0</v>
      </c>
      <c r="AJ285" s="233">
        <f t="shared" si="108"/>
        <v>0</v>
      </c>
      <c r="AK285" s="233">
        <f t="shared" si="109"/>
        <v>0</v>
      </c>
      <c r="AL285" s="233">
        <f t="shared" si="110"/>
        <v>0</v>
      </c>
      <c r="AM285" s="233">
        <f t="shared" si="111"/>
        <v>0</v>
      </c>
      <c r="AN285" s="233">
        <f t="shared" si="112"/>
        <v>0</v>
      </c>
      <c r="AO285" s="233">
        <f t="shared" si="113"/>
        <v>0</v>
      </c>
      <c r="AP285" s="233">
        <f t="shared" si="114"/>
        <v>0</v>
      </c>
      <c r="AQ285" s="233" t="str">
        <f t="shared" si="115"/>
        <v/>
      </c>
      <c r="AR285" s="113">
        <f t="shared" si="116"/>
        <v>0</v>
      </c>
    </row>
    <row r="286" spans="1:44">
      <c r="A286" s="158"/>
      <c r="B286" s="153"/>
      <c r="C286" s="154"/>
      <c r="D286" s="154"/>
      <c r="E286" s="154"/>
      <c r="F286" s="154"/>
      <c r="G286" s="154"/>
      <c r="H286" s="154"/>
      <c r="I286" s="141"/>
      <c r="J286" s="149"/>
      <c r="K286" s="143"/>
      <c r="L286" s="185">
        <f t="shared" si="101"/>
        <v>0</v>
      </c>
      <c r="M286" s="185">
        <f t="shared" si="102"/>
        <v>0</v>
      </c>
      <c r="N286" s="186">
        <f t="shared" si="99"/>
        <v>0</v>
      </c>
      <c r="O286" s="180"/>
      <c r="P286" s="177"/>
      <c r="Q286" s="166" t="str">
        <f t="shared" si="100"/>
        <v/>
      </c>
      <c r="R286" s="166"/>
      <c r="S286" s="167" t="e">
        <f>IF(HYPERLINK(INDEX(Tables!D:D,MATCH('BG Justif'!Q286,Tables!F:F,0)))&lt;&gt;"",HYPERLINK(INDEX(Tables!D:D,MATCH('BG Justif'!Q286,Tables!F:F,0)),"Tableau de variation"),"")</f>
        <v>#N/A</v>
      </c>
      <c r="T286" s="168"/>
      <c r="U286" s="169"/>
      <c r="Z286" s="233" t="str">
        <f t="shared" si="103"/>
        <v/>
      </c>
      <c r="AA286" s="233">
        <f t="shared" si="104"/>
        <v>0</v>
      </c>
      <c r="AB286" s="233">
        <f t="shared" si="117"/>
        <v>0</v>
      </c>
      <c r="AC286" s="233">
        <f t="shared" si="118"/>
        <v>0</v>
      </c>
      <c r="AD286" s="233">
        <f t="shared" si="119"/>
        <v>0</v>
      </c>
      <c r="AE286" s="233">
        <f t="shared" si="120"/>
        <v>0</v>
      </c>
      <c r="AF286" s="233">
        <f t="shared" si="121"/>
        <v>0</v>
      </c>
      <c r="AG286" s="233">
        <f t="shared" si="105"/>
        <v>0</v>
      </c>
      <c r="AH286" s="233">
        <f t="shared" si="106"/>
        <v>0</v>
      </c>
      <c r="AI286" s="233">
        <f t="shared" si="107"/>
        <v>0</v>
      </c>
      <c r="AJ286" s="233">
        <f t="shared" si="108"/>
        <v>0</v>
      </c>
      <c r="AK286" s="233">
        <f t="shared" si="109"/>
        <v>0</v>
      </c>
      <c r="AL286" s="233">
        <f t="shared" si="110"/>
        <v>0</v>
      </c>
      <c r="AM286" s="233">
        <f t="shared" si="111"/>
        <v>0</v>
      </c>
      <c r="AN286" s="233">
        <f t="shared" si="112"/>
        <v>0</v>
      </c>
      <c r="AO286" s="233">
        <f t="shared" si="113"/>
        <v>0</v>
      </c>
      <c r="AP286" s="233">
        <f t="shared" si="114"/>
        <v>0</v>
      </c>
      <c r="AQ286" s="233" t="str">
        <f t="shared" si="115"/>
        <v/>
      </c>
      <c r="AR286" s="113">
        <f t="shared" si="116"/>
        <v>0</v>
      </c>
    </row>
    <row r="287" spans="1:44">
      <c r="A287" s="158"/>
      <c r="B287" s="153"/>
      <c r="C287" s="154"/>
      <c r="D287" s="154"/>
      <c r="E287" s="154"/>
      <c r="F287" s="154"/>
      <c r="G287" s="154"/>
      <c r="H287" s="154"/>
      <c r="I287" s="150"/>
      <c r="J287" s="149"/>
      <c r="K287" s="151"/>
      <c r="L287" s="185">
        <f t="shared" si="101"/>
        <v>0</v>
      </c>
      <c r="M287" s="185">
        <f t="shared" si="102"/>
        <v>0</v>
      </c>
      <c r="N287" s="186">
        <f t="shared" si="99"/>
        <v>0</v>
      </c>
      <c r="O287" s="180"/>
      <c r="P287" s="177"/>
      <c r="Q287" s="166" t="str">
        <f t="shared" si="100"/>
        <v/>
      </c>
      <c r="R287" s="166"/>
      <c r="S287" s="167" t="e">
        <f>IF(HYPERLINK(INDEX(Tables!D:D,MATCH('BG Justif'!Q287,Tables!F:F,0)))&lt;&gt;"",HYPERLINK(INDEX(Tables!D:D,MATCH('BG Justif'!Q287,Tables!F:F,0)),"Tableau de variation"),"")</f>
        <v>#N/A</v>
      </c>
      <c r="T287" s="168"/>
      <c r="U287" s="169"/>
      <c r="Z287" s="233" t="str">
        <f t="shared" si="103"/>
        <v/>
      </c>
      <c r="AA287" s="233">
        <f t="shared" si="104"/>
        <v>0</v>
      </c>
      <c r="AB287" s="233">
        <f t="shared" si="117"/>
        <v>0</v>
      </c>
      <c r="AC287" s="233">
        <f t="shared" si="118"/>
        <v>0</v>
      </c>
      <c r="AD287" s="233">
        <f t="shared" si="119"/>
        <v>0</v>
      </c>
      <c r="AE287" s="233">
        <f t="shared" si="120"/>
        <v>0</v>
      </c>
      <c r="AF287" s="233">
        <f t="shared" si="121"/>
        <v>0</v>
      </c>
      <c r="AG287" s="233">
        <f t="shared" si="105"/>
        <v>0</v>
      </c>
      <c r="AH287" s="233">
        <f t="shared" si="106"/>
        <v>0</v>
      </c>
      <c r="AI287" s="233">
        <f t="shared" si="107"/>
        <v>0</v>
      </c>
      <c r="AJ287" s="233">
        <f t="shared" si="108"/>
        <v>0</v>
      </c>
      <c r="AK287" s="233">
        <f t="shared" si="109"/>
        <v>0</v>
      </c>
      <c r="AL287" s="233">
        <f t="shared" si="110"/>
        <v>0</v>
      </c>
      <c r="AM287" s="233">
        <f t="shared" si="111"/>
        <v>0</v>
      </c>
      <c r="AN287" s="233">
        <f t="shared" si="112"/>
        <v>0</v>
      </c>
      <c r="AO287" s="233">
        <f t="shared" si="113"/>
        <v>0</v>
      </c>
      <c r="AP287" s="233">
        <f t="shared" si="114"/>
        <v>0</v>
      </c>
      <c r="AQ287" s="233" t="str">
        <f t="shared" si="115"/>
        <v/>
      </c>
      <c r="AR287" s="113">
        <f t="shared" si="116"/>
        <v>0</v>
      </c>
    </row>
    <row r="288" spans="1:44">
      <c r="A288" s="158"/>
      <c r="B288" s="153"/>
      <c r="C288" s="154"/>
      <c r="D288" s="154"/>
      <c r="E288" s="154"/>
      <c r="F288" s="154"/>
      <c r="G288" s="154"/>
      <c r="H288" s="154"/>
      <c r="I288" s="141"/>
      <c r="J288" s="149"/>
      <c r="K288" s="143"/>
      <c r="L288" s="185">
        <f t="shared" si="101"/>
        <v>0</v>
      </c>
      <c r="M288" s="185">
        <f t="shared" si="102"/>
        <v>0</v>
      </c>
      <c r="N288" s="186">
        <f t="shared" si="99"/>
        <v>0</v>
      </c>
      <c r="O288" s="180"/>
      <c r="P288" s="177"/>
      <c r="Q288" s="166" t="str">
        <f t="shared" si="100"/>
        <v/>
      </c>
      <c r="R288" s="166"/>
      <c r="S288" s="167" t="e">
        <f>IF(HYPERLINK(INDEX(Tables!D:D,MATCH('BG Justif'!Q288,Tables!F:F,0)))&lt;&gt;"",HYPERLINK(INDEX(Tables!D:D,MATCH('BG Justif'!Q288,Tables!F:F,0)),"Tableau de variation"),"")</f>
        <v>#N/A</v>
      </c>
      <c r="T288" s="168"/>
      <c r="U288" s="169"/>
      <c r="Z288" s="233" t="str">
        <f t="shared" si="103"/>
        <v/>
      </c>
      <c r="AA288" s="233">
        <f t="shared" si="104"/>
        <v>0</v>
      </c>
      <c r="AB288" s="233">
        <f t="shared" si="117"/>
        <v>0</v>
      </c>
      <c r="AC288" s="233">
        <f t="shared" si="118"/>
        <v>0</v>
      </c>
      <c r="AD288" s="233">
        <f t="shared" si="119"/>
        <v>0</v>
      </c>
      <c r="AE288" s="233">
        <f t="shared" si="120"/>
        <v>0</v>
      </c>
      <c r="AF288" s="233">
        <f t="shared" si="121"/>
        <v>0</v>
      </c>
      <c r="AG288" s="233">
        <f t="shared" si="105"/>
        <v>0</v>
      </c>
      <c r="AH288" s="233">
        <f t="shared" si="106"/>
        <v>0</v>
      </c>
      <c r="AI288" s="233">
        <f t="shared" si="107"/>
        <v>0</v>
      </c>
      <c r="AJ288" s="233">
        <f t="shared" si="108"/>
        <v>0</v>
      </c>
      <c r="AK288" s="233">
        <f t="shared" si="109"/>
        <v>0</v>
      </c>
      <c r="AL288" s="233">
        <f t="shared" si="110"/>
        <v>0</v>
      </c>
      <c r="AM288" s="233">
        <f t="shared" si="111"/>
        <v>0</v>
      </c>
      <c r="AN288" s="233">
        <f t="shared" si="112"/>
        <v>0</v>
      </c>
      <c r="AO288" s="233">
        <f t="shared" si="113"/>
        <v>0</v>
      </c>
      <c r="AP288" s="233">
        <f t="shared" si="114"/>
        <v>0</v>
      </c>
      <c r="AQ288" s="233" t="str">
        <f t="shared" si="115"/>
        <v/>
      </c>
      <c r="AR288" s="113">
        <f t="shared" si="116"/>
        <v>0</v>
      </c>
    </row>
    <row r="289" spans="1:44">
      <c r="A289" s="158"/>
      <c r="B289" s="153"/>
      <c r="C289" s="154"/>
      <c r="D289" s="154"/>
      <c r="E289" s="154"/>
      <c r="F289" s="154"/>
      <c r="G289" s="154"/>
      <c r="H289" s="154"/>
      <c r="I289" s="150"/>
      <c r="J289" s="149"/>
      <c r="K289" s="151"/>
      <c r="L289" s="185">
        <f t="shared" si="101"/>
        <v>0</v>
      </c>
      <c r="M289" s="185">
        <f t="shared" si="102"/>
        <v>0</v>
      </c>
      <c r="N289" s="186">
        <f t="shared" si="99"/>
        <v>0</v>
      </c>
      <c r="O289" s="180"/>
      <c r="P289" s="177"/>
      <c r="Q289" s="166" t="str">
        <f t="shared" si="100"/>
        <v/>
      </c>
      <c r="R289" s="166"/>
      <c r="S289" s="167" t="e">
        <f>IF(HYPERLINK(INDEX(Tables!D:D,MATCH('BG Justif'!Q289,Tables!F:F,0)))&lt;&gt;"",HYPERLINK(INDEX(Tables!D:D,MATCH('BG Justif'!Q289,Tables!F:F,0)),"Tableau de variation"),"")</f>
        <v>#N/A</v>
      </c>
      <c r="T289" s="168"/>
      <c r="U289" s="169"/>
      <c r="Z289" s="233" t="str">
        <f t="shared" si="103"/>
        <v/>
      </c>
      <c r="AA289" s="233">
        <f t="shared" si="104"/>
        <v>0</v>
      </c>
      <c r="AB289" s="233">
        <f t="shared" si="117"/>
        <v>0</v>
      </c>
      <c r="AC289" s="233">
        <f t="shared" si="118"/>
        <v>0</v>
      </c>
      <c r="AD289" s="233">
        <f t="shared" si="119"/>
        <v>0</v>
      </c>
      <c r="AE289" s="233">
        <f t="shared" si="120"/>
        <v>0</v>
      </c>
      <c r="AF289" s="233">
        <f t="shared" si="121"/>
        <v>0</v>
      </c>
      <c r="AG289" s="233">
        <f t="shared" si="105"/>
        <v>0</v>
      </c>
      <c r="AH289" s="233">
        <f t="shared" si="106"/>
        <v>0</v>
      </c>
      <c r="AI289" s="233">
        <f t="shared" si="107"/>
        <v>0</v>
      </c>
      <c r="AJ289" s="233">
        <f t="shared" si="108"/>
        <v>0</v>
      </c>
      <c r="AK289" s="233">
        <f t="shared" si="109"/>
        <v>0</v>
      </c>
      <c r="AL289" s="233">
        <f t="shared" si="110"/>
        <v>0</v>
      </c>
      <c r="AM289" s="233">
        <f t="shared" si="111"/>
        <v>0</v>
      </c>
      <c r="AN289" s="233">
        <f t="shared" si="112"/>
        <v>0</v>
      </c>
      <c r="AO289" s="233">
        <f t="shared" si="113"/>
        <v>0</v>
      </c>
      <c r="AP289" s="233">
        <f t="shared" si="114"/>
        <v>0</v>
      </c>
      <c r="AQ289" s="233" t="str">
        <f t="shared" si="115"/>
        <v/>
      </c>
      <c r="AR289" s="113">
        <f t="shared" si="116"/>
        <v>0</v>
      </c>
    </row>
    <row r="290" spans="1:44">
      <c r="A290" s="158"/>
      <c r="B290" s="153"/>
      <c r="C290" s="154"/>
      <c r="D290" s="154"/>
      <c r="E290" s="154"/>
      <c r="F290" s="154"/>
      <c r="G290" s="154"/>
      <c r="H290" s="154"/>
      <c r="I290" s="141"/>
      <c r="J290" s="149"/>
      <c r="K290" s="143"/>
      <c r="L290" s="185">
        <f t="shared" si="101"/>
        <v>0</v>
      </c>
      <c r="M290" s="185">
        <f t="shared" si="102"/>
        <v>0</v>
      </c>
      <c r="N290" s="186">
        <f t="shared" si="99"/>
        <v>0</v>
      </c>
      <c r="O290" s="180"/>
      <c r="P290" s="177"/>
      <c r="Q290" s="166" t="str">
        <f t="shared" si="100"/>
        <v/>
      </c>
      <c r="R290" s="166"/>
      <c r="S290" s="167" t="e">
        <f>IF(HYPERLINK(INDEX(Tables!D:D,MATCH('BG Justif'!Q290,Tables!F:F,0)))&lt;&gt;"",HYPERLINK(INDEX(Tables!D:D,MATCH('BG Justif'!Q290,Tables!F:F,0)),"Tableau de variation"),"")</f>
        <v>#N/A</v>
      </c>
      <c r="T290" s="168"/>
      <c r="U290" s="169"/>
      <c r="Z290" s="233" t="str">
        <f t="shared" si="103"/>
        <v/>
      </c>
      <c r="AA290" s="233">
        <f t="shared" si="104"/>
        <v>0</v>
      </c>
      <c r="AB290" s="233">
        <f t="shared" si="117"/>
        <v>0</v>
      </c>
      <c r="AC290" s="233">
        <f t="shared" si="118"/>
        <v>0</v>
      </c>
      <c r="AD290" s="233">
        <f t="shared" si="119"/>
        <v>0</v>
      </c>
      <c r="AE290" s="233">
        <f t="shared" si="120"/>
        <v>0</v>
      </c>
      <c r="AF290" s="233">
        <f t="shared" si="121"/>
        <v>0</v>
      </c>
      <c r="AG290" s="233">
        <f t="shared" si="105"/>
        <v>0</v>
      </c>
      <c r="AH290" s="233">
        <f t="shared" si="106"/>
        <v>0</v>
      </c>
      <c r="AI290" s="233">
        <f t="shared" si="107"/>
        <v>0</v>
      </c>
      <c r="AJ290" s="233">
        <f t="shared" si="108"/>
        <v>0</v>
      </c>
      <c r="AK290" s="233">
        <f t="shared" si="109"/>
        <v>0</v>
      </c>
      <c r="AL290" s="233">
        <f t="shared" si="110"/>
        <v>0</v>
      </c>
      <c r="AM290" s="233">
        <f t="shared" si="111"/>
        <v>0</v>
      </c>
      <c r="AN290" s="233">
        <f t="shared" si="112"/>
        <v>0</v>
      </c>
      <c r="AO290" s="233">
        <f t="shared" si="113"/>
        <v>0</v>
      </c>
      <c r="AP290" s="233">
        <f t="shared" si="114"/>
        <v>0</v>
      </c>
      <c r="AQ290" s="233" t="str">
        <f t="shared" si="115"/>
        <v/>
      </c>
      <c r="AR290" s="113">
        <f t="shared" si="116"/>
        <v>0</v>
      </c>
    </row>
    <row r="291" spans="1:44">
      <c r="A291" s="158"/>
      <c r="B291" s="153"/>
      <c r="C291" s="154"/>
      <c r="D291" s="154"/>
      <c r="E291" s="154"/>
      <c r="F291" s="154"/>
      <c r="G291" s="154"/>
      <c r="H291" s="154"/>
      <c r="I291" s="150"/>
      <c r="J291" s="149"/>
      <c r="K291" s="151"/>
      <c r="L291" s="185">
        <f t="shared" si="101"/>
        <v>0</v>
      </c>
      <c r="M291" s="185">
        <f t="shared" si="102"/>
        <v>0</v>
      </c>
      <c r="N291" s="186">
        <f t="shared" si="99"/>
        <v>0</v>
      </c>
      <c r="O291" s="180"/>
      <c r="P291" s="177"/>
      <c r="Q291" s="166" t="str">
        <f t="shared" si="100"/>
        <v/>
      </c>
      <c r="R291" s="166"/>
      <c r="S291" s="167" t="e">
        <f>IF(HYPERLINK(INDEX(Tables!D:D,MATCH('BG Justif'!Q291,Tables!F:F,0)))&lt;&gt;"",HYPERLINK(INDEX(Tables!D:D,MATCH('BG Justif'!Q291,Tables!F:F,0)),"Tableau de variation"),"")</f>
        <v>#N/A</v>
      </c>
      <c r="T291" s="168"/>
      <c r="U291" s="169"/>
      <c r="Z291" s="233" t="str">
        <f t="shared" si="103"/>
        <v/>
      </c>
      <c r="AA291" s="233">
        <f t="shared" si="104"/>
        <v>0</v>
      </c>
      <c r="AB291" s="233">
        <f t="shared" si="117"/>
        <v>0</v>
      </c>
      <c r="AC291" s="233">
        <f t="shared" si="118"/>
        <v>0</v>
      </c>
      <c r="AD291" s="233">
        <f t="shared" si="119"/>
        <v>0</v>
      </c>
      <c r="AE291" s="233">
        <f t="shared" si="120"/>
        <v>0</v>
      </c>
      <c r="AF291" s="233">
        <f t="shared" si="121"/>
        <v>0</v>
      </c>
      <c r="AG291" s="233">
        <f t="shared" si="105"/>
        <v>0</v>
      </c>
      <c r="AH291" s="233">
        <f t="shared" si="106"/>
        <v>0</v>
      </c>
      <c r="AI291" s="233">
        <f t="shared" si="107"/>
        <v>0</v>
      </c>
      <c r="AJ291" s="233">
        <f t="shared" si="108"/>
        <v>0</v>
      </c>
      <c r="AK291" s="233">
        <f t="shared" si="109"/>
        <v>0</v>
      </c>
      <c r="AL291" s="233">
        <f t="shared" si="110"/>
        <v>0</v>
      </c>
      <c r="AM291" s="233">
        <f t="shared" si="111"/>
        <v>0</v>
      </c>
      <c r="AN291" s="233">
        <f t="shared" si="112"/>
        <v>0</v>
      </c>
      <c r="AO291" s="233">
        <f t="shared" si="113"/>
        <v>0</v>
      </c>
      <c r="AP291" s="233">
        <f t="shared" si="114"/>
        <v>0</v>
      </c>
      <c r="AQ291" s="233" t="str">
        <f t="shared" si="115"/>
        <v/>
      </c>
      <c r="AR291" s="113">
        <f t="shared" si="116"/>
        <v>0</v>
      </c>
    </row>
    <row r="292" spans="1:44">
      <c r="A292" s="158"/>
      <c r="B292" s="153"/>
      <c r="C292" s="154"/>
      <c r="D292" s="154"/>
      <c r="E292" s="154"/>
      <c r="F292" s="154"/>
      <c r="G292" s="154"/>
      <c r="H292" s="154"/>
      <c r="I292" s="141"/>
      <c r="J292" s="149"/>
      <c r="K292" s="143"/>
      <c r="L292" s="185">
        <f t="shared" si="101"/>
        <v>0</v>
      </c>
      <c r="M292" s="185">
        <f t="shared" si="102"/>
        <v>0</v>
      </c>
      <c r="N292" s="186">
        <f t="shared" si="99"/>
        <v>0</v>
      </c>
      <c r="O292" s="180"/>
      <c r="P292" s="177"/>
      <c r="Q292" s="166" t="str">
        <f t="shared" si="100"/>
        <v/>
      </c>
      <c r="R292" s="166"/>
      <c r="S292" s="167" t="e">
        <f>IF(HYPERLINK(INDEX(Tables!D:D,MATCH('BG Justif'!Q292,Tables!F:F,0)))&lt;&gt;"",HYPERLINK(INDEX(Tables!D:D,MATCH('BG Justif'!Q292,Tables!F:F,0)),"Tableau de variation"),"")</f>
        <v>#N/A</v>
      </c>
      <c r="T292" s="168"/>
      <c r="U292" s="169"/>
      <c r="Z292" s="233" t="str">
        <f t="shared" si="103"/>
        <v/>
      </c>
      <c r="AA292" s="233">
        <f t="shared" si="104"/>
        <v>0</v>
      </c>
      <c r="AB292" s="233">
        <f t="shared" si="117"/>
        <v>0</v>
      </c>
      <c r="AC292" s="233">
        <f t="shared" si="118"/>
        <v>0</v>
      </c>
      <c r="AD292" s="233">
        <f t="shared" si="119"/>
        <v>0</v>
      </c>
      <c r="AE292" s="233">
        <f t="shared" si="120"/>
        <v>0</v>
      </c>
      <c r="AF292" s="233">
        <f t="shared" si="121"/>
        <v>0</v>
      </c>
      <c r="AG292" s="233">
        <f t="shared" si="105"/>
        <v>0</v>
      </c>
      <c r="AH292" s="233">
        <f t="shared" si="106"/>
        <v>0</v>
      </c>
      <c r="AI292" s="233">
        <f t="shared" si="107"/>
        <v>0</v>
      </c>
      <c r="AJ292" s="233">
        <f t="shared" si="108"/>
        <v>0</v>
      </c>
      <c r="AK292" s="233">
        <f t="shared" si="109"/>
        <v>0</v>
      </c>
      <c r="AL292" s="233">
        <f t="shared" si="110"/>
        <v>0</v>
      </c>
      <c r="AM292" s="233">
        <f t="shared" si="111"/>
        <v>0</v>
      </c>
      <c r="AN292" s="233">
        <f t="shared" si="112"/>
        <v>0</v>
      </c>
      <c r="AO292" s="233">
        <f t="shared" si="113"/>
        <v>0</v>
      </c>
      <c r="AP292" s="233">
        <f t="shared" si="114"/>
        <v>0</v>
      </c>
      <c r="AQ292" s="233" t="str">
        <f t="shared" si="115"/>
        <v/>
      </c>
      <c r="AR292" s="113">
        <f t="shared" si="116"/>
        <v>0</v>
      </c>
    </row>
    <row r="293" spans="1:44">
      <c r="A293" s="158"/>
      <c r="B293" s="153"/>
      <c r="C293" s="154"/>
      <c r="D293" s="154"/>
      <c r="E293" s="154"/>
      <c r="F293" s="154"/>
      <c r="G293" s="154"/>
      <c r="H293" s="154"/>
      <c r="I293" s="150"/>
      <c r="J293" s="149"/>
      <c r="K293" s="151"/>
      <c r="L293" s="185">
        <f t="shared" si="101"/>
        <v>0</v>
      </c>
      <c r="M293" s="185">
        <f t="shared" si="102"/>
        <v>0</v>
      </c>
      <c r="N293" s="186">
        <f t="shared" si="99"/>
        <v>0</v>
      </c>
      <c r="O293" s="180"/>
      <c r="P293" s="177"/>
      <c r="Q293" s="166" t="str">
        <f t="shared" si="100"/>
        <v/>
      </c>
      <c r="R293" s="166"/>
      <c r="S293" s="167" t="e">
        <f>IF(HYPERLINK(INDEX(Tables!D:D,MATCH('BG Justif'!Q293,Tables!F:F,0)))&lt;&gt;"",HYPERLINK(INDEX(Tables!D:D,MATCH('BG Justif'!Q293,Tables!F:F,0)),"Tableau de variation"),"")</f>
        <v>#N/A</v>
      </c>
      <c r="T293" s="168"/>
      <c r="U293" s="169"/>
      <c r="Z293" s="233" t="str">
        <f t="shared" si="103"/>
        <v/>
      </c>
      <c r="AA293" s="233">
        <f t="shared" si="104"/>
        <v>0</v>
      </c>
      <c r="AB293" s="233">
        <f t="shared" si="117"/>
        <v>0</v>
      </c>
      <c r="AC293" s="233">
        <f t="shared" si="118"/>
        <v>0</v>
      </c>
      <c r="AD293" s="233">
        <f t="shared" si="119"/>
        <v>0</v>
      </c>
      <c r="AE293" s="233">
        <f t="shared" si="120"/>
        <v>0</v>
      </c>
      <c r="AF293" s="233">
        <f t="shared" si="121"/>
        <v>0</v>
      </c>
      <c r="AG293" s="233">
        <f t="shared" si="105"/>
        <v>0</v>
      </c>
      <c r="AH293" s="233">
        <f t="shared" si="106"/>
        <v>0</v>
      </c>
      <c r="AI293" s="233">
        <f t="shared" si="107"/>
        <v>0</v>
      </c>
      <c r="AJ293" s="233">
        <f t="shared" si="108"/>
        <v>0</v>
      </c>
      <c r="AK293" s="233">
        <f t="shared" si="109"/>
        <v>0</v>
      </c>
      <c r="AL293" s="233">
        <f t="shared" si="110"/>
        <v>0</v>
      </c>
      <c r="AM293" s="233">
        <f t="shared" si="111"/>
        <v>0</v>
      </c>
      <c r="AN293" s="233">
        <f t="shared" si="112"/>
        <v>0</v>
      </c>
      <c r="AO293" s="233">
        <f t="shared" si="113"/>
        <v>0</v>
      </c>
      <c r="AP293" s="233">
        <f t="shared" si="114"/>
        <v>0</v>
      </c>
      <c r="AQ293" s="233" t="str">
        <f t="shared" si="115"/>
        <v/>
      </c>
      <c r="AR293" s="113">
        <f t="shared" si="116"/>
        <v>0</v>
      </c>
    </row>
    <row r="294" spans="1:44">
      <c r="A294" s="158"/>
      <c r="B294" s="153"/>
      <c r="C294" s="154"/>
      <c r="D294" s="154"/>
      <c r="E294" s="154"/>
      <c r="F294" s="154"/>
      <c r="G294" s="154"/>
      <c r="H294" s="154"/>
      <c r="I294" s="141"/>
      <c r="J294" s="149"/>
      <c r="K294" s="143"/>
      <c r="L294" s="185">
        <f t="shared" si="101"/>
        <v>0</v>
      </c>
      <c r="M294" s="185">
        <f t="shared" si="102"/>
        <v>0</v>
      </c>
      <c r="N294" s="186">
        <f t="shared" si="99"/>
        <v>0</v>
      </c>
      <c r="O294" s="180"/>
      <c r="P294" s="177"/>
      <c r="Q294" s="166" t="str">
        <f t="shared" si="100"/>
        <v/>
      </c>
      <c r="R294" s="166"/>
      <c r="S294" s="167" t="e">
        <f>IF(HYPERLINK(INDEX(Tables!D:D,MATCH('BG Justif'!Q294,Tables!F:F,0)))&lt;&gt;"",HYPERLINK(INDEX(Tables!D:D,MATCH('BG Justif'!Q294,Tables!F:F,0)),"Tableau de variation"),"")</f>
        <v>#N/A</v>
      </c>
      <c r="T294" s="168"/>
      <c r="U294" s="169"/>
      <c r="Z294" s="233" t="str">
        <f t="shared" si="103"/>
        <v/>
      </c>
      <c r="AA294" s="233">
        <f t="shared" si="104"/>
        <v>0</v>
      </c>
      <c r="AB294" s="233">
        <f t="shared" si="117"/>
        <v>0</v>
      </c>
      <c r="AC294" s="233">
        <f t="shared" si="118"/>
        <v>0</v>
      </c>
      <c r="AD294" s="233">
        <f t="shared" si="119"/>
        <v>0</v>
      </c>
      <c r="AE294" s="233">
        <f t="shared" si="120"/>
        <v>0</v>
      </c>
      <c r="AF294" s="233">
        <f t="shared" si="121"/>
        <v>0</v>
      </c>
      <c r="AG294" s="233">
        <f t="shared" si="105"/>
        <v>0</v>
      </c>
      <c r="AH294" s="233">
        <f t="shared" si="106"/>
        <v>0</v>
      </c>
      <c r="AI294" s="233">
        <f t="shared" si="107"/>
        <v>0</v>
      </c>
      <c r="AJ294" s="233">
        <f t="shared" si="108"/>
        <v>0</v>
      </c>
      <c r="AK294" s="233">
        <f t="shared" si="109"/>
        <v>0</v>
      </c>
      <c r="AL294" s="233">
        <f t="shared" si="110"/>
        <v>0</v>
      </c>
      <c r="AM294" s="233">
        <f t="shared" si="111"/>
        <v>0</v>
      </c>
      <c r="AN294" s="233">
        <f t="shared" si="112"/>
        <v>0</v>
      </c>
      <c r="AO294" s="233">
        <f t="shared" si="113"/>
        <v>0</v>
      </c>
      <c r="AP294" s="233">
        <f t="shared" si="114"/>
        <v>0</v>
      </c>
      <c r="AQ294" s="233" t="str">
        <f t="shared" si="115"/>
        <v/>
      </c>
      <c r="AR294" s="113">
        <f t="shared" si="116"/>
        <v>0</v>
      </c>
    </row>
    <row r="295" spans="1:44">
      <c r="A295" s="158"/>
      <c r="B295" s="153"/>
      <c r="C295" s="154"/>
      <c r="D295" s="154"/>
      <c r="E295" s="154"/>
      <c r="F295" s="154"/>
      <c r="G295" s="154"/>
      <c r="H295" s="154"/>
      <c r="I295" s="150"/>
      <c r="J295" s="149"/>
      <c r="K295" s="151"/>
      <c r="L295" s="185">
        <f t="shared" si="101"/>
        <v>0</v>
      </c>
      <c r="M295" s="185">
        <f t="shared" si="102"/>
        <v>0</v>
      </c>
      <c r="N295" s="186">
        <f t="shared" si="99"/>
        <v>0</v>
      </c>
      <c r="O295" s="180"/>
      <c r="P295" s="177"/>
      <c r="Q295" s="166" t="str">
        <f t="shared" si="100"/>
        <v/>
      </c>
      <c r="R295" s="166"/>
      <c r="S295" s="167" t="e">
        <f>IF(HYPERLINK(INDEX(Tables!D:D,MATCH('BG Justif'!Q295,Tables!F:F,0)))&lt;&gt;"",HYPERLINK(INDEX(Tables!D:D,MATCH('BG Justif'!Q295,Tables!F:F,0)),"Tableau de variation"),"")</f>
        <v>#N/A</v>
      </c>
      <c r="T295" s="168"/>
      <c r="U295" s="169"/>
      <c r="Z295" s="233" t="str">
        <f t="shared" si="103"/>
        <v/>
      </c>
      <c r="AA295" s="233">
        <f t="shared" si="104"/>
        <v>0</v>
      </c>
      <c r="AB295" s="233">
        <f t="shared" si="117"/>
        <v>0</v>
      </c>
      <c r="AC295" s="233">
        <f t="shared" si="118"/>
        <v>0</v>
      </c>
      <c r="AD295" s="233">
        <f t="shared" si="119"/>
        <v>0</v>
      </c>
      <c r="AE295" s="233">
        <f t="shared" si="120"/>
        <v>0</v>
      </c>
      <c r="AF295" s="233">
        <f t="shared" si="121"/>
        <v>0</v>
      </c>
      <c r="AG295" s="233">
        <f t="shared" si="105"/>
        <v>0</v>
      </c>
      <c r="AH295" s="233">
        <f t="shared" si="106"/>
        <v>0</v>
      </c>
      <c r="AI295" s="233">
        <f t="shared" si="107"/>
        <v>0</v>
      </c>
      <c r="AJ295" s="233">
        <f t="shared" si="108"/>
        <v>0</v>
      </c>
      <c r="AK295" s="233">
        <f t="shared" si="109"/>
        <v>0</v>
      </c>
      <c r="AL295" s="233">
        <f t="shared" si="110"/>
        <v>0</v>
      </c>
      <c r="AM295" s="233">
        <f t="shared" si="111"/>
        <v>0</v>
      </c>
      <c r="AN295" s="233">
        <f t="shared" si="112"/>
        <v>0</v>
      </c>
      <c r="AO295" s="233">
        <f t="shared" si="113"/>
        <v>0</v>
      </c>
      <c r="AP295" s="233">
        <f t="shared" si="114"/>
        <v>0</v>
      </c>
      <c r="AQ295" s="233" t="str">
        <f t="shared" si="115"/>
        <v/>
      </c>
      <c r="AR295" s="113">
        <f t="shared" si="116"/>
        <v>0</v>
      </c>
    </row>
    <row r="296" spans="1:44">
      <c r="A296" s="158"/>
      <c r="B296" s="153"/>
      <c r="C296" s="154"/>
      <c r="D296" s="154"/>
      <c r="E296" s="154"/>
      <c r="F296" s="154"/>
      <c r="G296" s="154"/>
      <c r="H296" s="154"/>
      <c r="I296" s="141"/>
      <c r="J296" s="149"/>
      <c r="K296" s="143"/>
      <c r="L296" s="185">
        <f t="shared" si="101"/>
        <v>0</v>
      </c>
      <c r="M296" s="185">
        <f t="shared" si="102"/>
        <v>0</v>
      </c>
      <c r="N296" s="186">
        <f t="shared" si="99"/>
        <v>0</v>
      </c>
      <c r="O296" s="180"/>
      <c r="P296" s="177"/>
      <c r="Q296" s="166" t="str">
        <f t="shared" si="100"/>
        <v/>
      </c>
      <c r="R296" s="166"/>
      <c r="S296" s="167" t="e">
        <f>IF(HYPERLINK(INDEX(Tables!D:D,MATCH('BG Justif'!Q296,Tables!F:F,0)))&lt;&gt;"",HYPERLINK(INDEX(Tables!D:D,MATCH('BG Justif'!Q296,Tables!F:F,0)),"Tableau de variation"),"")</f>
        <v>#N/A</v>
      </c>
      <c r="T296" s="168"/>
      <c r="U296" s="169"/>
      <c r="Z296" s="233" t="str">
        <f t="shared" si="103"/>
        <v/>
      </c>
      <c r="AA296" s="233">
        <f t="shared" si="104"/>
        <v>0</v>
      </c>
      <c r="AB296" s="233">
        <f t="shared" si="117"/>
        <v>0</v>
      </c>
      <c r="AC296" s="233">
        <f t="shared" si="118"/>
        <v>0</v>
      </c>
      <c r="AD296" s="233">
        <f t="shared" si="119"/>
        <v>0</v>
      </c>
      <c r="AE296" s="233">
        <f t="shared" si="120"/>
        <v>0</v>
      </c>
      <c r="AF296" s="233">
        <f t="shared" si="121"/>
        <v>0</v>
      </c>
      <c r="AG296" s="233">
        <f t="shared" si="105"/>
        <v>0</v>
      </c>
      <c r="AH296" s="233">
        <f t="shared" si="106"/>
        <v>0</v>
      </c>
      <c r="AI296" s="233">
        <f t="shared" si="107"/>
        <v>0</v>
      </c>
      <c r="AJ296" s="233">
        <f t="shared" si="108"/>
        <v>0</v>
      </c>
      <c r="AK296" s="233">
        <f t="shared" si="109"/>
        <v>0</v>
      </c>
      <c r="AL296" s="233">
        <f t="shared" si="110"/>
        <v>0</v>
      </c>
      <c r="AM296" s="233">
        <f t="shared" si="111"/>
        <v>0</v>
      </c>
      <c r="AN296" s="233">
        <f t="shared" si="112"/>
        <v>0</v>
      </c>
      <c r="AO296" s="233">
        <f t="shared" si="113"/>
        <v>0</v>
      </c>
      <c r="AP296" s="233">
        <f t="shared" si="114"/>
        <v>0</v>
      </c>
      <c r="AQ296" s="233" t="str">
        <f t="shared" si="115"/>
        <v/>
      </c>
      <c r="AR296" s="113">
        <f t="shared" si="116"/>
        <v>0</v>
      </c>
    </row>
    <row r="297" spans="1:44">
      <c r="A297" s="158"/>
      <c r="B297" s="153"/>
      <c r="C297" s="154"/>
      <c r="D297" s="154"/>
      <c r="E297" s="154"/>
      <c r="F297" s="154"/>
      <c r="G297" s="154"/>
      <c r="H297" s="154"/>
      <c r="I297" s="150"/>
      <c r="J297" s="149"/>
      <c r="K297" s="151"/>
      <c r="L297" s="185">
        <f t="shared" si="101"/>
        <v>0</v>
      </c>
      <c r="M297" s="185">
        <f t="shared" si="102"/>
        <v>0</v>
      </c>
      <c r="N297" s="186">
        <f t="shared" si="99"/>
        <v>0</v>
      </c>
      <c r="O297" s="180"/>
      <c r="P297" s="177"/>
      <c r="Q297" s="166" t="str">
        <f t="shared" si="100"/>
        <v/>
      </c>
      <c r="R297" s="166"/>
      <c r="S297" s="167" t="e">
        <f>IF(HYPERLINK(INDEX(Tables!D:D,MATCH('BG Justif'!Q297,Tables!F:F,0)))&lt;&gt;"",HYPERLINK(INDEX(Tables!D:D,MATCH('BG Justif'!Q297,Tables!F:F,0)),"Tableau de variation"),"")</f>
        <v>#N/A</v>
      </c>
      <c r="T297" s="168"/>
      <c r="U297" s="169"/>
      <c r="Z297" s="233" t="str">
        <f t="shared" si="103"/>
        <v/>
      </c>
      <c r="AA297" s="233">
        <f t="shared" si="104"/>
        <v>0</v>
      </c>
      <c r="AB297" s="233">
        <f t="shared" si="117"/>
        <v>0</v>
      </c>
      <c r="AC297" s="233">
        <f t="shared" si="118"/>
        <v>0</v>
      </c>
      <c r="AD297" s="233">
        <f t="shared" si="119"/>
        <v>0</v>
      </c>
      <c r="AE297" s="233">
        <f t="shared" si="120"/>
        <v>0</v>
      </c>
      <c r="AF297" s="233">
        <f t="shared" si="121"/>
        <v>0</v>
      </c>
      <c r="AG297" s="233">
        <f t="shared" si="105"/>
        <v>0</v>
      </c>
      <c r="AH297" s="233">
        <f t="shared" si="106"/>
        <v>0</v>
      </c>
      <c r="AI297" s="233">
        <f t="shared" si="107"/>
        <v>0</v>
      </c>
      <c r="AJ297" s="233">
        <f t="shared" si="108"/>
        <v>0</v>
      </c>
      <c r="AK297" s="233">
        <f t="shared" si="109"/>
        <v>0</v>
      </c>
      <c r="AL297" s="233">
        <f t="shared" si="110"/>
        <v>0</v>
      </c>
      <c r="AM297" s="233">
        <f t="shared" si="111"/>
        <v>0</v>
      </c>
      <c r="AN297" s="233">
        <f t="shared" si="112"/>
        <v>0</v>
      </c>
      <c r="AO297" s="233">
        <f t="shared" si="113"/>
        <v>0</v>
      </c>
      <c r="AP297" s="233">
        <f t="shared" si="114"/>
        <v>0</v>
      </c>
      <c r="AQ297" s="233" t="str">
        <f t="shared" si="115"/>
        <v/>
      </c>
      <c r="AR297" s="113">
        <f t="shared" si="116"/>
        <v>0</v>
      </c>
    </row>
    <row r="298" spans="1:44">
      <c r="A298" s="158"/>
      <c r="B298" s="153"/>
      <c r="C298" s="154"/>
      <c r="D298" s="154"/>
      <c r="E298" s="154"/>
      <c r="F298" s="154"/>
      <c r="G298" s="154"/>
      <c r="H298" s="154"/>
      <c r="I298" s="141"/>
      <c r="J298" s="149"/>
      <c r="K298" s="143"/>
      <c r="L298" s="185">
        <f t="shared" ref="L298:L361" si="122">+C298-D298</f>
        <v>0</v>
      </c>
      <c r="M298" s="185">
        <f t="shared" ref="M298:M361" si="123">+G298-H298</f>
        <v>0</v>
      </c>
      <c r="N298" s="186">
        <f t="shared" ref="N298:N361" si="124">-L298+M298</f>
        <v>0</v>
      </c>
      <c r="O298" s="180"/>
      <c r="P298" s="177"/>
      <c r="Q298" s="166" t="str">
        <f t="shared" si="100"/>
        <v/>
      </c>
      <c r="R298" s="166"/>
      <c r="S298" s="167" t="e">
        <f>IF(HYPERLINK(INDEX(Tables!D:D,MATCH('BG Justif'!Q298,Tables!F:F,0)))&lt;&gt;"",HYPERLINK(INDEX(Tables!D:D,MATCH('BG Justif'!Q298,Tables!F:F,0)),"Tableau de variation"),"")</f>
        <v>#N/A</v>
      </c>
      <c r="T298" s="168"/>
      <c r="U298" s="169"/>
      <c r="Z298" s="233" t="str">
        <f t="shared" si="103"/>
        <v/>
      </c>
      <c r="AA298" s="233">
        <f t="shared" si="104"/>
        <v>0</v>
      </c>
      <c r="AB298" s="233">
        <f t="shared" si="117"/>
        <v>0</v>
      </c>
      <c r="AC298" s="233">
        <f t="shared" si="118"/>
        <v>0</v>
      </c>
      <c r="AD298" s="233">
        <f t="shared" si="119"/>
        <v>0</v>
      </c>
      <c r="AE298" s="233">
        <f t="shared" si="120"/>
        <v>0</v>
      </c>
      <c r="AF298" s="233">
        <f t="shared" si="121"/>
        <v>0</v>
      </c>
      <c r="AG298" s="233">
        <f t="shared" si="105"/>
        <v>0</v>
      </c>
      <c r="AH298" s="233">
        <f t="shared" si="106"/>
        <v>0</v>
      </c>
      <c r="AI298" s="233">
        <f t="shared" si="107"/>
        <v>0</v>
      </c>
      <c r="AJ298" s="233">
        <f t="shared" si="108"/>
        <v>0</v>
      </c>
      <c r="AK298" s="233">
        <f t="shared" si="109"/>
        <v>0</v>
      </c>
      <c r="AL298" s="233">
        <f t="shared" si="110"/>
        <v>0</v>
      </c>
      <c r="AM298" s="233">
        <f t="shared" si="111"/>
        <v>0</v>
      </c>
      <c r="AN298" s="233">
        <f t="shared" si="112"/>
        <v>0</v>
      </c>
      <c r="AO298" s="233">
        <f t="shared" si="113"/>
        <v>0</v>
      </c>
      <c r="AP298" s="233">
        <f t="shared" si="114"/>
        <v>0</v>
      </c>
      <c r="AQ298" s="233" t="str">
        <f t="shared" si="115"/>
        <v/>
      </c>
      <c r="AR298" s="113">
        <f t="shared" si="116"/>
        <v>0</v>
      </c>
    </row>
    <row r="299" spans="1:44">
      <c r="A299" s="158"/>
      <c r="B299" s="153"/>
      <c r="C299" s="154"/>
      <c r="D299" s="154"/>
      <c r="E299" s="154"/>
      <c r="F299" s="154"/>
      <c r="G299" s="154"/>
      <c r="H299" s="154"/>
      <c r="I299" s="150"/>
      <c r="J299" s="149"/>
      <c r="K299" s="151"/>
      <c r="L299" s="185">
        <f t="shared" si="122"/>
        <v>0</v>
      </c>
      <c r="M299" s="185">
        <f t="shared" si="123"/>
        <v>0</v>
      </c>
      <c r="N299" s="186">
        <f t="shared" si="124"/>
        <v>0</v>
      </c>
      <c r="O299" s="180"/>
      <c r="P299" s="177"/>
      <c r="Q299" s="166" t="str">
        <f t="shared" si="100"/>
        <v/>
      </c>
      <c r="R299" s="166"/>
      <c r="S299" s="167" t="e">
        <f>IF(HYPERLINK(INDEX(Tables!D:D,MATCH('BG Justif'!Q299,Tables!F:F,0)))&lt;&gt;"",HYPERLINK(INDEX(Tables!D:D,MATCH('BG Justif'!Q299,Tables!F:F,0)),"Tableau de variation"),"")</f>
        <v>#N/A</v>
      </c>
      <c r="T299" s="168"/>
      <c r="U299" s="169"/>
      <c r="Z299" s="233" t="str">
        <f t="shared" si="103"/>
        <v/>
      </c>
      <c r="AA299" s="233">
        <f t="shared" si="104"/>
        <v>0</v>
      </c>
      <c r="AB299" s="233">
        <f t="shared" si="117"/>
        <v>0</v>
      </c>
      <c r="AC299" s="233">
        <f t="shared" si="118"/>
        <v>0</v>
      </c>
      <c r="AD299" s="233">
        <f t="shared" si="119"/>
        <v>0</v>
      </c>
      <c r="AE299" s="233">
        <f t="shared" si="120"/>
        <v>0</v>
      </c>
      <c r="AF299" s="233">
        <f t="shared" si="121"/>
        <v>0</v>
      </c>
      <c r="AG299" s="233">
        <f t="shared" si="105"/>
        <v>0</v>
      </c>
      <c r="AH299" s="233">
        <f t="shared" si="106"/>
        <v>0</v>
      </c>
      <c r="AI299" s="233">
        <f t="shared" si="107"/>
        <v>0</v>
      </c>
      <c r="AJ299" s="233">
        <f t="shared" si="108"/>
        <v>0</v>
      </c>
      <c r="AK299" s="233">
        <f t="shared" si="109"/>
        <v>0</v>
      </c>
      <c r="AL299" s="233">
        <f t="shared" si="110"/>
        <v>0</v>
      </c>
      <c r="AM299" s="233">
        <f t="shared" si="111"/>
        <v>0</v>
      </c>
      <c r="AN299" s="233">
        <f t="shared" si="112"/>
        <v>0</v>
      </c>
      <c r="AO299" s="233">
        <f t="shared" si="113"/>
        <v>0</v>
      </c>
      <c r="AP299" s="233">
        <f t="shared" si="114"/>
        <v>0</v>
      </c>
      <c r="AQ299" s="233" t="str">
        <f t="shared" si="115"/>
        <v/>
      </c>
      <c r="AR299" s="113">
        <f t="shared" si="116"/>
        <v>0</v>
      </c>
    </row>
    <row r="300" spans="1:44">
      <c r="A300" s="158"/>
      <c r="B300" s="153"/>
      <c r="C300" s="154"/>
      <c r="D300" s="154"/>
      <c r="E300" s="154"/>
      <c r="F300" s="154"/>
      <c r="G300" s="154"/>
      <c r="H300" s="154"/>
      <c r="I300" s="141"/>
      <c r="J300" s="149"/>
      <c r="K300" s="143"/>
      <c r="L300" s="185">
        <f t="shared" si="122"/>
        <v>0</v>
      </c>
      <c r="M300" s="185">
        <f t="shared" si="123"/>
        <v>0</v>
      </c>
      <c r="N300" s="186">
        <f t="shared" si="124"/>
        <v>0</v>
      </c>
      <c r="O300" s="180"/>
      <c r="P300" s="177"/>
      <c r="Q300" s="166" t="str">
        <f t="shared" si="100"/>
        <v/>
      </c>
      <c r="R300" s="166"/>
      <c r="S300" s="167" t="e">
        <f>IF(HYPERLINK(INDEX(Tables!D:D,MATCH('BG Justif'!Q300,Tables!F:F,0)))&lt;&gt;"",HYPERLINK(INDEX(Tables!D:D,MATCH('BG Justif'!Q300,Tables!F:F,0)),"Tableau de variation"),"")</f>
        <v>#N/A</v>
      </c>
      <c r="T300" s="168"/>
      <c r="U300" s="169"/>
      <c r="Z300" s="233" t="str">
        <f t="shared" si="103"/>
        <v/>
      </c>
      <c r="AA300" s="233">
        <f t="shared" si="104"/>
        <v>0</v>
      </c>
      <c r="AB300" s="233">
        <f t="shared" si="117"/>
        <v>0</v>
      </c>
      <c r="AC300" s="233">
        <f t="shared" si="118"/>
        <v>0</v>
      </c>
      <c r="AD300" s="233">
        <f t="shared" si="119"/>
        <v>0</v>
      </c>
      <c r="AE300" s="233">
        <f t="shared" si="120"/>
        <v>0</v>
      </c>
      <c r="AF300" s="233">
        <f t="shared" si="121"/>
        <v>0</v>
      </c>
      <c r="AG300" s="233">
        <f t="shared" si="105"/>
        <v>0</v>
      </c>
      <c r="AH300" s="233">
        <f t="shared" si="106"/>
        <v>0</v>
      </c>
      <c r="AI300" s="233">
        <f t="shared" si="107"/>
        <v>0</v>
      </c>
      <c r="AJ300" s="233">
        <f t="shared" si="108"/>
        <v>0</v>
      </c>
      <c r="AK300" s="233">
        <f t="shared" si="109"/>
        <v>0</v>
      </c>
      <c r="AL300" s="233">
        <f t="shared" si="110"/>
        <v>0</v>
      </c>
      <c r="AM300" s="233">
        <f t="shared" si="111"/>
        <v>0</v>
      </c>
      <c r="AN300" s="233">
        <f t="shared" si="112"/>
        <v>0</v>
      </c>
      <c r="AO300" s="233">
        <f t="shared" si="113"/>
        <v>0</v>
      </c>
      <c r="AP300" s="233">
        <f t="shared" si="114"/>
        <v>0</v>
      </c>
      <c r="AQ300" s="233" t="str">
        <f t="shared" si="115"/>
        <v/>
      </c>
      <c r="AR300" s="113">
        <f t="shared" si="116"/>
        <v>0</v>
      </c>
    </row>
    <row r="301" spans="1:44">
      <c r="A301" s="158"/>
      <c r="B301" s="153"/>
      <c r="C301" s="154"/>
      <c r="D301" s="154"/>
      <c r="E301" s="154"/>
      <c r="F301" s="154"/>
      <c r="G301" s="154"/>
      <c r="H301" s="154"/>
      <c r="I301" s="150"/>
      <c r="J301" s="149"/>
      <c r="K301" s="151"/>
      <c r="L301" s="185">
        <f t="shared" si="122"/>
        <v>0</v>
      </c>
      <c r="M301" s="185">
        <f t="shared" si="123"/>
        <v>0</v>
      </c>
      <c r="N301" s="186">
        <f t="shared" si="124"/>
        <v>0</v>
      </c>
      <c r="O301" s="180"/>
      <c r="P301" s="177"/>
      <c r="Q301" s="166" t="str">
        <f t="shared" si="100"/>
        <v/>
      </c>
      <c r="R301" s="166"/>
      <c r="S301" s="167" t="e">
        <f>IF(HYPERLINK(INDEX(Tables!D:D,MATCH('BG Justif'!Q301,Tables!F:F,0)))&lt;&gt;"",HYPERLINK(INDEX(Tables!D:D,MATCH('BG Justif'!Q301,Tables!F:F,0)),"Tableau de variation"),"")</f>
        <v>#N/A</v>
      </c>
      <c r="T301" s="168"/>
      <c r="U301" s="169"/>
      <c r="Z301" s="233" t="str">
        <f t="shared" si="103"/>
        <v/>
      </c>
      <c r="AA301" s="233">
        <f t="shared" si="104"/>
        <v>0</v>
      </c>
      <c r="AB301" s="233">
        <f t="shared" si="117"/>
        <v>0</v>
      </c>
      <c r="AC301" s="233">
        <f t="shared" si="118"/>
        <v>0</v>
      </c>
      <c r="AD301" s="233">
        <f t="shared" si="119"/>
        <v>0</v>
      </c>
      <c r="AE301" s="233">
        <f t="shared" si="120"/>
        <v>0</v>
      </c>
      <c r="AF301" s="233">
        <f t="shared" si="121"/>
        <v>0</v>
      </c>
      <c r="AG301" s="233">
        <f t="shared" si="105"/>
        <v>0</v>
      </c>
      <c r="AH301" s="233">
        <f t="shared" si="106"/>
        <v>0</v>
      </c>
      <c r="AI301" s="233">
        <f t="shared" si="107"/>
        <v>0</v>
      </c>
      <c r="AJ301" s="233">
        <f t="shared" si="108"/>
        <v>0</v>
      </c>
      <c r="AK301" s="233">
        <f t="shared" si="109"/>
        <v>0</v>
      </c>
      <c r="AL301" s="233">
        <f t="shared" si="110"/>
        <v>0</v>
      </c>
      <c r="AM301" s="233">
        <f t="shared" si="111"/>
        <v>0</v>
      </c>
      <c r="AN301" s="233">
        <f t="shared" si="112"/>
        <v>0</v>
      </c>
      <c r="AO301" s="233">
        <f t="shared" si="113"/>
        <v>0</v>
      </c>
      <c r="AP301" s="233">
        <f t="shared" si="114"/>
        <v>0</v>
      </c>
      <c r="AQ301" s="233" t="str">
        <f t="shared" si="115"/>
        <v/>
      </c>
      <c r="AR301" s="113">
        <f t="shared" si="116"/>
        <v>0</v>
      </c>
    </row>
    <row r="302" spans="1:44">
      <c r="A302" s="158"/>
      <c r="B302" s="153"/>
      <c r="C302" s="154"/>
      <c r="D302" s="154"/>
      <c r="E302" s="154"/>
      <c r="F302" s="154"/>
      <c r="G302" s="154"/>
      <c r="H302" s="154"/>
      <c r="I302" s="141"/>
      <c r="J302" s="149"/>
      <c r="K302" s="143"/>
      <c r="L302" s="185">
        <f t="shared" si="122"/>
        <v>0</v>
      </c>
      <c r="M302" s="185">
        <f t="shared" si="123"/>
        <v>0</v>
      </c>
      <c r="N302" s="186">
        <f t="shared" si="124"/>
        <v>0</v>
      </c>
      <c r="O302" s="180"/>
      <c r="P302" s="177"/>
      <c r="Q302" s="166" t="str">
        <f t="shared" si="100"/>
        <v/>
      </c>
      <c r="R302" s="166"/>
      <c r="S302" s="167" t="e">
        <f>IF(HYPERLINK(INDEX(Tables!D:D,MATCH('BG Justif'!Q302,Tables!F:F,0)))&lt;&gt;"",HYPERLINK(INDEX(Tables!D:D,MATCH('BG Justif'!Q302,Tables!F:F,0)),"Tableau de variation"),"")</f>
        <v>#N/A</v>
      </c>
      <c r="T302" s="168"/>
      <c r="U302" s="169"/>
      <c r="Z302" s="233" t="str">
        <f t="shared" si="103"/>
        <v/>
      </c>
      <c r="AA302" s="233">
        <f t="shared" si="104"/>
        <v>0</v>
      </c>
      <c r="AB302" s="233">
        <f t="shared" si="117"/>
        <v>0</v>
      </c>
      <c r="AC302" s="233">
        <f t="shared" si="118"/>
        <v>0</v>
      </c>
      <c r="AD302" s="233">
        <f t="shared" si="119"/>
        <v>0</v>
      </c>
      <c r="AE302" s="233">
        <f t="shared" si="120"/>
        <v>0</v>
      </c>
      <c r="AF302" s="233">
        <f t="shared" si="121"/>
        <v>0</v>
      </c>
      <c r="AG302" s="233">
        <f t="shared" si="105"/>
        <v>0</v>
      </c>
      <c r="AH302" s="233">
        <f t="shared" si="106"/>
        <v>0</v>
      </c>
      <c r="AI302" s="233">
        <f t="shared" si="107"/>
        <v>0</v>
      </c>
      <c r="AJ302" s="233">
        <f t="shared" si="108"/>
        <v>0</v>
      </c>
      <c r="AK302" s="233">
        <f t="shared" si="109"/>
        <v>0</v>
      </c>
      <c r="AL302" s="233">
        <f t="shared" si="110"/>
        <v>0</v>
      </c>
      <c r="AM302" s="233">
        <f t="shared" si="111"/>
        <v>0</v>
      </c>
      <c r="AN302" s="233">
        <f t="shared" si="112"/>
        <v>0</v>
      </c>
      <c r="AO302" s="233">
        <f t="shared" si="113"/>
        <v>0</v>
      </c>
      <c r="AP302" s="233">
        <f t="shared" si="114"/>
        <v>0</v>
      </c>
      <c r="AQ302" s="233" t="str">
        <f t="shared" si="115"/>
        <v/>
      </c>
      <c r="AR302" s="113">
        <f t="shared" si="116"/>
        <v>0</v>
      </c>
    </row>
    <row r="303" spans="1:44">
      <c r="A303" s="158"/>
      <c r="B303" s="153"/>
      <c r="C303" s="154"/>
      <c r="D303" s="154"/>
      <c r="E303" s="154"/>
      <c r="F303" s="154"/>
      <c r="G303" s="154"/>
      <c r="H303" s="154"/>
      <c r="I303" s="150"/>
      <c r="J303" s="149"/>
      <c r="K303" s="151"/>
      <c r="L303" s="185">
        <f t="shared" si="122"/>
        <v>0</v>
      </c>
      <c r="M303" s="185">
        <f t="shared" si="123"/>
        <v>0</v>
      </c>
      <c r="N303" s="186">
        <f t="shared" si="124"/>
        <v>0</v>
      </c>
      <c r="O303" s="180"/>
      <c r="P303" s="177"/>
      <c r="Q303" s="166" t="str">
        <f t="shared" si="100"/>
        <v/>
      </c>
      <c r="R303" s="166"/>
      <c r="S303" s="167" t="e">
        <f>IF(HYPERLINK(INDEX(Tables!D:D,MATCH('BG Justif'!Q303,Tables!F:F,0)))&lt;&gt;"",HYPERLINK(INDEX(Tables!D:D,MATCH('BG Justif'!Q303,Tables!F:F,0)),"Tableau de variation"),"")</f>
        <v>#N/A</v>
      </c>
      <c r="T303" s="168"/>
      <c r="U303" s="169"/>
      <c r="Z303" s="233" t="str">
        <f t="shared" si="103"/>
        <v/>
      </c>
      <c r="AA303" s="233">
        <f t="shared" si="104"/>
        <v>0</v>
      </c>
      <c r="AB303" s="233">
        <f t="shared" si="117"/>
        <v>0</v>
      </c>
      <c r="AC303" s="233">
        <f t="shared" si="118"/>
        <v>0</v>
      </c>
      <c r="AD303" s="233">
        <f t="shared" si="119"/>
        <v>0</v>
      </c>
      <c r="AE303" s="233">
        <f t="shared" si="120"/>
        <v>0</v>
      </c>
      <c r="AF303" s="233">
        <f t="shared" si="121"/>
        <v>0</v>
      </c>
      <c r="AG303" s="233">
        <f t="shared" si="105"/>
        <v>0</v>
      </c>
      <c r="AH303" s="233">
        <f t="shared" si="106"/>
        <v>0</v>
      </c>
      <c r="AI303" s="233">
        <f t="shared" si="107"/>
        <v>0</v>
      </c>
      <c r="AJ303" s="233">
        <f t="shared" si="108"/>
        <v>0</v>
      </c>
      <c r="AK303" s="233">
        <f t="shared" si="109"/>
        <v>0</v>
      </c>
      <c r="AL303" s="233">
        <f t="shared" si="110"/>
        <v>0</v>
      </c>
      <c r="AM303" s="233">
        <f t="shared" si="111"/>
        <v>0</v>
      </c>
      <c r="AN303" s="233">
        <f t="shared" si="112"/>
        <v>0</v>
      </c>
      <c r="AO303" s="233">
        <f t="shared" si="113"/>
        <v>0</v>
      </c>
      <c r="AP303" s="233">
        <f t="shared" si="114"/>
        <v>0</v>
      </c>
      <c r="AQ303" s="233" t="str">
        <f t="shared" si="115"/>
        <v/>
      </c>
      <c r="AR303" s="113">
        <f t="shared" si="116"/>
        <v>0</v>
      </c>
    </row>
    <row r="304" spans="1:44">
      <c r="A304" s="158"/>
      <c r="B304" s="153"/>
      <c r="C304" s="154"/>
      <c r="D304" s="154"/>
      <c r="E304" s="154"/>
      <c r="F304" s="154"/>
      <c r="G304" s="154"/>
      <c r="H304" s="154"/>
      <c r="I304" s="141"/>
      <c r="J304" s="149"/>
      <c r="K304" s="143"/>
      <c r="L304" s="185">
        <f t="shared" si="122"/>
        <v>0</v>
      </c>
      <c r="M304" s="185">
        <f t="shared" si="123"/>
        <v>0</v>
      </c>
      <c r="N304" s="186">
        <f t="shared" si="124"/>
        <v>0</v>
      </c>
      <c r="O304" s="180"/>
      <c r="P304" s="177"/>
      <c r="Q304" s="166" t="str">
        <f t="shared" si="100"/>
        <v/>
      </c>
      <c r="R304" s="166"/>
      <c r="S304" s="167" t="e">
        <f>IF(HYPERLINK(INDEX(Tables!D:D,MATCH('BG Justif'!Q304,Tables!F:F,0)))&lt;&gt;"",HYPERLINK(INDEX(Tables!D:D,MATCH('BG Justif'!Q304,Tables!F:F,0)),"Tableau de variation"),"")</f>
        <v>#N/A</v>
      </c>
      <c r="T304" s="168"/>
      <c r="U304" s="169"/>
      <c r="Z304" s="233" t="str">
        <f t="shared" si="103"/>
        <v/>
      </c>
      <c r="AA304" s="233">
        <f t="shared" si="104"/>
        <v>0</v>
      </c>
      <c r="AB304" s="233">
        <f t="shared" si="117"/>
        <v>0</v>
      </c>
      <c r="AC304" s="233">
        <f t="shared" si="118"/>
        <v>0</v>
      </c>
      <c r="AD304" s="233">
        <f t="shared" si="119"/>
        <v>0</v>
      </c>
      <c r="AE304" s="233">
        <f t="shared" si="120"/>
        <v>0</v>
      </c>
      <c r="AF304" s="233">
        <f t="shared" si="121"/>
        <v>0</v>
      </c>
      <c r="AG304" s="233">
        <f t="shared" si="105"/>
        <v>0</v>
      </c>
      <c r="AH304" s="233">
        <f t="shared" si="106"/>
        <v>0</v>
      </c>
      <c r="AI304" s="233">
        <f t="shared" si="107"/>
        <v>0</v>
      </c>
      <c r="AJ304" s="233">
        <f t="shared" si="108"/>
        <v>0</v>
      </c>
      <c r="AK304" s="233">
        <f t="shared" si="109"/>
        <v>0</v>
      </c>
      <c r="AL304" s="233">
        <f t="shared" si="110"/>
        <v>0</v>
      </c>
      <c r="AM304" s="233">
        <f t="shared" si="111"/>
        <v>0</v>
      </c>
      <c r="AN304" s="233">
        <f t="shared" si="112"/>
        <v>0</v>
      </c>
      <c r="AO304" s="233">
        <f t="shared" si="113"/>
        <v>0</v>
      </c>
      <c r="AP304" s="233">
        <f t="shared" si="114"/>
        <v>0</v>
      </c>
      <c r="AQ304" s="233" t="str">
        <f t="shared" si="115"/>
        <v/>
      </c>
      <c r="AR304" s="113">
        <f t="shared" si="116"/>
        <v>0</v>
      </c>
    </row>
    <row r="305" spans="1:44">
      <c r="A305" s="158"/>
      <c r="B305" s="153"/>
      <c r="C305" s="154"/>
      <c r="D305" s="154"/>
      <c r="E305" s="154"/>
      <c r="F305" s="154"/>
      <c r="G305" s="154"/>
      <c r="H305" s="154"/>
      <c r="I305" s="150"/>
      <c r="J305" s="149"/>
      <c r="K305" s="151"/>
      <c r="L305" s="185">
        <f t="shared" si="122"/>
        <v>0</v>
      </c>
      <c r="M305" s="185">
        <f t="shared" si="123"/>
        <v>0</v>
      </c>
      <c r="N305" s="186">
        <f t="shared" si="124"/>
        <v>0</v>
      </c>
      <c r="O305" s="180"/>
      <c r="P305" s="177"/>
      <c r="Q305" s="166" t="str">
        <f t="shared" si="100"/>
        <v/>
      </c>
      <c r="R305" s="166"/>
      <c r="S305" s="167" t="e">
        <f>IF(HYPERLINK(INDEX(Tables!D:D,MATCH('BG Justif'!Q305,Tables!F:F,0)))&lt;&gt;"",HYPERLINK(INDEX(Tables!D:D,MATCH('BG Justif'!Q305,Tables!F:F,0)),"Tableau de variation"),"")</f>
        <v>#N/A</v>
      </c>
      <c r="T305" s="168"/>
      <c r="U305" s="169"/>
      <c r="Z305" s="233" t="str">
        <f t="shared" si="103"/>
        <v/>
      </c>
      <c r="AA305" s="233">
        <f t="shared" si="104"/>
        <v>0</v>
      </c>
      <c r="AB305" s="233">
        <f t="shared" si="117"/>
        <v>0</v>
      </c>
      <c r="AC305" s="233">
        <f t="shared" si="118"/>
        <v>0</v>
      </c>
      <c r="AD305" s="233">
        <f t="shared" si="119"/>
        <v>0</v>
      </c>
      <c r="AE305" s="233">
        <f t="shared" si="120"/>
        <v>0</v>
      </c>
      <c r="AF305" s="233">
        <f t="shared" si="121"/>
        <v>0</v>
      </c>
      <c r="AG305" s="233">
        <f t="shared" si="105"/>
        <v>0</v>
      </c>
      <c r="AH305" s="233">
        <f t="shared" si="106"/>
        <v>0</v>
      </c>
      <c r="AI305" s="233">
        <f t="shared" si="107"/>
        <v>0</v>
      </c>
      <c r="AJ305" s="233">
        <f t="shared" si="108"/>
        <v>0</v>
      </c>
      <c r="AK305" s="233">
        <f t="shared" si="109"/>
        <v>0</v>
      </c>
      <c r="AL305" s="233">
        <f t="shared" si="110"/>
        <v>0</v>
      </c>
      <c r="AM305" s="233">
        <f t="shared" si="111"/>
        <v>0</v>
      </c>
      <c r="AN305" s="233">
        <f t="shared" si="112"/>
        <v>0</v>
      </c>
      <c r="AO305" s="233">
        <f t="shared" si="113"/>
        <v>0</v>
      </c>
      <c r="AP305" s="233">
        <f t="shared" si="114"/>
        <v>0</v>
      </c>
      <c r="AQ305" s="233" t="str">
        <f t="shared" si="115"/>
        <v/>
      </c>
      <c r="AR305" s="113">
        <f t="shared" si="116"/>
        <v>0</v>
      </c>
    </row>
    <row r="306" spans="1:44">
      <c r="A306" s="158"/>
      <c r="B306" s="153"/>
      <c r="C306" s="154"/>
      <c r="D306" s="154"/>
      <c r="E306" s="154"/>
      <c r="F306" s="154"/>
      <c r="G306" s="154"/>
      <c r="H306" s="154"/>
      <c r="I306" s="141"/>
      <c r="J306" s="149"/>
      <c r="K306" s="143"/>
      <c r="L306" s="185">
        <f t="shared" si="122"/>
        <v>0</v>
      </c>
      <c r="M306" s="185">
        <f t="shared" si="123"/>
        <v>0</v>
      </c>
      <c r="N306" s="186">
        <f t="shared" si="124"/>
        <v>0</v>
      </c>
      <c r="O306" s="180"/>
      <c r="P306" s="177"/>
      <c r="Q306" s="166" t="str">
        <f t="shared" si="100"/>
        <v/>
      </c>
      <c r="R306" s="166"/>
      <c r="S306" s="167" t="e">
        <f>IF(HYPERLINK(INDEX(Tables!D:D,MATCH('BG Justif'!Q306,Tables!F:F,0)))&lt;&gt;"",HYPERLINK(INDEX(Tables!D:D,MATCH('BG Justif'!Q306,Tables!F:F,0)),"Tableau de variation"),"")</f>
        <v>#N/A</v>
      </c>
      <c r="T306" s="168"/>
      <c r="U306" s="169"/>
      <c r="Z306" s="233" t="str">
        <f t="shared" si="103"/>
        <v/>
      </c>
      <c r="AA306" s="233">
        <f t="shared" si="104"/>
        <v>0</v>
      </c>
      <c r="AB306" s="233">
        <f t="shared" si="117"/>
        <v>0</v>
      </c>
      <c r="AC306" s="233">
        <f t="shared" si="118"/>
        <v>0</v>
      </c>
      <c r="AD306" s="233">
        <f t="shared" si="119"/>
        <v>0</v>
      </c>
      <c r="AE306" s="233">
        <f t="shared" si="120"/>
        <v>0</v>
      </c>
      <c r="AF306" s="233">
        <f t="shared" si="121"/>
        <v>0</v>
      </c>
      <c r="AG306" s="233">
        <f t="shared" si="105"/>
        <v>0</v>
      </c>
      <c r="AH306" s="233">
        <f t="shared" si="106"/>
        <v>0</v>
      </c>
      <c r="AI306" s="233">
        <f t="shared" si="107"/>
        <v>0</v>
      </c>
      <c r="AJ306" s="233">
        <f t="shared" si="108"/>
        <v>0</v>
      </c>
      <c r="AK306" s="233">
        <f t="shared" si="109"/>
        <v>0</v>
      </c>
      <c r="AL306" s="233">
        <f t="shared" si="110"/>
        <v>0</v>
      </c>
      <c r="AM306" s="233">
        <f t="shared" si="111"/>
        <v>0</v>
      </c>
      <c r="AN306" s="233">
        <f t="shared" si="112"/>
        <v>0</v>
      </c>
      <c r="AO306" s="233">
        <f t="shared" si="113"/>
        <v>0</v>
      </c>
      <c r="AP306" s="233">
        <f t="shared" si="114"/>
        <v>0</v>
      </c>
      <c r="AQ306" s="233" t="str">
        <f t="shared" si="115"/>
        <v/>
      </c>
      <c r="AR306" s="113">
        <f t="shared" si="116"/>
        <v>0</v>
      </c>
    </row>
    <row r="307" spans="1:44">
      <c r="A307" s="158"/>
      <c r="B307" s="153"/>
      <c r="C307" s="154"/>
      <c r="D307" s="154"/>
      <c r="E307" s="154"/>
      <c r="F307" s="154"/>
      <c r="G307" s="154"/>
      <c r="H307" s="154"/>
      <c r="I307" s="150"/>
      <c r="J307" s="149"/>
      <c r="K307" s="151"/>
      <c r="L307" s="185">
        <f t="shared" si="122"/>
        <v>0</v>
      </c>
      <c r="M307" s="185">
        <f t="shared" si="123"/>
        <v>0</v>
      </c>
      <c r="N307" s="186">
        <f t="shared" si="124"/>
        <v>0</v>
      </c>
      <c r="O307" s="180"/>
      <c r="P307" s="177"/>
      <c r="Q307" s="166" t="str">
        <f t="shared" si="100"/>
        <v/>
      </c>
      <c r="R307" s="166"/>
      <c r="S307" s="167" t="e">
        <f>IF(HYPERLINK(INDEX(Tables!D:D,MATCH('BG Justif'!Q307,Tables!F:F,0)))&lt;&gt;"",HYPERLINK(INDEX(Tables!D:D,MATCH('BG Justif'!Q307,Tables!F:F,0)),"Tableau de variation"),"")</f>
        <v>#N/A</v>
      </c>
      <c r="T307" s="168"/>
      <c r="U307" s="169"/>
      <c r="Z307" s="233" t="str">
        <f t="shared" si="103"/>
        <v/>
      </c>
      <c r="AA307" s="233">
        <f t="shared" si="104"/>
        <v>0</v>
      </c>
      <c r="AB307" s="233">
        <f t="shared" si="117"/>
        <v>0</v>
      </c>
      <c r="AC307" s="233">
        <f t="shared" si="118"/>
        <v>0</v>
      </c>
      <c r="AD307" s="233">
        <f t="shared" si="119"/>
        <v>0</v>
      </c>
      <c r="AE307" s="233">
        <f t="shared" si="120"/>
        <v>0</v>
      </c>
      <c r="AF307" s="233">
        <f t="shared" si="121"/>
        <v>0</v>
      </c>
      <c r="AG307" s="233">
        <f t="shared" si="105"/>
        <v>0</v>
      </c>
      <c r="AH307" s="233">
        <f t="shared" si="106"/>
        <v>0</v>
      </c>
      <c r="AI307" s="233">
        <f t="shared" si="107"/>
        <v>0</v>
      </c>
      <c r="AJ307" s="233">
        <f t="shared" si="108"/>
        <v>0</v>
      </c>
      <c r="AK307" s="233">
        <f t="shared" si="109"/>
        <v>0</v>
      </c>
      <c r="AL307" s="233">
        <f t="shared" si="110"/>
        <v>0</v>
      </c>
      <c r="AM307" s="233">
        <f t="shared" si="111"/>
        <v>0</v>
      </c>
      <c r="AN307" s="233">
        <f t="shared" si="112"/>
        <v>0</v>
      </c>
      <c r="AO307" s="233">
        <f t="shared" si="113"/>
        <v>0</v>
      </c>
      <c r="AP307" s="233">
        <f t="shared" si="114"/>
        <v>0</v>
      </c>
      <c r="AQ307" s="233" t="str">
        <f t="shared" si="115"/>
        <v/>
      </c>
      <c r="AR307" s="113">
        <f t="shared" si="116"/>
        <v>0</v>
      </c>
    </row>
    <row r="308" spans="1:44">
      <c r="A308" s="158"/>
      <c r="B308" s="153"/>
      <c r="C308" s="154"/>
      <c r="D308" s="154"/>
      <c r="E308" s="154"/>
      <c r="F308" s="154"/>
      <c r="G308" s="154"/>
      <c r="H308" s="154"/>
      <c r="I308" s="141"/>
      <c r="J308" s="149"/>
      <c r="K308" s="143"/>
      <c r="L308" s="185">
        <f t="shared" si="122"/>
        <v>0</v>
      </c>
      <c r="M308" s="185">
        <f t="shared" si="123"/>
        <v>0</v>
      </c>
      <c r="N308" s="186">
        <f t="shared" si="124"/>
        <v>0</v>
      </c>
      <c r="O308" s="180"/>
      <c r="P308" s="177"/>
      <c r="Q308" s="166" t="str">
        <f t="shared" si="100"/>
        <v/>
      </c>
      <c r="R308" s="166"/>
      <c r="S308" s="167" t="e">
        <f>IF(HYPERLINK(INDEX(Tables!D:D,MATCH('BG Justif'!Q308,Tables!F:F,0)))&lt;&gt;"",HYPERLINK(INDEX(Tables!D:D,MATCH('BG Justif'!Q308,Tables!F:F,0)),"Tableau de variation"),"")</f>
        <v>#N/A</v>
      </c>
      <c r="T308" s="168"/>
      <c r="U308" s="169"/>
      <c r="Z308" s="233" t="str">
        <f t="shared" si="103"/>
        <v/>
      </c>
      <c r="AA308" s="233">
        <f t="shared" si="104"/>
        <v>0</v>
      </c>
      <c r="AB308" s="233">
        <f t="shared" si="117"/>
        <v>0</v>
      </c>
      <c r="AC308" s="233">
        <f t="shared" si="118"/>
        <v>0</v>
      </c>
      <c r="AD308" s="233">
        <f t="shared" si="119"/>
        <v>0</v>
      </c>
      <c r="AE308" s="233">
        <f t="shared" si="120"/>
        <v>0</v>
      </c>
      <c r="AF308" s="233">
        <f t="shared" si="121"/>
        <v>0</v>
      </c>
      <c r="AG308" s="233">
        <f t="shared" si="105"/>
        <v>0</v>
      </c>
      <c r="AH308" s="233">
        <f t="shared" si="106"/>
        <v>0</v>
      </c>
      <c r="AI308" s="233">
        <f t="shared" si="107"/>
        <v>0</v>
      </c>
      <c r="AJ308" s="233">
        <f t="shared" si="108"/>
        <v>0</v>
      </c>
      <c r="AK308" s="233">
        <f t="shared" si="109"/>
        <v>0</v>
      </c>
      <c r="AL308" s="233">
        <f t="shared" si="110"/>
        <v>0</v>
      </c>
      <c r="AM308" s="233">
        <f t="shared" si="111"/>
        <v>0</v>
      </c>
      <c r="AN308" s="233">
        <f t="shared" si="112"/>
        <v>0</v>
      </c>
      <c r="AO308" s="233">
        <f t="shared" si="113"/>
        <v>0</v>
      </c>
      <c r="AP308" s="233">
        <f t="shared" si="114"/>
        <v>0</v>
      </c>
      <c r="AQ308" s="233" t="str">
        <f t="shared" si="115"/>
        <v/>
      </c>
      <c r="AR308" s="113">
        <f t="shared" si="116"/>
        <v>0</v>
      </c>
    </row>
    <row r="309" spans="1:44">
      <c r="A309" s="158"/>
      <c r="B309" s="153"/>
      <c r="C309" s="154"/>
      <c r="D309" s="154"/>
      <c r="E309" s="154"/>
      <c r="F309" s="154"/>
      <c r="G309" s="154"/>
      <c r="H309" s="154"/>
      <c r="I309" s="150"/>
      <c r="J309" s="149"/>
      <c r="K309" s="151"/>
      <c r="L309" s="185">
        <f t="shared" si="122"/>
        <v>0</v>
      </c>
      <c r="M309" s="185">
        <f t="shared" si="123"/>
        <v>0</v>
      </c>
      <c r="N309" s="186">
        <f t="shared" si="124"/>
        <v>0</v>
      </c>
      <c r="O309" s="180"/>
      <c r="P309" s="177"/>
      <c r="Q309" s="166" t="str">
        <f t="shared" si="100"/>
        <v/>
      </c>
      <c r="R309" s="166"/>
      <c r="S309" s="167" t="e">
        <f>IF(HYPERLINK(INDEX(Tables!D:D,MATCH('BG Justif'!Q309,Tables!F:F,0)))&lt;&gt;"",HYPERLINK(INDEX(Tables!D:D,MATCH('BG Justif'!Q309,Tables!F:F,0)),"Tableau de variation"),"")</f>
        <v>#N/A</v>
      </c>
      <c r="T309" s="168"/>
      <c r="U309" s="169"/>
      <c r="Z309" s="233" t="str">
        <f t="shared" si="103"/>
        <v/>
      </c>
      <c r="AA309" s="233">
        <f t="shared" si="104"/>
        <v>0</v>
      </c>
      <c r="AB309" s="233">
        <f t="shared" si="117"/>
        <v>0</v>
      </c>
      <c r="AC309" s="233">
        <f t="shared" si="118"/>
        <v>0</v>
      </c>
      <c r="AD309" s="233">
        <f t="shared" si="119"/>
        <v>0</v>
      </c>
      <c r="AE309" s="233">
        <f t="shared" si="120"/>
        <v>0</v>
      </c>
      <c r="AF309" s="233">
        <f t="shared" si="121"/>
        <v>0</v>
      </c>
      <c r="AG309" s="233">
        <f t="shared" si="105"/>
        <v>0</v>
      </c>
      <c r="AH309" s="233">
        <f t="shared" si="106"/>
        <v>0</v>
      </c>
      <c r="AI309" s="233">
        <f t="shared" si="107"/>
        <v>0</v>
      </c>
      <c r="AJ309" s="233">
        <f t="shared" si="108"/>
        <v>0</v>
      </c>
      <c r="AK309" s="233">
        <f t="shared" si="109"/>
        <v>0</v>
      </c>
      <c r="AL309" s="233">
        <f t="shared" si="110"/>
        <v>0</v>
      </c>
      <c r="AM309" s="233">
        <f t="shared" si="111"/>
        <v>0</v>
      </c>
      <c r="AN309" s="233">
        <f t="shared" si="112"/>
        <v>0</v>
      </c>
      <c r="AO309" s="233">
        <f t="shared" si="113"/>
        <v>0</v>
      </c>
      <c r="AP309" s="233">
        <f t="shared" si="114"/>
        <v>0</v>
      </c>
      <c r="AQ309" s="233" t="str">
        <f t="shared" si="115"/>
        <v/>
      </c>
      <c r="AR309" s="113">
        <f t="shared" si="116"/>
        <v>0</v>
      </c>
    </row>
    <row r="310" spans="1:44">
      <c r="A310" s="158"/>
      <c r="B310" s="153"/>
      <c r="C310" s="154"/>
      <c r="D310" s="154"/>
      <c r="E310" s="154"/>
      <c r="F310" s="154"/>
      <c r="G310" s="154"/>
      <c r="H310" s="154"/>
      <c r="I310" s="141"/>
      <c r="J310" s="149"/>
      <c r="K310" s="143"/>
      <c r="L310" s="185">
        <f t="shared" si="122"/>
        <v>0</v>
      </c>
      <c r="M310" s="185">
        <f t="shared" si="123"/>
        <v>0</v>
      </c>
      <c r="N310" s="186">
        <f t="shared" si="124"/>
        <v>0</v>
      </c>
      <c r="O310" s="180"/>
      <c r="P310" s="177"/>
      <c r="Q310" s="166" t="str">
        <f t="shared" si="100"/>
        <v/>
      </c>
      <c r="R310" s="166"/>
      <c r="S310" s="167" t="e">
        <f>IF(HYPERLINK(INDEX(Tables!D:D,MATCH('BG Justif'!Q310,Tables!F:F,0)))&lt;&gt;"",HYPERLINK(INDEX(Tables!D:D,MATCH('BG Justif'!Q310,Tables!F:F,0)),"Tableau de variation"),"")</f>
        <v>#N/A</v>
      </c>
      <c r="T310" s="168"/>
      <c r="U310" s="169"/>
      <c r="Z310" s="233" t="str">
        <f t="shared" si="103"/>
        <v/>
      </c>
      <c r="AA310" s="233">
        <f t="shared" si="104"/>
        <v>0</v>
      </c>
      <c r="AB310" s="233">
        <f t="shared" si="117"/>
        <v>0</v>
      </c>
      <c r="AC310" s="233">
        <f t="shared" si="118"/>
        <v>0</v>
      </c>
      <c r="AD310" s="233">
        <f t="shared" si="119"/>
        <v>0</v>
      </c>
      <c r="AE310" s="233">
        <f t="shared" si="120"/>
        <v>0</v>
      </c>
      <c r="AF310" s="233">
        <f t="shared" si="121"/>
        <v>0</v>
      </c>
      <c r="AG310" s="233">
        <f t="shared" si="105"/>
        <v>0</v>
      </c>
      <c r="AH310" s="233">
        <f t="shared" si="106"/>
        <v>0</v>
      </c>
      <c r="AI310" s="233">
        <f t="shared" si="107"/>
        <v>0</v>
      </c>
      <c r="AJ310" s="233">
        <f t="shared" si="108"/>
        <v>0</v>
      </c>
      <c r="AK310" s="233">
        <f t="shared" si="109"/>
        <v>0</v>
      </c>
      <c r="AL310" s="233">
        <f t="shared" si="110"/>
        <v>0</v>
      </c>
      <c r="AM310" s="233">
        <f t="shared" si="111"/>
        <v>0</v>
      </c>
      <c r="AN310" s="233">
        <f t="shared" si="112"/>
        <v>0</v>
      </c>
      <c r="AO310" s="233">
        <f t="shared" si="113"/>
        <v>0</v>
      </c>
      <c r="AP310" s="233">
        <f t="shared" si="114"/>
        <v>0</v>
      </c>
      <c r="AQ310" s="233" t="str">
        <f t="shared" si="115"/>
        <v/>
      </c>
      <c r="AR310" s="113">
        <f t="shared" si="116"/>
        <v>0</v>
      </c>
    </row>
    <row r="311" spans="1:44">
      <c r="A311" s="158"/>
      <c r="B311" s="153"/>
      <c r="C311" s="154"/>
      <c r="D311" s="154"/>
      <c r="E311" s="154"/>
      <c r="F311" s="154"/>
      <c r="G311" s="154"/>
      <c r="H311" s="154"/>
      <c r="I311" s="150"/>
      <c r="J311" s="149"/>
      <c r="K311" s="151"/>
      <c r="L311" s="185">
        <f t="shared" si="122"/>
        <v>0</v>
      </c>
      <c r="M311" s="185">
        <f t="shared" si="123"/>
        <v>0</v>
      </c>
      <c r="N311" s="186">
        <f t="shared" si="124"/>
        <v>0</v>
      </c>
      <c r="O311" s="180"/>
      <c r="P311" s="177"/>
      <c r="Q311" s="166" t="str">
        <f t="shared" si="100"/>
        <v/>
      </c>
      <c r="R311" s="166"/>
      <c r="S311" s="167" t="e">
        <f>IF(HYPERLINK(INDEX(Tables!D:D,MATCH('BG Justif'!Q311,Tables!F:F,0)))&lt;&gt;"",HYPERLINK(INDEX(Tables!D:D,MATCH('BG Justif'!Q311,Tables!F:F,0)),"Tableau de variation"),"")</f>
        <v>#N/A</v>
      </c>
      <c r="T311" s="168"/>
      <c r="U311" s="169"/>
      <c r="Z311" s="233" t="str">
        <f t="shared" si="103"/>
        <v/>
      </c>
      <c r="AA311" s="233">
        <f t="shared" si="104"/>
        <v>0</v>
      </c>
      <c r="AB311" s="233">
        <f t="shared" si="117"/>
        <v>0</v>
      </c>
      <c r="AC311" s="233">
        <f t="shared" si="118"/>
        <v>0</v>
      </c>
      <c r="AD311" s="233">
        <f t="shared" si="119"/>
        <v>0</v>
      </c>
      <c r="AE311" s="233">
        <f t="shared" si="120"/>
        <v>0</v>
      </c>
      <c r="AF311" s="233">
        <f t="shared" si="121"/>
        <v>0</v>
      </c>
      <c r="AG311" s="233">
        <f t="shared" si="105"/>
        <v>0</v>
      </c>
      <c r="AH311" s="233">
        <f t="shared" si="106"/>
        <v>0</v>
      </c>
      <c r="AI311" s="233">
        <f t="shared" si="107"/>
        <v>0</v>
      </c>
      <c r="AJ311" s="233">
        <f t="shared" si="108"/>
        <v>0</v>
      </c>
      <c r="AK311" s="233">
        <f t="shared" si="109"/>
        <v>0</v>
      </c>
      <c r="AL311" s="233">
        <f t="shared" si="110"/>
        <v>0</v>
      </c>
      <c r="AM311" s="233">
        <f t="shared" si="111"/>
        <v>0</v>
      </c>
      <c r="AN311" s="233">
        <f t="shared" si="112"/>
        <v>0</v>
      </c>
      <c r="AO311" s="233">
        <f t="shared" si="113"/>
        <v>0</v>
      </c>
      <c r="AP311" s="233">
        <f t="shared" si="114"/>
        <v>0</v>
      </c>
      <c r="AQ311" s="233" t="str">
        <f t="shared" si="115"/>
        <v/>
      </c>
      <c r="AR311" s="113">
        <f t="shared" si="116"/>
        <v>0</v>
      </c>
    </row>
    <row r="312" spans="1:44">
      <c r="A312" s="158"/>
      <c r="B312" s="153"/>
      <c r="C312" s="154"/>
      <c r="D312" s="154"/>
      <c r="E312" s="154"/>
      <c r="F312" s="154"/>
      <c r="G312" s="154"/>
      <c r="H312" s="154"/>
      <c r="I312" s="141"/>
      <c r="J312" s="149"/>
      <c r="K312" s="143"/>
      <c r="L312" s="185">
        <f t="shared" si="122"/>
        <v>0</v>
      </c>
      <c r="M312" s="185">
        <f t="shared" si="123"/>
        <v>0</v>
      </c>
      <c r="N312" s="186">
        <f t="shared" si="124"/>
        <v>0</v>
      </c>
      <c r="O312" s="180"/>
      <c r="P312" s="177"/>
      <c r="Q312" s="166" t="str">
        <f t="shared" si="100"/>
        <v/>
      </c>
      <c r="R312" s="166"/>
      <c r="S312" s="167" t="e">
        <f>IF(HYPERLINK(INDEX(Tables!D:D,MATCH('BG Justif'!Q312,Tables!F:F,0)))&lt;&gt;"",HYPERLINK(INDEX(Tables!D:D,MATCH('BG Justif'!Q312,Tables!F:F,0)),"Tableau de variation"),"")</f>
        <v>#N/A</v>
      </c>
      <c r="T312" s="168"/>
      <c r="U312" s="169"/>
      <c r="Z312" s="233" t="str">
        <f t="shared" si="103"/>
        <v/>
      </c>
      <c r="AA312" s="233">
        <f t="shared" si="104"/>
        <v>0</v>
      </c>
      <c r="AB312" s="233">
        <f t="shared" si="117"/>
        <v>0</v>
      </c>
      <c r="AC312" s="233">
        <f t="shared" si="118"/>
        <v>0</v>
      </c>
      <c r="AD312" s="233">
        <f t="shared" si="119"/>
        <v>0</v>
      </c>
      <c r="AE312" s="233">
        <f t="shared" si="120"/>
        <v>0</v>
      </c>
      <c r="AF312" s="233">
        <f t="shared" si="121"/>
        <v>0</v>
      </c>
      <c r="AG312" s="233">
        <f t="shared" si="105"/>
        <v>0</v>
      </c>
      <c r="AH312" s="233">
        <f t="shared" si="106"/>
        <v>0</v>
      </c>
      <c r="AI312" s="233">
        <f t="shared" si="107"/>
        <v>0</v>
      </c>
      <c r="AJ312" s="233">
        <f t="shared" si="108"/>
        <v>0</v>
      </c>
      <c r="AK312" s="233">
        <f t="shared" si="109"/>
        <v>0</v>
      </c>
      <c r="AL312" s="233">
        <f t="shared" si="110"/>
        <v>0</v>
      </c>
      <c r="AM312" s="233">
        <f t="shared" si="111"/>
        <v>0</v>
      </c>
      <c r="AN312" s="233">
        <f t="shared" si="112"/>
        <v>0</v>
      </c>
      <c r="AO312" s="233">
        <f t="shared" si="113"/>
        <v>0</v>
      </c>
      <c r="AP312" s="233">
        <f t="shared" si="114"/>
        <v>0</v>
      </c>
      <c r="AQ312" s="233" t="str">
        <f t="shared" si="115"/>
        <v/>
      </c>
      <c r="AR312" s="113">
        <f t="shared" si="116"/>
        <v>0</v>
      </c>
    </row>
    <row r="313" spans="1:44">
      <c r="A313" s="158"/>
      <c r="B313" s="153"/>
      <c r="C313" s="154"/>
      <c r="D313" s="154"/>
      <c r="E313" s="154"/>
      <c r="F313" s="154"/>
      <c r="G313" s="154"/>
      <c r="H313" s="154"/>
      <c r="I313" s="150"/>
      <c r="J313" s="149"/>
      <c r="K313" s="151"/>
      <c r="L313" s="185">
        <f t="shared" si="122"/>
        <v>0</v>
      </c>
      <c r="M313" s="185">
        <f t="shared" si="123"/>
        <v>0</v>
      </c>
      <c r="N313" s="186">
        <f t="shared" si="124"/>
        <v>0</v>
      </c>
      <c r="O313" s="180"/>
      <c r="P313" s="177"/>
      <c r="Q313" s="166" t="str">
        <f t="shared" si="100"/>
        <v/>
      </c>
      <c r="R313" s="166"/>
      <c r="S313" s="167" t="e">
        <f>IF(HYPERLINK(INDEX(Tables!D:D,MATCH('BG Justif'!Q313,Tables!F:F,0)))&lt;&gt;"",HYPERLINK(INDEX(Tables!D:D,MATCH('BG Justif'!Q313,Tables!F:F,0)),"Tableau de variation"),"")</f>
        <v>#N/A</v>
      </c>
      <c r="T313" s="168"/>
      <c r="U313" s="169"/>
      <c r="Z313" s="233" t="str">
        <f t="shared" si="103"/>
        <v/>
      </c>
      <c r="AA313" s="233">
        <f t="shared" si="104"/>
        <v>0</v>
      </c>
      <c r="AB313" s="233">
        <f t="shared" si="117"/>
        <v>0</v>
      </c>
      <c r="AC313" s="233">
        <f t="shared" si="118"/>
        <v>0</v>
      </c>
      <c r="AD313" s="233">
        <f t="shared" si="119"/>
        <v>0</v>
      </c>
      <c r="AE313" s="233">
        <f t="shared" si="120"/>
        <v>0</v>
      </c>
      <c r="AF313" s="233">
        <f t="shared" si="121"/>
        <v>0</v>
      </c>
      <c r="AG313" s="233">
        <f t="shared" si="105"/>
        <v>0</v>
      </c>
      <c r="AH313" s="233">
        <f t="shared" si="106"/>
        <v>0</v>
      </c>
      <c r="AI313" s="233">
        <f t="shared" si="107"/>
        <v>0</v>
      </c>
      <c r="AJ313" s="233">
        <f t="shared" si="108"/>
        <v>0</v>
      </c>
      <c r="AK313" s="233">
        <f t="shared" si="109"/>
        <v>0</v>
      </c>
      <c r="AL313" s="233">
        <f t="shared" si="110"/>
        <v>0</v>
      </c>
      <c r="AM313" s="233">
        <f t="shared" si="111"/>
        <v>0</v>
      </c>
      <c r="AN313" s="233">
        <f t="shared" si="112"/>
        <v>0</v>
      </c>
      <c r="AO313" s="233">
        <f t="shared" si="113"/>
        <v>0</v>
      </c>
      <c r="AP313" s="233">
        <f t="shared" si="114"/>
        <v>0</v>
      </c>
      <c r="AQ313" s="233" t="str">
        <f t="shared" si="115"/>
        <v/>
      </c>
      <c r="AR313" s="113">
        <f t="shared" si="116"/>
        <v>0</v>
      </c>
    </row>
    <row r="314" spans="1:44">
      <c r="A314" s="158"/>
      <c r="B314" s="153"/>
      <c r="C314" s="154"/>
      <c r="D314" s="154"/>
      <c r="E314" s="154"/>
      <c r="F314" s="154"/>
      <c r="G314" s="154"/>
      <c r="H314" s="154"/>
      <c r="I314" s="141"/>
      <c r="J314" s="149"/>
      <c r="K314" s="143"/>
      <c r="L314" s="185">
        <f t="shared" si="122"/>
        <v>0</v>
      </c>
      <c r="M314" s="185">
        <f t="shared" si="123"/>
        <v>0</v>
      </c>
      <c r="N314" s="186">
        <f t="shared" si="124"/>
        <v>0</v>
      </c>
      <c r="O314" s="180"/>
      <c r="P314" s="177"/>
      <c r="Q314" s="166" t="str">
        <f t="shared" si="100"/>
        <v/>
      </c>
      <c r="R314" s="166"/>
      <c r="S314" s="167" t="e">
        <f>IF(HYPERLINK(INDEX(Tables!D:D,MATCH('BG Justif'!Q314,Tables!F:F,0)))&lt;&gt;"",HYPERLINK(INDEX(Tables!D:D,MATCH('BG Justif'!Q314,Tables!F:F,0)),"Tableau de variation"),"")</f>
        <v>#N/A</v>
      </c>
      <c r="T314" s="168"/>
      <c r="U314" s="169"/>
      <c r="Z314" s="233" t="str">
        <f t="shared" si="103"/>
        <v/>
      </c>
      <c r="AA314" s="233">
        <f t="shared" si="104"/>
        <v>0</v>
      </c>
      <c r="AB314" s="233">
        <f t="shared" si="117"/>
        <v>0</v>
      </c>
      <c r="AC314" s="233">
        <f t="shared" si="118"/>
        <v>0</v>
      </c>
      <c r="AD314" s="233">
        <f t="shared" si="119"/>
        <v>0</v>
      </c>
      <c r="AE314" s="233">
        <f t="shared" si="120"/>
        <v>0</v>
      </c>
      <c r="AF314" s="233">
        <f t="shared" si="121"/>
        <v>0</v>
      </c>
      <c r="AG314" s="233">
        <f t="shared" si="105"/>
        <v>0</v>
      </c>
      <c r="AH314" s="233">
        <f t="shared" si="106"/>
        <v>0</v>
      </c>
      <c r="AI314" s="233">
        <f t="shared" si="107"/>
        <v>0</v>
      </c>
      <c r="AJ314" s="233">
        <f t="shared" si="108"/>
        <v>0</v>
      </c>
      <c r="AK314" s="233">
        <f t="shared" si="109"/>
        <v>0</v>
      </c>
      <c r="AL314" s="233">
        <f t="shared" si="110"/>
        <v>0</v>
      </c>
      <c r="AM314" s="233">
        <f t="shared" si="111"/>
        <v>0</v>
      </c>
      <c r="AN314" s="233">
        <f t="shared" si="112"/>
        <v>0</v>
      </c>
      <c r="AO314" s="233">
        <f t="shared" si="113"/>
        <v>0</v>
      </c>
      <c r="AP314" s="233">
        <f t="shared" si="114"/>
        <v>0</v>
      </c>
      <c r="AQ314" s="233" t="str">
        <f t="shared" si="115"/>
        <v/>
      </c>
      <c r="AR314" s="113">
        <f t="shared" si="116"/>
        <v>0</v>
      </c>
    </row>
    <row r="315" spans="1:44">
      <c r="A315" s="158"/>
      <c r="B315" s="153"/>
      <c r="C315" s="154"/>
      <c r="D315" s="154"/>
      <c r="E315" s="154"/>
      <c r="F315" s="154"/>
      <c r="G315" s="154"/>
      <c r="H315" s="154"/>
      <c r="I315" s="150"/>
      <c r="J315" s="149"/>
      <c r="K315" s="151"/>
      <c r="L315" s="185">
        <f t="shared" si="122"/>
        <v>0</v>
      </c>
      <c r="M315" s="185">
        <f t="shared" si="123"/>
        <v>0</v>
      </c>
      <c r="N315" s="186">
        <f t="shared" si="124"/>
        <v>0</v>
      </c>
      <c r="O315" s="180"/>
      <c r="P315" s="177"/>
      <c r="Q315" s="166" t="str">
        <f t="shared" si="100"/>
        <v/>
      </c>
      <c r="R315" s="166"/>
      <c r="S315" s="167" t="e">
        <f>IF(HYPERLINK(INDEX(Tables!D:D,MATCH('BG Justif'!Q315,Tables!F:F,0)))&lt;&gt;"",HYPERLINK(INDEX(Tables!D:D,MATCH('BG Justif'!Q315,Tables!F:F,0)),"Tableau de variation"),"")</f>
        <v>#N/A</v>
      </c>
      <c r="T315" s="168"/>
      <c r="U315" s="169"/>
      <c r="Z315" s="233" t="str">
        <f t="shared" si="103"/>
        <v/>
      </c>
      <c r="AA315" s="233">
        <f t="shared" si="104"/>
        <v>0</v>
      </c>
      <c r="AB315" s="233">
        <f t="shared" si="117"/>
        <v>0</v>
      </c>
      <c r="AC315" s="233">
        <f t="shared" si="118"/>
        <v>0</v>
      </c>
      <c r="AD315" s="233">
        <f t="shared" si="119"/>
        <v>0</v>
      </c>
      <c r="AE315" s="233">
        <f t="shared" si="120"/>
        <v>0</v>
      </c>
      <c r="AF315" s="233">
        <f t="shared" si="121"/>
        <v>0</v>
      </c>
      <c r="AG315" s="233">
        <f t="shared" si="105"/>
        <v>0</v>
      </c>
      <c r="AH315" s="233">
        <f t="shared" si="106"/>
        <v>0</v>
      </c>
      <c r="AI315" s="233">
        <f t="shared" si="107"/>
        <v>0</v>
      </c>
      <c r="AJ315" s="233">
        <f t="shared" si="108"/>
        <v>0</v>
      </c>
      <c r="AK315" s="233">
        <f t="shared" si="109"/>
        <v>0</v>
      </c>
      <c r="AL315" s="233">
        <f t="shared" si="110"/>
        <v>0</v>
      </c>
      <c r="AM315" s="233">
        <f t="shared" si="111"/>
        <v>0</v>
      </c>
      <c r="AN315" s="233">
        <f t="shared" si="112"/>
        <v>0</v>
      </c>
      <c r="AO315" s="233">
        <f t="shared" si="113"/>
        <v>0</v>
      </c>
      <c r="AP315" s="233">
        <f t="shared" si="114"/>
        <v>0</v>
      </c>
      <c r="AQ315" s="233" t="str">
        <f t="shared" si="115"/>
        <v/>
      </c>
      <c r="AR315" s="113">
        <f t="shared" si="116"/>
        <v>0</v>
      </c>
    </row>
    <row r="316" spans="1:44">
      <c r="A316" s="158"/>
      <c r="B316" s="153"/>
      <c r="C316" s="154"/>
      <c r="D316" s="154"/>
      <c r="E316" s="154"/>
      <c r="F316" s="154"/>
      <c r="G316" s="154"/>
      <c r="H316" s="154"/>
      <c r="I316" s="141"/>
      <c r="J316" s="149"/>
      <c r="K316" s="143"/>
      <c r="L316" s="185">
        <f t="shared" si="122"/>
        <v>0</v>
      </c>
      <c r="M316" s="185">
        <f t="shared" si="123"/>
        <v>0</v>
      </c>
      <c r="N316" s="186">
        <f t="shared" si="124"/>
        <v>0</v>
      </c>
      <c r="O316" s="180"/>
      <c r="P316" s="177"/>
      <c r="Q316" s="166" t="str">
        <f t="shared" si="100"/>
        <v/>
      </c>
      <c r="R316" s="166"/>
      <c r="S316" s="167" t="e">
        <f>IF(HYPERLINK(INDEX(Tables!D:D,MATCH('BG Justif'!Q316,Tables!F:F,0)))&lt;&gt;"",HYPERLINK(INDEX(Tables!D:D,MATCH('BG Justif'!Q316,Tables!F:F,0)),"Tableau de variation"),"")</f>
        <v>#N/A</v>
      </c>
      <c r="T316" s="168"/>
      <c r="U316" s="169"/>
      <c r="Z316" s="233" t="str">
        <f t="shared" si="103"/>
        <v/>
      </c>
      <c r="AA316" s="233">
        <f t="shared" si="104"/>
        <v>0</v>
      </c>
      <c r="AB316" s="233">
        <f t="shared" si="117"/>
        <v>0</v>
      </c>
      <c r="AC316" s="233">
        <f t="shared" si="118"/>
        <v>0</v>
      </c>
      <c r="AD316" s="233">
        <f t="shared" si="119"/>
        <v>0</v>
      </c>
      <c r="AE316" s="233">
        <f t="shared" si="120"/>
        <v>0</v>
      </c>
      <c r="AF316" s="233">
        <f t="shared" si="121"/>
        <v>0</v>
      </c>
      <c r="AG316" s="233">
        <f t="shared" si="105"/>
        <v>0</v>
      </c>
      <c r="AH316" s="233">
        <f t="shared" si="106"/>
        <v>0</v>
      </c>
      <c r="AI316" s="233">
        <f t="shared" si="107"/>
        <v>0</v>
      </c>
      <c r="AJ316" s="233">
        <f t="shared" si="108"/>
        <v>0</v>
      </c>
      <c r="AK316" s="233">
        <f t="shared" si="109"/>
        <v>0</v>
      </c>
      <c r="AL316" s="233">
        <f t="shared" si="110"/>
        <v>0</v>
      </c>
      <c r="AM316" s="233">
        <f t="shared" si="111"/>
        <v>0</v>
      </c>
      <c r="AN316" s="233">
        <f t="shared" si="112"/>
        <v>0</v>
      </c>
      <c r="AO316" s="233">
        <f t="shared" si="113"/>
        <v>0</v>
      </c>
      <c r="AP316" s="233">
        <f t="shared" si="114"/>
        <v>0</v>
      </c>
      <c r="AQ316" s="233" t="str">
        <f t="shared" si="115"/>
        <v/>
      </c>
      <c r="AR316" s="113">
        <f t="shared" si="116"/>
        <v>0</v>
      </c>
    </row>
    <row r="317" spans="1:44">
      <c r="A317" s="158"/>
      <c r="B317" s="153"/>
      <c r="C317" s="154"/>
      <c r="D317" s="154"/>
      <c r="E317" s="154"/>
      <c r="F317" s="154"/>
      <c r="G317" s="154"/>
      <c r="H317" s="154"/>
      <c r="I317" s="150"/>
      <c r="J317" s="149"/>
      <c r="K317" s="151"/>
      <c r="L317" s="185">
        <f t="shared" si="122"/>
        <v>0</v>
      </c>
      <c r="M317" s="185">
        <f t="shared" si="123"/>
        <v>0</v>
      </c>
      <c r="N317" s="186">
        <f t="shared" si="124"/>
        <v>0</v>
      </c>
      <c r="O317" s="180"/>
      <c r="P317" s="177"/>
      <c r="Q317" s="166" t="str">
        <f t="shared" si="100"/>
        <v/>
      </c>
      <c r="R317" s="166"/>
      <c r="S317" s="167" t="e">
        <f>IF(HYPERLINK(INDEX(Tables!D:D,MATCH('BG Justif'!Q317,Tables!F:F,0)))&lt;&gt;"",HYPERLINK(INDEX(Tables!D:D,MATCH('BG Justif'!Q317,Tables!F:F,0)),"Tableau de variation"),"")</f>
        <v>#N/A</v>
      </c>
      <c r="T317" s="168"/>
      <c r="U317" s="169"/>
      <c r="Z317" s="233" t="str">
        <f t="shared" si="103"/>
        <v/>
      </c>
      <c r="AA317" s="233">
        <f t="shared" si="104"/>
        <v>0</v>
      </c>
      <c r="AB317" s="233">
        <f t="shared" si="117"/>
        <v>0</v>
      </c>
      <c r="AC317" s="233">
        <f t="shared" si="118"/>
        <v>0</v>
      </c>
      <c r="AD317" s="233">
        <f t="shared" si="119"/>
        <v>0</v>
      </c>
      <c r="AE317" s="233">
        <f t="shared" si="120"/>
        <v>0</v>
      </c>
      <c r="AF317" s="233">
        <f t="shared" si="121"/>
        <v>0</v>
      </c>
      <c r="AG317" s="233">
        <f t="shared" si="105"/>
        <v>0</v>
      </c>
      <c r="AH317" s="233">
        <f t="shared" si="106"/>
        <v>0</v>
      </c>
      <c r="AI317" s="233">
        <f t="shared" si="107"/>
        <v>0</v>
      </c>
      <c r="AJ317" s="233">
        <f t="shared" si="108"/>
        <v>0</v>
      </c>
      <c r="AK317" s="233">
        <f t="shared" si="109"/>
        <v>0</v>
      </c>
      <c r="AL317" s="233">
        <f t="shared" si="110"/>
        <v>0</v>
      </c>
      <c r="AM317" s="233">
        <f t="shared" si="111"/>
        <v>0</v>
      </c>
      <c r="AN317" s="233">
        <f t="shared" si="112"/>
        <v>0</v>
      </c>
      <c r="AO317" s="233">
        <f t="shared" si="113"/>
        <v>0</v>
      </c>
      <c r="AP317" s="233">
        <f t="shared" si="114"/>
        <v>0</v>
      </c>
      <c r="AQ317" s="233" t="str">
        <f t="shared" si="115"/>
        <v/>
      </c>
      <c r="AR317" s="113">
        <f t="shared" si="116"/>
        <v>0</v>
      </c>
    </row>
    <row r="318" spans="1:44">
      <c r="A318" s="158"/>
      <c r="B318" s="153"/>
      <c r="C318" s="154"/>
      <c r="D318" s="154"/>
      <c r="E318" s="154"/>
      <c r="F318" s="154"/>
      <c r="G318" s="154"/>
      <c r="H318" s="154"/>
      <c r="I318" s="141"/>
      <c r="J318" s="149"/>
      <c r="K318" s="143"/>
      <c r="L318" s="185">
        <f t="shared" si="122"/>
        <v>0</v>
      </c>
      <c r="M318" s="185">
        <f t="shared" si="123"/>
        <v>0</v>
      </c>
      <c r="N318" s="186">
        <f t="shared" si="124"/>
        <v>0</v>
      </c>
      <c r="O318" s="180"/>
      <c r="P318" s="177"/>
      <c r="Q318" s="166" t="str">
        <f t="shared" si="100"/>
        <v/>
      </c>
      <c r="R318" s="166"/>
      <c r="S318" s="167" t="e">
        <f>IF(HYPERLINK(INDEX(Tables!D:D,MATCH('BG Justif'!Q318,Tables!F:F,0)))&lt;&gt;"",HYPERLINK(INDEX(Tables!D:D,MATCH('BG Justif'!Q318,Tables!F:F,0)),"Tableau de variation"),"")</f>
        <v>#N/A</v>
      </c>
      <c r="T318" s="168"/>
      <c r="U318" s="169"/>
      <c r="Z318" s="233" t="str">
        <f t="shared" si="103"/>
        <v/>
      </c>
      <c r="AA318" s="233">
        <f t="shared" si="104"/>
        <v>0</v>
      </c>
      <c r="AB318" s="233">
        <f t="shared" si="117"/>
        <v>0</v>
      </c>
      <c r="AC318" s="233">
        <f t="shared" si="118"/>
        <v>0</v>
      </c>
      <c r="AD318" s="233">
        <f t="shared" si="119"/>
        <v>0</v>
      </c>
      <c r="AE318" s="233">
        <f t="shared" si="120"/>
        <v>0</v>
      </c>
      <c r="AF318" s="233">
        <f t="shared" si="121"/>
        <v>0</v>
      </c>
      <c r="AG318" s="233">
        <f t="shared" si="105"/>
        <v>0</v>
      </c>
      <c r="AH318" s="233">
        <f t="shared" si="106"/>
        <v>0</v>
      </c>
      <c r="AI318" s="233">
        <f t="shared" si="107"/>
        <v>0</v>
      </c>
      <c r="AJ318" s="233">
        <f t="shared" si="108"/>
        <v>0</v>
      </c>
      <c r="AK318" s="233">
        <f t="shared" si="109"/>
        <v>0</v>
      </c>
      <c r="AL318" s="233">
        <f t="shared" si="110"/>
        <v>0</v>
      </c>
      <c r="AM318" s="233">
        <f t="shared" si="111"/>
        <v>0</v>
      </c>
      <c r="AN318" s="233">
        <f t="shared" si="112"/>
        <v>0</v>
      </c>
      <c r="AO318" s="233">
        <f t="shared" si="113"/>
        <v>0</v>
      </c>
      <c r="AP318" s="233">
        <f t="shared" si="114"/>
        <v>0</v>
      </c>
      <c r="AQ318" s="233" t="str">
        <f t="shared" si="115"/>
        <v/>
      </c>
      <c r="AR318" s="113">
        <f t="shared" si="116"/>
        <v>0</v>
      </c>
    </row>
    <row r="319" spans="1:44">
      <c r="A319" s="158"/>
      <c r="B319" s="153"/>
      <c r="C319" s="154"/>
      <c r="D319" s="154"/>
      <c r="E319" s="154"/>
      <c r="F319" s="154"/>
      <c r="G319" s="154"/>
      <c r="H319" s="154"/>
      <c r="I319" s="150"/>
      <c r="J319" s="149"/>
      <c r="K319" s="151"/>
      <c r="L319" s="185">
        <f t="shared" si="122"/>
        <v>0</v>
      </c>
      <c r="M319" s="185">
        <f t="shared" si="123"/>
        <v>0</v>
      </c>
      <c r="N319" s="186">
        <f t="shared" si="124"/>
        <v>0</v>
      </c>
      <c r="O319" s="180"/>
      <c r="P319" s="177"/>
      <c r="Q319" s="166" t="str">
        <f t="shared" si="100"/>
        <v/>
      </c>
      <c r="R319" s="166"/>
      <c r="S319" s="167" t="e">
        <f>IF(HYPERLINK(INDEX(Tables!D:D,MATCH('BG Justif'!Q319,Tables!F:F,0)))&lt;&gt;"",HYPERLINK(INDEX(Tables!D:D,MATCH('BG Justif'!Q319,Tables!F:F,0)),"Tableau de variation"),"")</f>
        <v>#N/A</v>
      </c>
      <c r="T319" s="168"/>
      <c r="U319" s="169"/>
      <c r="Z319" s="233" t="str">
        <f t="shared" si="103"/>
        <v/>
      </c>
      <c r="AA319" s="233">
        <f t="shared" si="104"/>
        <v>0</v>
      </c>
      <c r="AB319" s="233">
        <f t="shared" si="117"/>
        <v>0</v>
      </c>
      <c r="AC319" s="233">
        <f t="shared" si="118"/>
        <v>0</v>
      </c>
      <c r="AD319" s="233">
        <f t="shared" si="119"/>
        <v>0</v>
      </c>
      <c r="AE319" s="233">
        <f t="shared" si="120"/>
        <v>0</v>
      </c>
      <c r="AF319" s="233">
        <f t="shared" si="121"/>
        <v>0</v>
      </c>
      <c r="AG319" s="233">
        <f t="shared" si="105"/>
        <v>0</v>
      </c>
      <c r="AH319" s="233">
        <f t="shared" si="106"/>
        <v>0</v>
      </c>
      <c r="AI319" s="233">
        <f t="shared" si="107"/>
        <v>0</v>
      </c>
      <c r="AJ319" s="233">
        <f t="shared" si="108"/>
        <v>0</v>
      </c>
      <c r="AK319" s="233">
        <f t="shared" si="109"/>
        <v>0</v>
      </c>
      <c r="AL319" s="233">
        <f t="shared" si="110"/>
        <v>0</v>
      </c>
      <c r="AM319" s="233">
        <f t="shared" si="111"/>
        <v>0</v>
      </c>
      <c r="AN319" s="233">
        <f t="shared" si="112"/>
        <v>0</v>
      </c>
      <c r="AO319" s="233">
        <f t="shared" si="113"/>
        <v>0</v>
      </c>
      <c r="AP319" s="233">
        <f t="shared" si="114"/>
        <v>0</v>
      </c>
      <c r="AQ319" s="233" t="str">
        <f t="shared" si="115"/>
        <v/>
      </c>
      <c r="AR319" s="113">
        <f t="shared" si="116"/>
        <v>0</v>
      </c>
    </row>
    <row r="320" spans="1:44">
      <c r="A320" s="158"/>
      <c r="B320" s="153"/>
      <c r="C320" s="154"/>
      <c r="D320" s="154"/>
      <c r="E320" s="154"/>
      <c r="F320" s="154"/>
      <c r="G320" s="154"/>
      <c r="H320" s="154"/>
      <c r="I320" s="141"/>
      <c r="J320" s="149"/>
      <c r="K320" s="143"/>
      <c r="L320" s="185">
        <f t="shared" si="122"/>
        <v>0</v>
      </c>
      <c r="M320" s="185">
        <f t="shared" si="123"/>
        <v>0</v>
      </c>
      <c r="N320" s="186">
        <f t="shared" si="124"/>
        <v>0</v>
      </c>
      <c r="O320" s="180"/>
      <c r="P320" s="177"/>
      <c r="Q320" s="166" t="str">
        <f t="shared" si="100"/>
        <v/>
      </c>
      <c r="R320" s="166"/>
      <c r="S320" s="167" t="e">
        <f>IF(HYPERLINK(INDEX(Tables!D:D,MATCH('BG Justif'!Q320,Tables!F:F,0)))&lt;&gt;"",HYPERLINK(INDEX(Tables!D:D,MATCH('BG Justif'!Q320,Tables!F:F,0)),"Tableau de variation"),"")</f>
        <v>#N/A</v>
      </c>
      <c r="T320" s="168"/>
      <c r="U320" s="169"/>
      <c r="Z320" s="233" t="str">
        <f t="shared" si="103"/>
        <v/>
      </c>
      <c r="AA320" s="233">
        <f t="shared" si="104"/>
        <v>0</v>
      </c>
      <c r="AB320" s="233">
        <f t="shared" si="117"/>
        <v>0</v>
      </c>
      <c r="AC320" s="233">
        <f t="shared" si="118"/>
        <v>0</v>
      </c>
      <c r="AD320" s="233">
        <f t="shared" si="119"/>
        <v>0</v>
      </c>
      <c r="AE320" s="233">
        <f t="shared" si="120"/>
        <v>0</v>
      </c>
      <c r="AF320" s="233">
        <f t="shared" si="121"/>
        <v>0</v>
      </c>
      <c r="AG320" s="233">
        <f t="shared" si="105"/>
        <v>0</v>
      </c>
      <c r="AH320" s="233">
        <f t="shared" si="106"/>
        <v>0</v>
      </c>
      <c r="AI320" s="233">
        <f t="shared" si="107"/>
        <v>0</v>
      </c>
      <c r="AJ320" s="233">
        <f t="shared" si="108"/>
        <v>0</v>
      </c>
      <c r="AK320" s="233">
        <f t="shared" si="109"/>
        <v>0</v>
      </c>
      <c r="AL320" s="233">
        <f t="shared" si="110"/>
        <v>0</v>
      </c>
      <c r="AM320" s="233">
        <f t="shared" si="111"/>
        <v>0</v>
      </c>
      <c r="AN320" s="233">
        <f t="shared" si="112"/>
        <v>0</v>
      </c>
      <c r="AO320" s="233">
        <f t="shared" si="113"/>
        <v>0</v>
      </c>
      <c r="AP320" s="233">
        <f t="shared" si="114"/>
        <v>0</v>
      </c>
      <c r="AQ320" s="233" t="str">
        <f t="shared" si="115"/>
        <v/>
      </c>
      <c r="AR320" s="113">
        <f t="shared" si="116"/>
        <v>0</v>
      </c>
    </row>
    <row r="321" spans="1:44">
      <c r="A321" s="158"/>
      <c r="B321" s="153"/>
      <c r="C321" s="154"/>
      <c r="D321" s="154"/>
      <c r="E321" s="154"/>
      <c r="F321" s="154"/>
      <c r="G321" s="154"/>
      <c r="H321" s="154"/>
      <c r="I321" s="150"/>
      <c r="J321" s="149"/>
      <c r="K321" s="151"/>
      <c r="L321" s="185">
        <f t="shared" si="122"/>
        <v>0</v>
      </c>
      <c r="M321" s="185">
        <f t="shared" si="123"/>
        <v>0</v>
      </c>
      <c r="N321" s="186">
        <f t="shared" si="124"/>
        <v>0</v>
      </c>
      <c r="O321" s="180"/>
      <c r="P321" s="177"/>
      <c r="Q321" s="166" t="str">
        <f t="shared" si="100"/>
        <v/>
      </c>
      <c r="R321" s="166"/>
      <c r="S321" s="167" t="e">
        <f>IF(HYPERLINK(INDEX(Tables!D:D,MATCH('BG Justif'!Q321,Tables!F:F,0)))&lt;&gt;"",HYPERLINK(INDEX(Tables!D:D,MATCH('BG Justif'!Q321,Tables!F:F,0)),"Tableau de variation"),"")</f>
        <v>#N/A</v>
      </c>
      <c r="T321" s="168"/>
      <c r="U321" s="169"/>
      <c r="Z321" s="233" t="str">
        <f t="shared" si="103"/>
        <v/>
      </c>
      <c r="AA321" s="233">
        <f t="shared" si="104"/>
        <v>0</v>
      </c>
      <c r="AB321" s="233">
        <f t="shared" si="117"/>
        <v>0</v>
      </c>
      <c r="AC321" s="233">
        <f t="shared" si="118"/>
        <v>0</v>
      </c>
      <c r="AD321" s="233">
        <f t="shared" si="119"/>
        <v>0</v>
      </c>
      <c r="AE321" s="233">
        <f t="shared" si="120"/>
        <v>0</v>
      </c>
      <c r="AF321" s="233">
        <f t="shared" si="121"/>
        <v>0</v>
      </c>
      <c r="AG321" s="233">
        <f t="shared" si="105"/>
        <v>0</v>
      </c>
      <c r="AH321" s="233">
        <f t="shared" si="106"/>
        <v>0</v>
      </c>
      <c r="AI321" s="233">
        <f t="shared" si="107"/>
        <v>0</v>
      </c>
      <c r="AJ321" s="233">
        <f t="shared" si="108"/>
        <v>0</v>
      </c>
      <c r="AK321" s="233">
        <f t="shared" si="109"/>
        <v>0</v>
      </c>
      <c r="AL321" s="233">
        <f t="shared" si="110"/>
        <v>0</v>
      </c>
      <c r="AM321" s="233">
        <f t="shared" si="111"/>
        <v>0</v>
      </c>
      <c r="AN321" s="233">
        <f t="shared" si="112"/>
        <v>0</v>
      </c>
      <c r="AO321" s="233">
        <f t="shared" si="113"/>
        <v>0</v>
      </c>
      <c r="AP321" s="233">
        <f t="shared" si="114"/>
        <v>0</v>
      </c>
      <c r="AQ321" s="233" t="str">
        <f t="shared" si="115"/>
        <v/>
      </c>
      <c r="AR321" s="113">
        <f t="shared" si="116"/>
        <v>0</v>
      </c>
    </row>
    <row r="322" spans="1:44">
      <c r="A322" s="158"/>
      <c r="B322" s="153"/>
      <c r="C322" s="154"/>
      <c r="D322" s="154"/>
      <c r="E322" s="154"/>
      <c r="F322" s="154"/>
      <c r="G322" s="154"/>
      <c r="H322" s="154"/>
      <c r="I322" s="141"/>
      <c r="J322" s="149"/>
      <c r="K322" s="143"/>
      <c r="L322" s="185">
        <f t="shared" si="122"/>
        <v>0</v>
      </c>
      <c r="M322" s="185">
        <f t="shared" si="123"/>
        <v>0</v>
      </c>
      <c r="N322" s="186">
        <f t="shared" si="124"/>
        <v>0</v>
      </c>
      <c r="O322" s="180"/>
      <c r="P322" s="177"/>
      <c r="Q322" s="166" t="str">
        <f t="shared" si="100"/>
        <v/>
      </c>
      <c r="R322" s="166"/>
      <c r="S322" s="167" t="e">
        <f>IF(HYPERLINK(INDEX(Tables!D:D,MATCH('BG Justif'!Q322,Tables!F:F,0)))&lt;&gt;"",HYPERLINK(INDEX(Tables!D:D,MATCH('BG Justif'!Q322,Tables!F:F,0)),"Tableau de variation"),"")</f>
        <v>#N/A</v>
      </c>
      <c r="T322" s="168"/>
      <c r="U322" s="169"/>
      <c r="Z322" s="233" t="str">
        <f t="shared" si="103"/>
        <v/>
      </c>
      <c r="AA322" s="233">
        <f t="shared" si="104"/>
        <v>0</v>
      </c>
      <c r="AB322" s="233">
        <f t="shared" si="117"/>
        <v>0</v>
      </c>
      <c r="AC322" s="233">
        <f t="shared" si="118"/>
        <v>0</v>
      </c>
      <c r="AD322" s="233">
        <f t="shared" si="119"/>
        <v>0</v>
      </c>
      <c r="AE322" s="233">
        <f t="shared" si="120"/>
        <v>0</v>
      </c>
      <c r="AF322" s="233">
        <f t="shared" si="121"/>
        <v>0</v>
      </c>
      <c r="AG322" s="233">
        <f t="shared" si="105"/>
        <v>0</v>
      </c>
      <c r="AH322" s="233">
        <f t="shared" si="106"/>
        <v>0</v>
      </c>
      <c r="AI322" s="233">
        <f t="shared" si="107"/>
        <v>0</v>
      </c>
      <c r="AJ322" s="233">
        <f t="shared" si="108"/>
        <v>0</v>
      </c>
      <c r="AK322" s="233">
        <f t="shared" si="109"/>
        <v>0</v>
      </c>
      <c r="AL322" s="233">
        <f t="shared" si="110"/>
        <v>0</v>
      </c>
      <c r="AM322" s="233">
        <f t="shared" si="111"/>
        <v>0</v>
      </c>
      <c r="AN322" s="233">
        <f t="shared" si="112"/>
        <v>0</v>
      </c>
      <c r="AO322" s="233">
        <f t="shared" si="113"/>
        <v>0</v>
      </c>
      <c r="AP322" s="233">
        <f t="shared" si="114"/>
        <v>0</v>
      </c>
      <c r="AQ322" s="233" t="str">
        <f t="shared" si="115"/>
        <v/>
      </c>
      <c r="AR322" s="113">
        <f t="shared" si="116"/>
        <v>0</v>
      </c>
    </row>
    <row r="323" spans="1:44">
      <c r="A323" s="158"/>
      <c r="B323" s="153"/>
      <c r="C323" s="154"/>
      <c r="D323" s="154"/>
      <c r="E323" s="154"/>
      <c r="F323" s="154"/>
      <c r="G323" s="154"/>
      <c r="H323" s="154"/>
      <c r="I323" s="150"/>
      <c r="J323" s="149"/>
      <c r="K323" s="151"/>
      <c r="L323" s="185">
        <f t="shared" si="122"/>
        <v>0</v>
      </c>
      <c r="M323" s="185">
        <f t="shared" si="123"/>
        <v>0</v>
      </c>
      <c r="N323" s="186">
        <f t="shared" si="124"/>
        <v>0</v>
      </c>
      <c r="O323" s="180"/>
      <c r="P323" s="177"/>
      <c r="Q323" s="166" t="str">
        <f t="shared" si="100"/>
        <v/>
      </c>
      <c r="R323" s="166"/>
      <c r="S323" s="167" t="e">
        <f>IF(HYPERLINK(INDEX(Tables!D:D,MATCH('BG Justif'!Q323,Tables!F:F,0)))&lt;&gt;"",HYPERLINK(INDEX(Tables!D:D,MATCH('BG Justif'!Q323,Tables!F:F,0)),"Tableau de variation"),"")</f>
        <v>#N/A</v>
      </c>
      <c r="T323" s="168"/>
      <c r="U323" s="169"/>
      <c r="Z323" s="233" t="str">
        <f t="shared" si="103"/>
        <v/>
      </c>
      <c r="AA323" s="233">
        <f t="shared" si="104"/>
        <v>0</v>
      </c>
      <c r="AB323" s="233">
        <f t="shared" si="117"/>
        <v>0</v>
      </c>
      <c r="AC323" s="233">
        <f t="shared" si="118"/>
        <v>0</v>
      </c>
      <c r="AD323" s="233">
        <f t="shared" si="119"/>
        <v>0</v>
      </c>
      <c r="AE323" s="233">
        <f t="shared" si="120"/>
        <v>0</v>
      </c>
      <c r="AF323" s="233">
        <f t="shared" si="121"/>
        <v>0</v>
      </c>
      <c r="AG323" s="233">
        <f t="shared" si="105"/>
        <v>0</v>
      </c>
      <c r="AH323" s="233">
        <f t="shared" si="106"/>
        <v>0</v>
      </c>
      <c r="AI323" s="233">
        <f t="shared" si="107"/>
        <v>0</v>
      </c>
      <c r="AJ323" s="233">
        <f t="shared" si="108"/>
        <v>0</v>
      </c>
      <c r="AK323" s="233">
        <f t="shared" si="109"/>
        <v>0</v>
      </c>
      <c r="AL323" s="233">
        <f t="shared" si="110"/>
        <v>0</v>
      </c>
      <c r="AM323" s="233">
        <f t="shared" si="111"/>
        <v>0</v>
      </c>
      <c r="AN323" s="233">
        <f t="shared" si="112"/>
        <v>0</v>
      </c>
      <c r="AO323" s="233">
        <f t="shared" si="113"/>
        <v>0</v>
      </c>
      <c r="AP323" s="233">
        <f t="shared" si="114"/>
        <v>0</v>
      </c>
      <c r="AQ323" s="233" t="str">
        <f t="shared" si="115"/>
        <v/>
      </c>
      <c r="AR323" s="113">
        <f t="shared" si="116"/>
        <v>0</v>
      </c>
    </row>
    <row r="324" spans="1:44">
      <c r="A324" s="158"/>
      <c r="B324" s="153"/>
      <c r="C324" s="154"/>
      <c r="D324" s="154"/>
      <c r="E324" s="154"/>
      <c r="F324" s="154"/>
      <c r="G324" s="154"/>
      <c r="H324" s="154"/>
      <c r="I324" s="141"/>
      <c r="J324" s="149"/>
      <c r="K324" s="143"/>
      <c r="L324" s="185">
        <f t="shared" si="122"/>
        <v>0</v>
      </c>
      <c r="M324" s="185">
        <f t="shared" si="123"/>
        <v>0</v>
      </c>
      <c r="N324" s="186">
        <f t="shared" si="124"/>
        <v>0</v>
      </c>
      <c r="O324" s="180"/>
      <c r="P324" s="177"/>
      <c r="Q324" s="166" t="str">
        <f t="shared" si="100"/>
        <v/>
      </c>
      <c r="R324" s="166"/>
      <c r="S324" s="167" t="e">
        <f>IF(HYPERLINK(INDEX(Tables!D:D,MATCH('BG Justif'!Q324,Tables!F:F,0)))&lt;&gt;"",HYPERLINK(INDEX(Tables!D:D,MATCH('BG Justif'!Q324,Tables!F:F,0)),"Tableau de variation"),"")</f>
        <v>#N/A</v>
      </c>
      <c r="T324" s="168"/>
      <c r="U324" s="169"/>
      <c r="Z324" s="233" t="str">
        <f t="shared" si="103"/>
        <v/>
      </c>
      <c r="AA324" s="233">
        <f t="shared" si="104"/>
        <v>0</v>
      </c>
      <c r="AB324" s="233">
        <f t="shared" si="117"/>
        <v>0</v>
      </c>
      <c r="AC324" s="233">
        <f t="shared" si="118"/>
        <v>0</v>
      </c>
      <c r="AD324" s="233">
        <f t="shared" si="119"/>
        <v>0</v>
      </c>
      <c r="AE324" s="233">
        <f t="shared" si="120"/>
        <v>0</v>
      </c>
      <c r="AF324" s="233">
        <f t="shared" si="121"/>
        <v>0</v>
      </c>
      <c r="AG324" s="233">
        <f t="shared" si="105"/>
        <v>0</v>
      </c>
      <c r="AH324" s="233">
        <f t="shared" si="106"/>
        <v>0</v>
      </c>
      <c r="AI324" s="233">
        <f t="shared" si="107"/>
        <v>0</v>
      </c>
      <c r="AJ324" s="233">
        <f t="shared" si="108"/>
        <v>0</v>
      </c>
      <c r="AK324" s="233">
        <f t="shared" si="109"/>
        <v>0</v>
      </c>
      <c r="AL324" s="233">
        <f t="shared" si="110"/>
        <v>0</v>
      </c>
      <c r="AM324" s="233">
        <f t="shared" si="111"/>
        <v>0</v>
      </c>
      <c r="AN324" s="233">
        <f t="shared" si="112"/>
        <v>0</v>
      </c>
      <c r="AO324" s="233">
        <f t="shared" si="113"/>
        <v>0</v>
      </c>
      <c r="AP324" s="233">
        <f t="shared" si="114"/>
        <v>0</v>
      </c>
      <c r="AQ324" s="233" t="str">
        <f t="shared" si="115"/>
        <v/>
      </c>
      <c r="AR324" s="113">
        <f t="shared" si="116"/>
        <v>0</v>
      </c>
    </row>
    <row r="325" spans="1:44">
      <c r="A325" s="158"/>
      <c r="B325" s="153"/>
      <c r="C325" s="154"/>
      <c r="D325" s="154"/>
      <c r="E325" s="154"/>
      <c r="F325" s="154"/>
      <c r="G325" s="154"/>
      <c r="H325" s="154"/>
      <c r="I325" s="150"/>
      <c r="J325" s="149"/>
      <c r="K325" s="151"/>
      <c r="L325" s="185">
        <f t="shared" si="122"/>
        <v>0</v>
      </c>
      <c r="M325" s="185">
        <f t="shared" si="123"/>
        <v>0</v>
      </c>
      <c r="N325" s="186">
        <f t="shared" si="124"/>
        <v>0</v>
      </c>
      <c r="O325" s="180"/>
      <c r="P325" s="177"/>
      <c r="Q325" s="166" t="str">
        <f t="shared" ref="Q325:Q388" si="125">IFERROR(VLOOKUP(A325,Table_Cptes,5,TRUE),"")</f>
        <v/>
      </c>
      <c r="R325" s="166"/>
      <c r="S325" s="167" t="e">
        <f>IF(HYPERLINK(INDEX(Tables!D:D,MATCH('BG Justif'!Q325,Tables!F:F,0)))&lt;&gt;"",HYPERLINK(INDEX(Tables!D:D,MATCH('BG Justif'!Q325,Tables!F:F,0)),"Tableau de variation"),"")</f>
        <v>#N/A</v>
      </c>
      <c r="T325" s="168"/>
      <c r="U325" s="169"/>
      <c r="Z325" s="233" t="str">
        <f t="shared" si="103"/>
        <v/>
      </c>
      <c r="AA325" s="233">
        <f t="shared" si="104"/>
        <v>0</v>
      </c>
      <c r="AB325" s="233">
        <f t="shared" si="117"/>
        <v>0</v>
      </c>
      <c r="AC325" s="233">
        <f t="shared" si="118"/>
        <v>0</v>
      </c>
      <c r="AD325" s="233">
        <f t="shared" si="119"/>
        <v>0</v>
      </c>
      <c r="AE325" s="233">
        <f t="shared" si="120"/>
        <v>0</v>
      </c>
      <c r="AF325" s="233">
        <f t="shared" si="121"/>
        <v>0</v>
      </c>
      <c r="AG325" s="233">
        <f t="shared" si="105"/>
        <v>0</v>
      </c>
      <c r="AH325" s="233">
        <f t="shared" si="106"/>
        <v>0</v>
      </c>
      <c r="AI325" s="233">
        <f t="shared" si="107"/>
        <v>0</v>
      </c>
      <c r="AJ325" s="233">
        <f t="shared" si="108"/>
        <v>0</v>
      </c>
      <c r="AK325" s="233">
        <f t="shared" si="109"/>
        <v>0</v>
      </c>
      <c r="AL325" s="233">
        <f t="shared" si="110"/>
        <v>0</v>
      </c>
      <c r="AM325" s="233">
        <f t="shared" si="111"/>
        <v>0</v>
      </c>
      <c r="AN325" s="233">
        <f t="shared" si="112"/>
        <v>0</v>
      </c>
      <c r="AO325" s="233">
        <f t="shared" si="113"/>
        <v>0</v>
      </c>
      <c r="AP325" s="233">
        <f t="shared" si="114"/>
        <v>0</v>
      </c>
      <c r="AQ325" s="233" t="str">
        <f t="shared" si="115"/>
        <v/>
      </c>
      <c r="AR325" s="113">
        <f t="shared" si="116"/>
        <v>0</v>
      </c>
    </row>
    <row r="326" spans="1:44">
      <c r="A326" s="158"/>
      <c r="B326" s="153"/>
      <c r="C326" s="154"/>
      <c r="D326" s="154"/>
      <c r="E326" s="154"/>
      <c r="F326" s="154"/>
      <c r="G326" s="154"/>
      <c r="H326" s="154"/>
      <c r="I326" s="141"/>
      <c r="J326" s="149"/>
      <c r="K326" s="143"/>
      <c r="L326" s="185">
        <f t="shared" si="122"/>
        <v>0</v>
      </c>
      <c r="M326" s="185">
        <f t="shared" si="123"/>
        <v>0</v>
      </c>
      <c r="N326" s="186">
        <f t="shared" si="124"/>
        <v>0</v>
      </c>
      <c r="O326" s="180"/>
      <c r="P326" s="177"/>
      <c r="Q326" s="166" t="str">
        <f t="shared" si="125"/>
        <v/>
      </c>
      <c r="R326" s="166"/>
      <c r="S326" s="167" t="e">
        <f>IF(HYPERLINK(INDEX(Tables!D:D,MATCH('BG Justif'!Q326,Tables!F:F,0)))&lt;&gt;"",HYPERLINK(INDEX(Tables!D:D,MATCH('BG Justif'!Q326,Tables!F:F,0)),"Tableau de variation"),"")</f>
        <v>#N/A</v>
      </c>
      <c r="T326" s="168"/>
      <c r="U326" s="169"/>
      <c r="Z326" s="233" t="str">
        <f t="shared" ref="Z326:Z389" si="126">+Q326</f>
        <v/>
      </c>
      <c r="AA326" s="233">
        <f t="shared" ref="AA326:AA389" si="127">+A326</f>
        <v>0</v>
      </c>
      <c r="AB326" s="233">
        <f t="shared" si="117"/>
        <v>0</v>
      </c>
      <c r="AC326" s="233">
        <f t="shared" si="118"/>
        <v>0</v>
      </c>
      <c r="AD326" s="233">
        <f t="shared" si="119"/>
        <v>0</v>
      </c>
      <c r="AE326" s="233">
        <f t="shared" si="120"/>
        <v>0</v>
      </c>
      <c r="AF326" s="233">
        <f t="shared" si="121"/>
        <v>0</v>
      </c>
      <c r="AG326" s="233">
        <f t="shared" si="105"/>
        <v>0</v>
      </c>
      <c r="AH326" s="233">
        <f t="shared" si="106"/>
        <v>0</v>
      </c>
      <c r="AI326" s="233">
        <f t="shared" si="107"/>
        <v>0</v>
      </c>
      <c r="AJ326" s="233">
        <f t="shared" si="108"/>
        <v>0</v>
      </c>
      <c r="AK326" s="233">
        <f t="shared" si="109"/>
        <v>0</v>
      </c>
      <c r="AL326" s="233">
        <f t="shared" si="110"/>
        <v>0</v>
      </c>
      <c r="AM326" s="233">
        <f t="shared" si="111"/>
        <v>0</v>
      </c>
      <c r="AN326" s="233">
        <f t="shared" si="112"/>
        <v>0</v>
      </c>
      <c r="AO326" s="233">
        <f t="shared" si="113"/>
        <v>0</v>
      </c>
      <c r="AP326" s="233">
        <f t="shared" si="114"/>
        <v>0</v>
      </c>
      <c r="AQ326" s="233" t="str">
        <f t="shared" si="115"/>
        <v/>
      </c>
      <c r="AR326" s="113">
        <f t="shared" si="116"/>
        <v>0</v>
      </c>
    </row>
    <row r="327" spans="1:44">
      <c r="A327" s="158"/>
      <c r="B327" s="153"/>
      <c r="C327" s="154"/>
      <c r="D327" s="154"/>
      <c r="E327" s="154"/>
      <c r="F327" s="154"/>
      <c r="G327" s="154"/>
      <c r="H327" s="154"/>
      <c r="I327" s="150"/>
      <c r="J327" s="149"/>
      <c r="K327" s="151"/>
      <c r="L327" s="185">
        <f t="shared" si="122"/>
        <v>0</v>
      </c>
      <c r="M327" s="185">
        <f t="shared" si="123"/>
        <v>0</v>
      </c>
      <c r="N327" s="186">
        <f t="shared" si="124"/>
        <v>0</v>
      </c>
      <c r="O327" s="180"/>
      <c r="P327" s="177"/>
      <c r="Q327" s="166" t="str">
        <f t="shared" si="125"/>
        <v/>
      </c>
      <c r="R327" s="166"/>
      <c r="S327" s="167" t="e">
        <f>IF(HYPERLINK(INDEX(Tables!D:D,MATCH('BG Justif'!Q327,Tables!F:F,0)))&lt;&gt;"",HYPERLINK(INDEX(Tables!D:D,MATCH('BG Justif'!Q327,Tables!F:F,0)),"Tableau de variation"),"")</f>
        <v>#N/A</v>
      </c>
      <c r="T327" s="168"/>
      <c r="U327" s="169"/>
      <c r="Z327" s="233" t="str">
        <f t="shared" si="126"/>
        <v/>
      </c>
      <c r="AA327" s="233">
        <f t="shared" si="127"/>
        <v>0</v>
      </c>
      <c r="AB327" s="233">
        <f t="shared" si="117"/>
        <v>0</v>
      </c>
      <c r="AC327" s="233">
        <f t="shared" si="118"/>
        <v>0</v>
      </c>
      <c r="AD327" s="233">
        <f t="shared" si="119"/>
        <v>0</v>
      </c>
      <c r="AE327" s="233">
        <f t="shared" si="120"/>
        <v>0</v>
      </c>
      <c r="AF327" s="233">
        <f t="shared" si="121"/>
        <v>0</v>
      </c>
      <c r="AG327" s="233">
        <f t="shared" si="105"/>
        <v>0</v>
      </c>
      <c r="AH327" s="233">
        <f t="shared" si="106"/>
        <v>0</v>
      </c>
      <c r="AI327" s="233">
        <f t="shared" si="107"/>
        <v>0</v>
      </c>
      <c r="AJ327" s="233">
        <f t="shared" si="108"/>
        <v>0</v>
      </c>
      <c r="AK327" s="233">
        <f t="shared" si="109"/>
        <v>0</v>
      </c>
      <c r="AL327" s="233">
        <f t="shared" si="110"/>
        <v>0</v>
      </c>
      <c r="AM327" s="233">
        <f t="shared" si="111"/>
        <v>0</v>
      </c>
      <c r="AN327" s="233">
        <f t="shared" si="112"/>
        <v>0</v>
      </c>
      <c r="AO327" s="233">
        <f t="shared" si="113"/>
        <v>0</v>
      </c>
      <c r="AP327" s="233">
        <f t="shared" si="114"/>
        <v>0</v>
      </c>
      <c r="AQ327" s="233" t="str">
        <f t="shared" si="115"/>
        <v/>
      </c>
      <c r="AR327" s="113">
        <f t="shared" si="116"/>
        <v>0</v>
      </c>
    </row>
    <row r="328" spans="1:44">
      <c r="A328" s="158"/>
      <c r="B328" s="153"/>
      <c r="C328" s="154"/>
      <c r="D328" s="154"/>
      <c r="E328" s="154"/>
      <c r="F328" s="154"/>
      <c r="G328" s="154"/>
      <c r="H328" s="154"/>
      <c r="I328" s="141"/>
      <c r="J328" s="149"/>
      <c r="K328" s="143"/>
      <c r="L328" s="185">
        <f t="shared" si="122"/>
        <v>0</v>
      </c>
      <c r="M328" s="185">
        <f t="shared" si="123"/>
        <v>0</v>
      </c>
      <c r="N328" s="186">
        <f t="shared" si="124"/>
        <v>0</v>
      </c>
      <c r="O328" s="180"/>
      <c r="P328" s="177"/>
      <c r="Q328" s="166" t="str">
        <f t="shared" si="125"/>
        <v/>
      </c>
      <c r="R328" s="166"/>
      <c r="S328" s="167" t="e">
        <f>IF(HYPERLINK(INDEX(Tables!D:D,MATCH('BG Justif'!Q328,Tables!F:F,0)))&lt;&gt;"",HYPERLINK(INDEX(Tables!D:D,MATCH('BG Justif'!Q328,Tables!F:F,0)),"Tableau de variation"),"")</f>
        <v>#N/A</v>
      </c>
      <c r="T328" s="168"/>
      <c r="U328" s="169"/>
      <c r="Z328" s="233" t="str">
        <f t="shared" si="126"/>
        <v/>
      </c>
      <c r="AA328" s="233">
        <f t="shared" si="127"/>
        <v>0</v>
      </c>
      <c r="AB328" s="233">
        <f t="shared" si="117"/>
        <v>0</v>
      </c>
      <c r="AC328" s="233">
        <f t="shared" si="118"/>
        <v>0</v>
      </c>
      <c r="AD328" s="233">
        <f t="shared" si="119"/>
        <v>0</v>
      </c>
      <c r="AE328" s="233">
        <f t="shared" si="120"/>
        <v>0</v>
      </c>
      <c r="AF328" s="233">
        <f t="shared" si="121"/>
        <v>0</v>
      </c>
      <c r="AG328" s="233">
        <f t="shared" si="105"/>
        <v>0</v>
      </c>
      <c r="AH328" s="233">
        <f t="shared" si="106"/>
        <v>0</v>
      </c>
      <c r="AI328" s="233">
        <f t="shared" si="107"/>
        <v>0</v>
      </c>
      <c r="AJ328" s="233">
        <f t="shared" si="108"/>
        <v>0</v>
      </c>
      <c r="AK328" s="233">
        <f t="shared" si="109"/>
        <v>0</v>
      </c>
      <c r="AL328" s="233">
        <f t="shared" si="110"/>
        <v>0</v>
      </c>
      <c r="AM328" s="233">
        <f t="shared" si="111"/>
        <v>0</v>
      </c>
      <c r="AN328" s="233">
        <f t="shared" si="112"/>
        <v>0</v>
      </c>
      <c r="AO328" s="233">
        <f t="shared" si="113"/>
        <v>0</v>
      </c>
      <c r="AP328" s="233">
        <f t="shared" si="114"/>
        <v>0</v>
      </c>
      <c r="AQ328" s="233" t="str">
        <f t="shared" si="115"/>
        <v/>
      </c>
      <c r="AR328" s="113">
        <f t="shared" si="116"/>
        <v>0</v>
      </c>
    </row>
    <row r="329" spans="1:44">
      <c r="A329" s="158"/>
      <c r="B329" s="153"/>
      <c r="C329" s="154"/>
      <c r="D329" s="154"/>
      <c r="E329" s="154"/>
      <c r="F329" s="154"/>
      <c r="G329" s="154"/>
      <c r="H329" s="154"/>
      <c r="I329" s="150"/>
      <c r="J329" s="149"/>
      <c r="K329" s="151"/>
      <c r="L329" s="185">
        <f t="shared" si="122"/>
        <v>0</v>
      </c>
      <c r="M329" s="185">
        <f t="shared" si="123"/>
        <v>0</v>
      </c>
      <c r="N329" s="186">
        <f t="shared" si="124"/>
        <v>0</v>
      </c>
      <c r="O329" s="180"/>
      <c r="P329" s="177"/>
      <c r="Q329" s="166" t="str">
        <f t="shared" si="125"/>
        <v/>
      </c>
      <c r="R329" s="166"/>
      <c r="S329" s="167" t="e">
        <f>IF(HYPERLINK(INDEX(Tables!D:D,MATCH('BG Justif'!Q329,Tables!F:F,0)))&lt;&gt;"",HYPERLINK(INDEX(Tables!D:D,MATCH('BG Justif'!Q329,Tables!F:F,0)),"Tableau de variation"),"")</f>
        <v>#N/A</v>
      </c>
      <c r="T329" s="168"/>
      <c r="U329" s="169"/>
      <c r="Z329" s="233" t="str">
        <f t="shared" si="126"/>
        <v/>
      </c>
      <c r="AA329" s="233">
        <f t="shared" si="127"/>
        <v>0</v>
      </c>
      <c r="AB329" s="233">
        <f t="shared" si="117"/>
        <v>0</v>
      </c>
      <c r="AC329" s="233">
        <f t="shared" si="118"/>
        <v>0</v>
      </c>
      <c r="AD329" s="233">
        <f t="shared" si="119"/>
        <v>0</v>
      </c>
      <c r="AE329" s="233">
        <f t="shared" si="120"/>
        <v>0</v>
      </c>
      <c r="AF329" s="233">
        <f t="shared" si="121"/>
        <v>0</v>
      </c>
      <c r="AG329" s="233">
        <f t="shared" si="105"/>
        <v>0</v>
      </c>
      <c r="AH329" s="233">
        <f t="shared" si="106"/>
        <v>0</v>
      </c>
      <c r="AI329" s="233">
        <f t="shared" si="107"/>
        <v>0</v>
      </c>
      <c r="AJ329" s="233">
        <f t="shared" si="108"/>
        <v>0</v>
      </c>
      <c r="AK329" s="233">
        <f t="shared" si="109"/>
        <v>0</v>
      </c>
      <c r="AL329" s="233">
        <f t="shared" si="110"/>
        <v>0</v>
      </c>
      <c r="AM329" s="233">
        <f t="shared" si="111"/>
        <v>0</v>
      </c>
      <c r="AN329" s="233">
        <f t="shared" si="112"/>
        <v>0</v>
      </c>
      <c r="AO329" s="233">
        <f t="shared" si="113"/>
        <v>0</v>
      </c>
      <c r="AP329" s="233">
        <f t="shared" si="114"/>
        <v>0</v>
      </c>
      <c r="AQ329" s="233" t="str">
        <f t="shared" si="115"/>
        <v/>
      </c>
      <c r="AR329" s="113">
        <f t="shared" si="116"/>
        <v>0</v>
      </c>
    </row>
    <row r="330" spans="1:44">
      <c r="A330" s="158"/>
      <c r="B330" s="153"/>
      <c r="C330" s="154"/>
      <c r="D330" s="154"/>
      <c r="E330" s="154"/>
      <c r="F330" s="154"/>
      <c r="G330" s="154"/>
      <c r="H330" s="154"/>
      <c r="I330" s="141"/>
      <c r="J330" s="149"/>
      <c r="K330" s="143"/>
      <c r="L330" s="185">
        <f t="shared" si="122"/>
        <v>0</v>
      </c>
      <c r="M330" s="185">
        <f t="shared" si="123"/>
        <v>0</v>
      </c>
      <c r="N330" s="186">
        <f t="shared" si="124"/>
        <v>0</v>
      </c>
      <c r="O330" s="180"/>
      <c r="P330" s="177"/>
      <c r="Q330" s="166" t="str">
        <f t="shared" si="125"/>
        <v/>
      </c>
      <c r="R330" s="166"/>
      <c r="S330" s="167" t="e">
        <f>IF(HYPERLINK(INDEX(Tables!D:D,MATCH('BG Justif'!Q330,Tables!F:F,0)))&lt;&gt;"",HYPERLINK(INDEX(Tables!D:D,MATCH('BG Justif'!Q330,Tables!F:F,0)),"Tableau de variation"),"")</f>
        <v>#N/A</v>
      </c>
      <c r="T330" s="168"/>
      <c r="U330" s="169"/>
      <c r="Z330" s="233" t="str">
        <f t="shared" si="126"/>
        <v/>
      </c>
      <c r="AA330" s="233">
        <f t="shared" si="127"/>
        <v>0</v>
      </c>
      <c r="AB330" s="233">
        <f t="shared" si="117"/>
        <v>0</v>
      </c>
      <c r="AC330" s="233">
        <f t="shared" si="118"/>
        <v>0</v>
      </c>
      <c r="AD330" s="233">
        <f t="shared" si="119"/>
        <v>0</v>
      </c>
      <c r="AE330" s="233">
        <f t="shared" si="120"/>
        <v>0</v>
      </c>
      <c r="AF330" s="233">
        <f t="shared" si="121"/>
        <v>0</v>
      </c>
      <c r="AG330" s="233">
        <f t="shared" si="105"/>
        <v>0</v>
      </c>
      <c r="AH330" s="233">
        <f t="shared" si="106"/>
        <v>0</v>
      </c>
      <c r="AI330" s="233">
        <f t="shared" si="107"/>
        <v>0</v>
      </c>
      <c r="AJ330" s="233">
        <f t="shared" si="108"/>
        <v>0</v>
      </c>
      <c r="AK330" s="233">
        <f t="shared" si="109"/>
        <v>0</v>
      </c>
      <c r="AL330" s="233">
        <f t="shared" si="110"/>
        <v>0</v>
      </c>
      <c r="AM330" s="233">
        <f t="shared" si="111"/>
        <v>0</v>
      </c>
      <c r="AN330" s="233">
        <f t="shared" si="112"/>
        <v>0</v>
      </c>
      <c r="AO330" s="233">
        <f t="shared" si="113"/>
        <v>0</v>
      </c>
      <c r="AP330" s="233">
        <f t="shared" si="114"/>
        <v>0</v>
      </c>
      <c r="AQ330" s="233" t="str">
        <f t="shared" si="115"/>
        <v/>
      </c>
      <c r="AR330" s="113">
        <f t="shared" si="116"/>
        <v>0</v>
      </c>
    </row>
    <row r="331" spans="1:44">
      <c r="A331" s="158"/>
      <c r="B331" s="153"/>
      <c r="C331" s="154"/>
      <c r="D331" s="154"/>
      <c r="E331" s="154"/>
      <c r="F331" s="154"/>
      <c r="G331" s="154"/>
      <c r="H331" s="154"/>
      <c r="I331" s="150"/>
      <c r="J331" s="149"/>
      <c r="K331" s="151"/>
      <c r="L331" s="185">
        <f t="shared" si="122"/>
        <v>0</v>
      </c>
      <c r="M331" s="185">
        <f t="shared" si="123"/>
        <v>0</v>
      </c>
      <c r="N331" s="186">
        <f t="shared" si="124"/>
        <v>0</v>
      </c>
      <c r="O331" s="180"/>
      <c r="P331" s="177"/>
      <c r="Q331" s="166" t="str">
        <f t="shared" si="125"/>
        <v/>
      </c>
      <c r="R331" s="166"/>
      <c r="S331" s="167" t="e">
        <f>IF(HYPERLINK(INDEX(Tables!D:D,MATCH('BG Justif'!Q331,Tables!F:F,0)))&lt;&gt;"",HYPERLINK(INDEX(Tables!D:D,MATCH('BG Justif'!Q331,Tables!F:F,0)),"Tableau de variation"),"")</f>
        <v>#N/A</v>
      </c>
      <c r="T331" s="168"/>
      <c r="U331" s="169"/>
      <c r="Z331" s="233" t="str">
        <f t="shared" si="126"/>
        <v/>
      </c>
      <c r="AA331" s="233">
        <f t="shared" si="127"/>
        <v>0</v>
      </c>
      <c r="AB331" s="233">
        <f t="shared" si="117"/>
        <v>0</v>
      </c>
      <c r="AC331" s="233">
        <f t="shared" si="118"/>
        <v>0</v>
      </c>
      <c r="AD331" s="233">
        <f t="shared" si="119"/>
        <v>0</v>
      </c>
      <c r="AE331" s="233">
        <f t="shared" si="120"/>
        <v>0</v>
      </c>
      <c r="AF331" s="233">
        <f t="shared" si="121"/>
        <v>0</v>
      </c>
      <c r="AG331" s="233">
        <f t="shared" si="105"/>
        <v>0</v>
      </c>
      <c r="AH331" s="233">
        <f t="shared" si="106"/>
        <v>0</v>
      </c>
      <c r="AI331" s="233">
        <f t="shared" si="107"/>
        <v>0</v>
      </c>
      <c r="AJ331" s="233">
        <f t="shared" si="108"/>
        <v>0</v>
      </c>
      <c r="AK331" s="233">
        <f t="shared" si="109"/>
        <v>0</v>
      </c>
      <c r="AL331" s="233">
        <f t="shared" si="110"/>
        <v>0</v>
      </c>
      <c r="AM331" s="233">
        <f t="shared" si="111"/>
        <v>0</v>
      </c>
      <c r="AN331" s="233">
        <f t="shared" si="112"/>
        <v>0</v>
      </c>
      <c r="AO331" s="233">
        <f t="shared" si="113"/>
        <v>0</v>
      </c>
      <c r="AP331" s="233">
        <f t="shared" si="114"/>
        <v>0</v>
      </c>
      <c r="AQ331" s="233" t="str">
        <f t="shared" si="115"/>
        <v/>
      </c>
      <c r="AR331" s="113">
        <f t="shared" si="116"/>
        <v>0</v>
      </c>
    </row>
    <row r="332" spans="1:44">
      <c r="A332" s="158"/>
      <c r="B332" s="153"/>
      <c r="C332" s="154"/>
      <c r="D332" s="154"/>
      <c r="E332" s="154"/>
      <c r="F332" s="154"/>
      <c r="G332" s="154"/>
      <c r="H332" s="154"/>
      <c r="I332" s="141"/>
      <c r="J332" s="149"/>
      <c r="K332" s="143"/>
      <c r="L332" s="185">
        <f t="shared" si="122"/>
        <v>0</v>
      </c>
      <c r="M332" s="185">
        <f t="shared" si="123"/>
        <v>0</v>
      </c>
      <c r="N332" s="186">
        <f t="shared" si="124"/>
        <v>0</v>
      </c>
      <c r="O332" s="180"/>
      <c r="P332" s="177"/>
      <c r="Q332" s="166" t="str">
        <f t="shared" si="125"/>
        <v/>
      </c>
      <c r="R332" s="166"/>
      <c r="S332" s="167" t="e">
        <f>IF(HYPERLINK(INDEX(Tables!D:D,MATCH('BG Justif'!Q332,Tables!F:F,0)))&lt;&gt;"",HYPERLINK(INDEX(Tables!D:D,MATCH('BG Justif'!Q332,Tables!F:F,0)),"Tableau de variation"),"")</f>
        <v>#N/A</v>
      </c>
      <c r="T332" s="168"/>
      <c r="U332" s="169"/>
      <c r="Z332" s="233" t="str">
        <f t="shared" si="126"/>
        <v/>
      </c>
      <c r="AA332" s="233">
        <f t="shared" si="127"/>
        <v>0</v>
      </c>
      <c r="AB332" s="233">
        <f t="shared" si="117"/>
        <v>0</v>
      </c>
      <c r="AC332" s="233">
        <f t="shared" si="118"/>
        <v>0</v>
      </c>
      <c r="AD332" s="233">
        <f t="shared" si="119"/>
        <v>0</v>
      </c>
      <c r="AE332" s="233">
        <f t="shared" si="120"/>
        <v>0</v>
      </c>
      <c r="AF332" s="233">
        <f t="shared" si="121"/>
        <v>0</v>
      </c>
      <c r="AG332" s="233">
        <f t="shared" si="105"/>
        <v>0</v>
      </c>
      <c r="AH332" s="233">
        <f t="shared" si="106"/>
        <v>0</v>
      </c>
      <c r="AI332" s="233">
        <f t="shared" si="107"/>
        <v>0</v>
      </c>
      <c r="AJ332" s="233">
        <f t="shared" si="108"/>
        <v>0</v>
      </c>
      <c r="AK332" s="233">
        <f t="shared" si="109"/>
        <v>0</v>
      </c>
      <c r="AL332" s="233">
        <f t="shared" si="110"/>
        <v>0</v>
      </c>
      <c r="AM332" s="233">
        <f t="shared" si="111"/>
        <v>0</v>
      </c>
      <c r="AN332" s="233">
        <f t="shared" si="112"/>
        <v>0</v>
      </c>
      <c r="AO332" s="233">
        <f t="shared" si="113"/>
        <v>0</v>
      </c>
      <c r="AP332" s="233">
        <f t="shared" si="114"/>
        <v>0</v>
      </c>
      <c r="AQ332" s="233" t="str">
        <f t="shared" si="115"/>
        <v/>
      </c>
      <c r="AR332" s="113">
        <f t="shared" si="116"/>
        <v>0</v>
      </c>
    </row>
    <row r="333" spans="1:44">
      <c r="A333" s="158"/>
      <c r="B333" s="153"/>
      <c r="C333" s="154"/>
      <c r="D333" s="154"/>
      <c r="E333" s="154"/>
      <c r="F333" s="154"/>
      <c r="G333" s="154"/>
      <c r="H333" s="154"/>
      <c r="I333" s="150"/>
      <c r="J333" s="149"/>
      <c r="K333" s="151"/>
      <c r="L333" s="185">
        <f t="shared" si="122"/>
        <v>0</v>
      </c>
      <c r="M333" s="185">
        <f t="shared" si="123"/>
        <v>0</v>
      </c>
      <c r="N333" s="186">
        <f t="shared" si="124"/>
        <v>0</v>
      </c>
      <c r="O333" s="180"/>
      <c r="P333" s="177"/>
      <c r="Q333" s="166" t="str">
        <f t="shared" si="125"/>
        <v/>
      </c>
      <c r="R333" s="166"/>
      <c r="S333" s="167" t="e">
        <f>IF(HYPERLINK(INDEX(Tables!D:D,MATCH('BG Justif'!Q333,Tables!F:F,0)))&lt;&gt;"",HYPERLINK(INDEX(Tables!D:D,MATCH('BG Justif'!Q333,Tables!F:F,0)),"Tableau de variation"),"")</f>
        <v>#N/A</v>
      </c>
      <c r="T333" s="168"/>
      <c r="U333" s="169"/>
      <c r="Z333" s="233" t="str">
        <f t="shared" si="126"/>
        <v/>
      </c>
      <c r="AA333" s="233">
        <f t="shared" si="127"/>
        <v>0</v>
      </c>
      <c r="AB333" s="233">
        <f t="shared" si="117"/>
        <v>0</v>
      </c>
      <c r="AC333" s="233">
        <f t="shared" si="118"/>
        <v>0</v>
      </c>
      <c r="AD333" s="233">
        <f t="shared" si="119"/>
        <v>0</v>
      </c>
      <c r="AE333" s="233">
        <f t="shared" si="120"/>
        <v>0</v>
      </c>
      <c r="AF333" s="233">
        <f t="shared" si="121"/>
        <v>0</v>
      </c>
      <c r="AG333" s="233">
        <f t="shared" si="105"/>
        <v>0</v>
      </c>
      <c r="AH333" s="233">
        <f t="shared" si="106"/>
        <v>0</v>
      </c>
      <c r="AI333" s="233">
        <f t="shared" si="107"/>
        <v>0</v>
      </c>
      <c r="AJ333" s="233">
        <f t="shared" si="108"/>
        <v>0</v>
      </c>
      <c r="AK333" s="233">
        <f t="shared" si="109"/>
        <v>0</v>
      </c>
      <c r="AL333" s="233">
        <f t="shared" si="110"/>
        <v>0</v>
      </c>
      <c r="AM333" s="233">
        <f t="shared" si="111"/>
        <v>0</v>
      </c>
      <c r="AN333" s="233">
        <f t="shared" si="112"/>
        <v>0</v>
      </c>
      <c r="AO333" s="233">
        <f t="shared" si="113"/>
        <v>0</v>
      </c>
      <c r="AP333" s="233">
        <f t="shared" si="114"/>
        <v>0</v>
      </c>
      <c r="AQ333" s="233" t="str">
        <f t="shared" si="115"/>
        <v/>
      </c>
      <c r="AR333" s="113">
        <f t="shared" si="116"/>
        <v>0</v>
      </c>
    </row>
    <row r="334" spans="1:44">
      <c r="A334" s="158"/>
      <c r="B334" s="153"/>
      <c r="C334" s="154"/>
      <c r="D334" s="154"/>
      <c r="E334" s="154"/>
      <c r="F334" s="154"/>
      <c r="G334" s="154"/>
      <c r="H334" s="154"/>
      <c r="I334" s="141"/>
      <c r="J334" s="149"/>
      <c r="K334" s="143"/>
      <c r="L334" s="185">
        <f t="shared" si="122"/>
        <v>0</v>
      </c>
      <c r="M334" s="185">
        <f t="shared" si="123"/>
        <v>0</v>
      </c>
      <c r="N334" s="186">
        <f t="shared" si="124"/>
        <v>0</v>
      </c>
      <c r="O334" s="180"/>
      <c r="P334" s="177"/>
      <c r="Q334" s="166" t="str">
        <f t="shared" si="125"/>
        <v/>
      </c>
      <c r="R334" s="166"/>
      <c r="S334" s="167" t="e">
        <f>IF(HYPERLINK(INDEX(Tables!D:D,MATCH('BG Justif'!Q334,Tables!F:F,0)))&lt;&gt;"",HYPERLINK(INDEX(Tables!D:D,MATCH('BG Justif'!Q334,Tables!F:F,0)),"Tableau de variation"),"")</f>
        <v>#N/A</v>
      </c>
      <c r="T334" s="168"/>
      <c r="U334" s="169"/>
      <c r="Z334" s="233" t="str">
        <f t="shared" si="126"/>
        <v/>
      </c>
      <c r="AA334" s="233">
        <f t="shared" si="127"/>
        <v>0</v>
      </c>
      <c r="AB334" s="233">
        <f t="shared" si="117"/>
        <v>0</v>
      </c>
      <c r="AC334" s="233">
        <f t="shared" si="118"/>
        <v>0</v>
      </c>
      <c r="AD334" s="233">
        <f t="shared" si="119"/>
        <v>0</v>
      </c>
      <c r="AE334" s="233">
        <f t="shared" si="120"/>
        <v>0</v>
      </c>
      <c r="AF334" s="233">
        <f t="shared" si="121"/>
        <v>0</v>
      </c>
      <c r="AG334" s="233">
        <f t="shared" si="105"/>
        <v>0</v>
      </c>
      <c r="AH334" s="233">
        <f t="shared" si="106"/>
        <v>0</v>
      </c>
      <c r="AI334" s="233">
        <f t="shared" si="107"/>
        <v>0</v>
      </c>
      <c r="AJ334" s="233">
        <f t="shared" si="108"/>
        <v>0</v>
      </c>
      <c r="AK334" s="233">
        <f t="shared" si="109"/>
        <v>0</v>
      </c>
      <c r="AL334" s="233">
        <f t="shared" si="110"/>
        <v>0</v>
      </c>
      <c r="AM334" s="233">
        <f t="shared" si="111"/>
        <v>0</v>
      </c>
      <c r="AN334" s="233">
        <f t="shared" si="112"/>
        <v>0</v>
      </c>
      <c r="AO334" s="233">
        <f t="shared" si="113"/>
        <v>0</v>
      </c>
      <c r="AP334" s="233">
        <f t="shared" si="114"/>
        <v>0</v>
      </c>
      <c r="AQ334" s="233" t="str">
        <f t="shared" si="115"/>
        <v/>
      </c>
      <c r="AR334" s="113">
        <f t="shared" si="116"/>
        <v>0</v>
      </c>
    </row>
    <row r="335" spans="1:44">
      <c r="A335" s="158"/>
      <c r="B335" s="153"/>
      <c r="C335" s="154"/>
      <c r="D335" s="154"/>
      <c r="E335" s="154"/>
      <c r="F335" s="154"/>
      <c r="G335" s="154"/>
      <c r="H335" s="154"/>
      <c r="I335" s="150"/>
      <c r="J335" s="149"/>
      <c r="K335" s="151"/>
      <c r="L335" s="185">
        <f t="shared" si="122"/>
        <v>0</v>
      </c>
      <c r="M335" s="185">
        <f t="shared" si="123"/>
        <v>0</v>
      </c>
      <c r="N335" s="186">
        <f t="shared" si="124"/>
        <v>0</v>
      </c>
      <c r="O335" s="180"/>
      <c r="P335" s="177"/>
      <c r="Q335" s="166" t="str">
        <f t="shared" si="125"/>
        <v/>
      </c>
      <c r="R335" s="166"/>
      <c r="S335" s="167" t="e">
        <f>IF(HYPERLINK(INDEX(Tables!D:D,MATCH('BG Justif'!Q335,Tables!F:F,0)))&lt;&gt;"",HYPERLINK(INDEX(Tables!D:D,MATCH('BG Justif'!Q335,Tables!F:F,0)),"Tableau de variation"),"")</f>
        <v>#N/A</v>
      </c>
      <c r="T335" s="168"/>
      <c r="U335" s="169"/>
      <c r="Z335" s="233" t="str">
        <f t="shared" si="126"/>
        <v/>
      </c>
      <c r="AA335" s="233">
        <f t="shared" si="127"/>
        <v>0</v>
      </c>
      <c r="AB335" s="233">
        <f t="shared" si="117"/>
        <v>0</v>
      </c>
      <c r="AC335" s="233">
        <f t="shared" si="118"/>
        <v>0</v>
      </c>
      <c r="AD335" s="233">
        <f t="shared" si="119"/>
        <v>0</v>
      </c>
      <c r="AE335" s="233">
        <f t="shared" si="120"/>
        <v>0</v>
      </c>
      <c r="AF335" s="233">
        <f t="shared" si="121"/>
        <v>0</v>
      </c>
      <c r="AG335" s="233">
        <f t="shared" ref="AG335:AG398" si="128">+G335</f>
        <v>0</v>
      </c>
      <c r="AH335" s="233">
        <f t="shared" ref="AH335:AH398" si="129">+H335</f>
        <v>0</v>
      </c>
      <c r="AI335" s="233">
        <f t="shared" ref="AI335:AI398" si="130">+I335</f>
        <v>0</v>
      </c>
      <c r="AJ335" s="233">
        <f t="shared" ref="AJ335:AJ398" si="131">+J335</f>
        <v>0</v>
      </c>
      <c r="AK335" s="233">
        <f t="shared" ref="AK335:AK398" si="132">+K335</f>
        <v>0</v>
      </c>
      <c r="AL335" s="233">
        <f t="shared" ref="AL335:AL398" si="133">+L335</f>
        <v>0</v>
      </c>
      <c r="AM335" s="233">
        <f t="shared" ref="AM335:AM398" si="134">+M335</f>
        <v>0</v>
      </c>
      <c r="AN335" s="233">
        <f t="shared" ref="AN335:AN398" si="135">+N335</f>
        <v>0</v>
      </c>
      <c r="AO335" s="233">
        <f t="shared" ref="AO335:AO398" si="136">+O335</f>
        <v>0</v>
      </c>
      <c r="AP335" s="233">
        <f t="shared" ref="AP335:AP398" si="137">+P335</f>
        <v>0</v>
      </c>
      <c r="AQ335" s="233" t="str">
        <f t="shared" ref="AQ335:AQ398" si="138">+Q335</f>
        <v/>
      </c>
      <c r="AR335" s="113">
        <f t="shared" ref="AR335:AR398" si="139">+R335</f>
        <v>0</v>
      </c>
    </row>
    <row r="336" spans="1:44">
      <c r="A336" s="158"/>
      <c r="B336" s="153"/>
      <c r="C336" s="154"/>
      <c r="D336" s="154"/>
      <c r="E336" s="154"/>
      <c r="F336" s="154"/>
      <c r="G336" s="154"/>
      <c r="H336" s="154"/>
      <c r="I336" s="141"/>
      <c r="J336" s="149"/>
      <c r="K336" s="143"/>
      <c r="L336" s="185">
        <f t="shared" si="122"/>
        <v>0</v>
      </c>
      <c r="M336" s="185">
        <f t="shared" si="123"/>
        <v>0</v>
      </c>
      <c r="N336" s="186">
        <f t="shared" si="124"/>
        <v>0</v>
      </c>
      <c r="O336" s="180"/>
      <c r="P336" s="177"/>
      <c r="Q336" s="166" t="str">
        <f t="shared" si="125"/>
        <v/>
      </c>
      <c r="R336" s="166"/>
      <c r="S336" s="167" t="e">
        <f>IF(HYPERLINK(INDEX(Tables!D:D,MATCH('BG Justif'!Q336,Tables!F:F,0)))&lt;&gt;"",HYPERLINK(INDEX(Tables!D:D,MATCH('BG Justif'!Q336,Tables!F:F,0)),"Tableau de variation"),"")</f>
        <v>#N/A</v>
      </c>
      <c r="T336" s="168"/>
      <c r="U336" s="169"/>
      <c r="Z336" s="233" t="str">
        <f t="shared" si="126"/>
        <v/>
      </c>
      <c r="AA336" s="233">
        <f t="shared" si="127"/>
        <v>0</v>
      </c>
      <c r="AB336" s="233">
        <f t="shared" ref="AB336:AB399" si="140">+B336</f>
        <v>0</v>
      </c>
      <c r="AC336" s="233">
        <f t="shared" ref="AC336:AC399" si="141">+C336</f>
        <v>0</v>
      </c>
      <c r="AD336" s="233">
        <f t="shared" ref="AD336:AD399" si="142">+D336</f>
        <v>0</v>
      </c>
      <c r="AE336" s="233">
        <f t="shared" ref="AE336:AE399" si="143">+E336</f>
        <v>0</v>
      </c>
      <c r="AF336" s="233">
        <f t="shared" ref="AF336:AF399" si="144">+F336</f>
        <v>0</v>
      </c>
      <c r="AG336" s="233">
        <f t="shared" si="128"/>
        <v>0</v>
      </c>
      <c r="AH336" s="233">
        <f t="shared" si="129"/>
        <v>0</v>
      </c>
      <c r="AI336" s="233">
        <f t="shared" si="130"/>
        <v>0</v>
      </c>
      <c r="AJ336" s="233">
        <f t="shared" si="131"/>
        <v>0</v>
      </c>
      <c r="AK336" s="233">
        <f t="shared" si="132"/>
        <v>0</v>
      </c>
      <c r="AL336" s="233">
        <f t="shared" si="133"/>
        <v>0</v>
      </c>
      <c r="AM336" s="233">
        <f t="shared" si="134"/>
        <v>0</v>
      </c>
      <c r="AN336" s="233">
        <f t="shared" si="135"/>
        <v>0</v>
      </c>
      <c r="AO336" s="233">
        <f t="shared" si="136"/>
        <v>0</v>
      </c>
      <c r="AP336" s="233">
        <f t="shared" si="137"/>
        <v>0</v>
      </c>
      <c r="AQ336" s="233" t="str">
        <f t="shared" si="138"/>
        <v/>
      </c>
      <c r="AR336" s="113">
        <f t="shared" si="139"/>
        <v>0</v>
      </c>
    </row>
    <row r="337" spans="1:44">
      <c r="A337" s="158"/>
      <c r="B337" s="153"/>
      <c r="C337" s="154"/>
      <c r="D337" s="154"/>
      <c r="E337" s="154"/>
      <c r="F337" s="154"/>
      <c r="G337" s="154"/>
      <c r="H337" s="154"/>
      <c r="I337" s="150"/>
      <c r="J337" s="149"/>
      <c r="K337" s="151"/>
      <c r="L337" s="185">
        <f t="shared" si="122"/>
        <v>0</v>
      </c>
      <c r="M337" s="185">
        <f t="shared" si="123"/>
        <v>0</v>
      </c>
      <c r="N337" s="186">
        <f t="shared" si="124"/>
        <v>0</v>
      </c>
      <c r="O337" s="180"/>
      <c r="P337" s="177"/>
      <c r="Q337" s="166" t="str">
        <f t="shared" si="125"/>
        <v/>
      </c>
      <c r="R337" s="166"/>
      <c r="S337" s="167" t="e">
        <f>IF(HYPERLINK(INDEX(Tables!D:D,MATCH('BG Justif'!Q337,Tables!F:F,0)))&lt;&gt;"",HYPERLINK(INDEX(Tables!D:D,MATCH('BG Justif'!Q337,Tables!F:F,0)),"Tableau de variation"),"")</f>
        <v>#N/A</v>
      </c>
      <c r="T337" s="168"/>
      <c r="U337" s="169"/>
      <c r="Z337" s="233" t="str">
        <f t="shared" si="126"/>
        <v/>
      </c>
      <c r="AA337" s="233">
        <f t="shared" si="127"/>
        <v>0</v>
      </c>
      <c r="AB337" s="233">
        <f t="shared" si="140"/>
        <v>0</v>
      </c>
      <c r="AC337" s="233">
        <f t="shared" si="141"/>
        <v>0</v>
      </c>
      <c r="AD337" s="233">
        <f t="shared" si="142"/>
        <v>0</v>
      </c>
      <c r="AE337" s="233">
        <f t="shared" si="143"/>
        <v>0</v>
      </c>
      <c r="AF337" s="233">
        <f t="shared" si="144"/>
        <v>0</v>
      </c>
      <c r="AG337" s="233">
        <f t="shared" si="128"/>
        <v>0</v>
      </c>
      <c r="AH337" s="233">
        <f t="shared" si="129"/>
        <v>0</v>
      </c>
      <c r="AI337" s="233">
        <f t="shared" si="130"/>
        <v>0</v>
      </c>
      <c r="AJ337" s="233">
        <f t="shared" si="131"/>
        <v>0</v>
      </c>
      <c r="AK337" s="233">
        <f t="shared" si="132"/>
        <v>0</v>
      </c>
      <c r="AL337" s="233">
        <f t="shared" si="133"/>
        <v>0</v>
      </c>
      <c r="AM337" s="233">
        <f t="shared" si="134"/>
        <v>0</v>
      </c>
      <c r="AN337" s="233">
        <f t="shared" si="135"/>
        <v>0</v>
      </c>
      <c r="AO337" s="233">
        <f t="shared" si="136"/>
        <v>0</v>
      </c>
      <c r="AP337" s="233">
        <f t="shared" si="137"/>
        <v>0</v>
      </c>
      <c r="AQ337" s="233" t="str">
        <f t="shared" si="138"/>
        <v/>
      </c>
      <c r="AR337" s="113">
        <f t="shared" si="139"/>
        <v>0</v>
      </c>
    </row>
    <row r="338" spans="1:44">
      <c r="A338" s="158"/>
      <c r="B338" s="153"/>
      <c r="C338" s="154"/>
      <c r="D338" s="154"/>
      <c r="E338" s="154"/>
      <c r="F338" s="154"/>
      <c r="G338" s="154"/>
      <c r="H338" s="154"/>
      <c r="I338" s="141"/>
      <c r="J338" s="149"/>
      <c r="K338" s="143"/>
      <c r="L338" s="185">
        <f t="shared" si="122"/>
        <v>0</v>
      </c>
      <c r="M338" s="185">
        <f t="shared" si="123"/>
        <v>0</v>
      </c>
      <c r="N338" s="186">
        <f t="shared" si="124"/>
        <v>0</v>
      </c>
      <c r="O338" s="180"/>
      <c r="P338" s="177"/>
      <c r="Q338" s="166" t="str">
        <f t="shared" si="125"/>
        <v/>
      </c>
      <c r="R338" s="166"/>
      <c r="S338" s="167" t="e">
        <f>IF(HYPERLINK(INDEX(Tables!D:D,MATCH('BG Justif'!Q338,Tables!F:F,0)))&lt;&gt;"",HYPERLINK(INDEX(Tables!D:D,MATCH('BG Justif'!Q338,Tables!F:F,0)),"Tableau de variation"),"")</f>
        <v>#N/A</v>
      </c>
      <c r="T338" s="168"/>
      <c r="U338" s="169"/>
      <c r="Z338" s="233" t="str">
        <f t="shared" si="126"/>
        <v/>
      </c>
      <c r="AA338" s="233">
        <f t="shared" si="127"/>
        <v>0</v>
      </c>
      <c r="AB338" s="233">
        <f t="shared" si="140"/>
        <v>0</v>
      </c>
      <c r="AC338" s="233">
        <f t="shared" si="141"/>
        <v>0</v>
      </c>
      <c r="AD338" s="233">
        <f t="shared" si="142"/>
        <v>0</v>
      </c>
      <c r="AE338" s="233">
        <f t="shared" si="143"/>
        <v>0</v>
      </c>
      <c r="AF338" s="233">
        <f t="shared" si="144"/>
        <v>0</v>
      </c>
      <c r="AG338" s="233">
        <f t="shared" si="128"/>
        <v>0</v>
      </c>
      <c r="AH338" s="233">
        <f t="shared" si="129"/>
        <v>0</v>
      </c>
      <c r="AI338" s="233">
        <f t="shared" si="130"/>
        <v>0</v>
      </c>
      <c r="AJ338" s="233">
        <f t="shared" si="131"/>
        <v>0</v>
      </c>
      <c r="AK338" s="233">
        <f t="shared" si="132"/>
        <v>0</v>
      </c>
      <c r="AL338" s="233">
        <f t="shared" si="133"/>
        <v>0</v>
      </c>
      <c r="AM338" s="233">
        <f t="shared" si="134"/>
        <v>0</v>
      </c>
      <c r="AN338" s="233">
        <f t="shared" si="135"/>
        <v>0</v>
      </c>
      <c r="AO338" s="233">
        <f t="shared" si="136"/>
        <v>0</v>
      </c>
      <c r="AP338" s="233">
        <f t="shared" si="137"/>
        <v>0</v>
      </c>
      <c r="AQ338" s="233" t="str">
        <f t="shared" si="138"/>
        <v/>
      </c>
      <c r="AR338" s="113">
        <f t="shared" si="139"/>
        <v>0</v>
      </c>
    </row>
    <row r="339" spans="1:44">
      <c r="A339" s="158"/>
      <c r="B339" s="153"/>
      <c r="C339" s="154"/>
      <c r="D339" s="154"/>
      <c r="E339" s="154"/>
      <c r="F339" s="154"/>
      <c r="G339" s="154"/>
      <c r="H339" s="154"/>
      <c r="I339" s="150"/>
      <c r="J339" s="149"/>
      <c r="K339" s="151"/>
      <c r="L339" s="185">
        <f t="shared" si="122"/>
        <v>0</v>
      </c>
      <c r="M339" s="185">
        <f t="shared" si="123"/>
        <v>0</v>
      </c>
      <c r="N339" s="186">
        <f t="shared" si="124"/>
        <v>0</v>
      </c>
      <c r="O339" s="180"/>
      <c r="P339" s="177"/>
      <c r="Q339" s="166" t="str">
        <f t="shared" si="125"/>
        <v/>
      </c>
      <c r="R339" s="166"/>
      <c r="S339" s="167" t="e">
        <f>IF(HYPERLINK(INDEX(Tables!D:D,MATCH('BG Justif'!Q339,Tables!F:F,0)))&lt;&gt;"",HYPERLINK(INDEX(Tables!D:D,MATCH('BG Justif'!Q339,Tables!F:F,0)),"Tableau de variation"),"")</f>
        <v>#N/A</v>
      </c>
      <c r="T339" s="168"/>
      <c r="U339" s="169"/>
      <c r="Z339" s="233" t="str">
        <f t="shared" si="126"/>
        <v/>
      </c>
      <c r="AA339" s="233">
        <f t="shared" si="127"/>
        <v>0</v>
      </c>
      <c r="AB339" s="233">
        <f t="shared" si="140"/>
        <v>0</v>
      </c>
      <c r="AC339" s="233">
        <f t="shared" si="141"/>
        <v>0</v>
      </c>
      <c r="AD339" s="233">
        <f t="shared" si="142"/>
        <v>0</v>
      </c>
      <c r="AE339" s="233">
        <f t="shared" si="143"/>
        <v>0</v>
      </c>
      <c r="AF339" s="233">
        <f t="shared" si="144"/>
        <v>0</v>
      </c>
      <c r="AG339" s="233">
        <f t="shared" si="128"/>
        <v>0</v>
      </c>
      <c r="AH339" s="233">
        <f t="shared" si="129"/>
        <v>0</v>
      </c>
      <c r="AI339" s="233">
        <f t="shared" si="130"/>
        <v>0</v>
      </c>
      <c r="AJ339" s="233">
        <f t="shared" si="131"/>
        <v>0</v>
      </c>
      <c r="AK339" s="233">
        <f t="shared" si="132"/>
        <v>0</v>
      </c>
      <c r="AL339" s="233">
        <f t="shared" si="133"/>
        <v>0</v>
      </c>
      <c r="AM339" s="233">
        <f t="shared" si="134"/>
        <v>0</v>
      </c>
      <c r="AN339" s="233">
        <f t="shared" si="135"/>
        <v>0</v>
      </c>
      <c r="AO339" s="233">
        <f t="shared" si="136"/>
        <v>0</v>
      </c>
      <c r="AP339" s="233">
        <f t="shared" si="137"/>
        <v>0</v>
      </c>
      <c r="AQ339" s="233" t="str">
        <f t="shared" si="138"/>
        <v/>
      </c>
      <c r="AR339" s="113">
        <f t="shared" si="139"/>
        <v>0</v>
      </c>
    </row>
    <row r="340" spans="1:44">
      <c r="A340" s="158"/>
      <c r="B340" s="153"/>
      <c r="C340" s="154"/>
      <c r="D340" s="154"/>
      <c r="E340" s="154"/>
      <c r="F340" s="154"/>
      <c r="G340" s="154"/>
      <c r="H340" s="154"/>
      <c r="I340" s="141"/>
      <c r="J340" s="149"/>
      <c r="K340" s="143"/>
      <c r="L340" s="185">
        <f t="shared" si="122"/>
        <v>0</v>
      </c>
      <c r="M340" s="185">
        <f t="shared" si="123"/>
        <v>0</v>
      </c>
      <c r="N340" s="186">
        <f t="shared" si="124"/>
        <v>0</v>
      </c>
      <c r="O340" s="180"/>
      <c r="P340" s="177"/>
      <c r="Q340" s="166" t="str">
        <f t="shared" si="125"/>
        <v/>
      </c>
      <c r="R340" s="166"/>
      <c r="S340" s="167" t="e">
        <f>IF(HYPERLINK(INDEX(Tables!D:D,MATCH('BG Justif'!Q340,Tables!F:F,0)))&lt;&gt;"",HYPERLINK(INDEX(Tables!D:D,MATCH('BG Justif'!Q340,Tables!F:F,0)),"Tableau de variation"),"")</f>
        <v>#N/A</v>
      </c>
      <c r="T340" s="168"/>
      <c r="U340" s="169"/>
      <c r="Z340" s="233" t="str">
        <f t="shared" si="126"/>
        <v/>
      </c>
      <c r="AA340" s="233">
        <f t="shared" si="127"/>
        <v>0</v>
      </c>
      <c r="AB340" s="233">
        <f t="shared" si="140"/>
        <v>0</v>
      </c>
      <c r="AC340" s="233">
        <f t="shared" si="141"/>
        <v>0</v>
      </c>
      <c r="AD340" s="233">
        <f t="shared" si="142"/>
        <v>0</v>
      </c>
      <c r="AE340" s="233">
        <f t="shared" si="143"/>
        <v>0</v>
      </c>
      <c r="AF340" s="233">
        <f t="shared" si="144"/>
        <v>0</v>
      </c>
      <c r="AG340" s="233">
        <f t="shared" si="128"/>
        <v>0</v>
      </c>
      <c r="AH340" s="233">
        <f t="shared" si="129"/>
        <v>0</v>
      </c>
      <c r="AI340" s="233">
        <f t="shared" si="130"/>
        <v>0</v>
      </c>
      <c r="AJ340" s="233">
        <f t="shared" si="131"/>
        <v>0</v>
      </c>
      <c r="AK340" s="233">
        <f t="shared" si="132"/>
        <v>0</v>
      </c>
      <c r="AL340" s="233">
        <f t="shared" si="133"/>
        <v>0</v>
      </c>
      <c r="AM340" s="233">
        <f t="shared" si="134"/>
        <v>0</v>
      </c>
      <c r="AN340" s="233">
        <f t="shared" si="135"/>
        <v>0</v>
      </c>
      <c r="AO340" s="233">
        <f t="shared" si="136"/>
        <v>0</v>
      </c>
      <c r="AP340" s="233">
        <f t="shared" si="137"/>
        <v>0</v>
      </c>
      <c r="AQ340" s="233" t="str">
        <f t="shared" si="138"/>
        <v/>
      </c>
      <c r="AR340" s="113">
        <f t="shared" si="139"/>
        <v>0</v>
      </c>
    </row>
    <row r="341" spans="1:44">
      <c r="A341" s="158"/>
      <c r="B341" s="153"/>
      <c r="C341" s="154"/>
      <c r="D341" s="154"/>
      <c r="E341" s="154"/>
      <c r="F341" s="154"/>
      <c r="G341" s="154"/>
      <c r="H341" s="154"/>
      <c r="I341" s="150"/>
      <c r="J341" s="149"/>
      <c r="K341" s="151"/>
      <c r="L341" s="185">
        <f t="shared" si="122"/>
        <v>0</v>
      </c>
      <c r="M341" s="185">
        <f t="shared" si="123"/>
        <v>0</v>
      </c>
      <c r="N341" s="186">
        <f t="shared" si="124"/>
        <v>0</v>
      </c>
      <c r="O341" s="180"/>
      <c r="P341" s="177"/>
      <c r="Q341" s="166" t="str">
        <f t="shared" si="125"/>
        <v/>
      </c>
      <c r="R341" s="166"/>
      <c r="S341" s="167" t="e">
        <f>IF(HYPERLINK(INDEX(Tables!D:D,MATCH('BG Justif'!Q341,Tables!F:F,0)))&lt;&gt;"",HYPERLINK(INDEX(Tables!D:D,MATCH('BG Justif'!Q341,Tables!F:F,0)),"Tableau de variation"),"")</f>
        <v>#N/A</v>
      </c>
      <c r="T341" s="168"/>
      <c r="U341" s="169"/>
      <c r="Z341" s="233" t="str">
        <f t="shared" si="126"/>
        <v/>
      </c>
      <c r="AA341" s="233">
        <f t="shared" si="127"/>
        <v>0</v>
      </c>
      <c r="AB341" s="233">
        <f t="shared" si="140"/>
        <v>0</v>
      </c>
      <c r="AC341" s="233">
        <f t="shared" si="141"/>
        <v>0</v>
      </c>
      <c r="AD341" s="233">
        <f t="shared" si="142"/>
        <v>0</v>
      </c>
      <c r="AE341" s="233">
        <f t="shared" si="143"/>
        <v>0</v>
      </c>
      <c r="AF341" s="233">
        <f t="shared" si="144"/>
        <v>0</v>
      </c>
      <c r="AG341" s="233">
        <f t="shared" si="128"/>
        <v>0</v>
      </c>
      <c r="AH341" s="233">
        <f t="shared" si="129"/>
        <v>0</v>
      </c>
      <c r="AI341" s="233">
        <f t="shared" si="130"/>
        <v>0</v>
      </c>
      <c r="AJ341" s="233">
        <f t="shared" si="131"/>
        <v>0</v>
      </c>
      <c r="AK341" s="233">
        <f t="shared" si="132"/>
        <v>0</v>
      </c>
      <c r="AL341" s="233">
        <f t="shared" si="133"/>
        <v>0</v>
      </c>
      <c r="AM341" s="233">
        <f t="shared" si="134"/>
        <v>0</v>
      </c>
      <c r="AN341" s="233">
        <f t="shared" si="135"/>
        <v>0</v>
      </c>
      <c r="AO341" s="233">
        <f t="shared" si="136"/>
        <v>0</v>
      </c>
      <c r="AP341" s="233">
        <f t="shared" si="137"/>
        <v>0</v>
      </c>
      <c r="AQ341" s="233" t="str">
        <f t="shared" si="138"/>
        <v/>
      </c>
      <c r="AR341" s="113">
        <f t="shared" si="139"/>
        <v>0</v>
      </c>
    </row>
    <row r="342" spans="1:44">
      <c r="A342" s="158"/>
      <c r="B342" s="153"/>
      <c r="C342" s="154"/>
      <c r="D342" s="154"/>
      <c r="E342" s="154"/>
      <c r="F342" s="154"/>
      <c r="G342" s="154"/>
      <c r="H342" s="154"/>
      <c r="I342" s="141"/>
      <c r="J342" s="149"/>
      <c r="K342" s="143"/>
      <c r="L342" s="185">
        <f t="shared" si="122"/>
        <v>0</v>
      </c>
      <c r="M342" s="185">
        <f t="shared" si="123"/>
        <v>0</v>
      </c>
      <c r="N342" s="186">
        <f t="shared" si="124"/>
        <v>0</v>
      </c>
      <c r="O342" s="180"/>
      <c r="P342" s="177"/>
      <c r="Q342" s="166" t="str">
        <f t="shared" si="125"/>
        <v/>
      </c>
      <c r="R342" s="166"/>
      <c r="S342" s="167" t="e">
        <f>IF(HYPERLINK(INDEX(Tables!D:D,MATCH('BG Justif'!Q342,Tables!F:F,0)))&lt;&gt;"",HYPERLINK(INDEX(Tables!D:D,MATCH('BG Justif'!Q342,Tables!F:F,0)),"Tableau de variation"),"")</f>
        <v>#N/A</v>
      </c>
      <c r="T342" s="168"/>
      <c r="U342" s="169"/>
      <c r="Z342" s="233" t="str">
        <f t="shared" si="126"/>
        <v/>
      </c>
      <c r="AA342" s="233">
        <f t="shared" si="127"/>
        <v>0</v>
      </c>
      <c r="AB342" s="233">
        <f t="shared" si="140"/>
        <v>0</v>
      </c>
      <c r="AC342" s="233">
        <f t="shared" si="141"/>
        <v>0</v>
      </c>
      <c r="AD342" s="233">
        <f t="shared" si="142"/>
        <v>0</v>
      </c>
      <c r="AE342" s="233">
        <f t="shared" si="143"/>
        <v>0</v>
      </c>
      <c r="AF342" s="233">
        <f t="shared" si="144"/>
        <v>0</v>
      </c>
      <c r="AG342" s="233">
        <f t="shared" si="128"/>
        <v>0</v>
      </c>
      <c r="AH342" s="233">
        <f t="shared" si="129"/>
        <v>0</v>
      </c>
      <c r="AI342" s="233">
        <f t="shared" si="130"/>
        <v>0</v>
      </c>
      <c r="AJ342" s="233">
        <f t="shared" si="131"/>
        <v>0</v>
      </c>
      <c r="AK342" s="233">
        <f t="shared" si="132"/>
        <v>0</v>
      </c>
      <c r="AL342" s="233">
        <f t="shared" si="133"/>
        <v>0</v>
      </c>
      <c r="AM342" s="233">
        <f t="shared" si="134"/>
        <v>0</v>
      </c>
      <c r="AN342" s="233">
        <f t="shared" si="135"/>
        <v>0</v>
      </c>
      <c r="AO342" s="233">
        <f t="shared" si="136"/>
        <v>0</v>
      </c>
      <c r="AP342" s="233">
        <f t="shared" si="137"/>
        <v>0</v>
      </c>
      <c r="AQ342" s="233" t="str">
        <f t="shared" si="138"/>
        <v/>
      </c>
      <c r="AR342" s="113">
        <f t="shared" si="139"/>
        <v>0</v>
      </c>
    </row>
    <row r="343" spans="1:44">
      <c r="A343" s="158"/>
      <c r="B343" s="153"/>
      <c r="C343" s="154"/>
      <c r="D343" s="154"/>
      <c r="E343" s="154"/>
      <c r="F343" s="154"/>
      <c r="G343" s="154"/>
      <c r="H343" s="154"/>
      <c r="I343" s="150"/>
      <c r="J343" s="149"/>
      <c r="K343" s="151"/>
      <c r="L343" s="185">
        <f t="shared" si="122"/>
        <v>0</v>
      </c>
      <c r="M343" s="185">
        <f t="shared" si="123"/>
        <v>0</v>
      </c>
      <c r="N343" s="186">
        <f t="shared" si="124"/>
        <v>0</v>
      </c>
      <c r="O343" s="180"/>
      <c r="P343" s="177"/>
      <c r="Q343" s="166" t="str">
        <f t="shared" si="125"/>
        <v/>
      </c>
      <c r="R343" s="166"/>
      <c r="S343" s="167" t="e">
        <f>IF(HYPERLINK(INDEX(Tables!D:D,MATCH('BG Justif'!Q343,Tables!F:F,0)))&lt;&gt;"",HYPERLINK(INDEX(Tables!D:D,MATCH('BG Justif'!Q343,Tables!F:F,0)),"Tableau de variation"),"")</f>
        <v>#N/A</v>
      </c>
      <c r="T343" s="168"/>
      <c r="U343" s="169"/>
      <c r="Z343" s="233" t="str">
        <f t="shared" si="126"/>
        <v/>
      </c>
      <c r="AA343" s="233">
        <f t="shared" si="127"/>
        <v>0</v>
      </c>
      <c r="AB343" s="233">
        <f t="shared" si="140"/>
        <v>0</v>
      </c>
      <c r="AC343" s="233">
        <f t="shared" si="141"/>
        <v>0</v>
      </c>
      <c r="AD343" s="233">
        <f t="shared" si="142"/>
        <v>0</v>
      </c>
      <c r="AE343" s="233">
        <f t="shared" si="143"/>
        <v>0</v>
      </c>
      <c r="AF343" s="233">
        <f t="shared" si="144"/>
        <v>0</v>
      </c>
      <c r="AG343" s="233">
        <f t="shared" si="128"/>
        <v>0</v>
      </c>
      <c r="AH343" s="233">
        <f t="shared" si="129"/>
        <v>0</v>
      </c>
      <c r="AI343" s="233">
        <f t="shared" si="130"/>
        <v>0</v>
      </c>
      <c r="AJ343" s="233">
        <f t="shared" si="131"/>
        <v>0</v>
      </c>
      <c r="AK343" s="233">
        <f t="shared" si="132"/>
        <v>0</v>
      </c>
      <c r="AL343" s="233">
        <f t="shared" si="133"/>
        <v>0</v>
      </c>
      <c r="AM343" s="233">
        <f t="shared" si="134"/>
        <v>0</v>
      </c>
      <c r="AN343" s="233">
        <f t="shared" si="135"/>
        <v>0</v>
      </c>
      <c r="AO343" s="233">
        <f t="shared" si="136"/>
        <v>0</v>
      </c>
      <c r="AP343" s="233">
        <f t="shared" si="137"/>
        <v>0</v>
      </c>
      <c r="AQ343" s="233" t="str">
        <f t="shared" si="138"/>
        <v/>
      </c>
      <c r="AR343" s="113">
        <f t="shared" si="139"/>
        <v>0</v>
      </c>
    </row>
    <row r="344" spans="1:44">
      <c r="A344" s="158"/>
      <c r="B344" s="153"/>
      <c r="C344" s="154"/>
      <c r="D344" s="154"/>
      <c r="E344" s="154"/>
      <c r="F344" s="154"/>
      <c r="G344" s="154"/>
      <c r="H344" s="154"/>
      <c r="I344" s="141"/>
      <c r="J344" s="149"/>
      <c r="K344" s="143"/>
      <c r="L344" s="185">
        <f t="shared" si="122"/>
        <v>0</v>
      </c>
      <c r="M344" s="185">
        <f t="shared" si="123"/>
        <v>0</v>
      </c>
      <c r="N344" s="186">
        <f t="shared" si="124"/>
        <v>0</v>
      </c>
      <c r="O344" s="180"/>
      <c r="P344" s="177"/>
      <c r="Q344" s="166" t="str">
        <f t="shared" si="125"/>
        <v/>
      </c>
      <c r="R344" s="166"/>
      <c r="S344" s="167" t="e">
        <f>IF(HYPERLINK(INDEX(Tables!D:D,MATCH('BG Justif'!Q344,Tables!F:F,0)))&lt;&gt;"",HYPERLINK(INDEX(Tables!D:D,MATCH('BG Justif'!Q344,Tables!F:F,0)),"Tableau de variation"),"")</f>
        <v>#N/A</v>
      </c>
      <c r="T344" s="168"/>
      <c r="U344" s="169"/>
      <c r="Z344" s="233" t="str">
        <f t="shared" si="126"/>
        <v/>
      </c>
      <c r="AA344" s="233">
        <f t="shared" si="127"/>
        <v>0</v>
      </c>
      <c r="AB344" s="233">
        <f t="shared" si="140"/>
        <v>0</v>
      </c>
      <c r="AC344" s="233">
        <f t="shared" si="141"/>
        <v>0</v>
      </c>
      <c r="AD344" s="233">
        <f t="shared" si="142"/>
        <v>0</v>
      </c>
      <c r="AE344" s="233">
        <f t="shared" si="143"/>
        <v>0</v>
      </c>
      <c r="AF344" s="233">
        <f t="shared" si="144"/>
        <v>0</v>
      </c>
      <c r="AG344" s="233">
        <f t="shared" si="128"/>
        <v>0</v>
      </c>
      <c r="AH344" s="233">
        <f t="shared" si="129"/>
        <v>0</v>
      </c>
      <c r="AI344" s="233">
        <f t="shared" si="130"/>
        <v>0</v>
      </c>
      <c r="AJ344" s="233">
        <f t="shared" si="131"/>
        <v>0</v>
      </c>
      <c r="AK344" s="233">
        <f t="shared" si="132"/>
        <v>0</v>
      </c>
      <c r="AL344" s="233">
        <f t="shared" si="133"/>
        <v>0</v>
      </c>
      <c r="AM344" s="233">
        <f t="shared" si="134"/>
        <v>0</v>
      </c>
      <c r="AN344" s="233">
        <f t="shared" si="135"/>
        <v>0</v>
      </c>
      <c r="AO344" s="233">
        <f t="shared" si="136"/>
        <v>0</v>
      </c>
      <c r="AP344" s="233">
        <f t="shared" si="137"/>
        <v>0</v>
      </c>
      <c r="AQ344" s="233" t="str">
        <f t="shared" si="138"/>
        <v/>
      </c>
      <c r="AR344" s="113">
        <f t="shared" si="139"/>
        <v>0</v>
      </c>
    </row>
    <row r="345" spans="1:44">
      <c r="A345" s="158"/>
      <c r="B345" s="153"/>
      <c r="C345" s="154"/>
      <c r="D345" s="154"/>
      <c r="E345" s="154"/>
      <c r="F345" s="154"/>
      <c r="G345" s="154"/>
      <c r="H345" s="154"/>
      <c r="I345" s="150"/>
      <c r="J345" s="149"/>
      <c r="K345" s="151"/>
      <c r="L345" s="185">
        <f t="shared" si="122"/>
        <v>0</v>
      </c>
      <c r="M345" s="185">
        <f t="shared" si="123"/>
        <v>0</v>
      </c>
      <c r="N345" s="186">
        <f t="shared" si="124"/>
        <v>0</v>
      </c>
      <c r="O345" s="180"/>
      <c r="P345" s="177"/>
      <c r="Q345" s="166" t="str">
        <f t="shared" si="125"/>
        <v/>
      </c>
      <c r="R345" s="166"/>
      <c r="S345" s="167" t="e">
        <f>IF(HYPERLINK(INDEX(Tables!D:D,MATCH('BG Justif'!Q345,Tables!F:F,0)))&lt;&gt;"",HYPERLINK(INDEX(Tables!D:D,MATCH('BG Justif'!Q345,Tables!F:F,0)),"Tableau de variation"),"")</f>
        <v>#N/A</v>
      </c>
      <c r="T345" s="168"/>
      <c r="U345" s="169"/>
      <c r="Z345" s="233" t="str">
        <f t="shared" si="126"/>
        <v/>
      </c>
      <c r="AA345" s="233">
        <f t="shared" si="127"/>
        <v>0</v>
      </c>
      <c r="AB345" s="233">
        <f t="shared" si="140"/>
        <v>0</v>
      </c>
      <c r="AC345" s="233">
        <f t="shared" si="141"/>
        <v>0</v>
      </c>
      <c r="AD345" s="233">
        <f t="shared" si="142"/>
        <v>0</v>
      </c>
      <c r="AE345" s="233">
        <f t="shared" si="143"/>
        <v>0</v>
      </c>
      <c r="AF345" s="233">
        <f t="shared" si="144"/>
        <v>0</v>
      </c>
      <c r="AG345" s="233">
        <f t="shared" si="128"/>
        <v>0</v>
      </c>
      <c r="AH345" s="233">
        <f t="shared" si="129"/>
        <v>0</v>
      </c>
      <c r="AI345" s="233">
        <f t="shared" si="130"/>
        <v>0</v>
      </c>
      <c r="AJ345" s="233">
        <f t="shared" si="131"/>
        <v>0</v>
      </c>
      <c r="AK345" s="233">
        <f t="shared" si="132"/>
        <v>0</v>
      </c>
      <c r="AL345" s="233">
        <f t="shared" si="133"/>
        <v>0</v>
      </c>
      <c r="AM345" s="233">
        <f t="shared" si="134"/>
        <v>0</v>
      </c>
      <c r="AN345" s="233">
        <f t="shared" si="135"/>
        <v>0</v>
      </c>
      <c r="AO345" s="233">
        <f t="shared" si="136"/>
        <v>0</v>
      </c>
      <c r="AP345" s="233">
        <f t="shared" si="137"/>
        <v>0</v>
      </c>
      <c r="AQ345" s="233" t="str">
        <f t="shared" si="138"/>
        <v/>
      </c>
      <c r="AR345" s="113">
        <f t="shared" si="139"/>
        <v>0</v>
      </c>
    </row>
    <row r="346" spans="1:44">
      <c r="A346" s="158"/>
      <c r="B346" s="153"/>
      <c r="C346" s="154"/>
      <c r="D346" s="154"/>
      <c r="E346" s="154"/>
      <c r="F346" s="154"/>
      <c r="G346" s="154"/>
      <c r="H346" s="154"/>
      <c r="I346" s="141"/>
      <c r="J346" s="149"/>
      <c r="K346" s="143"/>
      <c r="L346" s="185">
        <f t="shared" si="122"/>
        <v>0</v>
      </c>
      <c r="M346" s="185">
        <f t="shared" si="123"/>
        <v>0</v>
      </c>
      <c r="N346" s="186">
        <f t="shared" si="124"/>
        <v>0</v>
      </c>
      <c r="O346" s="180"/>
      <c r="P346" s="177"/>
      <c r="Q346" s="166" t="str">
        <f t="shared" si="125"/>
        <v/>
      </c>
      <c r="R346" s="166"/>
      <c r="S346" s="167" t="e">
        <f>IF(HYPERLINK(INDEX(Tables!D:D,MATCH('BG Justif'!Q346,Tables!F:F,0)))&lt;&gt;"",HYPERLINK(INDEX(Tables!D:D,MATCH('BG Justif'!Q346,Tables!F:F,0)),"Tableau de variation"),"")</f>
        <v>#N/A</v>
      </c>
      <c r="T346" s="168"/>
      <c r="U346" s="169"/>
      <c r="Z346" s="233" t="str">
        <f t="shared" si="126"/>
        <v/>
      </c>
      <c r="AA346" s="233">
        <f t="shared" si="127"/>
        <v>0</v>
      </c>
      <c r="AB346" s="233">
        <f t="shared" si="140"/>
        <v>0</v>
      </c>
      <c r="AC346" s="233">
        <f t="shared" si="141"/>
        <v>0</v>
      </c>
      <c r="AD346" s="233">
        <f t="shared" si="142"/>
        <v>0</v>
      </c>
      <c r="AE346" s="233">
        <f t="shared" si="143"/>
        <v>0</v>
      </c>
      <c r="AF346" s="233">
        <f t="shared" si="144"/>
        <v>0</v>
      </c>
      <c r="AG346" s="233">
        <f t="shared" si="128"/>
        <v>0</v>
      </c>
      <c r="AH346" s="233">
        <f t="shared" si="129"/>
        <v>0</v>
      </c>
      <c r="AI346" s="233">
        <f t="shared" si="130"/>
        <v>0</v>
      </c>
      <c r="AJ346" s="233">
        <f t="shared" si="131"/>
        <v>0</v>
      </c>
      <c r="AK346" s="233">
        <f t="shared" si="132"/>
        <v>0</v>
      </c>
      <c r="AL346" s="233">
        <f t="shared" si="133"/>
        <v>0</v>
      </c>
      <c r="AM346" s="233">
        <f t="shared" si="134"/>
        <v>0</v>
      </c>
      <c r="AN346" s="233">
        <f t="shared" si="135"/>
        <v>0</v>
      </c>
      <c r="AO346" s="233">
        <f t="shared" si="136"/>
        <v>0</v>
      </c>
      <c r="AP346" s="233">
        <f t="shared" si="137"/>
        <v>0</v>
      </c>
      <c r="AQ346" s="233" t="str">
        <f t="shared" si="138"/>
        <v/>
      </c>
      <c r="AR346" s="113">
        <f t="shared" si="139"/>
        <v>0</v>
      </c>
    </row>
    <row r="347" spans="1:44">
      <c r="A347" s="158"/>
      <c r="B347" s="153"/>
      <c r="C347" s="154"/>
      <c r="D347" s="154"/>
      <c r="E347" s="154"/>
      <c r="F347" s="154"/>
      <c r="G347" s="154"/>
      <c r="H347" s="154"/>
      <c r="I347" s="150"/>
      <c r="J347" s="149"/>
      <c r="K347" s="151"/>
      <c r="L347" s="185">
        <f t="shared" si="122"/>
        <v>0</v>
      </c>
      <c r="M347" s="185">
        <f t="shared" si="123"/>
        <v>0</v>
      </c>
      <c r="N347" s="186">
        <f t="shared" si="124"/>
        <v>0</v>
      </c>
      <c r="O347" s="180"/>
      <c r="P347" s="177"/>
      <c r="Q347" s="166" t="str">
        <f t="shared" si="125"/>
        <v/>
      </c>
      <c r="R347" s="166"/>
      <c r="S347" s="167" t="e">
        <f>IF(HYPERLINK(INDEX(Tables!D:D,MATCH('BG Justif'!Q347,Tables!F:F,0)))&lt;&gt;"",HYPERLINK(INDEX(Tables!D:D,MATCH('BG Justif'!Q347,Tables!F:F,0)),"Tableau de variation"),"")</f>
        <v>#N/A</v>
      </c>
      <c r="T347" s="168"/>
      <c r="U347" s="169"/>
      <c r="Z347" s="233" t="str">
        <f t="shared" si="126"/>
        <v/>
      </c>
      <c r="AA347" s="233">
        <f t="shared" si="127"/>
        <v>0</v>
      </c>
      <c r="AB347" s="233">
        <f t="shared" si="140"/>
        <v>0</v>
      </c>
      <c r="AC347" s="233">
        <f t="shared" si="141"/>
        <v>0</v>
      </c>
      <c r="AD347" s="233">
        <f t="shared" si="142"/>
        <v>0</v>
      </c>
      <c r="AE347" s="233">
        <f t="shared" si="143"/>
        <v>0</v>
      </c>
      <c r="AF347" s="233">
        <f t="shared" si="144"/>
        <v>0</v>
      </c>
      <c r="AG347" s="233">
        <f t="shared" si="128"/>
        <v>0</v>
      </c>
      <c r="AH347" s="233">
        <f t="shared" si="129"/>
        <v>0</v>
      </c>
      <c r="AI347" s="233">
        <f t="shared" si="130"/>
        <v>0</v>
      </c>
      <c r="AJ347" s="233">
        <f t="shared" si="131"/>
        <v>0</v>
      </c>
      <c r="AK347" s="233">
        <f t="shared" si="132"/>
        <v>0</v>
      </c>
      <c r="AL347" s="233">
        <f t="shared" si="133"/>
        <v>0</v>
      </c>
      <c r="AM347" s="233">
        <f t="shared" si="134"/>
        <v>0</v>
      </c>
      <c r="AN347" s="233">
        <f t="shared" si="135"/>
        <v>0</v>
      </c>
      <c r="AO347" s="233">
        <f t="shared" si="136"/>
        <v>0</v>
      </c>
      <c r="AP347" s="233">
        <f t="shared" si="137"/>
        <v>0</v>
      </c>
      <c r="AQ347" s="233" t="str">
        <f t="shared" si="138"/>
        <v/>
      </c>
      <c r="AR347" s="113">
        <f t="shared" si="139"/>
        <v>0</v>
      </c>
    </row>
    <row r="348" spans="1:44">
      <c r="A348" s="158"/>
      <c r="B348" s="153"/>
      <c r="C348" s="154"/>
      <c r="D348" s="154"/>
      <c r="E348" s="154"/>
      <c r="F348" s="154"/>
      <c r="G348" s="154"/>
      <c r="H348" s="154"/>
      <c r="I348" s="141"/>
      <c r="J348" s="149"/>
      <c r="K348" s="143"/>
      <c r="L348" s="185">
        <f t="shared" si="122"/>
        <v>0</v>
      </c>
      <c r="M348" s="185">
        <f t="shared" si="123"/>
        <v>0</v>
      </c>
      <c r="N348" s="186">
        <f t="shared" si="124"/>
        <v>0</v>
      </c>
      <c r="O348" s="180"/>
      <c r="P348" s="177"/>
      <c r="Q348" s="166" t="str">
        <f t="shared" si="125"/>
        <v/>
      </c>
      <c r="R348" s="166"/>
      <c r="S348" s="167" t="e">
        <f>IF(HYPERLINK(INDEX(Tables!D:D,MATCH('BG Justif'!Q348,Tables!F:F,0)))&lt;&gt;"",HYPERLINK(INDEX(Tables!D:D,MATCH('BG Justif'!Q348,Tables!F:F,0)),"Tableau de variation"),"")</f>
        <v>#N/A</v>
      </c>
      <c r="T348" s="168"/>
      <c r="U348" s="169"/>
      <c r="Z348" s="233" t="str">
        <f t="shared" si="126"/>
        <v/>
      </c>
      <c r="AA348" s="233">
        <f t="shared" si="127"/>
        <v>0</v>
      </c>
      <c r="AB348" s="233">
        <f t="shared" si="140"/>
        <v>0</v>
      </c>
      <c r="AC348" s="233">
        <f t="shared" si="141"/>
        <v>0</v>
      </c>
      <c r="AD348" s="233">
        <f t="shared" si="142"/>
        <v>0</v>
      </c>
      <c r="AE348" s="233">
        <f t="shared" si="143"/>
        <v>0</v>
      </c>
      <c r="AF348" s="233">
        <f t="shared" si="144"/>
        <v>0</v>
      </c>
      <c r="AG348" s="233">
        <f t="shared" si="128"/>
        <v>0</v>
      </c>
      <c r="AH348" s="233">
        <f t="shared" si="129"/>
        <v>0</v>
      </c>
      <c r="AI348" s="233">
        <f t="shared" si="130"/>
        <v>0</v>
      </c>
      <c r="AJ348" s="233">
        <f t="shared" si="131"/>
        <v>0</v>
      </c>
      <c r="AK348" s="233">
        <f t="shared" si="132"/>
        <v>0</v>
      </c>
      <c r="AL348" s="233">
        <f t="shared" si="133"/>
        <v>0</v>
      </c>
      <c r="AM348" s="233">
        <f t="shared" si="134"/>
        <v>0</v>
      </c>
      <c r="AN348" s="233">
        <f t="shared" si="135"/>
        <v>0</v>
      </c>
      <c r="AO348" s="233">
        <f t="shared" si="136"/>
        <v>0</v>
      </c>
      <c r="AP348" s="233">
        <f t="shared" si="137"/>
        <v>0</v>
      </c>
      <c r="AQ348" s="233" t="str">
        <f t="shared" si="138"/>
        <v/>
      </c>
      <c r="AR348" s="113">
        <f t="shared" si="139"/>
        <v>0</v>
      </c>
    </row>
    <row r="349" spans="1:44">
      <c r="A349" s="158"/>
      <c r="B349" s="153"/>
      <c r="C349" s="154"/>
      <c r="D349" s="154"/>
      <c r="E349" s="154"/>
      <c r="F349" s="154"/>
      <c r="G349" s="154"/>
      <c r="H349" s="154"/>
      <c r="I349" s="150"/>
      <c r="J349" s="149"/>
      <c r="K349" s="151"/>
      <c r="L349" s="185">
        <f t="shared" si="122"/>
        <v>0</v>
      </c>
      <c r="M349" s="185">
        <f t="shared" si="123"/>
        <v>0</v>
      </c>
      <c r="N349" s="186">
        <f t="shared" si="124"/>
        <v>0</v>
      </c>
      <c r="O349" s="180"/>
      <c r="P349" s="177"/>
      <c r="Q349" s="166" t="str">
        <f t="shared" si="125"/>
        <v/>
      </c>
      <c r="R349" s="166"/>
      <c r="S349" s="167" t="e">
        <f>IF(HYPERLINK(INDEX(Tables!D:D,MATCH('BG Justif'!Q349,Tables!F:F,0)))&lt;&gt;"",HYPERLINK(INDEX(Tables!D:D,MATCH('BG Justif'!Q349,Tables!F:F,0)),"Tableau de variation"),"")</f>
        <v>#N/A</v>
      </c>
      <c r="T349" s="168"/>
      <c r="U349" s="169"/>
      <c r="Z349" s="233" t="str">
        <f t="shared" si="126"/>
        <v/>
      </c>
      <c r="AA349" s="233">
        <f t="shared" si="127"/>
        <v>0</v>
      </c>
      <c r="AB349" s="233">
        <f t="shared" si="140"/>
        <v>0</v>
      </c>
      <c r="AC349" s="233">
        <f t="shared" si="141"/>
        <v>0</v>
      </c>
      <c r="AD349" s="233">
        <f t="shared" si="142"/>
        <v>0</v>
      </c>
      <c r="AE349" s="233">
        <f t="shared" si="143"/>
        <v>0</v>
      </c>
      <c r="AF349" s="233">
        <f t="shared" si="144"/>
        <v>0</v>
      </c>
      <c r="AG349" s="233">
        <f t="shared" si="128"/>
        <v>0</v>
      </c>
      <c r="AH349" s="233">
        <f t="shared" si="129"/>
        <v>0</v>
      </c>
      <c r="AI349" s="233">
        <f t="shared" si="130"/>
        <v>0</v>
      </c>
      <c r="AJ349" s="233">
        <f t="shared" si="131"/>
        <v>0</v>
      </c>
      <c r="AK349" s="233">
        <f t="shared" si="132"/>
        <v>0</v>
      </c>
      <c r="AL349" s="233">
        <f t="shared" si="133"/>
        <v>0</v>
      </c>
      <c r="AM349" s="233">
        <f t="shared" si="134"/>
        <v>0</v>
      </c>
      <c r="AN349" s="233">
        <f t="shared" si="135"/>
        <v>0</v>
      </c>
      <c r="AO349" s="233">
        <f t="shared" si="136"/>
        <v>0</v>
      </c>
      <c r="AP349" s="233">
        <f t="shared" si="137"/>
        <v>0</v>
      </c>
      <c r="AQ349" s="233" t="str">
        <f t="shared" si="138"/>
        <v/>
      </c>
      <c r="AR349" s="113">
        <f t="shared" si="139"/>
        <v>0</v>
      </c>
    </row>
    <row r="350" spans="1:44">
      <c r="A350" s="158"/>
      <c r="B350" s="153"/>
      <c r="C350" s="154"/>
      <c r="D350" s="154"/>
      <c r="E350" s="154"/>
      <c r="F350" s="154"/>
      <c r="G350" s="154"/>
      <c r="H350" s="154"/>
      <c r="I350" s="141"/>
      <c r="J350" s="149"/>
      <c r="K350" s="143"/>
      <c r="L350" s="185">
        <f t="shared" si="122"/>
        <v>0</v>
      </c>
      <c r="M350" s="185">
        <f t="shared" si="123"/>
        <v>0</v>
      </c>
      <c r="N350" s="186">
        <f t="shared" si="124"/>
        <v>0</v>
      </c>
      <c r="O350" s="180"/>
      <c r="P350" s="177"/>
      <c r="Q350" s="166" t="str">
        <f t="shared" si="125"/>
        <v/>
      </c>
      <c r="R350" s="166"/>
      <c r="S350" s="167" t="e">
        <f>IF(HYPERLINK(INDEX(Tables!D:D,MATCH('BG Justif'!Q350,Tables!F:F,0)))&lt;&gt;"",HYPERLINK(INDEX(Tables!D:D,MATCH('BG Justif'!Q350,Tables!F:F,0)),"Tableau de variation"),"")</f>
        <v>#N/A</v>
      </c>
      <c r="T350" s="168"/>
      <c r="U350" s="169"/>
      <c r="Z350" s="233" t="str">
        <f t="shared" si="126"/>
        <v/>
      </c>
      <c r="AA350" s="233">
        <f t="shared" si="127"/>
        <v>0</v>
      </c>
      <c r="AB350" s="233">
        <f t="shared" si="140"/>
        <v>0</v>
      </c>
      <c r="AC350" s="233">
        <f t="shared" si="141"/>
        <v>0</v>
      </c>
      <c r="AD350" s="233">
        <f t="shared" si="142"/>
        <v>0</v>
      </c>
      <c r="AE350" s="233">
        <f t="shared" si="143"/>
        <v>0</v>
      </c>
      <c r="AF350" s="233">
        <f t="shared" si="144"/>
        <v>0</v>
      </c>
      <c r="AG350" s="233">
        <f t="shared" si="128"/>
        <v>0</v>
      </c>
      <c r="AH350" s="233">
        <f t="shared" si="129"/>
        <v>0</v>
      </c>
      <c r="AI350" s="233">
        <f t="shared" si="130"/>
        <v>0</v>
      </c>
      <c r="AJ350" s="233">
        <f t="shared" si="131"/>
        <v>0</v>
      </c>
      <c r="AK350" s="233">
        <f t="shared" si="132"/>
        <v>0</v>
      </c>
      <c r="AL350" s="233">
        <f t="shared" si="133"/>
        <v>0</v>
      </c>
      <c r="AM350" s="233">
        <f t="shared" si="134"/>
        <v>0</v>
      </c>
      <c r="AN350" s="233">
        <f t="shared" si="135"/>
        <v>0</v>
      </c>
      <c r="AO350" s="233">
        <f t="shared" si="136"/>
        <v>0</v>
      </c>
      <c r="AP350" s="233">
        <f t="shared" si="137"/>
        <v>0</v>
      </c>
      <c r="AQ350" s="233" t="str">
        <f t="shared" si="138"/>
        <v/>
      </c>
      <c r="AR350" s="113">
        <f t="shared" si="139"/>
        <v>0</v>
      </c>
    </row>
    <row r="351" spans="1:44">
      <c r="A351" s="158"/>
      <c r="B351" s="153"/>
      <c r="C351" s="154"/>
      <c r="D351" s="154"/>
      <c r="E351" s="154"/>
      <c r="F351" s="154"/>
      <c r="G351" s="154"/>
      <c r="H351" s="154"/>
      <c r="I351" s="150"/>
      <c r="J351" s="149"/>
      <c r="K351" s="151"/>
      <c r="L351" s="185">
        <f t="shared" si="122"/>
        <v>0</v>
      </c>
      <c r="M351" s="185">
        <f t="shared" si="123"/>
        <v>0</v>
      </c>
      <c r="N351" s="186">
        <f t="shared" si="124"/>
        <v>0</v>
      </c>
      <c r="O351" s="180"/>
      <c r="P351" s="177"/>
      <c r="Q351" s="166" t="str">
        <f t="shared" si="125"/>
        <v/>
      </c>
      <c r="R351" s="166"/>
      <c r="S351" s="167" t="e">
        <f>IF(HYPERLINK(INDEX(Tables!D:D,MATCH('BG Justif'!Q351,Tables!F:F,0)))&lt;&gt;"",HYPERLINK(INDEX(Tables!D:D,MATCH('BG Justif'!Q351,Tables!F:F,0)),"Tableau de variation"),"")</f>
        <v>#N/A</v>
      </c>
      <c r="T351" s="168"/>
      <c r="U351" s="169"/>
      <c r="Z351" s="233" t="str">
        <f t="shared" si="126"/>
        <v/>
      </c>
      <c r="AA351" s="233">
        <f t="shared" si="127"/>
        <v>0</v>
      </c>
      <c r="AB351" s="233">
        <f t="shared" si="140"/>
        <v>0</v>
      </c>
      <c r="AC351" s="233">
        <f t="shared" si="141"/>
        <v>0</v>
      </c>
      <c r="AD351" s="233">
        <f t="shared" si="142"/>
        <v>0</v>
      </c>
      <c r="AE351" s="233">
        <f t="shared" si="143"/>
        <v>0</v>
      </c>
      <c r="AF351" s="233">
        <f t="shared" si="144"/>
        <v>0</v>
      </c>
      <c r="AG351" s="233">
        <f t="shared" si="128"/>
        <v>0</v>
      </c>
      <c r="AH351" s="233">
        <f t="shared" si="129"/>
        <v>0</v>
      </c>
      <c r="AI351" s="233">
        <f t="shared" si="130"/>
        <v>0</v>
      </c>
      <c r="AJ351" s="233">
        <f t="shared" si="131"/>
        <v>0</v>
      </c>
      <c r="AK351" s="233">
        <f t="shared" si="132"/>
        <v>0</v>
      </c>
      <c r="AL351" s="233">
        <f t="shared" si="133"/>
        <v>0</v>
      </c>
      <c r="AM351" s="233">
        <f t="shared" si="134"/>
        <v>0</v>
      </c>
      <c r="AN351" s="233">
        <f t="shared" si="135"/>
        <v>0</v>
      </c>
      <c r="AO351" s="233">
        <f t="shared" si="136"/>
        <v>0</v>
      </c>
      <c r="AP351" s="233">
        <f t="shared" si="137"/>
        <v>0</v>
      </c>
      <c r="AQ351" s="233" t="str">
        <f t="shared" si="138"/>
        <v/>
      </c>
      <c r="AR351" s="113">
        <f t="shared" si="139"/>
        <v>0</v>
      </c>
    </row>
    <row r="352" spans="1:44">
      <c r="A352" s="158"/>
      <c r="B352" s="153"/>
      <c r="C352" s="154"/>
      <c r="D352" s="154"/>
      <c r="E352" s="154"/>
      <c r="F352" s="154"/>
      <c r="G352" s="154"/>
      <c r="H352" s="154"/>
      <c r="I352" s="141"/>
      <c r="J352" s="149"/>
      <c r="K352" s="143"/>
      <c r="L352" s="185">
        <f t="shared" si="122"/>
        <v>0</v>
      </c>
      <c r="M352" s="185">
        <f t="shared" si="123"/>
        <v>0</v>
      </c>
      <c r="N352" s="186">
        <f t="shared" si="124"/>
        <v>0</v>
      </c>
      <c r="O352" s="180"/>
      <c r="P352" s="177"/>
      <c r="Q352" s="166" t="str">
        <f t="shared" si="125"/>
        <v/>
      </c>
      <c r="R352" s="166"/>
      <c r="S352" s="167" t="e">
        <f>IF(HYPERLINK(INDEX(Tables!D:D,MATCH('BG Justif'!Q352,Tables!F:F,0)))&lt;&gt;"",HYPERLINK(INDEX(Tables!D:D,MATCH('BG Justif'!Q352,Tables!F:F,0)),"Tableau de variation"),"")</f>
        <v>#N/A</v>
      </c>
      <c r="T352" s="168"/>
      <c r="U352" s="169"/>
      <c r="Z352" s="233" t="str">
        <f t="shared" si="126"/>
        <v/>
      </c>
      <c r="AA352" s="233">
        <f t="shared" si="127"/>
        <v>0</v>
      </c>
      <c r="AB352" s="233">
        <f t="shared" si="140"/>
        <v>0</v>
      </c>
      <c r="AC352" s="233">
        <f t="shared" si="141"/>
        <v>0</v>
      </c>
      <c r="AD352" s="233">
        <f t="shared" si="142"/>
        <v>0</v>
      </c>
      <c r="AE352" s="233">
        <f t="shared" si="143"/>
        <v>0</v>
      </c>
      <c r="AF352" s="233">
        <f t="shared" si="144"/>
        <v>0</v>
      </c>
      <c r="AG352" s="233">
        <f t="shared" si="128"/>
        <v>0</v>
      </c>
      <c r="AH352" s="233">
        <f t="shared" si="129"/>
        <v>0</v>
      </c>
      <c r="AI352" s="233">
        <f t="shared" si="130"/>
        <v>0</v>
      </c>
      <c r="AJ352" s="233">
        <f t="shared" si="131"/>
        <v>0</v>
      </c>
      <c r="AK352" s="233">
        <f t="shared" si="132"/>
        <v>0</v>
      </c>
      <c r="AL352" s="233">
        <f t="shared" si="133"/>
        <v>0</v>
      </c>
      <c r="AM352" s="233">
        <f t="shared" si="134"/>
        <v>0</v>
      </c>
      <c r="AN352" s="233">
        <f t="shared" si="135"/>
        <v>0</v>
      </c>
      <c r="AO352" s="233">
        <f t="shared" si="136"/>
        <v>0</v>
      </c>
      <c r="AP352" s="233">
        <f t="shared" si="137"/>
        <v>0</v>
      </c>
      <c r="AQ352" s="233" t="str">
        <f t="shared" si="138"/>
        <v/>
      </c>
      <c r="AR352" s="113">
        <f t="shared" si="139"/>
        <v>0</v>
      </c>
    </row>
    <row r="353" spans="1:44">
      <c r="A353" s="158"/>
      <c r="B353" s="153"/>
      <c r="C353" s="154"/>
      <c r="D353" s="154"/>
      <c r="E353" s="154"/>
      <c r="F353" s="154"/>
      <c r="G353" s="154"/>
      <c r="H353" s="154"/>
      <c r="I353" s="150"/>
      <c r="J353" s="149"/>
      <c r="K353" s="151"/>
      <c r="L353" s="185">
        <f t="shared" si="122"/>
        <v>0</v>
      </c>
      <c r="M353" s="185">
        <f t="shared" si="123"/>
        <v>0</v>
      </c>
      <c r="N353" s="186">
        <f t="shared" si="124"/>
        <v>0</v>
      </c>
      <c r="O353" s="180"/>
      <c r="P353" s="177"/>
      <c r="Q353" s="166" t="str">
        <f t="shared" si="125"/>
        <v/>
      </c>
      <c r="R353" s="166"/>
      <c r="S353" s="167" t="e">
        <f>IF(HYPERLINK(INDEX(Tables!D:D,MATCH('BG Justif'!Q353,Tables!F:F,0)))&lt;&gt;"",HYPERLINK(INDEX(Tables!D:D,MATCH('BG Justif'!Q353,Tables!F:F,0)),"Tableau de variation"),"")</f>
        <v>#N/A</v>
      </c>
      <c r="T353" s="168"/>
      <c r="U353" s="169"/>
      <c r="Z353" s="233" t="str">
        <f t="shared" si="126"/>
        <v/>
      </c>
      <c r="AA353" s="233">
        <f t="shared" si="127"/>
        <v>0</v>
      </c>
      <c r="AB353" s="233">
        <f t="shared" si="140"/>
        <v>0</v>
      </c>
      <c r="AC353" s="233">
        <f t="shared" si="141"/>
        <v>0</v>
      </c>
      <c r="AD353" s="233">
        <f t="shared" si="142"/>
        <v>0</v>
      </c>
      <c r="AE353" s="233">
        <f t="shared" si="143"/>
        <v>0</v>
      </c>
      <c r="AF353" s="233">
        <f t="shared" si="144"/>
        <v>0</v>
      </c>
      <c r="AG353" s="233">
        <f t="shared" si="128"/>
        <v>0</v>
      </c>
      <c r="AH353" s="233">
        <f t="shared" si="129"/>
        <v>0</v>
      </c>
      <c r="AI353" s="233">
        <f t="shared" si="130"/>
        <v>0</v>
      </c>
      <c r="AJ353" s="233">
        <f t="shared" si="131"/>
        <v>0</v>
      </c>
      <c r="AK353" s="233">
        <f t="shared" si="132"/>
        <v>0</v>
      </c>
      <c r="AL353" s="233">
        <f t="shared" si="133"/>
        <v>0</v>
      </c>
      <c r="AM353" s="233">
        <f t="shared" si="134"/>
        <v>0</v>
      </c>
      <c r="AN353" s="233">
        <f t="shared" si="135"/>
        <v>0</v>
      </c>
      <c r="AO353" s="233">
        <f t="shared" si="136"/>
        <v>0</v>
      </c>
      <c r="AP353" s="233">
        <f t="shared" si="137"/>
        <v>0</v>
      </c>
      <c r="AQ353" s="233" t="str">
        <f t="shared" si="138"/>
        <v/>
      </c>
      <c r="AR353" s="113">
        <f t="shared" si="139"/>
        <v>0</v>
      </c>
    </row>
    <row r="354" spans="1:44">
      <c r="A354" s="158"/>
      <c r="B354" s="153"/>
      <c r="C354" s="154"/>
      <c r="D354" s="154"/>
      <c r="E354" s="154"/>
      <c r="F354" s="154"/>
      <c r="G354" s="154"/>
      <c r="H354" s="154"/>
      <c r="I354" s="141"/>
      <c r="J354" s="149"/>
      <c r="K354" s="143"/>
      <c r="L354" s="185">
        <f t="shared" si="122"/>
        <v>0</v>
      </c>
      <c r="M354" s="185">
        <f t="shared" si="123"/>
        <v>0</v>
      </c>
      <c r="N354" s="186">
        <f t="shared" si="124"/>
        <v>0</v>
      </c>
      <c r="O354" s="180"/>
      <c r="P354" s="177"/>
      <c r="Q354" s="166" t="str">
        <f t="shared" si="125"/>
        <v/>
      </c>
      <c r="R354" s="166"/>
      <c r="S354" s="167" t="e">
        <f>IF(HYPERLINK(INDEX(Tables!D:D,MATCH('BG Justif'!Q354,Tables!F:F,0)))&lt;&gt;"",HYPERLINK(INDEX(Tables!D:D,MATCH('BG Justif'!Q354,Tables!F:F,0)),"Tableau de variation"),"")</f>
        <v>#N/A</v>
      </c>
      <c r="T354" s="168"/>
      <c r="U354" s="169"/>
      <c r="Z354" s="233" t="str">
        <f t="shared" si="126"/>
        <v/>
      </c>
      <c r="AA354" s="233">
        <f t="shared" si="127"/>
        <v>0</v>
      </c>
      <c r="AB354" s="233">
        <f t="shared" si="140"/>
        <v>0</v>
      </c>
      <c r="AC354" s="233">
        <f t="shared" si="141"/>
        <v>0</v>
      </c>
      <c r="AD354" s="233">
        <f t="shared" si="142"/>
        <v>0</v>
      </c>
      <c r="AE354" s="233">
        <f t="shared" si="143"/>
        <v>0</v>
      </c>
      <c r="AF354" s="233">
        <f t="shared" si="144"/>
        <v>0</v>
      </c>
      <c r="AG354" s="233">
        <f t="shared" si="128"/>
        <v>0</v>
      </c>
      <c r="AH354" s="233">
        <f t="shared" si="129"/>
        <v>0</v>
      </c>
      <c r="AI354" s="233">
        <f t="shared" si="130"/>
        <v>0</v>
      </c>
      <c r="AJ354" s="233">
        <f t="shared" si="131"/>
        <v>0</v>
      </c>
      <c r="AK354" s="233">
        <f t="shared" si="132"/>
        <v>0</v>
      </c>
      <c r="AL354" s="233">
        <f t="shared" si="133"/>
        <v>0</v>
      </c>
      <c r="AM354" s="233">
        <f t="shared" si="134"/>
        <v>0</v>
      </c>
      <c r="AN354" s="233">
        <f t="shared" si="135"/>
        <v>0</v>
      </c>
      <c r="AO354" s="233">
        <f t="shared" si="136"/>
        <v>0</v>
      </c>
      <c r="AP354" s="233">
        <f t="shared" si="137"/>
        <v>0</v>
      </c>
      <c r="AQ354" s="233" t="str">
        <f t="shared" si="138"/>
        <v/>
      </c>
      <c r="AR354" s="113">
        <f t="shared" si="139"/>
        <v>0</v>
      </c>
    </row>
    <row r="355" spans="1:44">
      <c r="A355" s="158"/>
      <c r="B355" s="153"/>
      <c r="C355" s="154"/>
      <c r="D355" s="154"/>
      <c r="E355" s="154"/>
      <c r="F355" s="154"/>
      <c r="G355" s="154"/>
      <c r="H355" s="154"/>
      <c r="I355" s="150"/>
      <c r="J355" s="149"/>
      <c r="K355" s="151"/>
      <c r="L355" s="185">
        <f t="shared" si="122"/>
        <v>0</v>
      </c>
      <c r="M355" s="185">
        <f t="shared" si="123"/>
        <v>0</v>
      </c>
      <c r="N355" s="186">
        <f t="shared" si="124"/>
        <v>0</v>
      </c>
      <c r="O355" s="180"/>
      <c r="P355" s="177"/>
      <c r="Q355" s="166" t="str">
        <f t="shared" si="125"/>
        <v/>
      </c>
      <c r="R355" s="166"/>
      <c r="S355" s="167" t="e">
        <f>IF(HYPERLINK(INDEX(Tables!D:D,MATCH('BG Justif'!Q355,Tables!F:F,0)))&lt;&gt;"",HYPERLINK(INDEX(Tables!D:D,MATCH('BG Justif'!Q355,Tables!F:F,0)),"Tableau de variation"),"")</f>
        <v>#N/A</v>
      </c>
      <c r="T355" s="168"/>
      <c r="U355" s="169"/>
      <c r="Z355" s="233" t="str">
        <f t="shared" si="126"/>
        <v/>
      </c>
      <c r="AA355" s="233">
        <f t="shared" si="127"/>
        <v>0</v>
      </c>
      <c r="AB355" s="233">
        <f t="shared" si="140"/>
        <v>0</v>
      </c>
      <c r="AC355" s="233">
        <f t="shared" si="141"/>
        <v>0</v>
      </c>
      <c r="AD355" s="233">
        <f t="shared" si="142"/>
        <v>0</v>
      </c>
      <c r="AE355" s="233">
        <f t="shared" si="143"/>
        <v>0</v>
      </c>
      <c r="AF355" s="233">
        <f t="shared" si="144"/>
        <v>0</v>
      </c>
      <c r="AG355" s="233">
        <f t="shared" si="128"/>
        <v>0</v>
      </c>
      <c r="AH355" s="233">
        <f t="shared" si="129"/>
        <v>0</v>
      </c>
      <c r="AI355" s="233">
        <f t="shared" si="130"/>
        <v>0</v>
      </c>
      <c r="AJ355" s="233">
        <f t="shared" si="131"/>
        <v>0</v>
      </c>
      <c r="AK355" s="233">
        <f t="shared" si="132"/>
        <v>0</v>
      </c>
      <c r="AL355" s="233">
        <f t="shared" si="133"/>
        <v>0</v>
      </c>
      <c r="AM355" s="233">
        <f t="shared" si="134"/>
        <v>0</v>
      </c>
      <c r="AN355" s="233">
        <f t="shared" si="135"/>
        <v>0</v>
      </c>
      <c r="AO355" s="233">
        <f t="shared" si="136"/>
        <v>0</v>
      </c>
      <c r="AP355" s="233">
        <f t="shared" si="137"/>
        <v>0</v>
      </c>
      <c r="AQ355" s="233" t="str">
        <f t="shared" si="138"/>
        <v/>
      </c>
      <c r="AR355" s="113">
        <f t="shared" si="139"/>
        <v>0</v>
      </c>
    </row>
    <row r="356" spans="1:44">
      <c r="A356" s="158"/>
      <c r="B356" s="153"/>
      <c r="C356" s="154"/>
      <c r="D356" s="154"/>
      <c r="E356" s="154"/>
      <c r="F356" s="154"/>
      <c r="G356" s="154"/>
      <c r="H356" s="154"/>
      <c r="I356" s="141"/>
      <c r="J356" s="149"/>
      <c r="K356" s="143"/>
      <c r="L356" s="185">
        <f t="shared" si="122"/>
        <v>0</v>
      </c>
      <c r="M356" s="185">
        <f t="shared" si="123"/>
        <v>0</v>
      </c>
      <c r="N356" s="186">
        <f t="shared" si="124"/>
        <v>0</v>
      </c>
      <c r="O356" s="180"/>
      <c r="P356" s="177"/>
      <c r="Q356" s="166" t="str">
        <f t="shared" si="125"/>
        <v/>
      </c>
      <c r="R356" s="166"/>
      <c r="S356" s="167" t="e">
        <f>IF(HYPERLINK(INDEX(Tables!D:D,MATCH('BG Justif'!Q356,Tables!F:F,0)))&lt;&gt;"",HYPERLINK(INDEX(Tables!D:D,MATCH('BG Justif'!Q356,Tables!F:F,0)),"Tableau de variation"),"")</f>
        <v>#N/A</v>
      </c>
      <c r="T356" s="168"/>
      <c r="U356" s="169"/>
      <c r="Z356" s="233" t="str">
        <f t="shared" si="126"/>
        <v/>
      </c>
      <c r="AA356" s="233">
        <f t="shared" si="127"/>
        <v>0</v>
      </c>
      <c r="AB356" s="233">
        <f t="shared" si="140"/>
        <v>0</v>
      </c>
      <c r="AC356" s="233">
        <f t="shared" si="141"/>
        <v>0</v>
      </c>
      <c r="AD356" s="233">
        <f t="shared" si="142"/>
        <v>0</v>
      </c>
      <c r="AE356" s="233">
        <f t="shared" si="143"/>
        <v>0</v>
      </c>
      <c r="AF356" s="233">
        <f t="shared" si="144"/>
        <v>0</v>
      </c>
      <c r="AG356" s="233">
        <f t="shared" si="128"/>
        <v>0</v>
      </c>
      <c r="AH356" s="233">
        <f t="shared" si="129"/>
        <v>0</v>
      </c>
      <c r="AI356" s="233">
        <f t="shared" si="130"/>
        <v>0</v>
      </c>
      <c r="AJ356" s="233">
        <f t="shared" si="131"/>
        <v>0</v>
      </c>
      <c r="AK356" s="233">
        <f t="shared" si="132"/>
        <v>0</v>
      </c>
      <c r="AL356" s="233">
        <f t="shared" si="133"/>
        <v>0</v>
      </c>
      <c r="AM356" s="233">
        <f t="shared" si="134"/>
        <v>0</v>
      </c>
      <c r="AN356" s="233">
        <f t="shared" si="135"/>
        <v>0</v>
      </c>
      <c r="AO356" s="233">
        <f t="shared" si="136"/>
        <v>0</v>
      </c>
      <c r="AP356" s="233">
        <f t="shared" si="137"/>
        <v>0</v>
      </c>
      <c r="AQ356" s="233" t="str">
        <f t="shared" si="138"/>
        <v/>
      </c>
      <c r="AR356" s="113">
        <f t="shared" si="139"/>
        <v>0</v>
      </c>
    </row>
    <row r="357" spans="1:44">
      <c r="A357" s="158"/>
      <c r="B357" s="153"/>
      <c r="C357" s="154"/>
      <c r="D357" s="154"/>
      <c r="E357" s="154"/>
      <c r="F357" s="154"/>
      <c r="G357" s="154"/>
      <c r="H357" s="154"/>
      <c r="I357" s="150"/>
      <c r="J357" s="149"/>
      <c r="K357" s="151"/>
      <c r="L357" s="185">
        <f t="shared" si="122"/>
        <v>0</v>
      </c>
      <c r="M357" s="185">
        <f t="shared" si="123"/>
        <v>0</v>
      </c>
      <c r="N357" s="186">
        <f t="shared" si="124"/>
        <v>0</v>
      </c>
      <c r="O357" s="180"/>
      <c r="P357" s="177"/>
      <c r="Q357" s="166" t="str">
        <f t="shared" si="125"/>
        <v/>
      </c>
      <c r="R357" s="166"/>
      <c r="S357" s="167" t="e">
        <f>IF(HYPERLINK(INDEX(Tables!D:D,MATCH('BG Justif'!Q357,Tables!F:F,0)))&lt;&gt;"",HYPERLINK(INDEX(Tables!D:D,MATCH('BG Justif'!Q357,Tables!F:F,0)),"Tableau de variation"),"")</f>
        <v>#N/A</v>
      </c>
      <c r="T357" s="168"/>
      <c r="U357" s="169"/>
      <c r="Z357" s="233" t="str">
        <f t="shared" si="126"/>
        <v/>
      </c>
      <c r="AA357" s="233">
        <f t="shared" si="127"/>
        <v>0</v>
      </c>
      <c r="AB357" s="233">
        <f t="shared" si="140"/>
        <v>0</v>
      </c>
      <c r="AC357" s="233">
        <f t="shared" si="141"/>
        <v>0</v>
      </c>
      <c r="AD357" s="233">
        <f t="shared" si="142"/>
        <v>0</v>
      </c>
      <c r="AE357" s="233">
        <f t="shared" si="143"/>
        <v>0</v>
      </c>
      <c r="AF357" s="233">
        <f t="shared" si="144"/>
        <v>0</v>
      </c>
      <c r="AG357" s="233">
        <f t="shared" si="128"/>
        <v>0</v>
      </c>
      <c r="AH357" s="233">
        <f t="shared" si="129"/>
        <v>0</v>
      </c>
      <c r="AI357" s="233">
        <f t="shared" si="130"/>
        <v>0</v>
      </c>
      <c r="AJ357" s="233">
        <f t="shared" si="131"/>
        <v>0</v>
      </c>
      <c r="AK357" s="233">
        <f t="shared" si="132"/>
        <v>0</v>
      </c>
      <c r="AL357" s="233">
        <f t="shared" si="133"/>
        <v>0</v>
      </c>
      <c r="AM357" s="233">
        <f t="shared" si="134"/>
        <v>0</v>
      </c>
      <c r="AN357" s="233">
        <f t="shared" si="135"/>
        <v>0</v>
      </c>
      <c r="AO357" s="233">
        <f t="shared" si="136"/>
        <v>0</v>
      </c>
      <c r="AP357" s="233">
        <f t="shared" si="137"/>
        <v>0</v>
      </c>
      <c r="AQ357" s="233" t="str">
        <f t="shared" si="138"/>
        <v/>
      </c>
      <c r="AR357" s="113">
        <f t="shared" si="139"/>
        <v>0</v>
      </c>
    </row>
    <row r="358" spans="1:44">
      <c r="A358" s="158"/>
      <c r="B358" s="153"/>
      <c r="C358" s="154"/>
      <c r="D358" s="154"/>
      <c r="E358" s="154"/>
      <c r="F358" s="154"/>
      <c r="G358" s="154"/>
      <c r="H358" s="154"/>
      <c r="I358" s="141"/>
      <c r="J358" s="149"/>
      <c r="K358" s="143"/>
      <c r="L358" s="185">
        <f t="shared" si="122"/>
        <v>0</v>
      </c>
      <c r="M358" s="185">
        <f t="shared" si="123"/>
        <v>0</v>
      </c>
      <c r="N358" s="186">
        <f t="shared" si="124"/>
        <v>0</v>
      </c>
      <c r="O358" s="180"/>
      <c r="P358" s="177"/>
      <c r="Q358" s="166" t="str">
        <f t="shared" si="125"/>
        <v/>
      </c>
      <c r="R358" s="166"/>
      <c r="S358" s="167" t="e">
        <f>IF(HYPERLINK(INDEX(Tables!D:D,MATCH('BG Justif'!Q358,Tables!F:F,0)))&lt;&gt;"",HYPERLINK(INDEX(Tables!D:D,MATCH('BG Justif'!Q358,Tables!F:F,0)),"Tableau de variation"),"")</f>
        <v>#N/A</v>
      </c>
      <c r="T358" s="168"/>
      <c r="U358" s="169"/>
      <c r="Z358" s="233" t="str">
        <f t="shared" si="126"/>
        <v/>
      </c>
      <c r="AA358" s="233">
        <f t="shared" si="127"/>
        <v>0</v>
      </c>
      <c r="AB358" s="233">
        <f t="shared" si="140"/>
        <v>0</v>
      </c>
      <c r="AC358" s="233">
        <f t="shared" si="141"/>
        <v>0</v>
      </c>
      <c r="AD358" s="233">
        <f t="shared" si="142"/>
        <v>0</v>
      </c>
      <c r="AE358" s="233">
        <f t="shared" si="143"/>
        <v>0</v>
      </c>
      <c r="AF358" s="233">
        <f t="shared" si="144"/>
        <v>0</v>
      </c>
      <c r="AG358" s="233">
        <f t="shared" si="128"/>
        <v>0</v>
      </c>
      <c r="AH358" s="233">
        <f t="shared" si="129"/>
        <v>0</v>
      </c>
      <c r="AI358" s="233">
        <f t="shared" si="130"/>
        <v>0</v>
      </c>
      <c r="AJ358" s="233">
        <f t="shared" si="131"/>
        <v>0</v>
      </c>
      <c r="AK358" s="233">
        <f t="shared" si="132"/>
        <v>0</v>
      </c>
      <c r="AL358" s="233">
        <f t="shared" si="133"/>
        <v>0</v>
      </c>
      <c r="AM358" s="233">
        <f t="shared" si="134"/>
        <v>0</v>
      </c>
      <c r="AN358" s="233">
        <f t="shared" si="135"/>
        <v>0</v>
      </c>
      <c r="AO358" s="233">
        <f t="shared" si="136"/>
        <v>0</v>
      </c>
      <c r="AP358" s="233">
        <f t="shared" si="137"/>
        <v>0</v>
      </c>
      <c r="AQ358" s="233" t="str">
        <f t="shared" si="138"/>
        <v/>
      </c>
      <c r="AR358" s="113">
        <f t="shared" si="139"/>
        <v>0</v>
      </c>
    </row>
    <row r="359" spans="1:44">
      <c r="A359" s="158"/>
      <c r="B359" s="153"/>
      <c r="C359" s="154"/>
      <c r="D359" s="154"/>
      <c r="E359" s="154"/>
      <c r="F359" s="154"/>
      <c r="G359" s="154"/>
      <c r="H359" s="154"/>
      <c r="I359" s="150"/>
      <c r="J359" s="149"/>
      <c r="K359" s="151"/>
      <c r="L359" s="185">
        <f t="shared" si="122"/>
        <v>0</v>
      </c>
      <c r="M359" s="185">
        <f t="shared" si="123"/>
        <v>0</v>
      </c>
      <c r="N359" s="186">
        <f t="shared" si="124"/>
        <v>0</v>
      </c>
      <c r="O359" s="180"/>
      <c r="P359" s="177"/>
      <c r="Q359" s="166" t="str">
        <f t="shared" si="125"/>
        <v/>
      </c>
      <c r="R359" s="166"/>
      <c r="S359" s="167" t="e">
        <f>IF(HYPERLINK(INDEX(Tables!D:D,MATCH('BG Justif'!Q359,Tables!F:F,0)))&lt;&gt;"",HYPERLINK(INDEX(Tables!D:D,MATCH('BG Justif'!Q359,Tables!F:F,0)),"Tableau de variation"),"")</f>
        <v>#N/A</v>
      </c>
      <c r="T359" s="168"/>
      <c r="U359" s="169"/>
      <c r="Z359" s="233" t="str">
        <f t="shared" si="126"/>
        <v/>
      </c>
      <c r="AA359" s="233">
        <f t="shared" si="127"/>
        <v>0</v>
      </c>
      <c r="AB359" s="233">
        <f t="shared" si="140"/>
        <v>0</v>
      </c>
      <c r="AC359" s="233">
        <f t="shared" si="141"/>
        <v>0</v>
      </c>
      <c r="AD359" s="233">
        <f t="shared" si="142"/>
        <v>0</v>
      </c>
      <c r="AE359" s="233">
        <f t="shared" si="143"/>
        <v>0</v>
      </c>
      <c r="AF359" s="233">
        <f t="shared" si="144"/>
        <v>0</v>
      </c>
      <c r="AG359" s="233">
        <f t="shared" si="128"/>
        <v>0</v>
      </c>
      <c r="AH359" s="233">
        <f t="shared" si="129"/>
        <v>0</v>
      </c>
      <c r="AI359" s="233">
        <f t="shared" si="130"/>
        <v>0</v>
      </c>
      <c r="AJ359" s="233">
        <f t="shared" si="131"/>
        <v>0</v>
      </c>
      <c r="AK359" s="233">
        <f t="shared" si="132"/>
        <v>0</v>
      </c>
      <c r="AL359" s="233">
        <f t="shared" si="133"/>
        <v>0</v>
      </c>
      <c r="AM359" s="233">
        <f t="shared" si="134"/>
        <v>0</v>
      </c>
      <c r="AN359" s="233">
        <f t="shared" si="135"/>
        <v>0</v>
      </c>
      <c r="AO359" s="233">
        <f t="shared" si="136"/>
        <v>0</v>
      </c>
      <c r="AP359" s="233">
        <f t="shared" si="137"/>
        <v>0</v>
      </c>
      <c r="AQ359" s="233" t="str">
        <f t="shared" si="138"/>
        <v/>
      </c>
      <c r="AR359" s="113">
        <f t="shared" si="139"/>
        <v>0</v>
      </c>
    </row>
    <row r="360" spans="1:44">
      <c r="A360" s="158"/>
      <c r="B360" s="153"/>
      <c r="C360" s="154"/>
      <c r="D360" s="154"/>
      <c r="E360" s="154"/>
      <c r="F360" s="154"/>
      <c r="G360" s="154"/>
      <c r="H360" s="154"/>
      <c r="I360" s="141"/>
      <c r="J360" s="149"/>
      <c r="K360" s="143"/>
      <c r="L360" s="185">
        <f t="shared" si="122"/>
        <v>0</v>
      </c>
      <c r="M360" s="185">
        <f t="shared" si="123"/>
        <v>0</v>
      </c>
      <c r="N360" s="186">
        <f t="shared" si="124"/>
        <v>0</v>
      </c>
      <c r="O360" s="180"/>
      <c r="P360" s="177"/>
      <c r="Q360" s="166" t="str">
        <f t="shared" si="125"/>
        <v/>
      </c>
      <c r="R360" s="166"/>
      <c r="S360" s="167" t="e">
        <f>IF(HYPERLINK(INDEX(Tables!D:D,MATCH('BG Justif'!Q360,Tables!F:F,0)))&lt;&gt;"",HYPERLINK(INDEX(Tables!D:D,MATCH('BG Justif'!Q360,Tables!F:F,0)),"Tableau de variation"),"")</f>
        <v>#N/A</v>
      </c>
      <c r="T360" s="168"/>
      <c r="U360" s="169"/>
      <c r="Z360" s="233" t="str">
        <f t="shared" si="126"/>
        <v/>
      </c>
      <c r="AA360" s="233">
        <f t="shared" si="127"/>
        <v>0</v>
      </c>
      <c r="AB360" s="233">
        <f t="shared" si="140"/>
        <v>0</v>
      </c>
      <c r="AC360" s="233">
        <f t="shared" si="141"/>
        <v>0</v>
      </c>
      <c r="AD360" s="233">
        <f t="shared" si="142"/>
        <v>0</v>
      </c>
      <c r="AE360" s="233">
        <f t="shared" si="143"/>
        <v>0</v>
      </c>
      <c r="AF360" s="233">
        <f t="shared" si="144"/>
        <v>0</v>
      </c>
      <c r="AG360" s="233">
        <f t="shared" si="128"/>
        <v>0</v>
      </c>
      <c r="AH360" s="233">
        <f t="shared" si="129"/>
        <v>0</v>
      </c>
      <c r="AI360" s="233">
        <f t="shared" si="130"/>
        <v>0</v>
      </c>
      <c r="AJ360" s="233">
        <f t="shared" si="131"/>
        <v>0</v>
      </c>
      <c r="AK360" s="233">
        <f t="shared" si="132"/>
        <v>0</v>
      </c>
      <c r="AL360" s="233">
        <f t="shared" si="133"/>
        <v>0</v>
      </c>
      <c r="AM360" s="233">
        <f t="shared" si="134"/>
        <v>0</v>
      </c>
      <c r="AN360" s="233">
        <f t="shared" si="135"/>
        <v>0</v>
      </c>
      <c r="AO360" s="233">
        <f t="shared" si="136"/>
        <v>0</v>
      </c>
      <c r="AP360" s="233">
        <f t="shared" si="137"/>
        <v>0</v>
      </c>
      <c r="AQ360" s="233" t="str">
        <f t="shared" si="138"/>
        <v/>
      </c>
      <c r="AR360" s="113">
        <f t="shared" si="139"/>
        <v>0</v>
      </c>
    </row>
    <row r="361" spans="1:44">
      <c r="A361" s="158"/>
      <c r="B361" s="153"/>
      <c r="C361" s="154"/>
      <c r="D361" s="154"/>
      <c r="E361" s="154"/>
      <c r="F361" s="154"/>
      <c r="G361" s="154"/>
      <c r="H361" s="154"/>
      <c r="I361" s="150"/>
      <c r="J361" s="149"/>
      <c r="K361" s="151"/>
      <c r="L361" s="185">
        <f t="shared" si="122"/>
        <v>0</v>
      </c>
      <c r="M361" s="185">
        <f t="shared" si="123"/>
        <v>0</v>
      </c>
      <c r="N361" s="186">
        <f t="shared" si="124"/>
        <v>0</v>
      </c>
      <c r="O361" s="180"/>
      <c r="P361" s="177"/>
      <c r="Q361" s="166" t="str">
        <f t="shared" si="125"/>
        <v/>
      </c>
      <c r="R361" s="166"/>
      <c r="S361" s="167" t="e">
        <f>IF(HYPERLINK(INDEX(Tables!D:D,MATCH('BG Justif'!Q361,Tables!F:F,0)))&lt;&gt;"",HYPERLINK(INDEX(Tables!D:D,MATCH('BG Justif'!Q361,Tables!F:F,0)),"Tableau de variation"),"")</f>
        <v>#N/A</v>
      </c>
      <c r="T361" s="168"/>
      <c r="U361" s="169"/>
      <c r="Z361" s="233" t="str">
        <f t="shared" si="126"/>
        <v/>
      </c>
      <c r="AA361" s="233">
        <f t="shared" si="127"/>
        <v>0</v>
      </c>
      <c r="AB361" s="233">
        <f t="shared" si="140"/>
        <v>0</v>
      </c>
      <c r="AC361" s="233">
        <f t="shared" si="141"/>
        <v>0</v>
      </c>
      <c r="AD361" s="233">
        <f t="shared" si="142"/>
        <v>0</v>
      </c>
      <c r="AE361" s="233">
        <f t="shared" si="143"/>
        <v>0</v>
      </c>
      <c r="AF361" s="233">
        <f t="shared" si="144"/>
        <v>0</v>
      </c>
      <c r="AG361" s="233">
        <f t="shared" si="128"/>
        <v>0</v>
      </c>
      <c r="AH361" s="233">
        <f t="shared" si="129"/>
        <v>0</v>
      </c>
      <c r="AI361" s="233">
        <f t="shared" si="130"/>
        <v>0</v>
      </c>
      <c r="AJ361" s="233">
        <f t="shared" si="131"/>
        <v>0</v>
      </c>
      <c r="AK361" s="233">
        <f t="shared" si="132"/>
        <v>0</v>
      </c>
      <c r="AL361" s="233">
        <f t="shared" si="133"/>
        <v>0</v>
      </c>
      <c r="AM361" s="233">
        <f t="shared" si="134"/>
        <v>0</v>
      </c>
      <c r="AN361" s="233">
        <f t="shared" si="135"/>
        <v>0</v>
      </c>
      <c r="AO361" s="233">
        <f t="shared" si="136"/>
        <v>0</v>
      </c>
      <c r="AP361" s="233">
        <f t="shared" si="137"/>
        <v>0</v>
      </c>
      <c r="AQ361" s="233" t="str">
        <f t="shared" si="138"/>
        <v/>
      </c>
      <c r="AR361" s="113">
        <f t="shared" si="139"/>
        <v>0</v>
      </c>
    </row>
    <row r="362" spans="1:44">
      <c r="A362" s="158"/>
      <c r="B362" s="153"/>
      <c r="C362" s="154"/>
      <c r="D362" s="154"/>
      <c r="E362" s="154"/>
      <c r="F362" s="154"/>
      <c r="G362" s="154"/>
      <c r="H362" s="154"/>
      <c r="I362" s="141"/>
      <c r="J362" s="149"/>
      <c r="K362" s="143"/>
      <c r="L362" s="185">
        <f t="shared" ref="L362:L425" si="145">+C362-D362</f>
        <v>0</v>
      </c>
      <c r="M362" s="185">
        <f t="shared" ref="M362:M425" si="146">+G362-H362</f>
        <v>0</v>
      </c>
      <c r="N362" s="186">
        <f t="shared" ref="N362:N425" si="147">-L362+M362</f>
        <v>0</v>
      </c>
      <c r="O362" s="180"/>
      <c r="P362" s="177"/>
      <c r="Q362" s="166" t="str">
        <f t="shared" si="125"/>
        <v/>
      </c>
      <c r="R362" s="166"/>
      <c r="S362" s="167" t="e">
        <f>IF(HYPERLINK(INDEX(Tables!D:D,MATCH('BG Justif'!Q362,Tables!F:F,0)))&lt;&gt;"",HYPERLINK(INDEX(Tables!D:D,MATCH('BG Justif'!Q362,Tables!F:F,0)),"Tableau de variation"),"")</f>
        <v>#N/A</v>
      </c>
      <c r="T362" s="168"/>
      <c r="U362" s="169"/>
      <c r="Z362" s="233" t="str">
        <f t="shared" si="126"/>
        <v/>
      </c>
      <c r="AA362" s="233">
        <f t="shared" si="127"/>
        <v>0</v>
      </c>
      <c r="AB362" s="233">
        <f t="shared" si="140"/>
        <v>0</v>
      </c>
      <c r="AC362" s="233">
        <f t="shared" si="141"/>
        <v>0</v>
      </c>
      <c r="AD362" s="233">
        <f t="shared" si="142"/>
        <v>0</v>
      </c>
      <c r="AE362" s="233">
        <f t="shared" si="143"/>
        <v>0</v>
      </c>
      <c r="AF362" s="233">
        <f t="shared" si="144"/>
        <v>0</v>
      </c>
      <c r="AG362" s="233">
        <f t="shared" si="128"/>
        <v>0</v>
      </c>
      <c r="AH362" s="233">
        <f t="shared" si="129"/>
        <v>0</v>
      </c>
      <c r="AI362" s="233">
        <f t="shared" si="130"/>
        <v>0</v>
      </c>
      <c r="AJ362" s="233">
        <f t="shared" si="131"/>
        <v>0</v>
      </c>
      <c r="AK362" s="233">
        <f t="shared" si="132"/>
        <v>0</v>
      </c>
      <c r="AL362" s="233">
        <f t="shared" si="133"/>
        <v>0</v>
      </c>
      <c r="AM362" s="233">
        <f t="shared" si="134"/>
        <v>0</v>
      </c>
      <c r="AN362" s="233">
        <f t="shared" si="135"/>
        <v>0</v>
      </c>
      <c r="AO362" s="233">
        <f t="shared" si="136"/>
        <v>0</v>
      </c>
      <c r="AP362" s="233">
        <f t="shared" si="137"/>
        <v>0</v>
      </c>
      <c r="AQ362" s="233" t="str">
        <f t="shared" si="138"/>
        <v/>
      </c>
      <c r="AR362" s="113">
        <f t="shared" si="139"/>
        <v>0</v>
      </c>
    </row>
    <row r="363" spans="1:44">
      <c r="A363" s="158"/>
      <c r="B363" s="153"/>
      <c r="C363" s="154"/>
      <c r="D363" s="154"/>
      <c r="E363" s="154"/>
      <c r="F363" s="154"/>
      <c r="G363" s="154"/>
      <c r="H363" s="154"/>
      <c r="I363" s="150"/>
      <c r="J363" s="149"/>
      <c r="K363" s="151"/>
      <c r="L363" s="185">
        <f t="shared" si="145"/>
        <v>0</v>
      </c>
      <c r="M363" s="185">
        <f t="shared" si="146"/>
        <v>0</v>
      </c>
      <c r="N363" s="186">
        <f t="shared" si="147"/>
        <v>0</v>
      </c>
      <c r="O363" s="180"/>
      <c r="P363" s="177"/>
      <c r="Q363" s="166" t="str">
        <f t="shared" si="125"/>
        <v/>
      </c>
      <c r="R363" s="166"/>
      <c r="S363" s="167" t="e">
        <f>IF(HYPERLINK(INDEX(Tables!D:D,MATCH('BG Justif'!Q363,Tables!F:F,0)))&lt;&gt;"",HYPERLINK(INDEX(Tables!D:D,MATCH('BG Justif'!Q363,Tables!F:F,0)),"Tableau de variation"),"")</f>
        <v>#N/A</v>
      </c>
      <c r="T363" s="168"/>
      <c r="U363" s="169"/>
      <c r="Z363" s="233" t="str">
        <f t="shared" si="126"/>
        <v/>
      </c>
      <c r="AA363" s="233">
        <f t="shared" si="127"/>
        <v>0</v>
      </c>
      <c r="AB363" s="233">
        <f t="shared" si="140"/>
        <v>0</v>
      </c>
      <c r="AC363" s="233">
        <f t="shared" si="141"/>
        <v>0</v>
      </c>
      <c r="AD363" s="233">
        <f t="shared" si="142"/>
        <v>0</v>
      </c>
      <c r="AE363" s="233">
        <f t="shared" si="143"/>
        <v>0</v>
      </c>
      <c r="AF363" s="233">
        <f t="shared" si="144"/>
        <v>0</v>
      </c>
      <c r="AG363" s="233">
        <f t="shared" si="128"/>
        <v>0</v>
      </c>
      <c r="AH363" s="233">
        <f t="shared" si="129"/>
        <v>0</v>
      </c>
      <c r="AI363" s="233">
        <f t="shared" si="130"/>
        <v>0</v>
      </c>
      <c r="AJ363" s="233">
        <f t="shared" si="131"/>
        <v>0</v>
      </c>
      <c r="AK363" s="233">
        <f t="shared" si="132"/>
        <v>0</v>
      </c>
      <c r="AL363" s="233">
        <f t="shared" si="133"/>
        <v>0</v>
      </c>
      <c r="AM363" s="233">
        <f t="shared" si="134"/>
        <v>0</v>
      </c>
      <c r="AN363" s="233">
        <f t="shared" si="135"/>
        <v>0</v>
      </c>
      <c r="AO363" s="233">
        <f t="shared" si="136"/>
        <v>0</v>
      </c>
      <c r="AP363" s="233">
        <f t="shared" si="137"/>
        <v>0</v>
      </c>
      <c r="AQ363" s="233" t="str">
        <f t="shared" si="138"/>
        <v/>
      </c>
      <c r="AR363" s="113">
        <f t="shared" si="139"/>
        <v>0</v>
      </c>
    </row>
    <row r="364" spans="1:44">
      <c r="A364" s="158"/>
      <c r="B364" s="153"/>
      <c r="C364" s="154"/>
      <c r="D364" s="154"/>
      <c r="E364" s="154"/>
      <c r="F364" s="154"/>
      <c r="G364" s="154"/>
      <c r="H364" s="154"/>
      <c r="I364" s="141"/>
      <c r="J364" s="149"/>
      <c r="K364" s="143"/>
      <c r="L364" s="185">
        <f t="shared" si="145"/>
        <v>0</v>
      </c>
      <c r="M364" s="185">
        <f t="shared" si="146"/>
        <v>0</v>
      </c>
      <c r="N364" s="186">
        <f t="shared" si="147"/>
        <v>0</v>
      </c>
      <c r="O364" s="180"/>
      <c r="P364" s="177"/>
      <c r="Q364" s="166" t="str">
        <f t="shared" si="125"/>
        <v/>
      </c>
      <c r="R364" s="166"/>
      <c r="S364" s="167" t="e">
        <f>IF(HYPERLINK(INDEX(Tables!D:D,MATCH('BG Justif'!Q364,Tables!F:F,0)))&lt;&gt;"",HYPERLINK(INDEX(Tables!D:D,MATCH('BG Justif'!Q364,Tables!F:F,0)),"Tableau de variation"),"")</f>
        <v>#N/A</v>
      </c>
      <c r="T364" s="168"/>
      <c r="U364" s="169"/>
      <c r="Z364" s="233" t="str">
        <f t="shared" si="126"/>
        <v/>
      </c>
      <c r="AA364" s="233">
        <f t="shared" si="127"/>
        <v>0</v>
      </c>
      <c r="AB364" s="233">
        <f t="shared" si="140"/>
        <v>0</v>
      </c>
      <c r="AC364" s="233">
        <f t="shared" si="141"/>
        <v>0</v>
      </c>
      <c r="AD364" s="233">
        <f t="shared" si="142"/>
        <v>0</v>
      </c>
      <c r="AE364" s="233">
        <f t="shared" si="143"/>
        <v>0</v>
      </c>
      <c r="AF364" s="233">
        <f t="shared" si="144"/>
        <v>0</v>
      </c>
      <c r="AG364" s="233">
        <f t="shared" si="128"/>
        <v>0</v>
      </c>
      <c r="AH364" s="233">
        <f t="shared" si="129"/>
        <v>0</v>
      </c>
      <c r="AI364" s="233">
        <f t="shared" si="130"/>
        <v>0</v>
      </c>
      <c r="AJ364" s="233">
        <f t="shared" si="131"/>
        <v>0</v>
      </c>
      <c r="AK364" s="233">
        <f t="shared" si="132"/>
        <v>0</v>
      </c>
      <c r="AL364" s="233">
        <f t="shared" si="133"/>
        <v>0</v>
      </c>
      <c r="AM364" s="233">
        <f t="shared" si="134"/>
        <v>0</v>
      </c>
      <c r="AN364" s="233">
        <f t="shared" si="135"/>
        <v>0</v>
      </c>
      <c r="AO364" s="233">
        <f t="shared" si="136"/>
        <v>0</v>
      </c>
      <c r="AP364" s="233">
        <f t="shared" si="137"/>
        <v>0</v>
      </c>
      <c r="AQ364" s="233" t="str">
        <f t="shared" si="138"/>
        <v/>
      </c>
      <c r="AR364" s="113">
        <f t="shared" si="139"/>
        <v>0</v>
      </c>
    </row>
    <row r="365" spans="1:44">
      <c r="A365" s="158"/>
      <c r="B365" s="153"/>
      <c r="C365" s="154"/>
      <c r="D365" s="154"/>
      <c r="E365" s="154"/>
      <c r="F365" s="154"/>
      <c r="G365" s="154"/>
      <c r="H365" s="154"/>
      <c r="I365" s="150"/>
      <c r="J365" s="149"/>
      <c r="K365" s="151"/>
      <c r="L365" s="185">
        <f t="shared" si="145"/>
        <v>0</v>
      </c>
      <c r="M365" s="185">
        <f t="shared" si="146"/>
        <v>0</v>
      </c>
      <c r="N365" s="186">
        <f t="shared" si="147"/>
        <v>0</v>
      </c>
      <c r="O365" s="180"/>
      <c r="P365" s="177"/>
      <c r="Q365" s="166" t="str">
        <f t="shared" si="125"/>
        <v/>
      </c>
      <c r="R365" s="166"/>
      <c r="S365" s="167" t="e">
        <f>IF(HYPERLINK(INDEX(Tables!D:D,MATCH('BG Justif'!Q365,Tables!F:F,0)))&lt;&gt;"",HYPERLINK(INDEX(Tables!D:D,MATCH('BG Justif'!Q365,Tables!F:F,0)),"Tableau de variation"),"")</f>
        <v>#N/A</v>
      </c>
      <c r="T365" s="168"/>
      <c r="U365" s="169"/>
      <c r="Z365" s="233" t="str">
        <f t="shared" si="126"/>
        <v/>
      </c>
      <c r="AA365" s="233">
        <f t="shared" si="127"/>
        <v>0</v>
      </c>
      <c r="AB365" s="233">
        <f t="shared" si="140"/>
        <v>0</v>
      </c>
      <c r="AC365" s="233">
        <f t="shared" si="141"/>
        <v>0</v>
      </c>
      <c r="AD365" s="233">
        <f t="shared" si="142"/>
        <v>0</v>
      </c>
      <c r="AE365" s="233">
        <f t="shared" si="143"/>
        <v>0</v>
      </c>
      <c r="AF365" s="233">
        <f t="shared" si="144"/>
        <v>0</v>
      </c>
      <c r="AG365" s="233">
        <f t="shared" si="128"/>
        <v>0</v>
      </c>
      <c r="AH365" s="233">
        <f t="shared" si="129"/>
        <v>0</v>
      </c>
      <c r="AI365" s="233">
        <f t="shared" si="130"/>
        <v>0</v>
      </c>
      <c r="AJ365" s="233">
        <f t="shared" si="131"/>
        <v>0</v>
      </c>
      <c r="AK365" s="233">
        <f t="shared" si="132"/>
        <v>0</v>
      </c>
      <c r="AL365" s="233">
        <f t="shared" si="133"/>
        <v>0</v>
      </c>
      <c r="AM365" s="233">
        <f t="shared" si="134"/>
        <v>0</v>
      </c>
      <c r="AN365" s="233">
        <f t="shared" si="135"/>
        <v>0</v>
      </c>
      <c r="AO365" s="233">
        <f t="shared" si="136"/>
        <v>0</v>
      </c>
      <c r="AP365" s="233">
        <f t="shared" si="137"/>
        <v>0</v>
      </c>
      <c r="AQ365" s="233" t="str">
        <f t="shared" si="138"/>
        <v/>
      </c>
      <c r="AR365" s="113">
        <f t="shared" si="139"/>
        <v>0</v>
      </c>
    </row>
    <row r="366" spans="1:44">
      <c r="A366" s="158"/>
      <c r="B366" s="153"/>
      <c r="C366" s="154"/>
      <c r="D366" s="154"/>
      <c r="E366" s="154"/>
      <c r="F366" s="154"/>
      <c r="G366" s="154"/>
      <c r="H366" s="154"/>
      <c r="I366" s="141"/>
      <c r="J366" s="149"/>
      <c r="K366" s="143"/>
      <c r="L366" s="185">
        <f t="shared" si="145"/>
        <v>0</v>
      </c>
      <c r="M366" s="185">
        <f t="shared" si="146"/>
        <v>0</v>
      </c>
      <c r="N366" s="186">
        <f t="shared" si="147"/>
        <v>0</v>
      </c>
      <c r="O366" s="180"/>
      <c r="P366" s="177"/>
      <c r="Q366" s="166" t="str">
        <f t="shared" si="125"/>
        <v/>
      </c>
      <c r="R366" s="166"/>
      <c r="S366" s="167" t="e">
        <f>IF(HYPERLINK(INDEX(Tables!D:D,MATCH('BG Justif'!Q366,Tables!F:F,0)))&lt;&gt;"",HYPERLINK(INDEX(Tables!D:D,MATCH('BG Justif'!Q366,Tables!F:F,0)),"Tableau de variation"),"")</f>
        <v>#N/A</v>
      </c>
      <c r="T366" s="168"/>
      <c r="U366" s="169"/>
      <c r="Z366" s="233" t="str">
        <f t="shared" si="126"/>
        <v/>
      </c>
      <c r="AA366" s="233">
        <f t="shared" si="127"/>
        <v>0</v>
      </c>
      <c r="AB366" s="233">
        <f t="shared" si="140"/>
        <v>0</v>
      </c>
      <c r="AC366" s="233">
        <f t="shared" si="141"/>
        <v>0</v>
      </c>
      <c r="AD366" s="233">
        <f t="shared" si="142"/>
        <v>0</v>
      </c>
      <c r="AE366" s="233">
        <f t="shared" si="143"/>
        <v>0</v>
      </c>
      <c r="AF366" s="233">
        <f t="shared" si="144"/>
        <v>0</v>
      </c>
      <c r="AG366" s="233">
        <f t="shared" si="128"/>
        <v>0</v>
      </c>
      <c r="AH366" s="233">
        <f t="shared" si="129"/>
        <v>0</v>
      </c>
      <c r="AI366" s="233">
        <f t="shared" si="130"/>
        <v>0</v>
      </c>
      <c r="AJ366" s="233">
        <f t="shared" si="131"/>
        <v>0</v>
      </c>
      <c r="AK366" s="233">
        <f t="shared" si="132"/>
        <v>0</v>
      </c>
      <c r="AL366" s="233">
        <f t="shared" si="133"/>
        <v>0</v>
      </c>
      <c r="AM366" s="233">
        <f t="shared" si="134"/>
        <v>0</v>
      </c>
      <c r="AN366" s="233">
        <f t="shared" si="135"/>
        <v>0</v>
      </c>
      <c r="AO366" s="233">
        <f t="shared" si="136"/>
        <v>0</v>
      </c>
      <c r="AP366" s="233">
        <f t="shared" si="137"/>
        <v>0</v>
      </c>
      <c r="AQ366" s="233" t="str">
        <f t="shared" si="138"/>
        <v/>
      </c>
      <c r="AR366" s="113">
        <f t="shared" si="139"/>
        <v>0</v>
      </c>
    </row>
    <row r="367" spans="1:44">
      <c r="A367" s="158"/>
      <c r="B367" s="153"/>
      <c r="C367" s="154"/>
      <c r="D367" s="154"/>
      <c r="E367" s="154"/>
      <c r="F367" s="154"/>
      <c r="G367" s="154"/>
      <c r="H367" s="154"/>
      <c r="I367" s="150"/>
      <c r="J367" s="149"/>
      <c r="K367" s="151"/>
      <c r="L367" s="185">
        <f t="shared" si="145"/>
        <v>0</v>
      </c>
      <c r="M367" s="185">
        <f t="shared" si="146"/>
        <v>0</v>
      </c>
      <c r="N367" s="186">
        <f t="shared" si="147"/>
        <v>0</v>
      </c>
      <c r="O367" s="180"/>
      <c r="P367" s="177"/>
      <c r="Q367" s="166" t="str">
        <f t="shared" si="125"/>
        <v/>
      </c>
      <c r="R367" s="166"/>
      <c r="S367" s="167" t="e">
        <f>IF(HYPERLINK(INDEX(Tables!D:D,MATCH('BG Justif'!Q367,Tables!F:F,0)))&lt;&gt;"",HYPERLINK(INDEX(Tables!D:D,MATCH('BG Justif'!Q367,Tables!F:F,0)),"Tableau de variation"),"")</f>
        <v>#N/A</v>
      </c>
      <c r="T367" s="168"/>
      <c r="U367" s="169"/>
      <c r="Z367" s="233" t="str">
        <f t="shared" si="126"/>
        <v/>
      </c>
      <c r="AA367" s="233">
        <f t="shared" si="127"/>
        <v>0</v>
      </c>
      <c r="AB367" s="233">
        <f t="shared" si="140"/>
        <v>0</v>
      </c>
      <c r="AC367" s="233">
        <f t="shared" si="141"/>
        <v>0</v>
      </c>
      <c r="AD367" s="233">
        <f t="shared" si="142"/>
        <v>0</v>
      </c>
      <c r="AE367" s="233">
        <f t="shared" si="143"/>
        <v>0</v>
      </c>
      <c r="AF367" s="233">
        <f t="shared" si="144"/>
        <v>0</v>
      </c>
      <c r="AG367" s="233">
        <f t="shared" si="128"/>
        <v>0</v>
      </c>
      <c r="AH367" s="233">
        <f t="shared" si="129"/>
        <v>0</v>
      </c>
      <c r="AI367" s="233">
        <f t="shared" si="130"/>
        <v>0</v>
      </c>
      <c r="AJ367" s="233">
        <f t="shared" si="131"/>
        <v>0</v>
      </c>
      <c r="AK367" s="233">
        <f t="shared" si="132"/>
        <v>0</v>
      </c>
      <c r="AL367" s="233">
        <f t="shared" si="133"/>
        <v>0</v>
      </c>
      <c r="AM367" s="233">
        <f t="shared" si="134"/>
        <v>0</v>
      </c>
      <c r="AN367" s="233">
        <f t="shared" si="135"/>
        <v>0</v>
      </c>
      <c r="AO367" s="233">
        <f t="shared" si="136"/>
        <v>0</v>
      </c>
      <c r="AP367" s="233">
        <f t="shared" si="137"/>
        <v>0</v>
      </c>
      <c r="AQ367" s="233" t="str">
        <f t="shared" si="138"/>
        <v/>
      </c>
      <c r="AR367" s="113">
        <f t="shared" si="139"/>
        <v>0</v>
      </c>
    </row>
    <row r="368" spans="1:44">
      <c r="A368" s="158"/>
      <c r="B368" s="153"/>
      <c r="C368" s="154"/>
      <c r="D368" s="154"/>
      <c r="E368" s="154"/>
      <c r="F368" s="154"/>
      <c r="G368" s="154"/>
      <c r="H368" s="154"/>
      <c r="I368" s="141"/>
      <c r="J368" s="149"/>
      <c r="K368" s="143"/>
      <c r="L368" s="185">
        <f t="shared" si="145"/>
        <v>0</v>
      </c>
      <c r="M368" s="185">
        <f t="shared" si="146"/>
        <v>0</v>
      </c>
      <c r="N368" s="186">
        <f t="shared" si="147"/>
        <v>0</v>
      </c>
      <c r="O368" s="180"/>
      <c r="P368" s="177"/>
      <c r="Q368" s="166" t="str">
        <f t="shared" si="125"/>
        <v/>
      </c>
      <c r="R368" s="166"/>
      <c r="S368" s="167" t="e">
        <f>IF(HYPERLINK(INDEX(Tables!D:D,MATCH('BG Justif'!Q368,Tables!F:F,0)))&lt;&gt;"",HYPERLINK(INDEX(Tables!D:D,MATCH('BG Justif'!Q368,Tables!F:F,0)),"Tableau de variation"),"")</f>
        <v>#N/A</v>
      </c>
      <c r="T368" s="168"/>
      <c r="U368" s="169"/>
      <c r="Z368" s="233" t="str">
        <f t="shared" si="126"/>
        <v/>
      </c>
      <c r="AA368" s="233">
        <f t="shared" si="127"/>
        <v>0</v>
      </c>
      <c r="AB368" s="233">
        <f t="shared" si="140"/>
        <v>0</v>
      </c>
      <c r="AC368" s="233">
        <f t="shared" si="141"/>
        <v>0</v>
      </c>
      <c r="AD368" s="233">
        <f t="shared" si="142"/>
        <v>0</v>
      </c>
      <c r="AE368" s="233">
        <f t="shared" si="143"/>
        <v>0</v>
      </c>
      <c r="AF368" s="233">
        <f t="shared" si="144"/>
        <v>0</v>
      </c>
      <c r="AG368" s="233">
        <f t="shared" si="128"/>
        <v>0</v>
      </c>
      <c r="AH368" s="233">
        <f t="shared" si="129"/>
        <v>0</v>
      </c>
      <c r="AI368" s="233">
        <f t="shared" si="130"/>
        <v>0</v>
      </c>
      <c r="AJ368" s="233">
        <f t="shared" si="131"/>
        <v>0</v>
      </c>
      <c r="AK368" s="233">
        <f t="shared" si="132"/>
        <v>0</v>
      </c>
      <c r="AL368" s="233">
        <f t="shared" si="133"/>
        <v>0</v>
      </c>
      <c r="AM368" s="233">
        <f t="shared" si="134"/>
        <v>0</v>
      </c>
      <c r="AN368" s="233">
        <f t="shared" si="135"/>
        <v>0</v>
      </c>
      <c r="AO368" s="233">
        <f t="shared" si="136"/>
        <v>0</v>
      </c>
      <c r="AP368" s="233">
        <f t="shared" si="137"/>
        <v>0</v>
      </c>
      <c r="AQ368" s="233" t="str">
        <f t="shared" si="138"/>
        <v/>
      </c>
      <c r="AR368" s="113">
        <f t="shared" si="139"/>
        <v>0</v>
      </c>
    </row>
    <row r="369" spans="1:44">
      <c r="A369" s="158"/>
      <c r="B369" s="153"/>
      <c r="C369" s="154"/>
      <c r="D369" s="154"/>
      <c r="E369" s="154"/>
      <c r="F369" s="154"/>
      <c r="G369" s="154"/>
      <c r="H369" s="154"/>
      <c r="I369" s="150"/>
      <c r="J369" s="149"/>
      <c r="K369" s="151"/>
      <c r="L369" s="185">
        <f t="shared" si="145"/>
        <v>0</v>
      </c>
      <c r="M369" s="185">
        <f t="shared" si="146"/>
        <v>0</v>
      </c>
      <c r="N369" s="186">
        <f t="shared" si="147"/>
        <v>0</v>
      </c>
      <c r="O369" s="180"/>
      <c r="P369" s="177"/>
      <c r="Q369" s="166" t="str">
        <f t="shared" si="125"/>
        <v/>
      </c>
      <c r="R369" s="166"/>
      <c r="S369" s="167" t="e">
        <f>IF(HYPERLINK(INDEX(Tables!D:D,MATCH('BG Justif'!Q369,Tables!F:F,0)))&lt;&gt;"",HYPERLINK(INDEX(Tables!D:D,MATCH('BG Justif'!Q369,Tables!F:F,0)),"Tableau de variation"),"")</f>
        <v>#N/A</v>
      </c>
      <c r="T369" s="168"/>
      <c r="U369" s="169"/>
      <c r="Z369" s="233" t="str">
        <f t="shared" si="126"/>
        <v/>
      </c>
      <c r="AA369" s="233">
        <f t="shared" si="127"/>
        <v>0</v>
      </c>
      <c r="AB369" s="233">
        <f t="shared" si="140"/>
        <v>0</v>
      </c>
      <c r="AC369" s="233">
        <f t="shared" si="141"/>
        <v>0</v>
      </c>
      <c r="AD369" s="233">
        <f t="shared" si="142"/>
        <v>0</v>
      </c>
      <c r="AE369" s="233">
        <f t="shared" si="143"/>
        <v>0</v>
      </c>
      <c r="AF369" s="233">
        <f t="shared" si="144"/>
        <v>0</v>
      </c>
      <c r="AG369" s="233">
        <f t="shared" si="128"/>
        <v>0</v>
      </c>
      <c r="AH369" s="233">
        <f t="shared" si="129"/>
        <v>0</v>
      </c>
      <c r="AI369" s="233">
        <f t="shared" si="130"/>
        <v>0</v>
      </c>
      <c r="AJ369" s="233">
        <f t="shared" si="131"/>
        <v>0</v>
      </c>
      <c r="AK369" s="233">
        <f t="shared" si="132"/>
        <v>0</v>
      </c>
      <c r="AL369" s="233">
        <f t="shared" si="133"/>
        <v>0</v>
      </c>
      <c r="AM369" s="233">
        <f t="shared" si="134"/>
        <v>0</v>
      </c>
      <c r="AN369" s="233">
        <f t="shared" si="135"/>
        <v>0</v>
      </c>
      <c r="AO369" s="233">
        <f t="shared" si="136"/>
        <v>0</v>
      </c>
      <c r="AP369" s="233">
        <f t="shared" si="137"/>
        <v>0</v>
      </c>
      <c r="AQ369" s="233" t="str">
        <f t="shared" si="138"/>
        <v/>
      </c>
      <c r="AR369" s="113">
        <f t="shared" si="139"/>
        <v>0</v>
      </c>
    </row>
    <row r="370" spans="1:44">
      <c r="A370" s="158"/>
      <c r="B370" s="153"/>
      <c r="C370" s="154"/>
      <c r="D370" s="154"/>
      <c r="E370" s="154"/>
      <c r="F370" s="154"/>
      <c r="G370" s="154"/>
      <c r="H370" s="154"/>
      <c r="I370" s="141"/>
      <c r="J370" s="149"/>
      <c r="K370" s="143"/>
      <c r="L370" s="185">
        <f t="shared" si="145"/>
        <v>0</v>
      </c>
      <c r="M370" s="185">
        <f t="shared" si="146"/>
        <v>0</v>
      </c>
      <c r="N370" s="186">
        <f t="shared" si="147"/>
        <v>0</v>
      </c>
      <c r="O370" s="180"/>
      <c r="P370" s="177"/>
      <c r="Q370" s="166" t="str">
        <f t="shared" si="125"/>
        <v/>
      </c>
      <c r="R370" s="166"/>
      <c r="S370" s="167" t="e">
        <f>IF(HYPERLINK(INDEX(Tables!D:D,MATCH('BG Justif'!Q370,Tables!F:F,0)))&lt;&gt;"",HYPERLINK(INDEX(Tables!D:D,MATCH('BG Justif'!Q370,Tables!F:F,0)),"Tableau de variation"),"")</f>
        <v>#N/A</v>
      </c>
      <c r="T370" s="168"/>
      <c r="U370" s="169"/>
      <c r="Z370" s="233" t="str">
        <f t="shared" si="126"/>
        <v/>
      </c>
      <c r="AA370" s="233">
        <f t="shared" si="127"/>
        <v>0</v>
      </c>
      <c r="AB370" s="233">
        <f t="shared" si="140"/>
        <v>0</v>
      </c>
      <c r="AC370" s="233">
        <f t="shared" si="141"/>
        <v>0</v>
      </c>
      <c r="AD370" s="233">
        <f t="shared" si="142"/>
        <v>0</v>
      </c>
      <c r="AE370" s="233">
        <f t="shared" si="143"/>
        <v>0</v>
      </c>
      <c r="AF370" s="233">
        <f t="shared" si="144"/>
        <v>0</v>
      </c>
      <c r="AG370" s="233">
        <f t="shared" si="128"/>
        <v>0</v>
      </c>
      <c r="AH370" s="233">
        <f t="shared" si="129"/>
        <v>0</v>
      </c>
      <c r="AI370" s="233">
        <f t="shared" si="130"/>
        <v>0</v>
      </c>
      <c r="AJ370" s="233">
        <f t="shared" si="131"/>
        <v>0</v>
      </c>
      <c r="AK370" s="233">
        <f t="shared" si="132"/>
        <v>0</v>
      </c>
      <c r="AL370" s="233">
        <f t="shared" si="133"/>
        <v>0</v>
      </c>
      <c r="AM370" s="233">
        <f t="shared" si="134"/>
        <v>0</v>
      </c>
      <c r="AN370" s="233">
        <f t="shared" si="135"/>
        <v>0</v>
      </c>
      <c r="AO370" s="233">
        <f t="shared" si="136"/>
        <v>0</v>
      </c>
      <c r="AP370" s="233">
        <f t="shared" si="137"/>
        <v>0</v>
      </c>
      <c r="AQ370" s="233" t="str">
        <f t="shared" si="138"/>
        <v/>
      </c>
      <c r="AR370" s="113">
        <f t="shared" si="139"/>
        <v>0</v>
      </c>
    </row>
    <row r="371" spans="1:44">
      <c r="A371" s="158"/>
      <c r="B371" s="153"/>
      <c r="C371" s="154"/>
      <c r="D371" s="154"/>
      <c r="E371" s="154"/>
      <c r="F371" s="154"/>
      <c r="G371" s="154"/>
      <c r="H371" s="154"/>
      <c r="I371" s="150"/>
      <c r="J371" s="149"/>
      <c r="K371" s="151"/>
      <c r="L371" s="185">
        <f t="shared" si="145"/>
        <v>0</v>
      </c>
      <c r="M371" s="185">
        <f t="shared" si="146"/>
        <v>0</v>
      </c>
      <c r="N371" s="186">
        <f t="shared" si="147"/>
        <v>0</v>
      </c>
      <c r="O371" s="180"/>
      <c r="P371" s="177"/>
      <c r="Q371" s="166" t="str">
        <f t="shared" si="125"/>
        <v/>
      </c>
      <c r="R371" s="166"/>
      <c r="S371" s="167" t="e">
        <f>IF(HYPERLINK(INDEX(Tables!D:D,MATCH('BG Justif'!Q371,Tables!F:F,0)))&lt;&gt;"",HYPERLINK(INDEX(Tables!D:D,MATCH('BG Justif'!Q371,Tables!F:F,0)),"Tableau de variation"),"")</f>
        <v>#N/A</v>
      </c>
      <c r="T371" s="168"/>
      <c r="U371" s="169"/>
      <c r="Z371" s="233" t="str">
        <f t="shared" si="126"/>
        <v/>
      </c>
      <c r="AA371" s="233">
        <f t="shared" si="127"/>
        <v>0</v>
      </c>
      <c r="AB371" s="233">
        <f t="shared" si="140"/>
        <v>0</v>
      </c>
      <c r="AC371" s="233">
        <f t="shared" si="141"/>
        <v>0</v>
      </c>
      <c r="AD371" s="233">
        <f t="shared" si="142"/>
        <v>0</v>
      </c>
      <c r="AE371" s="233">
        <f t="shared" si="143"/>
        <v>0</v>
      </c>
      <c r="AF371" s="233">
        <f t="shared" si="144"/>
        <v>0</v>
      </c>
      <c r="AG371" s="233">
        <f t="shared" si="128"/>
        <v>0</v>
      </c>
      <c r="AH371" s="233">
        <f t="shared" si="129"/>
        <v>0</v>
      </c>
      <c r="AI371" s="233">
        <f t="shared" si="130"/>
        <v>0</v>
      </c>
      <c r="AJ371" s="233">
        <f t="shared" si="131"/>
        <v>0</v>
      </c>
      <c r="AK371" s="233">
        <f t="shared" si="132"/>
        <v>0</v>
      </c>
      <c r="AL371" s="233">
        <f t="shared" si="133"/>
        <v>0</v>
      </c>
      <c r="AM371" s="233">
        <f t="shared" si="134"/>
        <v>0</v>
      </c>
      <c r="AN371" s="233">
        <f t="shared" si="135"/>
        <v>0</v>
      </c>
      <c r="AO371" s="233">
        <f t="shared" si="136"/>
        <v>0</v>
      </c>
      <c r="AP371" s="233">
        <f t="shared" si="137"/>
        <v>0</v>
      </c>
      <c r="AQ371" s="233" t="str">
        <f t="shared" si="138"/>
        <v/>
      </c>
      <c r="AR371" s="113">
        <f t="shared" si="139"/>
        <v>0</v>
      </c>
    </row>
    <row r="372" spans="1:44">
      <c r="A372" s="158"/>
      <c r="B372" s="153"/>
      <c r="C372" s="154"/>
      <c r="D372" s="154"/>
      <c r="E372" s="154"/>
      <c r="F372" s="154"/>
      <c r="G372" s="154"/>
      <c r="H372" s="154"/>
      <c r="I372" s="141"/>
      <c r="J372" s="149"/>
      <c r="K372" s="143"/>
      <c r="L372" s="185">
        <f t="shared" si="145"/>
        <v>0</v>
      </c>
      <c r="M372" s="185">
        <f t="shared" si="146"/>
        <v>0</v>
      </c>
      <c r="N372" s="186">
        <f t="shared" si="147"/>
        <v>0</v>
      </c>
      <c r="O372" s="180"/>
      <c r="P372" s="177"/>
      <c r="Q372" s="166" t="str">
        <f t="shared" si="125"/>
        <v/>
      </c>
      <c r="R372" s="166"/>
      <c r="S372" s="167" t="e">
        <f>IF(HYPERLINK(INDEX(Tables!D:D,MATCH('BG Justif'!Q372,Tables!F:F,0)))&lt;&gt;"",HYPERLINK(INDEX(Tables!D:D,MATCH('BG Justif'!Q372,Tables!F:F,0)),"Tableau de variation"),"")</f>
        <v>#N/A</v>
      </c>
      <c r="T372" s="168"/>
      <c r="U372" s="169"/>
      <c r="Z372" s="233" t="str">
        <f t="shared" si="126"/>
        <v/>
      </c>
      <c r="AA372" s="233">
        <f t="shared" si="127"/>
        <v>0</v>
      </c>
      <c r="AB372" s="233">
        <f t="shared" si="140"/>
        <v>0</v>
      </c>
      <c r="AC372" s="233">
        <f t="shared" si="141"/>
        <v>0</v>
      </c>
      <c r="AD372" s="233">
        <f t="shared" si="142"/>
        <v>0</v>
      </c>
      <c r="AE372" s="233">
        <f t="shared" si="143"/>
        <v>0</v>
      </c>
      <c r="AF372" s="233">
        <f t="shared" si="144"/>
        <v>0</v>
      </c>
      <c r="AG372" s="233">
        <f t="shared" si="128"/>
        <v>0</v>
      </c>
      <c r="AH372" s="233">
        <f t="shared" si="129"/>
        <v>0</v>
      </c>
      <c r="AI372" s="233">
        <f t="shared" si="130"/>
        <v>0</v>
      </c>
      <c r="AJ372" s="233">
        <f t="shared" si="131"/>
        <v>0</v>
      </c>
      <c r="AK372" s="233">
        <f t="shared" si="132"/>
        <v>0</v>
      </c>
      <c r="AL372" s="233">
        <f t="shared" si="133"/>
        <v>0</v>
      </c>
      <c r="AM372" s="233">
        <f t="shared" si="134"/>
        <v>0</v>
      </c>
      <c r="AN372" s="233">
        <f t="shared" si="135"/>
        <v>0</v>
      </c>
      <c r="AO372" s="233">
        <f t="shared" si="136"/>
        <v>0</v>
      </c>
      <c r="AP372" s="233">
        <f t="shared" si="137"/>
        <v>0</v>
      </c>
      <c r="AQ372" s="233" t="str">
        <f t="shared" si="138"/>
        <v/>
      </c>
      <c r="AR372" s="113">
        <f t="shared" si="139"/>
        <v>0</v>
      </c>
    </row>
    <row r="373" spans="1:44">
      <c r="A373" s="158"/>
      <c r="B373" s="153"/>
      <c r="C373" s="154"/>
      <c r="D373" s="154"/>
      <c r="E373" s="154"/>
      <c r="F373" s="154"/>
      <c r="G373" s="154"/>
      <c r="H373" s="154"/>
      <c r="I373" s="150"/>
      <c r="J373" s="149"/>
      <c r="K373" s="151"/>
      <c r="L373" s="185">
        <f t="shared" si="145"/>
        <v>0</v>
      </c>
      <c r="M373" s="185">
        <f t="shared" si="146"/>
        <v>0</v>
      </c>
      <c r="N373" s="186">
        <f t="shared" si="147"/>
        <v>0</v>
      </c>
      <c r="O373" s="180"/>
      <c r="P373" s="177"/>
      <c r="Q373" s="166" t="str">
        <f t="shared" si="125"/>
        <v/>
      </c>
      <c r="R373" s="166"/>
      <c r="S373" s="167" t="e">
        <f>IF(HYPERLINK(INDEX(Tables!D:D,MATCH('BG Justif'!Q373,Tables!F:F,0)))&lt;&gt;"",HYPERLINK(INDEX(Tables!D:D,MATCH('BG Justif'!Q373,Tables!F:F,0)),"Tableau de variation"),"")</f>
        <v>#N/A</v>
      </c>
      <c r="T373" s="168"/>
      <c r="U373" s="169"/>
      <c r="Z373" s="233" t="str">
        <f t="shared" si="126"/>
        <v/>
      </c>
      <c r="AA373" s="233">
        <f t="shared" si="127"/>
        <v>0</v>
      </c>
      <c r="AB373" s="233">
        <f t="shared" si="140"/>
        <v>0</v>
      </c>
      <c r="AC373" s="233">
        <f t="shared" si="141"/>
        <v>0</v>
      </c>
      <c r="AD373" s="233">
        <f t="shared" si="142"/>
        <v>0</v>
      </c>
      <c r="AE373" s="233">
        <f t="shared" si="143"/>
        <v>0</v>
      </c>
      <c r="AF373" s="233">
        <f t="shared" si="144"/>
        <v>0</v>
      </c>
      <c r="AG373" s="233">
        <f t="shared" si="128"/>
        <v>0</v>
      </c>
      <c r="AH373" s="233">
        <f t="shared" si="129"/>
        <v>0</v>
      </c>
      <c r="AI373" s="233">
        <f t="shared" si="130"/>
        <v>0</v>
      </c>
      <c r="AJ373" s="233">
        <f t="shared" si="131"/>
        <v>0</v>
      </c>
      <c r="AK373" s="233">
        <f t="shared" si="132"/>
        <v>0</v>
      </c>
      <c r="AL373" s="233">
        <f t="shared" si="133"/>
        <v>0</v>
      </c>
      <c r="AM373" s="233">
        <f t="shared" si="134"/>
        <v>0</v>
      </c>
      <c r="AN373" s="233">
        <f t="shared" si="135"/>
        <v>0</v>
      </c>
      <c r="AO373" s="233">
        <f t="shared" si="136"/>
        <v>0</v>
      </c>
      <c r="AP373" s="233">
        <f t="shared" si="137"/>
        <v>0</v>
      </c>
      <c r="AQ373" s="233" t="str">
        <f t="shared" si="138"/>
        <v/>
      </c>
      <c r="AR373" s="113">
        <f t="shared" si="139"/>
        <v>0</v>
      </c>
    </row>
    <row r="374" spans="1:44">
      <c r="A374" s="158"/>
      <c r="B374" s="153"/>
      <c r="C374" s="154"/>
      <c r="D374" s="154"/>
      <c r="E374" s="154"/>
      <c r="F374" s="154"/>
      <c r="G374" s="154"/>
      <c r="H374" s="154"/>
      <c r="I374" s="141"/>
      <c r="J374" s="149"/>
      <c r="K374" s="143"/>
      <c r="L374" s="185">
        <f t="shared" si="145"/>
        <v>0</v>
      </c>
      <c r="M374" s="185">
        <f t="shared" si="146"/>
        <v>0</v>
      </c>
      <c r="N374" s="186">
        <f t="shared" si="147"/>
        <v>0</v>
      </c>
      <c r="O374" s="180"/>
      <c r="P374" s="177"/>
      <c r="Q374" s="166" t="str">
        <f t="shared" si="125"/>
        <v/>
      </c>
      <c r="R374" s="166"/>
      <c r="S374" s="167" t="e">
        <f>IF(HYPERLINK(INDEX(Tables!D:D,MATCH('BG Justif'!Q374,Tables!F:F,0)))&lt;&gt;"",HYPERLINK(INDEX(Tables!D:D,MATCH('BG Justif'!Q374,Tables!F:F,0)),"Tableau de variation"),"")</f>
        <v>#N/A</v>
      </c>
      <c r="T374" s="168"/>
      <c r="U374" s="169"/>
      <c r="Z374" s="233" t="str">
        <f t="shared" si="126"/>
        <v/>
      </c>
      <c r="AA374" s="233">
        <f t="shared" si="127"/>
        <v>0</v>
      </c>
      <c r="AB374" s="233">
        <f t="shared" si="140"/>
        <v>0</v>
      </c>
      <c r="AC374" s="233">
        <f t="shared" si="141"/>
        <v>0</v>
      </c>
      <c r="AD374" s="233">
        <f t="shared" si="142"/>
        <v>0</v>
      </c>
      <c r="AE374" s="233">
        <f t="shared" si="143"/>
        <v>0</v>
      </c>
      <c r="AF374" s="233">
        <f t="shared" si="144"/>
        <v>0</v>
      </c>
      <c r="AG374" s="233">
        <f t="shared" si="128"/>
        <v>0</v>
      </c>
      <c r="AH374" s="233">
        <f t="shared" si="129"/>
        <v>0</v>
      </c>
      <c r="AI374" s="233">
        <f t="shared" si="130"/>
        <v>0</v>
      </c>
      <c r="AJ374" s="233">
        <f t="shared" si="131"/>
        <v>0</v>
      </c>
      <c r="AK374" s="233">
        <f t="shared" si="132"/>
        <v>0</v>
      </c>
      <c r="AL374" s="233">
        <f t="shared" si="133"/>
        <v>0</v>
      </c>
      <c r="AM374" s="233">
        <f t="shared" si="134"/>
        <v>0</v>
      </c>
      <c r="AN374" s="233">
        <f t="shared" si="135"/>
        <v>0</v>
      </c>
      <c r="AO374" s="233">
        <f t="shared" si="136"/>
        <v>0</v>
      </c>
      <c r="AP374" s="233">
        <f t="shared" si="137"/>
        <v>0</v>
      </c>
      <c r="AQ374" s="233" t="str">
        <f t="shared" si="138"/>
        <v/>
      </c>
      <c r="AR374" s="113">
        <f t="shared" si="139"/>
        <v>0</v>
      </c>
    </row>
    <row r="375" spans="1:44">
      <c r="A375" s="158"/>
      <c r="B375" s="153"/>
      <c r="C375" s="154"/>
      <c r="D375" s="154"/>
      <c r="E375" s="154"/>
      <c r="F375" s="154"/>
      <c r="G375" s="154"/>
      <c r="H375" s="154"/>
      <c r="I375" s="150"/>
      <c r="J375" s="149"/>
      <c r="K375" s="151"/>
      <c r="L375" s="185">
        <f t="shared" si="145"/>
        <v>0</v>
      </c>
      <c r="M375" s="185">
        <f t="shared" si="146"/>
        <v>0</v>
      </c>
      <c r="N375" s="186">
        <f t="shared" si="147"/>
        <v>0</v>
      </c>
      <c r="O375" s="180"/>
      <c r="P375" s="177"/>
      <c r="Q375" s="166" t="str">
        <f t="shared" si="125"/>
        <v/>
      </c>
      <c r="R375" s="166"/>
      <c r="S375" s="167" t="e">
        <f>IF(HYPERLINK(INDEX(Tables!D:D,MATCH('BG Justif'!Q375,Tables!F:F,0)))&lt;&gt;"",HYPERLINK(INDEX(Tables!D:D,MATCH('BG Justif'!Q375,Tables!F:F,0)),"Tableau de variation"),"")</f>
        <v>#N/A</v>
      </c>
      <c r="T375" s="168"/>
      <c r="U375" s="169"/>
      <c r="Z375" s="233" t="str">
        <f t="shared" si="126"/>
        <v/>
      </c>
      <c r="AA375" s="233">
        <f t="shared" si="127"/>
        <v>0</v>
      </c>
      <c r="AB375" s="233">
        <f t="shared" si="140"/>
        <v>0</v>
      </c>
      <c r="AC375" s="233">
        <f t="shared" si="141"/>
        <v>0</v>
      </c>
      <c r="AD375" s="233">
        <f t="shared" si="142"/>
        <v>0</v>
      </c>
      <c r="AE375" s="233">
        <f t="shared" si="143"/>
        <v>0</v>
      </c>
      <c r="AF375" s="233">
        <f t="shared" si="144"/>
        <v>0</v>
      </c>
      <c r="AG375" s="233">
        <f t="shared" si="128"/>
        <v>0</v>
      </c>
      <c r="AH375" s="233">
        <f t="shared" si="129"/>
        <v>0</v>
      </c>
      <c r="AI375" s="233">
        <f t="shared" si="130"/>
        <v>0</v>
      </c>
      <c r="AJ375" s="233">
        <f t="shared" si="131"/>
        <v>0</v>
      </c>
      <c r="AK375" s="233">
        <f t="shared" si="132"/>
        <v>0</v>
      </c>
      <c r="AL375" s="233">
        <f t="shared" si="133"/>
        <v>0</v>
      </c>
      <c r="AM375" s="233">
        <f t="shared" si="134"/>
        <v>0</v>
      </c>
      <c r="AN375" s="233">
        <f t="shared" si="135"/>
        <v>0</v>
      </c>
      <c r="AO375" s="233">
        <f t="shared" si="136"/>
        <v>0</v>
      </c>
      <c r="AP375" s="233">
        <f t="shared" si="137"/>
        <v>0</v>
      </c>
      <c r="AQ375" s="233" t="str">
        <f t="shared" si="138"/>
        <v/>
      </c>
      <c r="AR375" s="113">
        <f t="shared" si="139"/>
        <v>0</v>
      </c>
    </row>
    <row r="376" spans="1:44">
      <c r="A376" s="158"/>
      <c r="B376" s="153"/>
      <c r="C376" s="154"/>
      <c r="D376" s="154"/>
      <c r="E376" s="154"/>
      <c r="F376" s="154"/>
      <c r="G376" s="154"/>
      <c r="H376" s="154"/>
      <c r="I376" s="141"/>
      <c r="J376" s="149"/>
      <c r="K376" s="143"/>
      <c r="L376" s="185">
        <f t="shared" si="145"/>
        <v>0</v>
      </c>
      <c r="M376" s="185">
        <f t="shared" si="146"/>
        <v>0</v>
      </c>
      <c r="N376" s="186">
        <f t="shared" si="147"/>
        <v>0</v>
      </c>
      <c r="O376" s="180"/>
      <c r="P376" s="177"/>
      <c r="Q376" s="166" t="str">
        <f t="shared" si="125"/>
        <v/>
      </c>
      <c r="R376" s="166"/>
      <c r="S376" s="167" t="e">
        <f>IF(HYPERLINK(INDEX(Tables!D:D,MATCH('BG Justif'!Q376,Tables!F:F,0)))&lt;&gt;"",HYPERLINK(INDEX(Tables!D:D,MATCH('BG Justif'!Q376,Tables!F:F,0)),"Tableau de variation"),"")</f>
        <v>#N/A</v>
      </c>
      <c r="T376" s="168"/>
      <c r="U376" s="169"/>
      <c r="Z376" s="233" t="str">
        <f t="shared" si="126"/>
        <v/>
      </c>
      <c r="AA376" s="233">
        <f t="shared" si="127"/>
        <v>0</v>
      </c>
      <c r="AB376" s="233">
        <f t="shared" si="140"/>
        <v>0</v>
      </c>
      <c r="AC376" s="233">
        <f t="shared" si="141"/>
        <v>0</v>
      </c>
      <c r="AD376" s="233">
        <f t="shared" si="142"/>
        <v>0</v>
      </c>
      <c r="AE376" s="233">
        <f t="shared" si="143"/>
        <v>0</v>
      </c>
      <c r="AF376" s="233">
        <f t="shared" si="144"/>
        <v>0</v>
      </c>
      <c r="AG376" s="233">
        <f t="shared" si="128"/>
        <v>0</v>
      </c>
      <c r="AH376" s="233">
        <f t="shared" si="129"/>
        <v>0</v>
      </c>
      <c r="AI376" s="233">
        <f t="shared" si="130"/>
        <v>0</v>
      </c>
      <c r="AJ376" s="233">
        <f t="shared" si="131"/>
        <v>0</v>
      </c>
      <c r="AK376" s="233">
        <f t="shared" si="132"/>
        <v>0</v>
      </c>
      <c r="AL376" s="233">
        <f t="shared" si="133"/>
        <v>0</v>
      </c>
      <c r="AM376" s="233">
        <f t="shared" si="134"/>
        <v>0</v>
      </c>
      <c r="AN376" s="233">
        <f t="shared" si="135"/>
        <v>0</v>
      </c>
      <c r="AO376" s="233">
        <f t="shared" si="136"/>
        <v>0</v>
      </c>
      <c r="AP376" s="233">
        <f t="shared" si="137"/>
        <v>0</v>
      </c>
      <c r="AQ376" s="233" t="str">
        <f t="shared" si="138"/>
        <v/>
      </c>
      <c r="AR376" s="113">
        <f t="shared" si="139"/>
        <v>0</v>
      </c>
    </row>
    <row r="377" spans="1:44">
      <c r="A377" s="158"/>
      <c r="B377" s="153"/>
      <c r="C377" s="154"/>
      <c r="D377" s="154"/>
      <c r="E377" s="154"/>
      <c r="F377" s="154"/>
      <c r="G377" s="154"/>
      <c r="H377" s="154"/>
      <c r="I377" s="150"/>
      <c r="J377" s="149"/>
      <c r="K377" s="151"/>
      <c r="L377" s="185">
        <f t="shared" si="145"/>
        <v>0</v>
      </c>
      <c r="M377" s="185">
        <f t="shared" si="146"/>
        <v>0</v>
      </c>
      <c r="N377" s="186">
        <f t="shared" si="147"/>
        <v>0</v>
      </c>
      <c r="O377" s="180"/>
      <c r="P377" s="177"/>
      <c r="Q377" s="166" t="str">
        <f t="shared" si="125"/>
        <v/>
      </c>
      <c r="R377" s="166"/>
      <c r="S377" s="167" t="e">
        <f>IF(HYPERLINK(INDEX(Tables!D:D,MATCH('BG Justif'!Q377,Tables!F:F,0)))&lt;&gt;"",HYPERLINK(INDEX(Tables!D:D,MATCH('BG Justif'!Q377,Tables!F:F,0)),"Tableau de variation"),"")</f>
        <v>#N/A</v>
      </c>
      <c r="T377" s="168"/>
      <c r="U377" s="169"/>
      <c r="Z377" s="233" t="str">
        <f t="shared" si="126"/>
        <v/>
      </c>
      <c r="AA377" s="233">
        <f t="shared" si="127"/>
        <v>0</v>
      </c>
      <c r="AB377" s="233">
        <f t="shared" si="140"/>
        <v>0</v>
      </c>
      <c r="AC377" s="233">
        <f t="shared" si="141"/>
        <v>0</v>
      </c>
      <c r="AD377" s="233">
        <f t="shared" si="142"/>
        <v>0</v>
      </c>
      <c r="AE377" s="233">
        <f t="shared" si="143"/>
        <v>0</v>
      </c>
      <c r="AF377" s="233">
        <f t="shared" si="144"/>
        <v>0</v>
      </c>
      <c r="AG377" s="233">
        <f t="shared" si="128"/>
        <v>0</v>
      </c>
      <c r="AH377" s="233">
        <f t="shared" si="129"/>
        <v>0</v>
      </c>
      <c r="AI377" s="233">
        <f t="shared" si="130"/>
        <v>0</v>
      </c>
      <c r="AJ377" s="233">
        <f t="shared" si="131"/>
        <v>0</v>
      </c>
      <c r="AK377" s="233">
        <f t="shared" si="132"/>
        <v>0</v>
      </c>
      <c r="AL377" s="233">
        <f t="shared" si="133"/>
        <v>0</v>
      </c>
      <c r="AM377" s="233">
        <f t="shared" si="134"/>
        <v>0</v>
      </c>
      <c r="AN377" s="233">
        <f t="shared" si="135"/>
        <v>0</v>
      </c>
      <c r="AO377" s="233">
        <f t="shared" si="136"/>
        <v>0</v>
      </c>
      <c r="AP377" s="233">
        <f t="shared" si="137"/>
        <v>0</v>
      </c>
      <c r="AQ377" s="233" t="str">
        <f t="shared" si="138"/>
        <v/>
      </c>
      <c r="AR377" s="113">
        <f t="shared" si="139"/>
        <v>0</v>
      </c>
    </row>
    <row r="378" spans="1:44">
      <c r="A378" s="158"/>
      <c r="B378" s="153"/>
      <c r="C378" s="154"/>
      <c r="D378" s="154"/>
      <c r="E378" s="154"/>
      <c r="F378" s="154"/>
      <c r="G378" s="154"/>
      <c r="H378" s="154"/>
      <c r="I378" s="141"/>
      <c r="J378" s="149"/>
      <c r="K378" s="143"/>
      <c r="L378" s="185">
        <f t="shared" si="145"/>
        <v>0</v>
      </c>
      <c r="M378" s="185">
        <f t="shared" si="146"/>
        <v>0</v>
      </c>
      <c r="N378" s="186">
        <f t="shared" si="147"/>
        <v>0</v>
      </c>
      <c r="O378" s="180"/>
      <c r="P378" s="177"/>
      <c r="Q378" s="166" t="str">
        <f t="shared" si="125"/>
        <v/>
      </c>
      <c r="R378" s="166"/>
      <c r="S378" s="167" t="e">
        <f>IF(HYPERLINK(INDEX(Tables!D:D,MATCH('BG Justif'!Q378,Tables!F:F,0)))&lt;&gt;"",HYPERLINK(INDEX(Tables!D:D,MATCH('BG Justif'!Q378,Tables!F:F,0)),"Tableau de variation"),"")</f>
        <v>#N/A</v>
      </c>
      <c r="T378" s="168"/>
      <c r="U378" s="169"/>
      <c r="Z378" s="233" t="str">
        <f t="shared" si="126"/>
        <v/>
      </c>
      <c r="AA378" s="233">
        <f t="shared" si="127"/>
        <v>0</v>
      </c>
      <c r="AB378" s="233">
        <f t="shared" si="140"/>
        <v>0</v>
      </c>
      <c r="AC378" s="233">
        <f t="shared" si="141"/>
        <v>0</v>
      </c>
      <c r="AD378" s="233">
        <f t="shared" si="142"/>
        <v>0</v>
      </c>
      <c r="AE378" s="233">
        <f t="shared" si="143"/>
        <v>0</v>
      </c>
      <c r="AF378" s="233">
        <f t="shared" si="144"/>
        <v>0</v>
      </c>
      <c r="AG378" s="233">
        <f t="shared" si="128"/>
        <v>0</v>
      </c>
      <c r="AH378" s="233">
        <f t="shared" si="129"/>
        <v>0</v>
      </c>
      <c r="AI378" s="233">
        <f t="shared" si="130"/>
        <v>0</v>
      </c>
      <c r="AJ378" s="233">
        <f t="shared" si="131"/>
        <v>0</v>
      </c>
      <c r="AK378" s="233">
        <f t="shared" si="132"/>
        <v>0</v>
      </c>
      <c r="AL378" s="233">
        <f t="shared" si="133"/>
        <v>0</v>
      </c>
      <c r="AM378" s="233">
        <f t="shared" si="134"/>
        <v>0</v>
      </c>
      <c r="AN378" s="233">
        <f t="shared" si="135"/>
        <v>0</v>
      </c>
      <c r="AO378" s="233">
        <f t="shared" si="136"/>
        <v>0</v>
      </c>
      <c r="AP378" s="233">
        <f t="shared" si="137"/>
        <v>0</v>
      </c>
      <c r="AQ378" s="233" t="str">
        <f t="shared" si="138"/>
        <v/>
      </c>
      <c r="AR378" s="113">
        <f t="shared" si="139"/>
        <v>0</v>
      </c>
    </row>
    <row r="379" spans="1:44">
      <c r="A379" s="158"/>
      <c r="B379" s="153"/>
      <c r="C379" s="154"/>
      <c r="D379" s="154"/>
      <c r="E379" s="154"/>
      <c r="F379" s="154"/>
      <c r="G379" s="154"/>
      <c r="H379" s="154"/>
      <c r="I379" s="150"/>
      <c r="J379" s="149"/>
      <c r="K379" s="151"/>
      <c r="L379" s="185">
        <f t="shared" si="145"/>
        <v>0</v>
      </c>
      <c r="M379" s="185">
        <f t="shared" si="146"/>
        <v>0</v>
      </c>
      <c r="N379" s="186">
        <f t="shared" si="147"/>
        <v>0</v>
      </c>
      <c r="O379" s="180"/>
      <c r="P379" s="177"/>
      <c r="Q379" s="166" t="str">
        <f t="shared" si="125"/>
        <v/>
      </c>
      <c r="R379" s="166"/>
      <c r="S379" s="167" t="e">
        <f>IF(HYPERLINK(INDEX(Tables!D:D,MATCH('BG Justif'!Q379,Tables!F:F,0)))&lt;&gt;"",HYPERLINK(INDEX(Tables!D:D,MATCH('BG Justif'!Q379,Tables!F:F,0)),"Tableau de variation"),"")</f>
        <v>#N/A</v>
      </c>
      <c r="T379" s="168"/>
      <c r="U379" s="169"/>
      <c r="Z379" s="233" t="str">
        <f t="shared" si="126"/>
        <v/>
      </c>
      <c r="AA379" s="233">
        <f t="shared" si="127"/>
        <v>0</v>
      </c>
      <c r="AB379" s="233">
        <f t="shared" si="140"/>
        <v>0</v>
      </c>
      <c r="AC379" s="233">
        <f t="shared" si="141"/>
        <v>0</v>
      </c>
      <c r="AD379" s="233">
        <f t="shared" si="142"/>
        <v>0</v>
      </c>
      <c r="AE379" s="233">
        <f t="shared" si="143"/>
        <v>0</v>
      </c>
      <c r="AF379" s="233">
        <f t="shared" si="144"/>
        <v>0</v>
      </c>
      <c r="AG379" s="233">
        <f t="shared" si="128"/>
        <v>0</v>
      </c>
      <c r="AH379" s="233">
        <f t="shared" si="129"/>
        <v>0</v>
      </c>
      <c r="AI379" s="233">
        <f t="shared" si="130"/>
        <v>0</v>
      </c>
      <c r="AJ379" s="233">
        <f t="shared" si="131"/>
        <v>0</v>
      </c>
      <c r="AK379" s="233">
        <f t="shared" si="132"/>
        <v>0</v>
      </c>
      <c r="AL379" s="233">
        <f t="shared" si="133"/>
        <v>0</v>
      </c>
      <c r="AM379" s="233">
        <f t="shared" si="134"/>
        <v>0</v>
      </c>
      <c r="AN379" s="233">
        <f t="shared" si="135"/>
        <v>0</v>
      </c>
      <c r="AO379" s="233">
        <f t="shared" si="136"/>
        <v>0</v>
      </c>
      <c r="AP379" s="233">
        <f t="shared" si="137"/>
        <v>0</v>
      </c>
      <c r="AQ379" s="233" t="str">
        <f t="shared" si="138"/>
        <v/>
      </c>
      <c r="AR379" s="113">
        <f t="shared" si="139"/>
        <v>0</v>
      </c>
    </row>
    <row r="380" spans="1:44">
      <c r="A380" s="158"/>
      <c r="B380" s="153"/>
      <c r="C380" s="154"/>
      <c r="D380" s="154"/>
      <c r="E380" s="154"/>
      <c r="F380" s="154"/>
      <c r="G380" s="154"/>
      <c r="H380" s="154"/>
      <c r="I380" s="141"/>
      <c r="J380" s="149"/>
      <c r="K380" s="143"/>
      <c r="L380" s="185">
        <f t="shared" si="145"/>
        <v>0</v>
      </c>
      <c r="M380" s="185">
        <f t="shared" si="146"/>
        <v>0</v>
      </c>
      <c r="N380" s="186">
        <f t="shared" si="147"/>
        <v>0</v>
      </c>
      <c r="O380" s="180"/>
      <c r="P380" s="177"/>
      <c r="Q380" s="166" t="str">
        <f t="shared" si="125"/>
        <v/>
      </c>
      <c r="R380" s="166"/>
      <c r="S380" s="167" t="e">
        <f>IF(HYPERLINK(INDEX(Tables!D:D,MATCH('BG Justif'!Q380,Tables!F:F,0)))&lt;&gt;"",HYPERLINK(INDEX(Tables!D:D,MATCH('BG Justif'!Q380,Tables!F:F,0)),"Tableau de variation"),"")</f>
        <v>#N/A</v>
      </c>
      <c r="T380" s="168"/>
      <c r="U380" s="169"/>
      <c r="Z380" s="233" t="str">
        <f t="shared" si="126"/>
        <v/>
      </c>
      <c r="AA380" s="233">
        <f t="shared" si="127"/>
        <v>0</v>
      </c>
      <c r="AB380" s="233">
        <f t="shared" si="140"/>
        <v>0</v>
      </c>
      <c r="AC380" s="233">
        <f t="shared" si="141"/>
        <v>0</v>
      </c>
      <c r="AD380" s="233">
        <f t="shared" si="142"/>
        <v>0</v>
      </c>
      <c r="AE380" s="233">
        <f t="shared" si="143"/>
        <v>0</v>
      </c>
      <c r="AF380" s="233">
        <f t="shared" si="144"/>
        <v>0</v>
      </c>
      <c r="AG380" s="233">
        <f t="shared" si="128"/>
        <v>0</v>
      </c>
      <c r="AH380" s="233">
        <f t="shared" si="129"/>
        <v>0</v>
      </c>
      <c r="AI380" s="233">
        <f t="shared" si="130"/>
        <v>0</v>
      </c>
      <c r="AJ380" s="233">
        <f t="shared" si="131"/>
        <v>0</v>
      </c>
      <c r="AK380" s="233">
        <f t="shared" si="132"/>
        <v>0</v>
      </c>
      <c r="AL380" s="233">
        <f t="shared" si="133"/>
        <v>0</v>
      </c>
      <c r="AM380" s="233">
        <f t="shared" si="134"/>
        <v>0</v>
      </c>
      <c r="AN380" s="233">
        <f t="shared" si="135"/>
        <v>0</v>
      </c>
      <c r="AO380" s="233">
        <f t="shared" si="136"/>
        <v>0</v>
      </c>
      <c r="AP380" s="233">
        <f t="shared" si="137"/>
        <v>0</v>
      </c>
      <c r="AQ380" s="233" t="str">
        <f t="shared" si="138"/>
        <v/>
      </c>
      <c r="AR380" s="113">
        <f t="shared" si="139"/>
        <v>0</v>
      </c>
    </row>
    <row r="381" spans="1:44">
      <c r="A381" s="158"/>
      <c r="B381" s="153"/>
      <c r="C381" s="154"/>
      <c r="D381" s="154"/>
      <c r="E381" s="154"/>
      <c r="F381" s="154"/>
      <c r="G381" s="154"/>
      <c r="H381" s="154"/>
      <c r="I381" s="150"/>
      <c r="J381" s="149"/>
      <c r="K381" s="151"/>
      <c r="L381" s="185">
        <f t="shared" si="145"/>
        <v>0</v>
      </c>
      <c r="M381" s="185">
        <f t="shared" si="146"/>
        <v>0</v>
      </c>
      <c r="N381" s="186">
        <f t="shared" si="147"/>
        <v>0</v>
      </c>
      <c r="O381" s="180"/>
      <c r="P381" s="177"/>
      <c r="Q381" s="166" t="str">
        <f t="shared" si="125"/>
        <v/>
      </c>
      <c r="R381" s="166"/>
      <c r="S381" s="167" t="e">
        <f>IF(HYPERLINK(INDEX(Tables!D:D,MATCH('BG Justif'!Q381,Tables!F:F,0)))&lt;&gt;"",HYPERLINK(INDEX(Tables!D:D,MATCH('BG Justif'!Q381,Tables!F:F,0)),"Tableau de variation"),"")</f>
        <v>#N/A</v>
      </c>
      <c r="T381" s="168"/>
      <c r="U381" s="169"/>
      <c r="Z381" s="233" t="str">
        <f t="shared" si="126"/>
        <v/>
      </c>
      <c r="AA381" s="233">
        <f t="shared" si="127"/>
        <v>0</v>
      </c>
      <c r="AB381" s="233">
        <f t="shared" si="140"/>
        <v>0</v>
      </c>
      <c r="AC381" s="233">
        <f t="shared" si="141"/>
        <v>0</v>
      </c>
      <c r="AD381" s="233">
        <f t="shared" si="142"/>
        <v>0</v>
      </c>
      <c r="AE381" s="233">
        <f t="shared" si="143"/>
        <v>0</v>
      </c>
      <c r="AF381" s="233">
        <f t="shared" si="144"/>
        <v>0</v>
      </c>
      <c r="AG381" s="233">
        <f t="shared" si="128"/>
        <v>0</v>
      </c>
      <c r="AH381" s="233">
        <f t="shared" si="129"/>
        <v>0</v>
      </c>
      <c r="AI381" s="233">
        <f t="shared" si="130"/>
        <v>0</v>
      </c>
      <c r="AJ381" s="233">
        <f t="shared" si="131"/>
        <v>0</v>
      </c>
      <c r="AK381" s="233">
        <f t="shared" si="132"/>
        <v>0</v>
      </c>
      <c r="AL381" s="233">
        <f t="shared" si="133"/>
        <v>0</v>
      </c>
      <c r="AM381" s="233">
        <f t="shared" si="134"/>
        <v>0</v>
      </c>
      <c r="AN381" s="233">
        <f t="shared" si="135"/>
        <v>0</v>
      </c>
      <c r="AO381" s="233">
        <f t="shared" si="136"/>
        <v>0</v>
      </c>
      <c r="AP381" s="233">
        <f t="shared" si="137"/>
        <v>0</v>
      </c>
      <c r="AQ381" s="233" t="str">
        <f t="shared" si="138"/>
        <v/>
      </c>
      <c r="AR381" s="113">
        <f t="shared" si="139"/>
        <v>0</v>
      </c>
    </row>
    <row r="382" spans="1:44">
      <c r="A382" s="158"/>
      <c r="B382" s="153"/>
      <c r="C382" s="154"/>
      <c r="D382" s="154"/>
      <c r="E382" s="154"/>
      <c r="F382" s="154"/>
      <c r="G382" s="154"/>
      <c r="H382" s="154"/>
      <c r="I382" s="141"/>
      <c r="J382" s="149"/>
      <c r="K382" s="143"/>
      <c r="L382" s="185">
        <f t="shared" si="145"/>
        <v>0</v>
      </c>
      <c r="M382" s="185">
        <f t="shared" si="146"/>
        <v>0</v>
      </c>
      <c r="N382" s="186">
        <f t="shared" si="147"/>
        <v>0</v>
      </c>
      <c r="O382" s="180"/>
      <c r="P382" s="177"/>
      <c r="Q382" s="166" t="str">
        <f t="shared" si="125"/>
        <v/>
      </c>
      <c r="R382" s="166"/>
      <c r="S382" s="167" t="e">
        <f>IF(HYPERLINK(INDEX(Tables!D:D,MATCH('BG Justif'!Q382,Tables!F:F,0)))&lt;&gt;"",HYPERLINK(INDEX(Tables!D:D,MATCH('BG Justif'!Q382,Tables!F:F,0)),"Tableau de variation"),"")</f>
        <v>#N/A</v>
      </c>
      <c r="T382" s="168"/>
      <c r="U382" s="169"/>
      <c r="Z382" s="233" t="str">
        <f t="shared" si="126"/>
        <v/>
      </c>
      <c r="AA382" s="233">
        <f t="shared" si="127"/>
        <v>0</v>
      </c>
      <c r="AB382" s="233">
        <f t="shared" si="140"/>
        <v>0</v>
      </c>
      <c r="AC382" s="233">
        <f t="shared" si="141"/>
        <v>0</v>
      </c>
      <c r="AD382" s="233">
        <f t="shared" si="142"/>
        <v>0</v>
      </c>
      <c r="AE382" s="233">
        <f t="shared" si="143"/>
        <v>0</v>
      </c>
      <c r="AF382" s="233">
        <f t="shared" si="144"/>
        <v>0</v>
      </c>
      <c r="AG382" s="233">
        <f t="shared" si="128"/>
        <v>0</v>
      </c>
      <c r="AH382" s="233">
        <f t="shared" si="129"/>
        <v>0</v>
      </c>
      <c r="AI382" s="233">
        <f t="shared" si="130"/>
        <v>0</v>
      </c>
      <c r="AJ382" s="233">
        <f t="shared" si="131"/>
        <v>0</v>
      </c>
      <c r="AK382" s="233">
        <f t="shared" si="132"/>
        <v>0</v>
      </c>
      <c r="AL382" s="233">
        <f t="shared" si="133"/>
        <v>0</v>
      </c>
      <c r="AM382" s="233">
        <f t="shared" si="134"/>
        <v>0</v>
      </c>
      <c r="AN382" s="233">
        <f t="shared" si="135"/>
        <v>0</v>
      </c>
      <c r="AO382" s="233">
        <f t="shared" si="136"/>
        <v>0</v>
      </c>
      <c r="AP382" s="233">
        <f t="shared" si="137"/>
        <v>0</v>
      </c>
      <c r="AQ382" s="233" t="str">
        <f t="shared" si="138"/>
        <v/>
      </c>
      <c r="AR382" s="113">
        <f t="shared" si="139"/>
        <v>0</v>
      </c>
    </row>
    <row r="383" spans="1:44">
      <c r="A383" s="158"/>
      <c r="B383" s="153"/>
      <c r="C383" s="154"/>
      <c r="D383" s="154"/>
      <c r="E383" s="154"/>
      <c r="F383" s="154"/>
      <c r="G383" s="154"/>
      <c r="H383" s="154"/>
      <c r="I383" s="150"/>
      <c r="J383" s="149"/>
      <c r="K383" s="151"/>
      <c r="L383" s="185">
        <f t="shared" si="145"/>
        <v>0</v>
      </c>
      <c r="M383" s="185">
        <f t="shared" si="146"/>
        <v>0</v>
      </c>
      <c r="N383" s="186">
        <f t="shared" si="147"/>
        <v>0</v>
      </c>
      <c r="O383" s="180"/>
      <c r="P383" s="177"/>
      <c r="Q383" s="166" t="str">
        <f t="shared" si="125"/>
        <v/>
      </c>
      <c r="R383" s="166"/>
      <c r="S383" s="167" t="e">
        <f>IF(HYPERLINK(INDEX(Tables!D:D,MATCH('BG Justif'!Q383,Tables!F:F,0)))&lt;&gt;"",HYPERLINK(INDEX(Tables!D:D,MATCH('BG Justif'!Q383,Tables!F:F,0)),"Tableau de variation"),"")</f>
        <v>#N/A</v>
      </c>
      <c r="T383" s="168"/>
      <c r="U383" s="169"/>
      <c r="Z383" s="233" t="str">
        <f t="shared" si="126"/>
        <v/>
      </c>
      <c r="AA383" s="233">
        <f t="shared" si="127"/>
        <v>0</v>
      </c>
      <c r="AB383" s="233">
        <f t="shared" si="140"/>
        <v>0</v>
      </c>
      <c r="AC383" s="233">
        <f t="shared" si="141"/>
        <v>0</v>
      </c>
      <c r="AD383" s="233">
        <f t="shared" si="142"/>
        <v>0</v>
      </c>
      <c r="AE383" s="233">
        <f t="shared" si="143"/>
        <v>0</v>
      </c>
      <c r="AF383" s="233">
        <f t="shared" si="144"/>
        <v>0</v>
      </c>
      <c r="AG383" s="233">
        <f t="shared" si="128"/>
        <v>0</v>
      </c>
      <c r="AH383" s="233">
        <f t="shared" si="129"/>
        <v>0</v>
      </c>
      <c r="AI383" s="233">
        <f t="shared" si="130"/>
        <v>0</v>
      </c>
      <c r="AJ383" s="233">
        <f t="shared" si="131"/>
        <v>0</v>
      </c>
      <c r="AK383" s="233">
        <f t="shared" si="132"/>
        <v>0</v>
      </c>
      <c r="AL383" s="233">
        <f t="shared" si="133"/>
        <v>0</v>
      </c>
      <c r="AM383" s="233">
        <f t="shared" si="134"/>
        <v>0</v>
      </c>
      <c r="AN383" s="233">
        <f t="shared" si="135"/>
        <v>0</v>
      </c>
      <c r="AO383" s="233">
        <f t="shared" si="136"/>
        <v>0</v>
      </c>
      <c r="AP383" s="233">
        <f t="shared" si="137"/>
        <v>0</v>
      </c>
      <c r="AQ383" s="233" t="str">
        <f t="shared" si="138"/>
        <v/>
      </c>
      <c r="AR383" s="113">
        <f t="shared" si="139"/>
        <v>0</v>
      </c>
    </row>
    <row r="384" spans="1:44">
      <c r="A384" s="158"/>
      <c r="B384" s="153"/>
      <c r="C384" s="154"/>
      <c r="D384" s="154"/>
      <c r="E384" s="154"/>
      <c r="F384" s="154"/>
      <c r="G384" s="154"/>
      <c r="H384" s="154"/>
      <c r="I384" s="141"/>
      <c r="J384" s="149"/>
      <c r="K384" s="143"/>
      <c r="L384" s="185">
        <f t="shared" si="145"/>
        <v>0</v>
      </c>
      <c r="M384" s="185">
        <f t="shared" si="146"/>
        <v>0</v>
      </c>
      <c r="N384" s="186">
        <f t="shared" si="147"/>
        <v>0</v>
      </c>
      <c r="O384" s="180"/>
      <c r="P384" s="177"/>
      <c r="Q384" s="166" t="str">
        <f t="shared" si="125"/>
        <v/>
      </c>
      <c r="R384" s="166"/>
      <c r="S384" s="167" t="e">
        <f>IF(HYPERLINK(INDEX(Tables!D:D,MATCH('BG Justif'!Q384,Tables!F:F,0)))&lt;&gt;"",HYPERLINK(INDEX(Tables!D:D,MATCH('BG Justif'!Q384,Tables!F:F,0)),"Tableau de variation"),"")</f>
        <v>#N/A</v>
      </c>
      <c r="T384" s="168"/>
      <c r="U384" s="169"/>
      <c r="Z384" s="233" t="str">
        <f t="shared" si="126"/>
        <v/>
      </c>
      <c r="AA384" s="233">
        <f t="shared" si="127"/>
        <v>0</v>
      </c>
      <c r="AB384" s="233">
        <f t="shared" si="140"/>
        <v>0</v>
      </c>
      <c r="AC384" s="233">
        <f t="shared" si="141"/>
        <v>0</v>
      </c>
      <c r="AD384" s="233">
        <f t="shared" si="142"/>
        <v>0</v>
      </c>
      <c r="AE384" s="233">
        <f t="shared" si="143"/>
        <v>0</v>
      </c>
      <c r="AF384" s="233">
        <f t="shared" si="144"/>
        <v>0</v>
      </c>
      <c r="AG384" s="233">
        <f t="shared" si="128"/>
        <v>0</v>
      </c>
      <c r="AH384" s="233">
        <f t="shared" si="129"/>
        <v>0</v>
      </c>
      <c r="AI384" s="233">
        <f t="shared" si="130"/>
        <v>0</v>
      </c>
      <c r="AJ384" s="233">
        <f t="shared" si="131"/>
        <v>0</v>
      </c>
      <c r="AK384" s="233">
        <f t="shared" si="132"/>
        <v>0</v>
      </c>
      <c r="AL384" s="233">
        <f t="shared" si="133"/>
        <v>0</v>
      </c>
      <c r="AM384" s="233">
        <f t="shared" si="134"/>
        <v>0</v>
      </c>
      <c r="AN384" s="233">
        <f t="shared" si="135"/>
        <v>0</v>
      </c>
      <c r="AO384" s="233">
        <f t="shared" si="136"/>
        <v>0</v>
      </c>
      <c r="AP384" s="233">
        <f t="shared" si="137"/>
        <v>0</v>
      </c>
      <c r="AQ384" s="233" t="str">
        <f t="shared" si="138"/>
        <v/>
      </c>
      <c r="AR384" s="113">
        <f t="shared" si="139"/>
        <v>0</v>
      </c>
    </row>
    <row r="385" spans="1:44">
      <c r="A385" s="158"/>
      <c r="B385" s="153"/>
      <c r="C385" s="154"/>
      <c r="D385" s="154"/>
      <c r="E385" s="154"/>
      <c r="F385" s="154"/>
      <c r="G385" s="154"/>
      <c r="H385" s="154"/>
      <c r="I385" s="150"/>
      <c r="J385" s="149"/>
      <c r="K385" s="151"/>
      <c r="L385" s="185">
        <f t="shared" si="145"/>
        <v>0</v>
      </c>
      <c r="M385" s="185">
        <f t="shared" si="146"/>
        <v>0</v>
      </c>
      <c r="N385" s="186">
        <f t="shared" si="147"/>
        <v>0</v>
      </c>
      <c r="O385" s="180"/>
      <c r="P385" s="177"/>
      <c r="Q385" s="166" t="str">
        <f t="shared" si="125"/>
        <v/>
      </c>
      <c r="R385" s="166"/>
      <c r="S385" s="167" t="e">
        <f>IF(HYPERLINK(INDEX(Tables!D:D,MATCH('BG Justif'!Q385,Tables!F:F,0)))&lt;&gt;"",HYPERLINK(INDEX(Tables!D:D,MATCH('BG Justif'!Q385,Tables!F:F,0)),"Tableau de variation"),"")</f>
        <v>#N/A</v>
      </c>
      <c r="T385" s="168"/>
      <c r="U385" s="169"/>
      <c r="Z385" s="233" t="str">
        <f t="shared" si="126"/>
        <v/>
      </c>
      <c r="AA385" s="233">
        <f t="shared" si="127"/>
        <v>0</v>
      </c>
      <c r="AB385" s="233">
        <f t="shared" si="140"/>
        <v>0</v>
      </c>
      <c r="AC385" s="233">
        <f t="shared" si="141"/>
        <v>0</v>
      </c>
      <c r="AD385" s="233">
        <f t="shared" si="142"/>
        <v>0</v>
      </c>
      <c r="AE385" s="233">
        <f t="shared" si="143"/>
        <v>0</v>
      </c>
      <c r="AF385" s="233">
        <f t="shared" si="144"/>
        <v>0</v>
      </c>
      <c r="AG385" s="233">
        <f t="shared" si="128"/>
        <v>0</v>
      </c>
      <c r="AH385" s="233">
        <f t="shared" si="129"/>
        <v>0</v>
      </c>
      <c r="AI385" s="233">
        <f t="shared" si="130"/>
        <v>0</v>
      </c>
      <c r="AJ385" s="233">
        <f t="shared" si="131"/>
        <v>0</v>
      </c>
      <c r="AK385" s="233">
        <f t="shared" si="132"/>
        <v>0</v>
      </c>
      <c r="AL385" s="233">
        <f t="shared" si="133"/>
        <v>0</v>
      </c>
      <c r="AM385" s="233">
        <f t="shared" si="134"/>
        <v>0</v>
      </c>
      <c r="AN385" s="233">
        <f t="shared" si="135"/>
        <v>0</v>
      </c>
      <c r="AO385" s="233">
        <f t="shared" si="136"/>
        <v>0</v>
      </c>
      <c r="AP385" s="233">
        <f t="shared" si="137"/>
        <v>0</v>
      </c>
      <c r="AQ385" s="233" t="str">
        <f t="shared" si="138"/>
        <v/>
      </c>
      <c r="AR385" s="113">
        <f t="shared" si="139"/>
        <v>0</v>
      </c>
    </row>
    <row r="386" spans="1:44">
      <c r="A386" s="158"/>
      <c r="B386" s="153"/>
      <c r="C386" s="154"/>
      <c r="D386" s="154"/>
      <c r="E386" s="154"/>
      <c r="F386" s="154"/>
      <c r="G386" s="154"/>
      <c r="H386" s="154"/>
      <c r="I386" s="141"/>
      <c r="J386" s="149"/>
      <c r="K386" s="143"/>
      <c r="L386" s="185">
        <f t="shared" si="145"/>
        <v>0</v>
      </c>
      <c r="M386" s="185">
        <f t="shared" si="146"/>
        <v>0</v>
      </c>
      <c r="N386" s="186">
        <f t="shared" si="147"/>
        <v>0</v>
      </c>
      <c r="O386" s="180"/>
      <c r="P386" s="177"/>
      <c r="Q386" s="166" t="str">
        <f t="shared" si="125"/>
        <v/>
      </c>
      <c r="R386" s="166"/>
      <c r="S386" s="167" t="e">
        <f>IF(HYPERLINK(INDEX(Tables!D:D,MATCH('BG Justif'!Q386,Tables!F:F,0)))&lt;&gt;"",HYPERLINK(INDEX(Tables!D:D,MATCH('BG Justif'!Q386,Tables!F:F,0)),"Tableau de variation"),"")</f>
        <v>#N/A</v>
      </c>
      <c r="T386" s="168"/>
      <c r="U386" s="169"/>
      <c r="Z386" s="233" t="str">
        <f t="shared" si="126"/>
        <v/>
      </c>
      <c r="AA386" s="233">
        <f t="shared" si="127"/>
        <v>0</v>
      </c>
      <c r="AB386" s="233">
        <f t="shared" si="140"/>
        <v>0</v>
      </c>
      <c r="AC386" s="233">
        <f t="shared" si="141"/>
        <v>0</v>
      </c>
      <c r="AD386" s="233">
        <f t="shared" si="142"/>
        <v>0</v>
      </c>
      <c r="AE386" s="233">
        <f t="shared" si="143"/>
        <v>0</v>
      </c>
      <c r="AF386" s="233">
        <f t="shared" si="144"/>
        <v>0</v>
      </c>
      <c r="AG386" s="233">
        <f t="shared" si="128"/>
        <v>0</v>
      </c>
      <c r="AH386" s="233">
        <f t="shared" si="129"/>
        <v>0</v>
      </c>
      <c r="AI386" s="233">
        <f t="shared" si="130"/>
        <v>0</v>
      </c>
      <c r="AJ386" s="233">
        <f t="shared" si="131"/>
        <v>0</v>
      </c>
      <c r="AK386" s="233">
        <f t="shared" si="132"/>
        <v>0</v>
      </c>
      <c r="AL386" s="233">
        <f t="shared" si="133"/>
        <v>0</v>
      </c>
      <c r="AM386" s="233">
        <f t="shared" si="134"/>
        <v>0</v>
      </c>
      <c r="AN386" s="233">
        <f t="shared" si="135"/>
        <v>0</v>
      </c>
      <c r="AO386" s="233">
        <f t="shared" si="136"/>
        <v>0</v>
      </c>
      <c r="AP386" s="233">
        <f t="shared" si="137"/>
        <v>0</v>
      </c>
      <c r="AQ386" s="233" t="str">
        <f t="shared" si="138"/>
        <v/>
      </c>
      <c r="AR386" s="113">
        <f t="shared" si="139"/>
        <v>0</v>
      </c>
    </row>
    <row r="387" spans="1:44">
      <c r="A387" s="158"/>
      <c r="B387" s="153"/>
      <c r="C387" s="154"/>
      <c r="D387" s="154"/>
      <c r="E387" s="154"/>
      <c r="F387" s="154"/>
      <c r="G387" s="154"/>
      <c r="H387" s="154"/>
      <c r="I387" s="150"/>
      <c r="J387" s="149"/>
      <c r="K387" s="151"/>
      <c r="L387" s="185">
        <f t="shared" si="145"/>
        <v>0</v>
      </c>
      <c r="M387" s="185">
        <f t="shared" si="146"/>
        <v>0</v>
      </c>
      <c r="N387" s="186">
        <f t="shared" si="147"/>
        <v>0</v>
      </c>
      <c r="O387" s="180"/>
      <c r="P387" s="177"/>
      <c r="Q387" s="166" t="str">
        <f t="shared" si="125"/>
        <v/>
      </c>
      <c r="R387" s="166"/>
      <c r="S387" s="167" t="e">
        <f>IF(HYPERLINK(INDEX(Tables!D:D,MATCH('BG Justif'!Q387,Tables!F:F,0)))&lt;&gt;"",HYPERLINK(INDEX(Tables!D:D,MATCH('BG Justif'!Q387,Tables!F:F,0)),"Tableau de variation"),"")</f>
        <v>#N/A</v>
      </c>
      <c r="T387" s="168"/>
      <c r="U387" s="169"/>
      <c r="Z387" s="233" t="str">
        <f t="shared" si="126"/>
        <v/>
      </c>
      <c r="AA387" s="233">
        <f t="shared" si="127"/>
        <v>0</v>
      </c>
      <c r="AB387" s="233">
        <f t="shared" si="140"/>
        <v>0</v>
      </c>
      <c r="AC387" s="233">
        <f t="shared" si="141"/>
        <v>0</v>
      </c>
      <c r="AD387" s="233">
        <f t="shared" si="142"/>
        <v>0</v>
      </c>
      <c r="AE387" s="233">
        <f t="shared" si="143"/>
        <v>0</v>
      </c>
      <c r="AF387" s="233">
        <f t="shared" si="144"/>
        <v>0</v>
      </c>
      <c r="AG387" s="233">
        <f t="shared" si="128"/>
        <v>0</v>
      </c>
      <c r="AH387" s="233">
        <f t="shared" si="129"/>
        <v>0</v>
      </c>
      <c r="AI387" s="233">
        <f t="shared" si="130"/>
        <v>0</v>
      </c>
      <c r="AJ387" s="233">
        <f t="shared" si="131"/>
        <v>0</v>
      </c>
      <c r="AK387" s="233">
        <f t="shared" si="132"/>
        <v>0</v>
      </c>
      <c r="AL387" s="233">
        <f t="shared" si="133"/>
        <v>0</v>
      </c>
      <c r="AM387" s="233">
        <f t="shared" si="134"/>
        <v>0</v>
      </c>
      <c r="AN387" s="233">
        <f t="shared" si="135"/>
        <v>0</v>
      </c>
      <c r="AO387" s="233">
        <f t="shared" si="136"/>
        <v>0</v>
      </c>
      <c r="AP387" s="233">
        <f t="shared" si="137"/>
        <v>0</v>
      </c>
      <c r="AQ387" s="233" t="str">
        <f t="shared" si="138"/>
        <v/>
      </c>
      <c r="AR387" s="113">
        <f t="shared" si="139"/>
        <v>0</v>
      </c>
    </row>
    <row r="388" spans="1:44">
      <c r="A388" s="158"/>
      <c r="B388" s="153"/>
      <c r="C388" s="154"/>
      <c r="D388" s="154"/>
      <c r="E388" s="154"/>
      <c r="F388" s="154"/>
      <c r="G388" s="154"/>
      <c r="H388" s="154"/>
      <c r="I388" s="141"/>
      <c r="J388" s="149"/>
      <c r="K388" s="143"/>
      <c r="L388" s="185">
        <f t="shared" si="145"/>
        <v>0</v>
      </c>
      <c r="M388" s="185">
        <f t="shared" si="146"/>
        <v>0</v>
      </c>
      <c r="N388" s="186">
        <f t="shared" si="147"/>
        <v>0</v>
      </c>
      <c r="O388" s="180"/>
      <c r="P388" s="177"/>
      <c r="Q388" s="166" t="str">
        <f t="shared" si="125"/>
        <v/>
      </c>
      <c r="R388" s="166"/>
      <c r="S388" s="167" t="e">
        <f>IF(HYPERLINK(INDEX(Tables!D:D,MATCH('BG Justif'!Q388,Tables!F:F,0)))&lt;&gt;"",HYPERLINK(INDEX(Tables!D:D,MATCH('BG Justif'!Q388,Tables!F:F,0)),"Tableau de variation"),"")</f>
        <v>#N/A</v>
      </c>
      <c r="T388" s="168"/>
      <c r="U388" s="169"/>
      <c r="Z388" s="233" t="str">
        <f t="shared" si="126"/>
        <v/>
      </c>
      <c r="AA388" s="233">
        <f t="shared" si="127"/>
        <v>0</v>
      </c>
      <c r="AB388" s="233">
        <f t="shared" si="140"/>
        <v>0</v>
      </c>
      <c r="AC388" s="233">
        <f t="shared" si="141"/>
        <v>0</v>
      </c>
      <c r="AD388" s="233">
        <f t="shared" si="142"/>
        <v>0</v>
      </c>
      <c r="AE388" s="233">
        <f t="shared" si="143"/>
        <v>0</v>
      </c>
      <c r="AF388" s="233">
        <f t="shared" si="144"/>
        <v>0</v>
      </c>
      <c r="AG388" s="233">
        <f t="shared" si="128"/>
        <v>0</v>
      </c>
      <c r="AH388" s="233">
        <f t="shared" si="129"/>
        <v>0</v>
      </c>
      <c r="AI388" s="233">
        <f t="shared" si="130"/>
        <v>0</v>
      </c>
      <c r="AJ388" s="233">
        <f t="shared" si="131"/>
        <v>0</v>
      </c>
      <c r="AK388" s="233">
        <f t="shared" si="132"/>
        <v>0</v>
      </c>
      <c r="AL388" s="233">
        <f t="shared" si="133"/>
        <v>0</v>
      </c>
      <c r="AM388" s="233">
        <f t="shared" si="134"/>
        <v>0</v>
      </c>
      <c r="AN388" s="233">
        <f t="shared" si="135"/>
        <v>0</v>
      </c>
      <c r="AO388" s="233">
        <f t="shared" si="136"/>
        <v>0</v>
      </c>
      <c r="AP388" s="233">
        <f t="shared" si="137"/>
        <v>0</v>
      </c>
      <c r="AQ388" s="233" t="str">
        <f t="shared" si="138"/>
        <v/>
      </c>
      <c r="AR388" s="113">
        <f t="shared" si="139"/>
        <v>0</v>
      </c>
    </row>
    <row r="389" spans="1:44">
      <c r="A389" s="158"/>
      <c r="B389" s="153"/>
      <c r="C389" s="154"/>
      <c r="D389" s="154"/>
      <c r="E389" s="154"/>
      <c r="F389" s="154"/>
      <c r="G389" s="154"/>
      <c r="H389" s="154"/>
      <c r="I389" s="150"/>
      <c r="J389" s="149"/>
      <c r="K389" s="151"/>
      <c r="L389" s="185">
        <f t="shared" si="145"/>
        <v>0</v>
      </c>
      <c r="M389" s="185">
        <f t="shared" si="146"/>
        <v>0</v>
      </c>
      <c r="N389" s="186">
        <f t="shared" si="147"/>
        <v>0</v>
      </c>
      <c r="O389" s="180"/>
      <c r="P389" s="177"/>
      <c r="Q389" s="166" t="str">
        <f t="shared" ref="Q389:Q452" si="148">IFERROR(VLOOKUP(A389,Table_Cptes,5,TRUE),"")</f>
        <v/>
      </c>
      <c r="R389" s="166"/>
      <c r="S389" s="167" t="e">
        <f>IF(HYPERLINK(INDEX(Tables!D:D,MATCH('BG Justif'!Q389,Tables!F:F,0)))&lt;&gt;"",HYPERLINK(INDEX(Tables!D:D,MATCH('BG Justif'!Q389,Tables!F:F,0)),"Tableau de variation"),"")</f>
        <v>#N/A</v>
      </c>
      <c r="T389" s="168"/>
      <c r="U389" s="169"/>
      <c r="Z389" s="233" t="str">
        <f t="shared" si="126"/>
        <v/>
      </c>
      <c r="AA389" s="233">
        <f t="shared" si="127"/>
        <v>0</v>
      </c>
      <c r="AB389" s="233">
        <f t="shared" si="140"/>
        <v>0</v>
      </c>
      <c r="AC389" s="233">
        <f t="shared" si="141"/>
        <v>0</v>
      </c>
      <c r="AD389" s="233">
        <f t="shared" si="142"/>
        <v>0</v>
      </c>
      <c r="AE389" s="233">
        <f t="shared" si="143"/>
        <v>0</v>
      </c>
      <c r="AF389" s="233">
        <f t="shared" si="144"/>
        <v>0</v>
      </c>
      <c r="AG389" s="233">
        <f t="shared" si="128"/>
        <v>0</v>
      </c>
      <c r="AH389" s="233">
        <f t="shared" si="129"/>
        <v>0</v>
      </c>
      <c r="AI389" s="233">
        <f t="shared" si="130"/>
        <v>0</v>
      </c>
      <c r="AJ389" s="233">
        <f t="shared" si="131"/>
        <v>0</v>
      </c>
      <c r="AK389" s="233">
        <f t="shared" si="132"/>
        <v>0</v>
      </c>
      <c r="AL389" s="233">
        <f t="shared" si="133"/>
        <v>0</v>
      </c>
      <c r="AM389" s="233">
        <f t="shared" si="134"/>
        <v>0</v>
      </c>
      <c r="AN389" s="233">
        <f t="shared" si="135"/>
        <v>0</v>
      </c>
      <c r="AO389" s="233">
        <f t="shared" si="136"/>
        <v>0</v>
      </c>
      <c r="AP389" s="233">
        <f t="shared" si="137"/>
        <v>0</v>
      </c>
      <c r="AQ389" s="233" t="str">
        <f t="shared" si="138"/>
        <v/>
      </c>
      <c r="AR389" s="113">
        <f t="shared" si="139"/>
        <v>0</v>
      </c>
    </row>
    <row r="390" spans="1:44">
      <c r="A390" s="158"/>
      <c r="B390" s="153"/>
      <c r="C390" s="154"/>
      <c r="D390" s="154"/>
      <c r="E390" s="154"/>
      <c r="F390" s="154"/>
      <c r="G390" s="154"/>
      <c r="H390" s="154"/>
      <c r="I390" s="141"/>
      <c r="J390" s="149"/>
      <c r="K390" s="143"/>
      <c r="L390" s="185">
        <f t="shared" si="145"/>
        <v>0</v>
      </c>
      <c r="M390" s="185">
        <f t="shared" si="146"/>
        <v>0</v>
      </c>
      <c r="N390" s="186">
        <f t="shared" si="147"/>
        <v>0</v>
      </c>
      <c r="O390" s="180"/>
      <c r="P390" s="177"/>
      <c r="Q390" s="166" t="str">
        <f t="shared" si="148"/>
        <v/>
      </c>
      <c r="R390" s="166"/>
      <c r="S390" s="167" t="e">
        <f>IF(HYPERLINK(INDEX(Tables!D:D,MATCH('BG Justif'!Q390,Tables!F:F,0)))&lt;&gt;"",HYPERLINK(INDEX(Tables!D:D,MATCH('BG Justif'!Q390,Tables!F:F,0)),"Tableau de variation"),"")</f>
        <v>#N/A</v>
      </c>
      <c r="T390" s="168"/>
      <c r="U390" s="169"/>
      <c r="Z390" s="233" t="str">
        <f t="shared" ref="Z390:Z453" si="149">+Q390</f>
        <v/>
      </c>
      <c r="AA390" s="233">
        <f t="shared" ref="AA390:AA453" si="150">+A390</f>
        <v>0</v>
      </c>
      <c r="AB390" s="233">
        <f t="shared" si="140"/>
        <v>0</v>
      </c>
      <c r="AC390" s="233">
        <f t="shared" si="141"/>
        <v>0</v>
      </c>
      <c r="AD390" s="233">
        <f t="shared" si="142"/>
        <v>0</v>
      </c>
      <c r="AE390" s="233">
        <f t="shared" si="143"/>
        <v>0</v>
      </c>
      <c r="AF390" s="233">
        <f t="shared" si="144"/>
        <v>0</v>
      </c>
      <c r="AG390" s="233">
        <f t="shared" si="128"/>
        <v>0</v>
      </c>
      <c r="AH390" s="233">
        <f t="shared" si="129"/>
        <v>0</v>
      </c>
      <c r="AI390" s="233">
        <f t="shared" si="130"/>
        <v>0</v>
      </c>
      <c r="AJ390" s="233">
        <f t="shared" si="131"/>
        <v>0</v>
      </c>
      <c r="AK390" s="233">
        <f t="shared" si="132"/>
        <v>0</v>
      </c>
      <c r="AL390" s="233">
        <f t="shared" si="133"/>
        <v>0</v>
      </c>
      <c r="AM390" s="233">
        <f t="shared" si="134"/>
        <v>0</v>
      </c>
      <c r="AN390" s="233">
        <f t="shared" si="135"/>
        <v>0</v>
      </c>
      <c r="AO390" s="233">
        <f t="shared" si="136"/>
        <v>0</v>
      </c>
      <c r="AP390" s="233">
        <f t="shared" si="137"/>
        <v>0</v>
      </c>
      <c r="AQ390" s="233" t="str">
        <f t="shared" si="138"/>
        <v/>
      </c>
      <c r="AR390" s="113">
        <f t="shared" si="139"/>
        <v>0</v>
      </c>
    </row>
    <row r="391" spans="1:44">
      <c r="A391" s="158"/>
      <c r="B391" s="153"/>
      <c r="C391" s="154"/>
      <c r="D391" s="154"/>
      <c r="E391" s="154"/>
      <c r="F391" s="154"/>
      <c r="G391" s="154"/>
      <c r="H391" s="154"/>
      <c r="I391" s="150"/>
      <c r="J391" s="149"/>
      <c r="K391" s="151"/>
      <c r="L391" s="185">
        <f t="shared" si="145"/>
        <v>0</v>
      </c>
      <c r="M391" s="185">
        <f t="shared" si="146"/>
        <v>0</v>
      </c>
      <c r="N391" s="186">
        <f t="shared" si="147"/>
        <v>0</v>
      </c>
      <c r="O391" s="180"/>
      <c r="P391" s="177"/>
      <c r="Q391" s="166" t="str">
        <f t="shared" si="148"/>
        <v/>
      </c>
      <c r="R391" s="166"/>
      <c r="S391" s="167" t="e">
        <f>IF(HYPERLINK(INDEX(Tables!D:D,MATCH('BG Justif'!Q391,Tables!F:F,0)))&lt;&gt;"",HYPERLINK(INDEX(Tables!D:D,MATCH('BG Justif'!Q391,Tables!F:F,0)),"Tableau de variation"),"")</f>
        <v>#N/A</v>
      </c>
      <c r="T391" s="168"/>
      <c r="U391" s="169"/>
      <c r="Z391" s="233" t="str">
        <f t="shared" si="149"/>
        <v/>
      </c>
      <c r="AA391" s="233">
        <f t="shared" si="150"/>
        <v>0</v>
      </c>
      <c r="AB391" s="233">
        <f t="shared" si="140"/>
        <v>0</v>
      </c>
      <c r="AC391" s="233">
        <f t="shared" si="141"/>
        <v>0</v>
      </c>
      <c r="AD391" s="233">
        <f t="shared" si="142"/>
        <v>0</v>
      </c>
      <c r="AE391" s="233">
        <f t="shared" si="143"/>
        <v>0</v>
      </c>
      <c r="AF391" s="233">
        <f t="shared" si="144"/>
        <v>0</v>
      </c>
      <c r="AG391" s="233">
        <f t="shared" si="128"/>
        <v>0</v>
      </c>
      <c r="AH391" s="233">
        <f t="shared" si="129"/>
        <v>0</v>
      </c>
      <c r="AI391" s="233">
        <f t="shared" si="130"/>
        <v>0</v>
      </c>
      <c r="AJ391" s="233">
        <f t="shared" si="131"/>
        <v>0</v>
      </c>
      <c r="AK391" s="233">
        <f t="shared" si="132"/>
        <v>0</v>
      </c>
      <c r="AL391" s="233">
        <f t="shared" si="133"/>
        <v>0</v>
      </c>
      <c r="AM391" s="233">
        <f t="shared" si="134"/>
        <v>0</v>
      </c>
      <c r="AN391" s="233">
        <f t="shared" si="135"/>
        <v>0</v>
      </c>
      <c r="AO391" s="233">
        <f t="shared" si="136"/>
        <v>0</v>
      </c>
      <c r="AP391" s="233">
        <f t="shared" si="137"/>
        <v>0</v>
      </c>
      <c r="AQ391" s="233" t="str">
        <f t="shared" si="138"/>
        <v/>
      </c>
      <c r="AR391" s="113">
        <f t="shared" si="139"/>
        <v>0</v>
      </c>
    </row>
    <row r="392" spans="1:44">
      <c r="A392" s="158"/>
      <c r="B392" s="153"/>
      <c r="C392" s="154"/>
      <c r="D392" s="154"/>
      <c r="E392" s="154"/>
      <c r="F392" s="154"/>
      <c r="G392" s="154"/>
      <c r="H392" s="154"/>
      <c r="I392" s="141"/>
      <c r="J392" s="149"/>
      <c r="K392" s="143"/>
      <c r="L392" s="185">
        <f t="shared" si="145"/>
        <v>0</v>
      </c>
      <c r="M392" s="185">
        <f t="shared" si="146"/>
        <v>0</v>
      </c>
      <c r="N392" s="186">
        <f t="shared" si="147"/>
        <v>0</v>
      </c>
      <c r="O392" s="180"/>
      <c r="P392" s="177"/>
      <c r="Q392" s="166" t="str">
        <f t="shared" si="148"/>
        <v/>
      </c>
      <c r="R392" s="166"/>
      <c r="S392" s="167" t="e">
        <f>IF(HYPERLINK(INDEX(Tables!D:D,MATCH('BG Justif'!Q392,Tables!F:F,0)))&lt;&gt;"",HYPERLINK(INDEX(Tables!D:D,MATCH('BG Justif'!Q392,Tables!F:F,0)),"Tableau de variation"),"")</f>
        <v>#N/A</v>
      </c>
      <c r="T392" s="168"/>
      <c r="U392" s="169"/>
      <c r="Z392" s="233" t="str">
        <f t="shared" si="149"/>
        <v/>
      </c>
      <c r="AA392" s="233">
        <f t="shared" si="150"/>
        <v>0</v>
      </c>
      <c r="AB392" s="233">
        <f t="shared" si="140"/>
        <v>0</v>
      </c>
      <c r="AC392" s="233">
        <f t="shared" si="141"/>
        <v>0</v>
      </c>
      <c r="AD392" s="233">
        <f t="shared" si="142"/>
        <v>0</v>
      </c>
      <c r="AE392" s="233">
        <f t="shared" si="143"/>
        <v>0</v>
      </c>
      <c r="AF392" s="233">
        <f t="shared" si="144"/>
        <v>0</v>
      </c>
      <c r="AG392" s="233">
        <f t="shared" si="128"/>
        <v>0</v>
      </c>
      <c r="AH392" s="233">
        <f t="shared" si="129"/>
        <v>0</v>
      </c>
      <c r="AI392" s="233">
        <f t="shared" si="130"/>
        <v>0</v>
      </c>
      <c r="AJ392" s="233">
        <f t="shared" si="131"/>
        <v>0</v>
      </c>
      <c r="AK392" s="233">
        <f t="shared" si="132"/>
        <v>0</v>
      </c>
      <c r="AL392" s="233">
        <f t="shared" si="133"/>
        <v>0</v>
      </c>
      <c r="AM392" s="233">
        <f t="shared" si="134"/>
        <v>0</v>
      </c>
      <c r="AN392" s="233">
        <f t="shared" si="135"/>
        <v>0</v>
      </c>
      <c r="AO392" s="233">
        <f t="shared" si="136"/>
        <v>0</v>
      </c>
      <c r="AP392" s="233">
        <f t="shared" si="137"/>
        <v>0</v>
      </c>
      <c r="AQ392" s="233" t="str">
        <f t="shared" si="138"/>
        <v/>
      </c>
      <c r="AR392" s="113">
        <f t="shared" si="139"/>
        <v>0</v>
      </c>
    </row>
    <row r="393" spans="1:44">
      <c r="A393" s="158"/>
      <c r="B393" s="153"/>
      <c r="C393" s="154"/>
      <c r="D393" s="154"/>
      <c r="E393" s="154"/>
      <c r="F393" s="154"/>
      <c r="G393" s="154"/>
      <c r="H393" s="154"/>
      <c r="I393" s="150"/>
      <c r="J393" s="149"/>
      <c r="K393" s="151"/>
      <c r="L393" s="185">
        <f t="shared" si="145"/>
        <v>0</v>
      </c>
      <c r="M393" s="185">
        <f t="shared" si="146"/>
        <v>0</v>
      </c>
      <c r="N393" s="186">
        <f t="shared" si="147"/>
        <v>0</v>
      </c>
      <c r="O393" s="180"/>
      <c r="P393" s="177"/>
      <c r="Q393" s="166" t="str">
        <f t="shared" si="148"/>
        <v/>
      </c>
      <c r="R393" s="166"/>
      <c r="S393" s="167" t="e">
        <f>IF(HYPERLINK(INDEX(Tables!D:D,MATCH('BG Justif'!Q393,Tables!F:F,0)))&lt;&gt;"",HYPERLINK(INDEX(Tables!D:D,MATCH('BG Justif'!Q393,Tables!F:F,0)),"Tableau de variation"),"")</f>
        <v>#N/A</v>
      </c>
      <c r="T393" s="168"/>
      <c r="U393" s="169"/>
      <c r="Z393" s="233" t="str">
        <f t="shared" si="149"/>
        <v/>
      </c>
      <c r="AA393" s="233">
        <f t="shared" si="150"/>
        <v>0</v>
      </c>
      <c r="AB393" s="233">
        <f t="shared" si="140"/>
        <v>0</v>
      </c>
      <c r="AC393" s="233">
        <f t="shared" si="141"/>
        <v>0</v>
      </c>
      <c r="AD393" s="233">
        <f t="shared" si="142"/>
        <v>0</v>
      </c>
      <c r="AE393" s="233">
        <f t="shared" si="143"/>
        <v>0</v>
      </c>
      <c r="AF393" s="233">
        <f t="shared" si="144"/>
        <v>0</v>
      </c>
      <c r="AG393" s="233">
        <f t="shared" si="128"/>
        <v>0</v>
      </c>
      <c r="AH393" s="233">
        <f t="shared" si="129"/>
        <v>0</v>
      </c>
      <c r="AI393" s="233">
        <f t="shared" si="130"/>
        <v>0</v>
      </c>
      <c r="AJ393" s="233">
        <f t="shared" si="131"/>
        <v>0</v>
      </c>
      <c r="AK393" s="233">
        <f t="shared" si="132"/>
        <v>0</v>
      </c>
      <c r="AL393" s="233">
        <f t="shared" si="133"/>
        <v>0</v>
      </c>
      <c r="AM393" s="233">
        <f t="shared" si="134"/>
        <v>0</v>
      </c>
      <c r="AN393" s="233">
        <f t="shared" si="135"/>
        <v>0</v>
      </c>
      <c r="AO393" s="233">
        <f t="shared" si="136"/>
        <v>0</v>
      </c>
      <c r="AP393" s="233">
        <f t="shared" si="137"/>
        <v>0</v>
      </c>
      <c r="AQ393" s="233" t="str">
        <f t="shared" si="138"/>
        <v/>
      </c>
      <c r="AR393" s="113">
        <f t="shared" si="139"/>
        <v>0</v>
      </c>
    </row>
    <row r="394" spans="1:44">
      <c r="A394" s="158"/>
      <c r="B394" s="153"/>
      <c r="C394" s="154"/>
      <c r="D394" s="154"/>
      <c r="E394" s="154"/>
      <c r="F394" s="154"/>
      <c r="G394" s="154"/>
      <c r="H394" s="154"/>
      <c r="I394" s="141"/>
      <c r="J394" s="149"/>
      <c r="K394" s="143"/>
      <c r="L394" s="185">
        <f t="shared" si="145"/>
        <v>0</v>
      </c>
      <c r="M394" s="185">
        <f t="shared" si="146"/>
        <v>0</v>
      </c>
      <c r="N394" s="186">
        <f t="shared" si="147"/>
        <v>0</v>
      </c>
      <c r="O394" s="180"/>
      <c r="P394" s="177"/>
      <c r="Q394" s="166" t="str">
        <f t="shared" si="148"/>
        <v/>
      </c>
      <c r="R394" s="166"/>
      <c r="S394" s="167" t="e">
        <f>IF(HYPERLINK(INDEX(Tables!D:D,MATCH('BG Justif'!Q394,Tables!F:F,0)))&lt;&gt;"",HYPERLINK(INDEX(Tables!D:D,MATCH('BG Justif'!Q394,Tables!F:F,0)),"Tableau de variation"),"")</f>
        <v>#N/A</v>
      </c>
      <c r="T394" s="168"/>
      <c r="U394" s="169"/>
      <c r="Z394" s="233" t="str">
        <f t="shared" si="149"/>
        <v/>
      </c>
      <c r="AA394" s="233">
        <f t="shared" si="150"/>
        <v>0</v>
      </c>
      <c r="AB394" s="233">
        <f t="shared" si="140"/>
        <v>0</v>
      </c>
      <c r="AC394" s="233">
        <f t="shared" si="141"/>
        <v>0</v>
      </c>
      <c r="AD394" s="233">
        <f t="shared" si="142"/>
        <v>0</v>
      </c>
      <c r="AE394" s="233">
        <f t="shared" si="143"/>
        <v>0</v>
      </c>
      <c r="AF394" s="233">
        <f t="shared" si="144"/>
        <v>0</v>
      </c>
      <c r="AG394" s="233">
        <f t="shared" si="128"/>
        <v>0</v>
      </c>
      <c r="AH394" s="233">
        <f t="shared" si="129"/>
        <v>0</v>
      </c>
      <c r="AI394" s="233">
        <f t="shared" si="130"/>
        <v>0</v>
      </c>
      <c r="AJ394" s="233">
        <f t="shared" si="131"/>
        <v>0</v>
      </c>
      <c r="AK394" s="233">
        <f t="shared" si="132"/>
        <v>0</v>
      </c>
      <c r="AL394" s="233">
        <f t="shared" si="133"/>
        <v>0</v>
      </c>
      <c r="AM394" s="233">
        <f t="shared" si="134"/>
        <v>0</v>
      </c>
      <c r="AN394" s="233">
        <f t="shared" si="135"/>
        <v>0</v>
      </c>
      <c r="AO394" s="233">
        <f t="shared" si="136"/>
        <v>0</v>
      </c>
      <c r="AP394" s="233">
        <f t="shared" si="137"/>
        <v>0</v>
      </c>
      <c r="AQ394" s="233" t="str">
        <f t="shared" si="138"/>
        <v/>
      </c>
      <c r="AR394" s="113">
        <f t="shared" si="139"/>
        <v>0</v>
      </c>
    </row>
    <row r="395" spans="1:44">
      <c r="A395" s="158"/>
      <c r="B395" s="153"/>
      <c r="C395" s="154"/>
      <c r="D395" s="154"/>
      <c r="E395" s="154"/>
      <c r="F395" s="154"/>
      <c r="G395" s="154"/>
      <c r="H395" s="154"/>
      <c r="I395" s="150"/>
      <c r="J395" s="149"/>
      <c r="K395" s="151"/>
      <c r="L395" s="185">
        <f t="shared" si="145"/>
        <v>0</v>
      </c>
      <c r="M395" s="185">
        <f t="shared" si="146"/>
        <v>0</v>
      </c>
      <c r="N395" s="186">
        <f t="shared" si="147"/>
        <v>0</v>
      </c>
      <c r="O395" s="180"/>
      <c r="P395" s="177"/>
      <c r="Q395" s="166" t="str">
        <f t="shared" si="148"/>
        <v/>
      </c>
      <c r="R395" s="166"/>
      <c r="S395" s="167" t="e">
        <f>IF(HYPERLINK(INDEX(Tables!D:D,MATCH('BG Justif'!Q395,Tables!F:F,0)))&lt;&gt;"",HYPERLINK(INDEX(Tables!D:D,MATCH('BG Justif'!Q395,Tables!F:F,0)),"Tableau de variation"),"")</f>
        <v>#N/A</v>
      </c>
      <c r="T395" s="168"/>
      <c r="U395" s="169"/>
      <c r="Z395" s="233" t="str">
        <f t="shared" si="149"/>
        <v/>
      </c>
      <c r="AA395" s="233">
        <f t="shared" si="150"/>
        <v>0</v>
      </c>
      <c r="AB395" s="233">
        <f t="shared" si="140"/>
        <v>0</v>
      </c>
      <c r="AC395" s="233">
        <f t="shared" si="141"/>
        <v>0</v>
      </c>
      <c r="AD395" s="233">
        <f t="shared" si="142"/>
        <v>0</v>
      </c>
      <c r="AE395" s="233">
        <f t="shared" si="143"/>
        <v>0</v>
      </c>
      <c r="AF395" s="233">
        <f t="shared" si="144"/>
        <v>0</v>
      </c>
      <c r="AG395" s="233">
        <f t="shared" si="128"/>
        <v>0</v>
      </c>
      <c r="AH395" s="233">
        <f t="shared" si="129"/>
        <v>0</v>
      </c>
      <c r="AI395" s="233">
        <f t="shared" si="130"/>
        <v>0</v>
      </c>
      <c r="AJ395" s="233">
        <f t="shared" si="131"/>
        <v>0</v>
      </c>
      <c r="AK395" s="233">
        <f t="shared" si="132"/>
        <v>0</v>
      </c>
      <c r="AL395" s="233">
        <f t="shared" si="133"/>
        <v>0</v>
      </c>
      <c r="AM395" s="233">
        <f t="shared" si="134"/>
        <v>0</v>
      </c>
      <c r="AN395" s="233">
        <f t="shared" si="135"/>
        <v>0</v>
      </c>
      <c r="AO395" s="233">
        <f t="shared" si="136"/>
        <v>0</v>
      </c>
      <c r="AP395" s="233">
        <f t="shared" si="137"/>
        <v>0</v>
      </c>
      <c r="AQ395" s="233" t="str">
        <f t="shared" si="138"/>
        <v/>
      </c>
      <c r="AR395" s="113">
        <f t="shared" si="139"/>
        <v>0</v>
      </c>
    </row>
    <row r="396" spans="1:44">
      <c r="A396" s="158"/>
      <c r="B396" s="153"/>
      <c r="C396" s="154"/>
      <c r="D396" s="154"/>
      <c r="E396" s="154"/>
      <c r="F396" s="154"/>
      <c r="G396" s="154"/>
      <c r="H396" s="154"/>
      <c r="I396" s="141"/>
      <c r="J396" s="149"/>
      <c r="K396" s="143"/>
      <c r="L396" s="185">
        <f t="shared" si="145"/>
        <v>0</v>
      </c>
      <c r="M396" s="185">
        <f t="shared" si="146"/>
        <v>0</v>
      </c>
      <c r="N396" s="186">
        <f t="shared" si="147"/>
        <v>0</v>
      </c>
      <c r="O396" s="180"/>
      <c r="P396" s="177"/>
      <c r="Q396" s="166" t="str">
        <f t="shared" si="148"/>
        <v/>
      </c>
      <c r="R396" s="166"/>
      <c r="S396" s="167" t="e">
        <f>IF(HYPERLINK(INDEX(Tables!D:D,MATCH('BG Justif'!Q396,Tables!F:F,0)))&lt;&gt;"",HYPERLINK(INDEX(Tables!D:D,MATCH('BG Justif'!Q396,Tables!F:F,0)),"Tableau de variation"),"")</f>
        <v>#N/A</v>
      </c>
      <c r="T396" s="168"/>
      <c r="U396" s="169"/>
      <c r="Z396" s="233" t="str">
        <f t="shared" si="149"/>
        <v/>
      </c>
      <c r="AA396" s="233">
        <f t="shared" si="150"/>
        <v>0</v>
      </c>
      <c r="AB396" s="233">
        <f t="shared" si="140"/>
        <v>0</v>
      </c>
      <c r="AC396" s="233">
        <f t="shared" si="141"/>
        <v>0</v>
      </c>
      <c r="AD396" s="233">
        <f t="shared" si="142"/>
        <v>0</v>
      </c>
      <c r="AE396" s="233">
        <f t="shared" si="143"/>
        <v>0</v>
      </c>
      <c r="AF396" s="233">
        <f t="shared" si="144"/>
        <v>0</v>
      </c>
      <c r="AG396" s="233">
        <f t="shared" si="128"/>
        <v>0</v>
      </c>
      <c r="AH396" s="233">
        <f t="shared" si="129"/>
        <v>0</v>
      </c>
      <c r="AI396" s="233">
        <f t="shared" si="130"/>
        <v>0</v>
      </c>
      <c r="AJ396" s="233">
        <f t="shared" si="131"/>
        <v>0</v>
      </c>
      <c r="AK396" s="233">
        <f t="shared" si="132"/>
        <v>0</v>
      </c>
      <c r="AL396" s="233">
        <f t="shared" si="133"/>
        <v>0</v>
      </c>
      <c r="AM396" s="233">
        <f t="shared" si="134"/>
        <v>0</v>
      </c>
      <c r="AN396" s="233">
        <f t="shared" si="135"/>
        <v>0</v>
      </c>
      <c r="AO396" s="233">
        <f t="shared" si="136"/>
        <v>0</v>
      </c>
      <c r="AP396" s="233">
        <f t="shared" si="137"/>
        <v>0</v>
      </c>
      <c r="AQ396" s="233" t="str">
        <f t="shared" si="138"/>
        <v/>
      </c>
      <c r="AR396" s="113">
        <f t="shared" si="139"/>
        <v>0</v>
      </c>
    </row>
    <row r="397" spans="1:44">
      <c r="A397" s="158"/>
      <c r="B397" s="153"/>
      <c r="C397" s="154"/>
      <c r="D397" s="154"/>
      <c r="E397" s="154"/>
      <c r="F397" s="154"/>
      <c r="G397" s="154"/>
      <c r="H397" s="154"/>
      <c r="I397" s="150"/>
      <c r="J397" s="149"/>
      <c r="K397" s="151"/>
      <c r="L397" s="185">
        <f t="shared" si="145"/>
        <v>0</v>
      </c>
      <c r="M397" s="185">
        <f t="shared" si="146"/>
        <v>0</v>
      </c>
      <c r="N397" s="186">
        <f t="shared" si="147"/>
        <v>0</v>
      </c>
      <c r="O397" s="180"/>
      <c r="P397" s="177"/>
      <c r="Q397" s="166" t="str">
        <f t="shared" si="148"/>
        <v/>
      </c>
      <c r="R397" s="166"/>
      <c r="S397" s="167" t="e">
        <f>IF(HYPERLINK(INDEX(Tables!D:D,MATCH('BG Justif'!Q397,Tables!F:F,0)))&lt;&gt;"",HYPERLINK(INDEX(Tables!D:D,MATCH('BG Justif'!Q397,Tables!F:F,0)),"Tableau de variation"),"")</f>
        <v>#N/A</v>
      </c>
      <c r="T397" s="168"/>
      <c r="U397" s="169"/>
      <c r="Z397" s="233" t="str">
        <f t="shared" si="149"/>
        <v/>
      </c>
      <c r="AA397" s="233">
        <f t="shared" si="150"/>
        <v>0</v>
      </c>
      <c r="AB397" s="233">
        <f t="shared" si="140"/>
        <v>0</v>
      </c>
      <c r="AC397" s="233">
        <f t="shared" si="141"/>
        <v>0</v>
      </c>
      <c r="AD397" s="233">
        <f t="shared" si="142"/>
        <v>0</v>
      </c>
      <c r="AE397" s="233">
        <f t="shared" si="143"/>
        <v>0</v>
      </c>
      <c r="AF397" s="233">
        <f t="shared" si="144"/>
        <v>0</v>
      </c>
      <c r="AG397" s="233">
        <f t="shared" si="128"/>
        <v>0</v>
      </c>
      <c r="AH397" s="233">
        <f t="shared" si="129"/>
        <v>0</v>
      </c>
      <c r="AI397" s="233">
        <f t="shared" si="130"/>
        <v>0</v>
      </c>
      <c r="AJ397" s="233">
        <f t="shared" si="131"/>
        <v>0</v>
      </c>
      <c r="AK397" s="233">
        <f t="shared" si="132"/>
        <v>0</v>
      </c>
      <c r="AL397" s="233">
        <f t="shared" si="133"/>
        <v>0</v>
      </c>
      <c r="AM397" s="233">
        <f t="shared" si="134"/>
        <v>0</v>
      </c>
      <c r="AN397" s="233">
        <f t="shared" si="135"/>
        <v>0</v>
      </c>
      <c r="AO397" s="233">
        <f t="shared" si="136"/>
        <v>0</v>
      </c>
      <c r="AP397" s="233">
        <f t="shared" si="137"/>
        <v>0</v>
      </c>
      <c r="AQ397" s="233" t="str">
        <f t="shared" si="138"/>
        <v/>
      </c>
      <c r="AR397" s="113">
        <f t="shared" si="139"/>
        <v>0</v>
      </c>
    </row>
    <row r="398" spans="1:44">
      <c r="A398" s="158"/>
      <c r="B398" s="153"/>
      <c r="C398" s="154"/>
      <c r="D398" s="154"/>
      <c r="E398" s="154"/>
      <c r="F398" s="154"/>
      <c r="G398" s="154"/>
      <c r="H398" s="154"/>
      <c r="I398" s="141"/>
      <c r="J398" s="149"/>
      <c r="K398" s="143"/>
      <c r="L398" s="185">
        <f t="shared" si="145"/>
        <v>0</v>
      </c>
      <c r="M398" s="185">
        <f t="shared" si="146"/>
        <v>0</v>
      </c>
      <c r="N398" s="186">
        <f t="shared" si="147"/>
        <v>0</v>
      </c>
      <c r="O398" s="180"/>
      <c r="P398" s="177"/>
      <c r="Q398" s="166" t="str">
        <f t="shared" si="148"/>
        <v/>
      </c>
      <c r="R398" s="166"/>
      <c r="S398" s="167" t="e">
        <f>IF(HYPERLINK(INDEX(Tables!D:D,MATCH('BG Justif'!Q398,Tables!F:F,0)))&lt;&gt;"",HYPERLINK(INDEX(Tables!D:D,MATCH('BG Justif'!Q398,Tables!F:F,0)),"Tableau de variation"),"")</f>
        <v>#N/A</v>
      </c>
      <c r="T398" s="168"/>
      <c r="U398" s="169"/>
      <c r="Z398" s="233" t="str">
        <f t="shared" si="149"/>
        <v/>
      </c>
      <c r="AA398" s="233">
        <f t="shared" si="150"/>
        <v>0</v>
      </c>
      <c r="AB398" s="233">
        <f t="shared" si="140"/>
        <v>0</v>
      </c>
      <c r="AC398" s="233">
        <f t="shared" si="141"/>
        <v>0</v>
      </c>
      <c r="AD398" s="233">
        <f t="shared" si="142"/>
        <v>0</v>
      </c>
      <c r="AE398" s="233">
        <f t="shared" si="143"/>
        <v>0</v>
      </c>
      <c r="AF398" s="233">
        <f t="shared" si="144"/>
        <v>0</v>
      </c>
      <c r="AG398" s="233">
        <f t="shared" si="128"/>
        <v>0</v>
      </c>
      <c r="AH398" s="233">
        <f t="shared" si="129"/>
        <v>0</v>
      </c>
      <c r="AI398" s="233">
        <f t="shared" si="130"/>
        <v>0</v>
      </c>
      <c r="AJ398" s="233">
        <f t="shared" si="131"/>
        <v>0</v>
      </c>
      <c r="AK398" s="233">
        <f t="shared" si="132"/>
        <v>0</v>
      </c>
      <c r="AL398" s="233">
        <f t="shared" si="133"/>
        <v>0</v>
      </c>
      <c r="AM398" s="233">
        <f t="shared" si="134"/>
        <v>0</v>
      </c>
      <c r="AN398" s="233">
        <f t="shared" si="135"/>
        <v>0</v>
      </c>
      <c r="AO398" s="233">
        <f t="shared" si="136"/>
        <v>0</v>
      </c>
      <c r="AP398" s="233">
        <f t="shared" si="137"/>
        <v>0</v>
      </c>
      <c r="AQ398" s="233" t="str">
        <f t="shared" si="138"/>
        <v/>
      </c>
      <c r="AR398" s="113">
        <f t="shared" si="139"/>
        <v>0</v>
      </c>
    </row>
    <row r="399" spans="1:44">
      <c r="A399" s="158"/>
      <c r="B399" s="153"/>
      <c r="C399" s="154"/>
      <c r="D399" s="154"/>
      <c r="E399" s="154"/>
      <c r="F399" s="154"/>
      <c r="G399" s="154"/>
      <c r="H399" s="154"/>
      <c r="I399" s="150"/>
      <c r="J399" s="149"/>
      <c r="K399" s="151"/>
      <c r="L399" s="185">
        <f t="shared" si="145"/>
        <v>0</v>
      </c>
      <c r="M399" s="185">
        <f t="shared" si="146"/>
        <v>0</v>
      </c>
      <c r="N399" s="186">
        <f t="shared" si="147"/>
        <v>0</v>
      </c>
      <c r="O399" s="180"/>
      <c r="P399" s="177"/>
      <c r="Q399" s="166" t="str">
        <f t="shared" si="148"/>
        <v/>
      </c>
      <c r="R399" s="166"/>
      <c r="S399" s="167" t="e">
        <f>IF(HYPERLINK(INDEX(Tables!D:D,MATCH('BG Justif'!Q399,Tables!F:F,0)))&lt;&gt;"",HYPERLINK(INDEX(Tables!D:D,MATCH('BG Justif'!Q399,Tables!F:F,0)),"Tableau de variation"),"")</f>
        <v>#N/A</v>
      </c>
      <c r="T399" s="168"/>
      <c r="U399" s="169"/>
      <c r="Z399" s="233" t="str">
        <f t="shared" si="149"/>
        <v/>
      </c>
      <c r="AA399" s="233">
        <f t="shared" si="150"/>
        <v>0</v>
      </c>
      <c r="AB399" s="233">
        <f t="shared" si="140"/>
        <v>0</v>
      </c>
      <c r="AC399" s="233">
        <f t="shared" si="141"/>
        <v>0</v>
      </c>
      <c r="AD399" s="233">
        <f t="shared" si="142"/>
        <v>0</v>
      </c>
      <c r="AE399" s="233">
        <f t="shared" si="143"/>
        <v>0</v>
      </c>
      <c r="AF399" s="233">
        <f t="shared" si="144"/>
        <v>0</v>
      </c>
      <c r="AG399" s="233">
        <f t="shared" ref="AG399:AG462" si="151">+G399</f>
        <v>0</v>
      </c>
      <c r="AH399" s="233">
        <f t="shared" ref="AH399:AH462" si="152">+H399</f>
        <v>0</v>
      </c>
      <c r="AI399" s="233">
        <f t="shared" ref="AI399:AI462" si="153">+I399</f>
        <v>0</v>
      </c>
      <c r="AJ399" s="233">
        <f t="shared" ref="AJ399:AJ462" si="154">+J399</f>
        <v>0</v>
      </c>
      <c r="AK399" s="233">
        <f t="shared" ref="AK399:AK462" si="155">+K399</f>
        <v>0</v>
      </c>
      <c r="AL399" s="233">
        <f t="shared" ref="AL399:AL462" si="156">+L399</f>
        <v>0</v>
      </c>
      <c r="AM399" s="233">
        <f t="shared" ref="AM399:AM462" si="157">+M399</f>
        <v>0</v>
      </c>
      <c r="AN399" s="233">
        <f t="shared" ref="AN399:AN462" si="158">+N399</f>
        <v>0</v>
      </c>
      <c r="AO399" s="233">
        <f t="shared" ref="AO399:AO462" si="159">+O399</f>
        <v>0</v>
      </c>
      <c r="AP399" s="233">
        <f t="shared" ref="AP399:AP462" si="160">+P399</f>
        <v>0</v>
      </c>
      <c r="AQ399" s="233" t="str">
        <f t="shared" ref="AQ399:AQ462" si="161">+Q399</f>
        <v/>
      </c>
      <c r="AR399" s="113">
        <f t="shared" ref="AR399:AR462" si="162">+R399</f>
        <v>0</v>
      </c>
    </row>
    <row r="400" spans="1:44">
      <c r="A400" s="158"/>
      <c r="B400" s="153"/>
      <c r="C400" s="154"/>
      <c r="D400" s="154"/>
      <c r="E400" s="154"/>
      <c r="F400" s="154"/>
      <c r="G400" s="154"/>
      <c r="H400" s="154"/>
      <c r="I400" s="141"/>
      <c r="J400" s="149"/>
      <c r="K400" s="143"/>
      <c r="L400" s="185">
        <f t="shared" si="145"/>
        <v>0</v>
      </c>
      <c r="M400" s="185">
        <f t="shared" si="146"/>
        <v>0</v>
      </c>
      <c r="N400" s="186">
        <f t="shared" si="147"/>
        <v>0</v>
      </c>
      <c r="O400" s="180"/>
      <c r="P400" s="177"/>
      <c r="Q400" s="166" t="str">
        <f t="shared" si="148"/>
        <v/>
      </c>
      <c r="R400" s="166"/>
      <c r="S400" s="167" t="e">
        <f>IF(HYPERLINK(INDEX(Tables!D:D,MATCH('BG Justif'!Q400,Tables!F:F,0)))&lt;&gt;"",HYPERLINK(INDEX(Tables!D:D,MATCH('BG Justif'!Q400,Tables!F:F,0)),"Tableau de variation"),"")</f>
        <v>#N/A</v>
      </c>
      <c r="T400" s="168"/>
      <c r="U400" s="169"/>
      <c r="Z400" s="233" t="str">
        <f t="shared" si="149"/>
        <v/>
      </c>
      <c r="AA400" s="233">
        <f t="shared" si="150"/>
        <v>0</v>
      </c>
      <c r="AB400" s="233">
        <f t="shared" ref="AB400:AB463" si="163">+B400</f>
        <v>0</v>
      </c>
      <c r="AC400" s="233">
        <f t="shared" ref="AC400:AC463" si="164">+C400</f>
        <v>0</v>
      </c>
      <c r="AD400" s="233">
        <f t="shared" ref="AD400:AD463" si="165">+D400</f>
        <v>0</v>
      </c>
      <c r="AE400" s="233">
        <f t="shared" ref="AE400:AE463" si="166">+E400</f>
        <v>0</v>
      </c>
      <c r="AF400" s="233">
        <f t="shared" ref="AF400:AF463" si="167">+F400</f>
        <v>0</v>
      </c>
      <c r="AG400" s="233">
        <f t="shared" si="151"/>
        <v>0</v>
      </c>
      <c r="AH400" s="233">
        <f t="shared" si="152"/>
        <v>0</v>
      </c>
      <c r="AI400" s="233">
        <f t="shared" si="153"/>
        <v>0</v>
      </c>
      <c r="AJ400" s="233">
        <f t="shared" si="154"/>
        <v>0</v>
      </c>
      <c r="AK400" s="233">
        <f t="shared" si="155"/>
        <v>0</v>
      </c>
      <c r="AL400" s="233">
        <f t="shared" si="156"/>
        <v>0</v>
      </c>
      <c r="AM400" s="233">
        <f t="shared" si="157"/>
        <v>0</v>
      </c>
      <c r="AN400" s="233">
        <f t="shared" si="158"/>
        <v>0</v>
      </c>
      <c r="AO400" s="233">
        <f t="shared" si="159"/>
        <v>0</v>
      </c>
      <c r="AP400" s="233">
        <f t="shared" si="160"/>
        <v>0</v>
      </c>
      <c r="AQ400" s="233" t="str">
        <f t="shared" si="161"/>
        <v/>
      </c>
      <c r="AR400" s="113">
        <f t="shared" si="162"/>
        <v>0</v>
      </c>
    </row>
    <row r="401" spans="1:44">
      <c r="A401" s="158"/>
      <c r="B401" s="153"/>
      <c r="C401" s="154"/>
      <c r="D401" s="154"/>
      <c r="E401" s="154"/>
      <c r="F401" s="154"/>
      <c r="G401" s="154"/>
      <c r="H401" s="154"/>
      <c r="I401" s="150"/>
      <c r="J401" s="149"/>
      <c r="K401" s="151"/>
      <c r="L401" s="185">
        <f t="shared" si="145"/>
        <v>0</v>
      </c>
      <c r="M401" s="185">
        <f t="shared" si="146"/>
        <v>0</v>
      </c>
      <c r="N401" s="186">
        <f t="shared" si="147"/>
        <v>0</v>
      </c>
      <c r="O401" s="180"/>
      <c r="P401" s="177"/>
      <c r="Q401" s="166" t="str">
        <f t="shared" si="148"/>
        <v/>
      </c>
      <c r="R401" s="166"/>
      <c r="S401" s="167" t="e">
        <f>IF(HYPERLINK(INDEX(Tables!D:D,MATCH('BG Justif'!Q401,Tables!F:F,0)))&lt;&gt;"",HYPERLINK(INDEX(Tables!D:D,MATCH('BG Justif'!Q401,Tables!F:F,0)),"Tableau de variation"),"")</f>
        <v>#N/A</v>
      </c>
      <c r="T401" s="168"/>
      <c r="U401" s="169"/>
      <c r="Z401" s="233" t="str">
        <f t="shared" si="149"/>
        <v/>
      </c>
      <c r="AA401" s="233">
        <f t="shared" si="150"/>
        <v>0</v>
      </c>
      <c r="AB401" s="233">
        <f t="shared" si="163"/>
        <v>0</v>
      </c>
      <c r="AC401" s="233">
        <f t="shared" si="164"/>
        <v>0</v>
      </c>
      <c r="AD401" s="233">
        <f t="shared" si="165"/>
        <v>0</v>
      </c>
      <c r="AE401" s="233">
        <f t="shared" si="166"/>
        <v>0</v>
      </c>
      <c r="AF401" s="233">
        <f t="shared" si="167"/>
        <v>0</v>
      </c>
      <c r="AG401" s="233">
        <f t="shared" si="151"/>
        <v>0</v>
      </c>
      <c r="AH401" s="233">
        <f t="shared" si="152"/>
        <v>0</v>
      </c>
      <c r="AI401" s="233">
        <f t="shared" si="153"/>
        <v>0</v>
      </c>
      <c r="AJ401" s="233">
        <f t="shared" si="154"/>
        <v>0</v>
      </c>
      <c r="AK401" s="233">
        <f t="shared" si="155"/>
        <v>0</v>
      </c>
      <c r="AL401" s="233">
        <f t="shared" si="156"/>
        <v>0</v>
      </c>
      <c r="AM401" s="233">
        <f t="shared" si="157"/>
        <v>0</v>
      </c>
      <c r="AN401" s="233">
        <f t="shared" si="158"/>
        <v>0</v>
      </c>
      <c r="AO401" s="233">
        <f t="shared" si="159"/>
        <v>0</v>
      </c>
      <c r="AP401" s="233">
        <f t="shared" si="160"/>
        <v>0</v>
      </c>
      <c r="AQ401" s="233" t="str">
        <f t="shared" si="161"/>
        <v/>
      </c>
      <c r="AR401" s="113">
        <f t="shared" si="162"/>
        <v>0</v>
      </c>
    </row>
    <row r="402" spans="1:44">
      <c r="A402" s="158"/>
      <c r="B402" s="153"/>
      <c r="C402" s="154"/>
      <c r="D402" s="154"/>
      <c r="E402" s="154"/>
      <c r="F402" s="154"/>
      <c r="G402" s="154"/>
      <c r="H402" s="154"/>
      <c r="I402" s="141"/>
      <c r="J402" s="149"/>
      <c r="K402" s="143"/>
      <c r="L402" s="185">
        <f t="shared" si="145"/>
        <v>0</v>
      </c>
      <c r="M402" s="185">
        <f t="shared" si="146"/>
        <v>0</v>
      </c>
      <c r="N402" s="186">
        <f t="shared" si="147"/>
        <v>0</v>
      </c>
      <c r="O402" s="180"/>
      <c r="P402" s="177"/>
      <c r="Q402" s="166" t="str">
        <f t="shared" si="148"/>
        <v/>
      </c>
      <c r="R402" s="166"/>
      <c r="S402" s="167" t="e">
        <f>IF(HYPERLINK(INDEX(Tables!D:D,MATCH('BG Justif'!Q402,Tables!F:F,0)))&lt;&gt;"",HYPERLINK(INDEX(Tables!D:D,MATCH('BG Justif'!Q402,Tables!F:F,0)),"Tableau de variation"),"")</f>
        <v>#N/A</v>
      </c>
      <c r="T402" s="168"/>
      <c r="U402" s="169"/>
      <c r="Z402" s="233" t="str">
        <f t="shared" si="149"/>
        <v/>
      </c>
      <c r="AA402" s="233">
        <f t="shared" si="150"/>
        <v>0</v>
      </c>
      <c r="AB402" s="233">
        <f t="shared" si="163"/>
        <v>0</v>
      </c>
      <c r="AC402" s="233">
        <f t="shared" si="164"/>
        <v>0</v>
      </c>
      <c r="AD402" s="233">
        <f t="shared" si="165"/>
        <v>0</v>
      </c>
      <c r="AE402" s="233">
        <f t="shared" si="166"/>
        <v>0</v>
      </c>
      <c r="AF402" s="233">
        <f t="shared" si="167"/>
        <v>0</v>
      </c>
      <c r="AG402" s="233">
        <f t="shared" si="151"/>
        <v>0</v>
      </c>
      <c r="AH402" s="233">
        <f t="shared" si="152"/>
        <v>0</v>
      </c>
      <c r="AI402" s="233">
        <f t="shared" si="153"/>
        <v>0</v>
      </c>
      <c r="AJ402" s="233">
        <f t="shared" si="154"/>
        <v>0</v>
      </c>
      <c r="AK402" s="233">
        <f t="shared" si="155"/>
        <v>0</v>
      </c>
      <c r="AL402" s="233">
        <f t="shared" si="156"/>
        <v>0</v>
      </c>
      <c r="AM402" s="233">
        <f t="shared" si="157"/>
        <v>0</v>
      </c>
      <c r="AN402" s="233">
        <f t="shared" si="158"/>
        <v>0</v>
      </c>
      <c r="AO402" s="233">
        <f t="shared" si="159"/>
        <v>0</v>
      </c>
      <c r="AP402" s="233">
        <f t="shared" si="160"/>
        <v>0</v>
      </c>
      <c r="AQ402" s="233" t="str">
        <f t="shared" si="161"/>
        <v/>
      </c>
      <c r="AR402" s="113">
        <f t="shared" si="162"/>
        <v>0</v>
      </c>
    </row>
    <row r="403" spans="1:44">
      <c r="A403" s="158"/>
      <c r="B403" s="153"/>
      <c r="C403" s="154"/>
      <c r="D403" s="154"/>
      <c r="E403" s="154"/>
      <c r="F403" s="154"/>
      <c r="G403" s="154"/>
      <c r="H403" s="154"/>
      <c r="I403" s="150"/>
      <c r="J403" s="149"/>
      <c r="K403" s="151"/>
      <c r="L403" s="185">
        <f t="shared" si="145"/>
        <v>0</v>
      </c>
      <c r="M403" s="185">
        <f t="shared" si="146"/>
        <v>0</v>
      </c>
      <c r="N403" s="186">
        <f t="shared" si="147"/>
        <v>0</v>
      </c>
      <c r="O403" s="180"/>
      <c r="P403" s="177"/>
      <c r="Q403" s="166" t="str">
        <f t="shared" si="148"/>
        <v/>
      </c>
      <c r="R403" s="166"/>
      <c r="S403" s="167" t="e">
        <f>IF(HYPERLINK(INDEX(Tables!D:D,MATCH('BG Justif'!Q403,Tables!F:F,0)))&lt;&gt;"",HYPERLINK(INDEX(Tables!D:D,MATCH('BG Justif'!Q403,Tables!F:F,0)),"Tableau de variation"),"")</f>
        <v>#N/A</v>
      </c>
      <c r="T403" s="168"/>
      <c r="U403" s="169"/>
      <c r="Z403" s="233" t="str">
        <f t="shared" si="149"/>
        <v/>
      </c>
      <c r="AA403" s="233">
        <f t="shared" si="150"/>
        <v>0</v>
      </c>
      <c r="AB403" s="233">
        <f t="shared" si="163"/>
        <v>0</v>
      </c>
      <c r="AC403" s="233">
        <f t="shared" si="164"/>
        <v>0</v>
      </c>
      <c r="AD403" s="233">
        <f t="shared" si="165"/>
        <v>0</v>
      </c>
      <c r="AE403" s="233">
        <f t="shared" si="166"/>
        <v>0</v>
      </c>
      <c r="AF403" s="233">
        <f t="shared" si="167"/>
        <v>0</v>
      </c>
      <c r="AG403" s="233">
        <f t="shared" si="151"/>
        <v>0</v>
      </c>
      <c r="AH403" s="233">
        <f t="shared" si="152"/>
        <v>0</v>
      </c>
      <c r="AI403" s="233">
        <f t="shared" si="153"/>
        <v>0</v>
      </c>
      <c r="AJ403" s="233">
        <f t="shared" si="154"/>
        <v>0</v>
      </c>
      <c r="AK403" s="233">
        <f t="shared" si="155"/>
        <v>0</v>
      </c>
      <c r="AL403" s="233">
        <f t="shared" si="156"/>
        <v>0</v>
      </c>
      <c r="AM403" s="233">
        <f t="shared" si="157"/>
        <v>0</v>
      </c>
      <c r="AN403" s="233">
        <f t="shared" si="158"/>
        <v>0</v>
      </c>
      <c r="AO403" s="233">
        <f t="shared" si="159"/>
        <v>0</v>
      </c>
      <c r="AP403" s="233">
        <f t="shared" si="160"/>
        <v>0</v>
      </c>
      <c r="AQ403" s="233" t="str">
        <f t="shared" si="161"/>
        <v/>
      </c>
      <c r="AR403" s="113">
        <f t="shared" si="162"/>
        <v>0</v>
      </c>
    </row>
    <row r="404" spans="1:44">
      <c r="A404" s="158"/>
      <c r="B404" s="153"/>
      <c r="C404" s="154"/>
      <c r="D404" s="154"/>
      <c r="E404" s="154"/>
      <c r="F404" s="154"/>
      <c r="G404" s="154"/>
      <c r="H404" s="154"/>
      <c r="I404" s="141"/>
      <c r="J404" s="149"/>
      <c r="K404" s="143"/>
      <c r="L404" s="185">
        <f t="shared" si="145"/>
        <v>0</v>
      </c>
      <c r="M404" s="185">
        <f t="shared" si="146"/>
        <v>0</v>
      </c>
      <c r="N404" s="186">
        <f t="shared" si="147"/>
        <v>0</v>
      </c>
      <c r="O404" s="180"/>
      <c r="P404" s="177"/>
      <c r="Q404" s="166" t="str">
        <f t="shared" si="148"/>
        <v/>
      </c>
      <c r="R404" s="166"/>
      <c r="S404" s="167" t="e">
        <f>IF(HYPERLINK(INDEX(Tables!D:D,MATCH('BG Justif'!Q404,Tables!F:F,0)))&lt;&gt;"",HYPERLINK(INDEX(Tables!D:D,MATCH('BG Justif'!Q404,Tables!F:F,0)),"Tableau de variation"),"")</f>
        <v>#N/A</v>
      </c>
      <c r="T404" s="168"/>
      <c r="U404" s="169"/>
      <c r="Z404" s="233" t="str">
        <f t="shared" si="149"/>
        <v/>
      </c>
      <c r="AA404" s="233">
        <f t="shared" si="150"/>
        <v>0</v>
      </c>
      <c r="AB404" s="233">
        <f t="shared" si="163"/>
        <v>0</v>
      </c>
      <c r="AC404" s="233">
        <f t="shared" si="164"/>
        <v>0</v>
      </c>
      <c r="AD404" s="233">
        <f t="shared" si="165"/>
        <v>0</v>
      </c>
      <c r="AE404" s="233">
        <f t="shared" si="166"/>
        <v>0</v>
      </c>
      <c r="AF404" s="233">
        <f t="shared" si="167"/>
        <v>0</v>
      </c>
      <c r="AG404" s="233">
        <f t="shared" si="151"/>
        <v>0</v>
      </c>
      <c r="AH404" s="233">
        <f t="shared" si="152"/>
        <v>0</v>
      </c>
      <c r="AI404" s="233">
        <f t="shared" si="153"/>
        <v>0</v>
      </c>
      <c r="AJ404" s="233">
        <f t="shared" si="154"/>
        <v>0</v>
      </c>
      <c r="AK404" s="233">
        <f t="shared" si="155"/>
        <v>0</v>
      </c>
      <c r="AL404" s="233">
        <f t="shared" si="156"/>
        <v>0</v>
      </c>
      <c r="AM404" s="233">
        <f t="shared" si="157"/>
        <v>0</v>
      </c>
      <c r="AN404" s="233">
        <f t="shared" si="158"/>
        <v>0</v>
      </c>
      <c r="AO404" s="233">
        <f t="shared" si="159"/>
        <v>0</v>
      </c>
      <c r="AP404" s="233">
        <f t="shared" si="160"/>
        <v>0</v>
      </c>
      <c r="AQ404" s="233" t="str">
        <f t="shared" si="161"/>
        <v/>
      </c>
      <c r="AR404" s="113">
        <f t="shared" si="162"/>
        <v>0</v>
      </c>
    </row>
    <row r="405" spans="1:44">
      <c r="A405" s="158"/>
      <c r="B405" s="153"/>
      <c r="C405" s="154"/>
      <c r="D405" s="154"/>
      <c r="E405" s="154"/>
      <c r="F405" s="154"/>
      <c r="G405" s="154"/>
      <c r="H405" s="154"/>
      <c r="I405" s="150"/>
      <c r="J405" s="149"/>
      <c r="K405" s="151"/>
      <c r="L405" s="185">
        <f t="shared" si="145"/>
        <v>0</v>
      </c>
      <c r="M405" s="185">
        <f t="shared" si="146"/>
        <v>0</v>
      </c>
      <c r="N405" s="186">
        <f t="shared" si="147"/>
        <v>0</v>
      </c>
      <c r="O405" s="180"/>
      <c r="P405" s="177"/>
      <c r="Q405" s="166" t="str">
        <f t="shared" si="148"/>
        <v/>
      </c>
      <c r="R405" s="166"/>
      <c r="S405" s="167" t="e">
        <f>IF(HYPERLINK(INDEX(Tables!D:D,MATCH('BG Justif'!Q405,Tables!F:F,0)))&lt;&gt;"",HYPERLINK(INDEX(Tables!D:D,MATCH('BG Justif'!Q405,Tables!F:F,0)),"Tableau de variation"),"")</f>
        <v>#N/A</v>
      </c>
      <c r="T405" s="168"/>
      <c r="U405" s="169"/>
      <c r="Z405" s="233" t="str">
        <f t="shared" si="149"/>
        <v/>
      </c>
      <c r="AA405" s="233">
        <f t="shared" si="150"/>
        <v>0</v>
      </c>
      <c r="AB405" s="233">
        <f t="shared" si="163"/>
        <v>0</v>
      </c>
      <c r="AC405" s="233">
        <f t="shared" si="164"/>
        <v>0</v>
      </c>
      <c r="AD405" s="233">
        <f t="shared" si="165"/>
        <v>0</v>
      </c>
      <c r="AE405" s="233">
        <f t="shared" si="166"/>
        <v>0</v>
      </c>
      <c r="AF405" s="233">
        <f t="shared" si="167"/>
        <v>0</v>
      </c>
      <c r="AG405" s="233">
        <f t="shared" si="151"/>
        <v>0</v>
      </c>
      <c r="AH405" s="233">
        <f t="shared" si="152"/>
        <v>0</v>
      </c>
      <c r="AI405" s="233">
        <f t="shared" si="153"/>
        <v>0</v>
      </c>
      <c r="AJ405" s="233">
        <f t="shared" si="154"/>
        <v>0</v>
      </c>
      <c r="AK405" s="233">
        <f t="shared" si="155"/>
        <v>0</v>
      </c>
      <c r="AL405" s="233">
        <f t="shared" si="156"/>
        <v>0</v>
      </c>
      <c r="AM405" s="233">
        <f t="shared" si="157"/>
        <v>0</v>
      </c>
      <c r="AN405" s="233">
        <f t="shared" si="158"/>
        <v>0</v>
      </c>
      <c r="AO405" s="233">
        <f t="shared" si="159"/>
        <v>0</v>
      </c>
      <c r="AP405" s="233">
        <f t="shared" si="160"/>
        <v>0</v>
      </c>
      <c r="AQ405" s="233" t="str">
        <f t="shared" si="161"/>
        <v/>
      </c>
      <c r="AR405" s="113">
        <f t="shared" si="162"/>
        <v>0</v>
      </c>
    </row>
    <row r="406" spans="1:44">
      <c r="A406" s="158"/>
      <c r="B406" s="153"/>
      <c r="C406" s="154"/>
      <c r="D406" s="154"/>
      <c r="E406" s="154"/>
      <c r="F406" s="154"/>
      <c r="G406" s="154"/>
      <c r="H406" s="154"/>
      <c r="I406" s="141"/>
      <c r="J406" s="149"/>
      <c r="K406" s="143"/>
      <c r="L406" s="185">
        <f t="shared" si="145"/>
        <v>0</v>
      </c>
      <c r="M406" s="185">
        <f t="shared" si="146"/>
        <v>0</v>
      </c>
      <c r="N406" s="186">
        <f t="shared" si="147"/>
        <v>0</v>
      </c>
      <c r="O406" s="180"/>
      <c r="P406" s="177"/>
      <c r="Q406" s="166" t="str">
        <f t="shared" si="148"/>
        <v/>
      </c>
      <c r="R406" s="166"/>
      <c r="S406" s="167" t="e">
        <f>IF(HYPERLINK(INDEX(Tables!D:D,MATCH('BG Justif'!Q406,Tables!F:F,0)))&lt;&gt;"",HYPERLINK(INDEX(Tables!D:D,MATCH('BG Justif'!Q406,Tables!F:F,0)),"Tableau de variation"),"")</f>
        <v>#N/A</v>
      </c>
      <c r="T406" s="168"/>
      <c r="U406" s="169"/>
      <c r="Z406" s="233" t="str">
        <f t="shared" si="149"/>
        <v/>
      </c>
      <c r="AA406" s="233">
        <f t="shared" si="150"/>
        <v>0</v>
      </c>
      <c r="AB406" s="233">
        <f t="shared" si="163"/>
        <v>0</v>
      </c>
      <c r="AC406" s="233">
        <f t="shared" si="164"/>
        <v>0</v>
      </c>
      <c r="AD406" s="233">
        <f t="shared" si="165"/>
        <v>0</v>
      </c>
      <c r="AE406" s="233">
        <f t="shared" si="166"/>
        <v>0</v>
      </c>
      <c r="AF406" s="233">
        <f t="shared" si="167"/>
        <v>0</v>
      </c>
      <c r="AG406" s="233">
        <f t="shared" si="151"/>
        <v>0</v>
      </c>
      <c r="AH406" s="233">
        <f t="shared" si="152"/>
        <v>0</v>
      </c>
      <c r="AI406" s="233">
        <f t="shared" si="153"/>
        <v>0</v>
      </c>
      <c r="AJ406" s="233">
        <f t="shared" si="154"/>
        <v>0</v>
      </c>
      <c r="AK406" s="233">
        <f t="shared" si="155"/>
        <v>0</v>
      </c>
      <c r="AL406" s="233">
        <f t="shared" si="156"/>
        <v>0</v>
      </c>
      <c r="AM406" s="233">
        <f t="shared" si="157"/>
        <v>0</v>
      </c>
      <c r="AN406" s="233">
        <f t="shared" si="158"/>
        <v>0</v>
      </c>
      <c r="AO406" s="233">
        <f t="shared" si="159"/>
        <v>0</v>
      </c>
      <c r="AP406" s="233">
        <f t="shared" si="160"/>
        <v>0</v>
      </c>
      <c r="AQ406" s="233" t="str">
        <f t="shared" si="161"/>
        <v/>
      </c>
      <c r="AR406" s="113">
        <f t="shared" si="162"/>
        <v>0</v>
      </c>
    </row>
    <row r="407" spans="1:44">
      <c r="A407" s="158"/>
      <c r="B407" s="153"/>
      <c r="C407" s="154"/>
      <c r="D407" s="154"/>
      <c r="E407" s="154"/>
      <c r="F407" s="154"/>
      <c r="G407" s="154"/>
      <c r="H407" s="154"/>
      <c r="I407" s="150"/>
      <c r="J407" s="149"/>
      <c r="K407" s="151"/>
      <c r="L407" s="185">
        <f t="shared" si="145"/>
        <v>0</v>
      </c>
      <c r="M407" s="185">
        <f t="shared" si="146"/>
        <v>0</v>
      </c>
      <c r="N407" s="186">
        <f t="shared" si="147"/>
        <v>0</v>
      </c>
      <c r="O407" s="180"/>
      <c r="P407" s="177"/>
      <c r="Q407" s="166" t="str">
        <f t="shared" si="148"/>
        <v/>
      </c>
      <c r="R407" s="166"/>
      <c r="S407" s="167" t="e">
        <f>IF(HYPERLINK(INDEX(Tables!D:D,MATCH('BG Justif'!Q407,Tables!F:F,0)))&lt;&gt;"",HYPERLINK(INDEX(Tables!D:D,MATCH('BG Justif'!Q407,Tables!F:F,0)),"Tableau de variation"),"")</f>
        <v>#N/A</v>
      </c>
      <c r="T407" s="168"/>
      <c r="U407" s="169"/>
      <c r="Z407" s="233" t="str">
        <f t="shared" si="149"/>
        <v/>
      </c>
      <c r="AA407" s="233">
        <f t="shared" si="150"/>
        <v>0</v>
      </c>
      <c r="AB407" s="233">
        <f t="shared" si="163"/>
        <v>0</v>
      </c>
      <c r="AC407" s="233">
        <f t="shared" si="164"/>
        <v>0</v>
      </c>
      <c r="AD407" s="233">
        <f t="shared" si="165"/>
        <v>0</v>
      </c>
      <c r="AE407" s="233">
        <f t="shared" si="166"/>
        <v>0</v>
      </c>
      <c r="AF407" s="233">
        <f t="shared" si="167"/>
        <v>0</v>
      </c>
      <c r="AG407" s="233">
        <f t="shared" si="151"/>
        <v>0</v>
      </c>
      <c r="AH407" s="233">
        <f t="shared" si="152"/>
        <v>0</v>
      </c>
      <c r="AI407" s="233">
        <f t="shared" si="153"/>
        <v>0</v>
      </c>
      <c r="AJ407" s="233">
        <f t="shared" si="154"/>
        <v>0</v>
      </c>
      <c r="AK407" s="233">
        <f t="shared" si="155"/>
        <v>0</v>
      </c>
      <c r="AL407" s="233">
        <f t="shared" si="156"/>
        <v>0</v>
      </c>
      <c r="AM407" s="233">
        <f t="shared" si="157"/>
        <v>0</v>
      </c>
      <c r="AN407" s="233">
        <f t="shared" si="158"/>
        <v>0</v>
      </c>
      <c r="AO407" s="233">
        <f t="shared" si="159"/>
        <v>0</v>
      </c>
      <c r="AP407" s="233">
        <f t="shared" si="160"/>
        <v>0</v>
      </c>
      <c r="AQ407" s="233" t="str">
        <f t="shared" si="161"/>
        <v/>
      </c>
      <c r="AR407" s="113">
        <f t="shared" si="162"/>
        <v>0</v>
      </c>
    </row>
    <row r="408" spans="1:44">
      <c r="A408" s="158"/>
      <c r="B408" s="153"/>
      <c r="C408" s="154"/>
      <c r="D408" s="154"/>
      <c r="E408" s="154"/>
      <c r="F408" s="154"/>
      <c r="G408" s="154"/>
      <c r="H408" s="154"/>
      <c r="I408" s="141"/>
      <c r="J408" s="149"/>
      <c r="K408" s="143"/>
      <c r="L408" s="185">
        <f t="shared" si="145"/>
        <v>0</v>
      </c>
      <c r="M408" s="185">
        <f t="shared" si="146"/>
        <v>0</v>
      </c>
      <c r="N408" s="186">
        <f t="shared" si="147"/>
        <v>0</v>
      </c>
      <c r="O408" s="180"/>
      <c r="P408" s="177"/>
      <c r="Q408" s="166" t="str">
        <f t="shared" si="148"/>
        <v/>
      </c>
      <c r="R408" s="166"/>
      <c r="S408" s="167" t="e">
        <f>IF(HYPERLINK(INDEX(Tables!D:D,MATCH('BG Justif'!Q408,Tables!F:F,0)))&lt;&gt;"",HYPERLINK(INDEX(Tables!D:D,MATCH('BG Justif'!Q408,Tables!F:F,0)),"Tableau de variation"),"")</f>
        <v>#N/A</v>
      </c>
      <c r="T408" s="168"/>
      <c r="U408" s="169"/>
      <c r="Z408" s="233" t="str">
        <f t="shared" si="149"/>
        <v/>
      </c>
      <c r="AA408" s="233">
        <f t="shared" si="150"/>
        <v>0</v>
      </c>
      <c r="AB408" s="233">
        <f t="shared" si="163"/>
        <v>0</v>
      </c>
      <c r="AC408" s="233">
        <f t="shared" si="164"/>
        <v>0</v>
      </c>
      <c r="AD408" s="233">
        <f t="shared" si="165"/>
        <v>0</v>
      </c>
      <c r="AE408" s="233">
        <f t="shared" si="166"/>
        <v>0</v>
      </c>
      <c r="AF408" s="233">
        <f t="shared" si="167"/>
        <v>0</v>
      </c>
      <c r="AG408" s="233">
        <f t="shared" si="151"/>
        <v>0</v>
      </c>
      <c r="AH408" s="233">
        <f t="shared" si="152"/>
        <v>0</v>
      </c>
      <c r="AI408" s="233">
        <f t="shared" si="153"/>
        <v>0</v>
      </c>
      <c r="AJ408" s="233">
        <f t="shared" si="154"/>
        <v>0</v>
      </c>
      <c r="AK408" s="233">
        <f t="shared" si="155"/>
        <v>0</v>
      </c>
      <c r="AL408" s="233">
        <f t="shared" si="156"/>
        <v>0</v>
      </c>
      <c r="AM408" s="233">
        <f t="shared" si="157"/>
        <v>0</v>
      </c>
      <c r="AN408" s="233">
        <f t="shared" si="158"/>
        <v>0</v>
      </c>
      <c r="AO408" s="233">
        <f t="shared" si="159"/>
        <v>0</v>
      </c>
      <c r="AP408" s="233">
        <f t="shared" si="160"/>
        <v>0</v>
      </c>
      <c r="AQ408" s="233" t="str">
        <f t="shared" si="161"/>
        <v/>
      </c>
      <c r="AR408" s="113">
        <f t="shared" si="162"/>
        <v>0</v>
      </c>
    </row>
    <row r="409" spans="1:44">
      <c r="A409" s="158"/>
      <c r="B409" s="153"/>
      <c r="C409" s="154"/>
      <c r="D409" s="154"/>
      <c r="E409" s="154"/>
      <c r="F409" s="154"/>
      <c r="G409" s="154"/>
      <c r="H409" s="154"/>
      <c r="I409" s="150"/>
      <c r="J409" s="149"/>
      <c r="K409" s="151"/>
      <c r="L409" s="185">
        <f t="shared" si="145"/>
        <v>0</v>
      </c>
      <c r="M409" s="185">
        <f t="shared" si="146"/>
        <v>0</v>
      </c>
      <c r="N409" s="186">
        <f t="shared" si="147"/>
        <v>0</v>
      </c>
      <c r="O409" s="180"/>
      <c r="P409" s="177"/>
      <c r="Q409" s="166" t="str">
        <f t="shared" si="148"/>
        <v/>
      </c>
      <c r="R409" s="166"/>
      <c r="S409" s="167" t="e">
        <f>IF(HYPERLINK(INDEX(Tables!D:D,MATCH('BG Justif'!Q409,Tables!F:F,0)))&lt;&gt;"",HYPERLINK(INDEX(Tables!D:D,MATCH('BG Justif'!Q409,Tables!F:F,0)),"Tableau de variation"),"")</f>
        <v>#N/A</v>
      </c>
      <c r="T409" s="168"/>
      <c r="U409" s="169"/>
      <c r="Z409" s="233" t="str">
        <f t="shared" si="149"/>
        <v/>
      </c>
      <c r="AA409" s="233">
        <f t="shared" si="150"/>
        <v>0</v>
      </c>
      <c r="AB409" s="233">
        <f t="shared" si="163"/>
        <v>0</v>
      </c>
      <c r="AC409" s="233">
        <f t="shared" si="164"/>
        <v>0</v>
      </c>
      <c r="AD409" s="233">
        <f t="shared" si="165"/>
        <v>0</v>
      </c>
      <c r="AE409" s="233">
        <f t="shared" si="166"/>
        <v>0</v>
      </c>
      <c r="AF409" s="233">
        <f t="shared" si="167"/>
        <v>0</v>
      </c>
      <c r="AG409" s="233">
        <f t="shared" si="151"/>
        <v>0</v>
      </c>
      <c r="AH409" s="233">
        <f t="shared" si="152"/>
        <v>0</v>
      </c>
      <c r="AI409" s="233">
        <f t="shared" si="153"/>
        <v>0</v>
      </c>
      <c r="AJ409" s="233">
        <f t="shared" si="154"/>
        <v>0</v>
      </c>
      <c r="AK409" s="233">
        <f t="shared" si="155"/>
        <v>0</v>
      </c>
      <c r="AL409" s="233">
        <f t="shared" si="156"/>
        <v>0</v>
      </c>
      <c r="AM409" s="233">
        <f t="shared" si="157"/>
        <v>0</v>
      </c>
      <c r="AN409" s="233">
        <f t="shared" si="158"/>
        <v>0</v>
      </c>
      <c r="AO409" s="233">
        <f t="shared" si="159"/>
        <v>0</v>
      </c>
      <c r="AP409" s="233">
        <f t="shared" si="160"/>
        <v>0</v>
      </c>
      <c r="AQ409" s="233" t="str">
        <f t="shared" si="161"/>
        <v/>
      </c>
      <c r="AR409" s="113">
        <f t="shared" si="162"/>
        <v>0</v>
      </c>
    </row>
    <row r="410" spans="1:44">
      <c r="A410" s="158"/>
      <c r="B410" s="153"/>
      <c r="C410" s="154"/>
      <c r="D410" s="154"/>
      <c r="E410" s="154"/>
      <c r="F410" s="154"/>
      <c r="G410" s="154"/>
      <c r="H410" s="154"/>
      <c r="I410" s="141"/>
      <c r="J410" s="149"/>
      <c r="K410" s="143"/>
      <c r="L410" s="185">
        <f t="shared" si="145"/>
        <v>0</v>
      </c>
      <c r="M410" s="185">
        <f t="shared" si="146"/>
        <v>0</v>
      </c>
      <c r="N410" s="186">
        <f t="shared" si="147"/>
        <v>0</v>
      </c>
      <c r="O410" s="180"/>
      <c r="P410" s="177"/>
      <c r="Q410" s="166" t="str">
        <f t="shared" si="148"/>
        <v/>
      </c>
      <c r="R410" s="166"/>
      <c r="S410" s="167" t="e">
        <f>IF(HYPERLINK(INDEX(Tables!D:D,MATCH('BG Justif'!Q410,Tables!F:F,0)))&lt;&gt;"",HYPERLINK(INDEX(Tables!D:D,MATCH('BG Justif'!Q410,Tables!F:F,0)),"Tableau de variation"),"")</f>
        <v>#N/A</v>
      </c>
      <c r="T410" s="168"/>
      <c r="U410" s="169"/>
      <c r="Z410" s="233" t="str">
        <f t="shared" si="149"/>
        <v/>
      </c>
      <c r="AA410" s="233">
        <f t="shared" si="150"/>
        <v>0</v>
      </c>
      <c r="AB410" s="233">
        <f t="shared" si="163"/>
        <v>0</v>
      </c>
      <c r="AC410" s="233">
        <f t="shared" si="164"/>
        <v>0</v>
      </c>
      <c r="AD410" s="233">
        <f t="shared" si="165"/>
        <v>0</v>
      </c>
      <c r="AE410" s="233">
        <f t="shared" si="166"/>
        <v>0</v>
      </c>
      <c r="AF410" s="233">
        <f t="shared" si="167"/>
        <v>0</v>
      </c>
      <c r="AG410" s="233">
        <f t="shared" si="151"/>
        <v>0</v>
      </c>
      <c r="AH410" s="233">
        <f t="shared" si="152"/>
        <v>0</v>
      </c>
      <c r="AI410" s="233">
        <f t="shared" si="153"/>
        <v>0</v>
      </c>
      <c r="AJ410" s="233">
        <f t="shared" si="154"/>
        <v>0</v>
      </c>
      <c r="AK410" s="233">
        <f t="shared" si="155"/>
        <v>0</v>
      </c>
      <c r="AL410" s="233">
        <f t="shared" si="156"/>
        <v>0</v>
      </c>
      <c r="AM410" s="233">
        <f t="shared" si="157"/>
        <v>0</v>
      </c>
      <c r="AN410" s="233">
        <f t="shared" si="158"/>
        <v>0</v>
      </c>
      <c r="AO410" s="233">
        <f t="shared" si="159"/>
        <v>0</v>
      </c>
      <c r="AP410" s="233">
        <f t="shared" si="160"/>
        <v>0</v>
      </c>
      <c r="AQ410" s="233" t="str">
        <f t="shared" si="161"/>
        <v/>
      </c>
      <c r="AR410" s="113">
        <f t="shared" si="162"/>
        <v>0</v>
      </c>
    </row>
    <row r="411" spans="1:44">
      <c r="A411" s="158"/>
      <c r="B411" s="153"/>
      <c r="C411" s="154"/>
      <c r="D411" s="154"/>
      <c r="E411" s="154"/>
      <c r="F411" s="154"/>
      <c r="G411" s="154"/>
      <c r="H411" s="154"/>
      <c r="I411" s="150"/>
      <c r="J411" s="149"/>
      <c r="K411" s="151"/>
      <c r="L411" s="185">
        <f t="shared" si="145"/>
        <v>0</v>
      </c>
      <c r="M411" s="185">
        <f t="shared" si="146"/>
        <v>0</v>
      </c>
      <c r="N411" s="186">
        <f t="shared" si="147"/>
        <v>0</v>
      </c>
      <c r="O411" s="180"/>
      <c r="P411" s="177"/>
      <c r="Q411" s="166" t="str">
        <f t="shared" si="148"/>
        <v/>
      </c>
      <c r="R411" s="166"/>
      <c r="S411" s="167" t="e">
        <f>IF(HYPERLINK(INDEX(Tables!D:D,MATCH('BG Justif'!Q411,Tables!F:F,0)))&lt;&gt;"",HYPERLINK(INDEX(Tables!D:D,MATCH('BG Justif'!Q411,Tables!F:F,0)),"Tableau de variation"),"")</f>
        <v>#N/A</v>
      </c>
      <c r="T411" s="168"/>
      <c r="U411" s="169"/>
      <c r="Z411" s="233" t="str">
        <f t="shared" si="149"/>
        <v/>
      </c>
      <c r="AA411" s="233">
        <f t="shared" si="150"/>
        <v>0</v>
      </c>
      <c r="AB411" s="233">
        <f t="shared" si="163"/>
        <v>0</v>
      </c>
      <c r="AC411" s="233">
        <f t="shared" si="164"/>
        <v>0</v>
      </c>
      <c r="AD411" s="233">
        <f t="shared" si="165"/>
        <v>0</v>
      </c>
      <c r="AE411" s="233">
        <f t="shared" si="166"/>
        <v>0</v>
      </c>
      <c r="AF411" s="233">
        <f t="shared" si="167"/>
        <v>0</v>
      </c>
      <c r="AG411" s="233">
        <f t="shared" si="151"/>
        <v>0</v>
      </c>
      <c r="AH411" s="233">
        <f t="shared" si="152"/>
        <v>0</v>
      </c>
      <c r="AI411" s="233">
        <f t="shared" si="153"/>
        <v>0</v>
      </c>
      <c r="AJ411" s="233">
        <f t="shared" si="154"/>
        <v>0</v>
      </c>
      <c r="AK411" s="233">
        <f t="shared" si="155"/>
        <v>0</v>
      </c>
      <c r="AL411" s="233">
        <f t="shared" si="156"/>
        <v>0</v>
      </c>
      <c r="AM411" s="233">
        <f t="shared" si="157"/>
        <v>0</v>
      </c>
      <c r="AN411" s="233">
        <f t="shared" si="158"/>
        <v>0</v>
      </c>
      <c r="AO411" s="233">
        <f t="shared" si="159"/>
        <v>0</v>
      </c>
      <c r="AP411" s="233">
        <f t="shared" si="160"/>
        <v>0</v>
      </c>
      <c r="AQ411" s="233" t="str">
        <f t="shared" si="161"/>
        <v/>
      </c>
      <c r="AR411" s="113">
        <f t="shared" si="162"/>
        <v>0</v>
      </c>
    </row>
    <row r="412" spans="1:44">
      <c r="A412" s="158"/>
      <c r="B412" s="153"/>
      <c r="C412" s="154"/>
      <c r="D412" s="154"/>
      <c r="E412" s="154"/>
      <c r="F412" s="154"/>
      <c r="G412" s="154"/>
      <c r="H412" s="154"/>
      <c r="I412" s="141"/>
      <c r="J412" s="149"/>
      <c r="K412" s="143"/>
      <c r="L412" s="185">
        <f t="shared" si="145"/>
        <v>0</v>
      </c>
      <c r="M412" s="185">
        <f t="shared" si="146"/>
        <v>0</v>
      </c>
      <c r="N412" s="186">
        <f t="shared" si="147"/>
        <v>0</v>
      </c>
      <c r="O412" s="180"/>
      <c r="P412" s="177"/>
      <c r="Q412" s="166" t="str">
        <f t="shared" si="148"/>
        <v/>
      </c>
      <c r="R412" s="166"/>
      <c r="S412" s="167" t="e">
        <f>IF(HYPERLINK(INDEX(Tables!D:D,MATCH('BG Justif'!Q412,Tables!F:F,0)))&lt;&gt;"",HYPERLINK(INDEX(Tables!D:D,MATCH('BG Justif'!Q412,Tables!F:F,0)),"Tableau de variation"),"")</f>
        <v>#N/A</v>
      </c>
      <c r="T412" s="168"/>
      <c r="U412" s="169"/>
      <c r="Z412" s="233" t="str">
        <f t="shared" si="149"/>
        <v/>
      </c>
      <c r="AA412" s="233">
        <f t="shared" si="150"/>
        <v>0</v>
      </c>
      <c r="AB412" s="233">
        <f t="shared" si="163"/>
        <v>0</v>
      </c>
      <c r="AC412" s="233">
        <f t="shared" si="164"/>
        <v>0</v>
      </c>
      <c r="AD412" s="233">
        <f t="shared" si="165"/>
        <v>0</v>
      </c>
      <c r="AE412" s="233">
        <f t="shared" si="166"/>
        <v>0</v>
      </c>
      <c r="AF412" s="233">
        <f t="shared" si="167"/>
        <v>0</v>
      </c>
      <c r="AG412" s="233">
        <f t="shared" si="151"/>
        <v>0</v>
      </c>
      <c r="AH412" s="233">
        <f t="shared" si="152"/>
        <v>0</v>
      </c>
      <c r="AI412" s="233">
        <f t="shared" si="153"/>
        <v>0</v>
      </c>
      <c r="AJ412" s="233">
        <f t="shared" si="154"/>
        <v>0</v>
      </c>
      <c r="AK412" s="233">
        <f t="shared" si="155"/>
        <v>0</v>
      </c>
      <c r="AL412" s="233">
        <f t="shared" si="156"/>
        <v>0</v>
      </c>
      <c r="AM412" s="233">
        <f t="shared" si="157"/>
        <v>0</v>
      </c>
      <c r="AN412" s="233">
        <f t="shared" si="158"/>
        <v>0</v>
      </c>
      <c r="AO412" s="233">
        <f t="shared" si="159"/>
        <v>0</v>
      </c>
      <c r="AP412" s="233">
        <f t="shared" si="160"/>
        <v>0</v>
      </c>
      <c r="AQ412" s="233" t="str">
        <f t="shared" si="161"/>
        <v/>
      </c>
      <c r="AR412" s="113">
        <f t="shared" si="162"/>
        <v>0</v>
      </c>
    </row>
    <row r="413" spans="1:44">
      <c r="A413" s="158"/>
      <c r="B413" s="153"/>
      <c r="C413" s="154"/>
      <c r="D413" s="154"/>
      <c r="E413" s="154"/>
      <c r="F413" s="154"/>
      <c r="G413" s="154"/>
      <c r="H413" s="154"/>
      <c r="I413" s="150"/>
      <c r="J413" s="149"/>
      <c r="K413" s="151"/>
      <c r="L413" s="185">
        <f t="shared" si="145"/>
        <v>0</v>
      </c>
      <c r="M413" s="185">
        <f t="shared" si="146"/>
        <v>0</v>
      </c>
      <c r="N413" s="186">
        <f t="shared" si="147"/>
        <v>0</v>
      </c>
      <c r="O413" s="180"/>
      <c r="P413" s="177"/>
      <c r="Q413" s="166" t="str">
        <f t="shared" si="148"/>
        <v/>
      </c>
      <c r="R413" s="166"/>
      <c r="S413" s="167" t="e">
        <f>IF(HYPERLINK(INDEX(Tables!D:D,MATCH('BG Justif'!Q413,Tables!F:F,0)))&lt;&gt;"",HYPERLINK(INDEX(Tables!D:D,MATCH('BG Justif'!Q413,Tables!F:F,0)),"Tableau de variation"),"")</f>
        <v>#N/A</v>
      </c>
      <c r="T413" s="168"/>
      <c r="U413" s="169"/>
      <c r="Z413" s="233" t="str">
        <f t="shared" si="149"/>
        <v/>
      </c>
      <c r="AA413" s="233">
        <f t="shared" si="150"/>
        <v>0</v>
      </c>
      <c r="AB413" s="233">
        <f t="shared" si="163"/>
        <v>0</v>
      </c>
      <c r="AC413" s="233">
        <f t="shared" si="164"/>
        <v>0</v>
      </c>
      <c r="AD413" s="233">
        <f t="shared" si="165"/>
        <v>0</v>
      </c>
      <c r="AE413" s="233">
        <f t="shared" si="166"/>
        <v>0</v>
      </c>
      <c r="AF413" s="233">
        <f t="shared" si="167"/>
        <v>0</v>
      </c>
      <c r="AG413" s="233">
        <f t="shared" si="151"/>
        <v>0</v>
      </c>
      <c r="AH413" s="233">
        <f t="shared" si="152"/>
        <v>0</v>
      </c>
      <c r="AI413" s="233">
        <f t="shared" si="153"/>
        <v>0</v>
      </c>
      <c r="AJ413" s="233">
        <f t="shared" si="154"/>
        <v>0</v>
      </c>
      <c r="AK413" s="233">
        <f t="shared" si="155"/>
        <v>0</v>
      </c>
      <c r="AL413" s="233">
        <f t="shared" si="156"/>
        <v>0</v>
      </c>
      <c r="AM413" s="233">
        <f t="shared" si="157"/>
        <v>0</v>
      </c>
      <c r="AN413" s="233">
        <f t="shared" si="158"/>
        <v>0</v>
      </c>
      <c r="AO413" s="233">
        <f t="shared" si="159"/>
        <v>0</v>
      </c>
      <c r="AP413" s="233">
        <f t="shared" si="160"/>
        <v>0</v>
      </c>
      <c r="AQ413" s="233" t="str">
        <f t="shared" si="161"/>
        <v/>
      </c>
      <c r="AR413" s="113">
        <f t="shared" si="162"/>
        <v>0</v>
      </c>
    </row>
    <row r="414" spans="1:44">
      <c r="A414" s="158"/>
      <c r="B414" s="153"/>
      <c r="C414" s="154"/>
      <c r="D414" s="154"/>
      <c r="E414" s="154"/>
      <c r="F414" s="154"/>
      <c r="G414" s="154"/>
      <c r="H414" s="154"/>
      <c r="I414" s="141"/>
      <c r="J414" s="149"/>
      <c r="K414" s="143"/>
      <c r="L414" s="185">
        <f t="shared" si="145"/>
        <v>0</v>
      </c>
      <c r="M414" s="185">
        <f t="shared" si="146"/>
        <v>0</v>
      </c>
      <c r="N414" s="186">
        <f t="shared" si="147"/>
        <v>0</v>
      </c>
      <c r="O414" s="180"/>
      <c r="P414" s="177"/>
      <c r="Q414" s="166" t="str">
        <f t="shared" si="148"/>
        <v/>
      </c>
      <c r="R414" s="166"/>
      <c r="S414" s="167" t="e">
        <f>IF(HYPERLINK(INDEX(Tables!D:D,MATCH('BG Justif'!Q414,Tables!F:F,0)))&lt;&gt;"",HYPERLINK(INDEX(Tables!D:D,MATCH('BG Justif'!Q414,Tables!F:F,0)),"Tableau de variation"),"")</f>
        <v>#N/A</v>
      </c>
      <c r="T414" s="168"/>
      <c r="U414" s="169"/>
      <c r="Z414" s="233" t="str">
        <f t="shared" si="149"/>
        <v/>
      </c>
      <c r="AA414" s="233">
        <f t="shared" si="150"/>
        <v>0</v>
      </c>
      <c r="AB414" s="233">
        <f t="shared" si="163"/>
        <v>0</v>
      </c>
      <c r="AC414" s="233">
        <f t="shared" si="164"/>
        <v>0</v>
      </c>
      <c r="AD414" s="233">
        <f t="shared" si="165"/>
        <v>0</v>
      </c>
      <c r="AE414" s="233">
        <f t="shared" si="166"/>
        <v>0</v>
      </c>
      <c r="AF414" s="233">
        <f t="shared" si="167"/>
        <v>0</v>
      </c>
      <c r="AG414" s="233">
        <f t="shared" si="151"/>
        <v>0</v>
      </c>
      <c r="AH414" s="233">
        <f t="shared" si="152"/>
        <v>0</v>
      </c>
      <c r="AI414" s="233">
        <f t="shared" si="153"/>
        <v>0</v>
      </c>
      <c r="AJ414" s="233">
        <f t="shared" si="154"/>
        <v>0</v>
      </c>
      <c r="AK414" s="233">
        <f t="shared" si="155"/>
        <v>0</v>
      </c>
      <c r="AL414" s="233">
        <f t="shared" si="156"/>
        <v>0</v>
      </c>
      <c r="AM414" s="233">
        <f t="shared" si="157"/>
        <v>0</v>
      </c>
      <c r="AN414" s="233">
        <f t="shared" si="158"/>
        <v>0</v>
      </c>
      <c r="AO414" s="233">
        <f t="shared" si="159"/>
        <v>0</v>
      </c>
      <c r="AP414" s="233">
        <f t="shared" si="160"/>
        <v>0</v>
      </c>
      <c r="AQ414" s="233" t="str">
        <f t="shared" si="161"/>
        <v/>
      </c>
      <c r="AR414" s="113">
        <f t="shared" si="162"/>
        <v>0</v>
      </c>
    </row>
    <row r="415" spans="1:44">
      <c r="A415" s="158"/>
      <c r="B415" s="153"/>
      <c r="C415" s="154"/>
      <c r="D415" s="154"/>
      <c r="E415" s="154"/>
      <c r="F415" s="154"/>
      <c r="G415" s="154"/>
      <c r="H415" s="154"/>
      <c r="I415" s="150"/>
      <c r="J415" s="149"/>
      <c r="K415" s="151"/>
      <c r="L415" s="185">
        <f t="shared" si="145"/>
        <v>0</v>
      </c>
      <c r="M415" s="185">
        <f t="shared" si="146"/>
        <v>0</v>
      </c>
      <c r="N415" s="186">
        <f t="shared" si="147"/>
        <v>0</v>
      </c>
      <c r="O415" s="180"/>
      <c r="P415" s="177"/>
      <c r="Q415" s="166" t="str">
        <f t="shared" si="148"/>
        <v/>
      </c>
      <c r="R415" s="166"/>
      <c r="S415" s="167" t="e">
        <f>IF(HYPERLINK(INDEX(Tables!D:D,MATCH('BG Justif'!Q415,Tables!F:F,0)))&lt;&gt;"",HYPERLINK(INDEX(Tables!D:D,MATCH('BG Justif'!Q415,Tables!F:F,0)),"Tableau de variation"),"")</f>
        <v>#N/A</v>
      </c>
      <c r="T415" s="168"/>
      <c r="U415" s="169"/>
      <c r="Z415" s="233" t="str">
        <f t="shared" si="149"/>
        <v/>
      </c>
      <c r="AA415" s="233">
        <f t="shared" si="150"/>
        <v>0</v>
      </c>
      <c r="AB415" s="233">
        <f t="shared" si="163"/>
        <v>0</v>
      </c>
      <c r="AC415" s="233">
        <f t="shared" si="164"/>
        <v>0</v>
      </c>
      <c r="AD415" s="233">
        <f t="shared" si="165"/>
        <v>0</v>
      </c>
      <c r="AE415" s="233">
        <f t="shared" si="166"/>
        <v>0</v>
      </c>
      <c r="AF415" s="233">
        <f t="shared" si="167"/>
        <v>0</v>
      </c>
      <c r="AG415" s="233">
        <f t="shared" si="151"/>
        <v>0</v>
      </c>
      <c r="AH415" s="233">
        <f t="shared" si="152"/>
        <v>0</v>
      </c>
      <c r="AI415" s="233">
        <f t="shared" si="153"/>
        <v>0</v>
      </c>
      <c r="AJ415" s="233">
        <f t="shared" si="154"/>
        <v>0</v>
      </c>
      <c r="AK415" s="233">
        <f t="shared" si="155"/>
        <v>0</v>
      </c>
      <c r="AL415" s="233">
        <f t="shared" si="156"/>
        <v>0</v>
      </c>
      <c r="AM415" s="233">
        <f t="shared" si="157"/>
        <v>0</v>
      </c>
      <c r="AN415" s="233">
        <f t="shared" si="158"/>
        <v>0</v>
      </c>
      <c r="AO415" s="233">
        <f t="shared" si="159"/>
        <v>0</v>
      </c>
      <c r="AP415" s="233">
        <f t="shared" si="160"/>
        <v>0</v>
      </c>
      <c r="AQ415" s="233" t="str">
        <f t="shared" si="161"/>
        <v/>
      </c>
      <c r="AR415" s="113">
        <f t="shared" si="162"/>
        <v>0</v>
      </c>
    </row>
    <row r="416" spans="1:44">
      <c r="A416" s="158"/>
      <c r="B416" s="153"/>
      <c r="C416" s="154"/>
      <c r="D416" s="154"/>
      <c r="E416" s="154"/>
      <c r="F416" s="154"/>
      <c r="G416" s="154"/>
      <c r="H416" s="154"/>
      <c r="I416" s="141"/>
      <c r="J416" s="149"/>
      <c r="K416" s="143"/>
      <c r="L416" s="185">
        <f t="shared" si="145"/>
        <v>0</v>
      </c>
      <c r="M416" s="185">
        <f t="shared" si="146"/>
        <v>0</v>
      </c>
      <c r="N416" s="186">
        <f t="shared" si="147"/>
        <v>0</v>
      </c>
      <c r="O416" s="180"/>
      <c r="P416" s="177"/>
      <c r="Q416" s="166" t="str">
        <f t="shared" si="148"/>
        <v/>
      </c>
      <c r="R416" s="166"/>
      <c r="S416" s="167" t="e">
        <f>IF(HYPERLINK(INDEX(Tables!D:D,MATCH('BG Justif'!Q416,Tables!F:F,0)))&lt;&gt;"",HYPERLINK(INDEX(Tables!D:D,MATCH('BG Justif'!Q416,Tables!F:F,0)),"Tableau de variation"),"")</f>
        <v>#N/A</v>
      </c>
      <c r="T416" s="168"/>
      <c r="U416" s="169"/>
      <c r="Z416" s="233" t="str">
        <f t="shared" si="149"/>
        <v/>
      </c>
      <c r="AA416" s="233">
        <f t="shared" si="150"/>
        <v>0</v>
      </c>
      <c r="AB416" s="233">
        <f t="shared" si="163"/>
        <v>0</v>
      </c>
      <c r="AC416" s="233">
        <f t="shared" si="164"/>
        <v>0</v>
      </c>
      <c r="AD416" s="233">
        <f t="shared" si="165"/>
        <v>0</v>
      </c>
      <c r="AE416" s="233">
        <f t="shared" si="166"/>
        <v>0</v>
      </c>
      <c r="AF416" s="233">
        <f t="shared" si="167"/>
        <v>0</v>
      </c>
      <c r="AG416" s="233">
        <f t="shared" si="151"/>
        <v>0</v>
      </c>
      <c r="AH416" s="233">
        <f t="shared" si="152"/>
        <v>0</v>
      </c>
      <c r="AI416" s="233">
        <f t="shared" si="153"/>
        <v>0</v>
      </c>
      <c r="AJ416" s="233">
        <f t="shared" si="154"/>
        <v>0</v>
      </c>
      <c r="AK416" s="233">
        <f t="shared" si="155"/>
        <v>0</v>
      </c>
      <c r="AL416" s="233">
        <f t="shared" si="156"/>
        <v>0</v>
      </c>
      <c r="AM416" s="233">
        <f t="shared" si="157"/>
        <v>0</v>
      </c>
      <c r="AN416" s="233">
        <f t="shared" si="158"/>
        <v>0</v>
      </c>
      <c r="AO416" s="233">
        <f t="shared" si="159"/>
        <v>0</v>
      </c>
      <c r="AP416" s="233">
        <f t="shared" si="160"/>
        <v>0</v>
      </c>
      <c r="AQ416" s="233" t="str">
        <f t="shared" si="161"/>
        <v/>
      </c>
      <c r="AR416" s="113">
        <f t="shared" si="162"/>
        <v>0</v>
      </c>
    </row>
    <row r="417" spans="1:44">
      <c r="A417" s="158"/>
      <c r="B417" s="153"/>
      <c r="C417" s="154"/>
      <c r="D417" s="154"/>
      <c r="E417" s="154"/>
      <c r="F417" s="154"/>
      <c r="G417" s="154"/>
      <c r="H417" s="154"/>
      <c r="I417" s="150"/>
      <c r="J417" s="149"/>
      <c r="K417" s="151"/>
      <c r="L417" s="185">
        <f t="shared" si="145"/>
        <v>0</v>
      </c>
      <c r="M417" s="185">
        <f t="shared" si="146"/>
        <v>0</v>
      </c>
      <c r="N417" s="186">
        <f t="shared" si="147"/>
        <v>0</v>
      </c>
      <c r="O417" s="180"/>
      <c r="P417" s="177"/>
      <c r="Q417" s="166" t="str">
        <f t="shared" si="148"/>
        <v/>
      </c>
      <c r="R417" s="166"/>
      <c r="S417" s="167" t="e">
        <f>IF(HYPERLINK(INDEX(Tables!D:D,MATCH('BG Justif'!Q417,Tables!F:F,0)))&lt;&gt;"",HYPERLINK(INDEX(Tables!D:D,MATCH('BG Justif'!Q417,Tables!F:F,0)),"Tableau de variation"),"")</f>
        <v>#N/A</v>
      </c>
      <c r="T417" s="168"/>
      <c r="U417" s="169"/>
      <c r="Z417" s="233" t="str">
        <f t="shared" si="149"/>
        <v/>
      </c>
      <c r="AA417" s="233">
        <f t="shared" si="150"/>
        <v>0</v>
      </c>
      <c r="AB417" s="233">
        <f t="shared" si="163"/>
        <v>0</v>
      </c>
      <c r="AC417" s="233">
        <f t="shared" si="164"/>
        <v>0</v>
      </c>
      <c r="AD417" s="233">
        <f t="shared" si="165"/>
        <v>0</v>
      </c>
      <c r="AE417" s="233">
        <f t="shared" si="166"/>
        <v>0</v>
      </c>
      <c r="AF417" s="233">
        <f t="shared" si="167"/>
        <v>0</v>
      </c>
      <c r="AG417" s="233">
        <f t="shared" si="151"/>
        <v>0</v>
      </c>
      <c r="AH417" s="233">
        <f t="shared" si="152"/>
        <v>0</v>
      </c>
      <c r="AI417" s="233">
        <f t="shared" si="153"/>
        <v>0</v>
      </c>
      <c r="AJ417" s="233">
        <f t="shared" si="154"/>
        <v>0</v>
      </c>
      <c r="AK417" s="233">
        <f t="shared" si="155"/>
        <v>0</v>
      </c>
      <c r="AL417" s="233">
        <f t="shared" si="156"/>
        <v>0</v>
      </c>
      <c r="AM417" s="233">
        <f t="shared" si="157"/>
        <v>0</v>
      </c>
      <c r="AN417" s="233">
        <f t="shared" si="158"/>
        <v>0</v>
      </c>
      <c r="AO417" s="233">
        <f t="shared" si="159"/>
        <v>0</v>
      </c>
      <c r="AP417" s="233">
        <f t="shared" si="160"/>
        <v>0</v>
      </c>
      <c r="AQ417" s="233" t="str">
        <f t="shared" si="161"/>
        <v/>
      </c>
      <c r="AR417" s="113">
        <f t="shared" si="162"/>
        <v>0</v>
      </c>
    </row>
    <row r="418" spans="1:44">
      <c r="A418" s="158"/>
      <c r="B418" s="153"/>
      <c r="C418" s="154"/>
      <c r="D418" s="154"/>
      <c r="E418" s="154"/>
      <c r="F418" s="154"/>
      <c r="G418" s="154"/>
      <c r="H418" s="154"/>
      <c r="I418" s="141"/>
      <c r="J418" s="149"/>
      <c r="K418" s="143"/>
      <c r="L418" s="185">
        <f t="shared" si="145"/>
        <v>0</v>
      </c>
      <c r="M418" s="185">
        <f t="shared" si="146"/>
        <v>0</v>
      </c>
      <c r="N418" s="186">
        <f t="shared" si="147"/>
        <v>0</v>
      </c>
      <c r="O418" s="180"/>
      <c r="P418" s="177"/>
      <c r="Q418" s="166" t="str">
        <f t="shared" si="148"/>
        <v/>
      </c>
      <c r="R418" s="166"/>
      <c r="S418" s="167" t="e">
        <f>IF(HYPERLINK(INDEX(Tables!D:D,MATCH('BG Justif'!Q418,Tables!F:F,0)))&lt;&gt;"",HYPERLINK(INDEX(Tables!D:D,MATCH('BG Justif'!Q418,Tables!F:F,0)),"Tableau de variation"),"")</f>
        <v>#N/A</v>
      </c>
      <c r="T418" s="168"/>
      <c r="U418" s="169"/>
      <c r="Z418" s="233" t="str">
        <f t="shared" si="149"/>
        <v/>
      </c>
      <c r="AA418" s="233">
        <f t="shared" si="150"/>
        <v>0</v>
      </c>
      <c r="AB418" s="233">
        <f t="shared" si="163"/>
        <v>0</v>
      </c>
      <c r="AC418" s="233">
        <f t="shared" si="164"/>
        <v>0</v>
      </c>
      <c r="AD418" s="233">
        <f t="shared" si="165"/>
        <v>0</v>
      </c>
      <c r="AE418" s="233">
        <f t="shared" si="166"/>
        <v>0</v>
      </c>
      <c r="AF418" s="233">
        <f t="shared" si="167"/>
        <v>0</v>
      </c>
      <c r="AG418" s="233">
        <f t="shared" si="151"/>
        <v>0</v>
      </c>
      <c r="AH418" s="233">
        <f t="shared" si="152"/>
        <v>0</v>
      </c>
      <c r="AI418" s="233">
        <f t="shared" si="153"/>
        <v>0</v>
      </c>
      <c r="AJ418" s="233">
        <f t="shared" si="154"/>
        <v>0</v>
      </c>
      <c r="AK418" s="233">
        <f t="shared" si="155"/>
        <v>0</v>
      </c>
      <c r="AL418" s="233">
        <f t="shared" si="156"/>
        <v>0</v>
      </c>
      <c r="AM418" s="233">
        <f t="shared" si="157"/>
        <v>0</v>
      </c>
      <c r="AN418" s="233">
        <f t="shared" si="158"/>
        <v>0</v>
      </c>
      <c r="AO418" s="233">
        <f t="shared" si="159"/>
        <v>0</v>
      </c>
      <c r="AP418" s="233">
        <f t="shared" si="160"/>
        <v>0</v>
      </c>
      <c r="AQ418" s="233" t="str">
        <f t="shared" si="161"/>
        <v/>
      </c>
      <c r="AR418" s="113">
        <f t="shared" si="162"/>
        <v>0</v>
      </c>
    </row>
    <row r="419" spans="1:44">
      <c r="A419" s="158"/>
      <c r="B419" s="153"/>
      <c r="C419" s="154"/>
      <c r="D419" s="154"/>
      <c r="E419" s="154"/>
      <c r="F419" s="154"/>
      <c r="G419" s="154"/>
      <c r="H419" s="154"/>
      <c r="I419" s="150"/>
      <c r="J419" s="149"/>
      <c r="K419" s="151"/>
      <c r="L419" s="185">
        <f t="shared" si="145"/>
        <v>0</v>
      </c>
      <c r="M419" s="185">
        <f t="shared" si="146"/>
        <v>0</v>
      </c>
      <c r="N419" s="186">
        <f t="shared" si="147"/>
        <v>0</v>
      </c>
      <c r="O419" s="180"/>
      <c r="P419" s="177"/>
      <c r="Q419" s="166" t="str">
        <f t="shared" si="148"/>
        <v/>
      </c>
      <c r="R419" s="166"/>
      <c r="S419" s="167" t="e">
        <f>IF(HYPERLINK(INDEX(Tables!D:D,MATCH('BG Justif'!Q419,Tables!F:F,0)))&lt;&gt;"",HYPERLINK(INDEX(Tables!D:D,MATCH('BG Justif'!Q419,Tables!F:F,0)),"Tableau de variation"),"")</f>
        <v>#N/A</v>
      </c>
      <c r="T419" s="168"/>
      <c r="U419" s="169"/>
      <c r="Z419" s="233" t="str">
        <f t="shared" si="149"/>
        <v/>
      </c>
      <c r="AA419" s="233">
        <f t="shared" si="150"/>
        <v>0</v>
      </c>
      <c r="AB419" s="233">
        <f t="shared" si="163"/>
        <v>0</v>
      </c>
      <c r="AC419" s="233">
        <f t="shared" si="164"/>
        <v>0</v>
      </c>
      <c r="AD419" s="233">
        <f t="shared" si="165"/>
        <v>0</v>
      </c>
      <c r="AE419" s="233">
        <f t="shared" si="166"/>
        <v>0</v>
      </c>
      <c r="AF419" s="233">
        <f t="shared" si="167"/>
        <v>0</v>
      </c>
      <c r="AG419" s="233">
        <f t="shared" si="151"/>
        <v>0</v>
      </c>
      <c r="AH419" s="233">
        <f t="shared" si="152"/>
        <v>0</v>
      </c>
      <c r="AI419" s="233">
        <f t="shared" si="153"/>
        <v>0</v>
      </c>
      <c r="AJ419" s="233">
        <f t="shared" si="154"/>
        <v>0</v>
      </c>
      <c r="AK419" s="233">
        <f t="shared" si="155"/>
        <v>0</v>
      </c>
      <c r="AL419" s="233">
        <f t="shared" si="156"/>
        <v>0</v>
      </c>
      <c r="AM419" s="233">
        <f t="shared" si="157"/>
        <v>0</v>
      </c>
      <c r="AN419" s="233">
        <f t="shared" si="158"/>
        <v>0</v>
      </c>
      <c r="AO419" s="233">
        <f t="shared" si="159"/>
        <v>0</v>
      </c>
      <c r="AP419" s="233">
        <f t="shared" si="160"/>
        <v>0</v>
      </c>
      <c r="AQ419" s="233" t="str">
        <f t="shared" si="161"/>
        <v/>
      </c>
      <c r="AR419" s="113">
        <f t="shared" si="162"/>
        <v>0</v>
      </c>
    </row>
    <row r="420" spans="1:44">
      <c r="A420" s="158"/>
      <c r="B420" s="153"/>
      <c r="C420" s="154"/>
      <c r="D420" s="154"/>
      <c r="E420" s="154"/>
      <c r="F420" s="154"/>
      <c r="G420" s="154"/>
      <c r="H420" s="154"/>
      <c r="I420" s="141"/>
      <c r="J420" s="149"/>
      <c r="K420" s="143"/>
      <c r="L420" s="185">
        <f t="shared" si="145"/>
        <v>0</v>
      </c>
      <c r="M420" s="185">
        <f t="shared" si="146"/>
        <v>0</v>
      </c>
      <c r="N420" s="186">
        <f t="shared" si="147"/>
        <v>0</v>
      </c>
      <c r="O420" s="180"/>
      <c r="P420" s="177"/>
      <c r="Q420" s="166" t="str">
        <f t="shared" si="148"/>
        <v/>
      </c>
      <c r="R420" s="166"/>
      <c r="S420" s="167" t="e">
        <f>IF(HYPERLINK(INDEX(Tables!D:D,MATCH('BG Justif'!Q420,Tables!F:F,0)))&lt;&gt;"",HYPERLINK(INDEX(Tables!D:D,MATCH('BG Justif'!Q420,Tables!F:F,0)),"Tableau de variation"),"")</f>
        <v>#N/A</v>
      </c>
      <c r="T420" s="168"/>
      <c r="U420" s="169"/>
      <c r="Z420" s="233" t="str">
        <f t="shared" si="149"/>
        <v/>
      </c>
      <c r="AA420" s="233">
        <f t="shared" si="150"/>
        <v>0</v>
      </c>
      <c r="AB420" s="233">
        <f t="shared" si="163"/>
        <v>0</v>
      </c>
      <c r="AC420" s="233">
        <f t="shared" si="164"/>
        <v>0</v>
      </c>
      <c r="AD420" s="233">
        <f t="shared" si="165"/>
        <v>0</v>
      </c>
      <c r="AE420" s="233">
        <f t="shared" si="166"/>
        <v>0</v>
      </c>
      <c r="AF420" s="233">
        <f t="shared" si="167"/>
        <v>0</v>
      </c>
      <c r="AG420" s="233">
        <f t="shared" si="151"/>
        <v>0</v>
      </c>
      <c r="AH420" s="233">
        <f t="shared" si="152"/>
        <v>0</v>
      </c>
      <c r="AI420" s="233">
        <f t="shared" si="153"/>
        <v>0</v>
      </c>
      <c r="AJ420" s="233">
        <f t="shared" si="154"/>
        <v>0</v>
      </c>
      <c r="AK420" s="233">
        <f t="shared" si="155"/>
        <v>0</v>
      </c>
      <c r="AL420" s="233">
        <f t="shared" si="156"/>
        <v>0</v>
      </c>
      <c r="AM420" s="233">
        <f t="shared" si="157"/>
        <v>0</v>
      </c>
      <c r="AN420" s="233">
        <f t="shared" si="158"/>
        <v>0</v>
      </c>
      <c r="AO420" s="233">
        <f t="shared" si="159"/>
        <v>0</v>
      </c>
      <c r="AP420" s="233">
        <f t="shared" si="160"/>
        <v>0</v>
      </c>
      <c r="AQ420" s="233" t="str">
        <f t="shared" si="161"/>
        <v/>
      </c>
      <c r="AR420" s="113">
        <f t="shared" si="162"/>
        <v>0</v>
      </c>
    </row>
    <row r="421" spans="1:44">
      <c r="A421" s="158"/>
      <c r="B421" s="153"/>
      <c r="C421" s="154"/>
      <c r="D421" s="154"/>
      <c r="E421" s="154"/>
      <c r="F421" s="154"/>
      <c r="G421" s="154"/>
      <c r="H421" s="154"/>
      <c r="I421" s="150"/>
      <c r="J421" s="149"/>
      <c r="K421" s="151"/>
      <c r="L421" s="185">
        <f t="shared" si="145"/>
        <v>0</v>
      </c>
      <c r="M421" s="185">
        <f t="shared" si="146"/>
        <v>0</v>
      </c>
      <c r="N421" s="186">
        <f t="shared" si="147"/>
        <v>0</v>
      </c>
      <c r="O421" s="180"/>
      <c r="P421" s="177"/>
      <c r="Q421" s="166" t="str">
        <f t="shared" si="148"/>
        <v/>
      </c>
      <c r="R421" s="166"/>
      <c r="S421" s="167" t="e">
        <f>IF(HYPERLINK(INDEX(Tables!D:D,MATCH('BG Justif'!Q421,Tables!F:F,0)))&lt;&gt;"",HYPERLINK(INDEX(Tables!D:D,MATCH('BG Justif'!Q421,Tables!F:F,0)),"Tableau de variation"),"")</f>
        <v>#N/A</v>
      </c>
      <c r="T421" s="168"/>
      <c r="U421" s="169"/>
      <c r="Z421" s="233" t="str">
        <f t="shared" si="149"/>
        <v/>
      </c>
      <c r="AA421" s="233">
        <f t="shared" si="150"/>
        <v>0</v>
      </c>
      <c r="AB421" s="233">
        <f t="shared" si="163"/>
        <v>0</v>
      </c>
      <c r="AC421" s="233">
        <f t="shared" si="164"/>
        <v>0</v>
      </c>
      <c r="AD421" s="233">
        <f t="shared" si="165"/>
        <v>0</v>
      </c>
      <c r="AE421" s="233">
        <f t="shared" si="166"/>
        <v>0</v>
      </c>
      <c r="AF421" s="233">
        <f t="shared" si="167"/>
        <v>0</v>
      </c>
      <c r="AG421" s="233">
        <f t="shared" si="151"/>
        <v>0</v>
      </c>
      <c r="AH421" s="233">
        <f t="shared" si="152"/>
        <v>0</v>
      </c>
      <c r="AI421" s="233">
        <f t="shared" si="153"/>
        <v>0</v>
      </c>
      <c r="AJ421" s="233">
        <f t="shared" si="154"/>
        <v>0</v>
      </c>
      <c r="AK421" s="233">
        <f t="shared" si="155"/>
        <v>0</v>
      </c>
      <c r="AL421" s="233">
        <f t="shared" si="156"/>
        <v>0</v>
      </c>
      <c r="AM421" s="233">
        <f t="shared" si="157"/>
        <v>0</v>
      </c>
      <c r="AN421" s="233">
        <f t="shared" si="158"/>
        <v>0</v>
      </c>
      <c r="AO421" s="233">
        <f t="shared" si="159"/>
        <v>0</v>
      </c>
      <c r="AP421" s="233">
        <f t="shared" si="160"/>
        <v>0</v>
      </c>
      <c r="AQ421" s="233" t="str">
        <f t="shared" si="161"/>
        <v/>
      </c>
      <c r="AR421" s="113">
        <f t="shared" si="162"/>
        <v>0</v>
      </c>
    </row>
    <row r="422" spans="1:44">
      <c r="A422" s="158"/>
      <c r="B422" s="153"/>
      <c r="C422" s="154"/>
      <c r="D422" s="154"/>
      <c r="E422" s="154"/>
      <c r="F422" s="154"/>
      <c r="G422" s="154"/>
      <c r="H422" s="154"/>
      <c r="I422" s="141"/>
      <c r="J422" s="149"/>
      <c r="K422" s="143"/>
      <c r="L422" s="185">
        <f t="shared" si="145"/>
        <v>0</v>
      </c>
      <c r="M422" s="185">
        <f t="shared" si="146"/>
        <v>0</v>
      </c>
      <c r="N422" s="186">
        <f t="shared" si="147"/>
        <v>0</v>
      </c>
      <c r="O422" s="180"/>
      <c r="P422" s="177"/>
      <c r="Q422" s="166" t="str">
        <f t="shared" si="148"/>
        <v/>
      </c>
      <c r="R422" s="166"/>
      <c r="S422" s="167" t="e">
        <f>IF(HYPERLINK(INDEX(Tables!D:D,MATCH('BG Justif'!Q422,Tables!F:F,0)))&lt;&gt;"",HYPERLINK(INDEX(Tables!D:D,MATCH('BG Justif'!Q422,Tables!F:F,0)),"Tableau de variation"),"")</f>
        <v>#N/A</v>
      </c>
      <c r="T422" s="168"/>
      <c r="U422" s="169"/>
      <c r="Z422" s="233" t="str">
        <f t="shared" si="149"/>
        <v/>
      </c>
      <c r="AA422" s="233">
        <f t="shared" si="150"/>
        <v>0</v>
      </c>
      <c r="AB422" s="233">
        <f t="shared" si="163"/>
        <v>0</v>
      </c>
      <c r="AC422" s="233">
        <f t="shared" si="164"/>
        <v>0</v>
      </c>
      <c r="AD422" s="233">
        <f t="shared" si="165"/>
        <v>0</v>
      </c>
      <c r="AE422" s="233">
        <f t="shared" si="166"/>
        <v>0</v>
      </c>
      <c r="AF422" s="233">
        <f t="shared" si="167"/>
        <v>0</v>
      </c>
      <c r="AG422" s="233">
        <f t="shared" si="151"/>
        <v>0</v>
      </c>
      <c r="AH422" s="233">
        <f t="shared" si="152"/>
        <v>0</v>
      </c>
      <c r="AI422" s="233">
        <f t="shared" si="153"/>
        <v>0</v>
      </c>
      <c r="AJ422" s="233">
        <f t="shared" si="154"/>
        <v>0</v>
      </c>
      <c r="AK422" s="233">
        <f t="shared" si="155"/>
        <v>0</v>
      </c>
      <c r="AL422" s="233">
        <f t="shared" si="156"/>
        <v>0</v>
      </c>
      <c r="AM422" s="233">
        <f t="shared" si="157"/>
        <v>0</v>
      </c>
      <c r="AN422" s="233">
        <f t="shared" si="158"/>
        <v>0</v>
      </c>
      <c r="AO422" s="233">
        <f t="shared" si="159"/>
        <v>0</v>
      </c>
      <c r="AP422" s="233">
        <f t="shared" si="160"/>
        <v>0</v>
      </c>
      <c r="AQ422" s="233" t="str">
        <f t="shared" si="161"/>
        <v/>
      </c>
      <c r="AR422" s="113">
        <f t="shared" si="162"/>
        <v>0</v>
      </c>
    </row>
    <row r="423" spans="1:44">
      <c r="A423" s="158"/>
      <c r="B423" s="153"/>
      <c r="C423" s="154"/>
      <c r="D423" s="154"/>
      <c r="E423" s="154"/>
      <c r="F423" s="154"/>
      <c r="G423" s="154"/>
      <c r="H423" s="154"/>
      <c r="I423" s="150"/>
      <c r="J423" s="149"/>
      <c r="K423" s="151"/>
      <c r="L423" s="185">
        <f t="shared" si="145"/>
        <v>0</v>
      </c>
      <c r="M423" s="185">
        <f t="shared" si="146"/>
        <v>0</v>
      </c>
      <c r="N423" s="186">
        <f t="shared" si="147"/>
        <v>0</v>
      </c>
      <c r="O423" s="180"/>
      <c r="P423" s="177"/>
      <c r="Q423" s="166" t="str">
        <f t="shared" si="148"/>
        <v/>
      </c>
      <c r="R423" s="166"/>
      <c r="S423" s="167" t="e">
        <f>IF(HYPERLINK(INDEX(Tables!D:D,MATCH('BG Justif'!Q423,Tables!F:F,0)))&lt;&gt;"",HYPERLINK(INDEX(Tables!D:D,MATCH('BG Justif'!Q423,Tables!F:F,0)),"Tableau de variation"),"")</f>
        <v>#N/A</v>
      </c>
      <c r="T423" s="168"/>
      <c r="U423" s="169"/>
      <c r="Z423" s="233" t="str">
        <f t="shared" si="149"/>
        <v/>
      </c>
      <c r="AA423" s="233">
        <f t="shared" si="150"/>
        <v>0</v>
      </c>
      <c r="AB423" s="233">
        <f t="shared" si="163"/>
        <v>0</v>
      </c>
      <c r="AC423" s="233">
        <f t="shared" si="164"/>
        <v>0</v>
      </c>
      <c r="AD423" s="233">
        <f t="shared" si="165"/>
        <v>0</v>
      </c>
      <c r="AE423" s="233">
        <f t="shared" si="166"/>
        <v>0</v>
      </c>
      <c r="AF423" s="233">
        <f t="shared" si="167"/>
        <v>0</v>
      </c>
      <c r="AG423" s="233">
        <f t="shared" si="151"/>
        <v>0</v>
      </c>
      <c r="AH423" s="233">
        <f t="shared" si="152"/>
        <v>0</v>
      </c>
      <c r="AI423" s="233">
        <f t="shared" si="153"/>
        <v>0</v>
      </c>
      <c r="AJ423" s="233">
        <f t="shared" si="154"/>
        <v>0</v>
      </c>
      <c r="AK423" s="233">
        <f t="shared" si="155"/>
        <v>0</v>
      </c>
      <c r="AL423" s="233">
        <f t="shared" si="156"/>
        <v>0</v>
      </c>
      <c r="AM423" s="233">
        <f t="shared" si="157"/>
        <v>0</v>
      </c>
      <c r="AN423" s="233">
        <f t="shared" si="158"/>
        <v>0</v>
      </c>
      <c r="AO423" s="233">
        <f t="shared" si="159"/>
        <v>0</v>
      </c>
      <c r="AP423" s="233">
        <f t="shared" si="160"/>
        <v>0</v>
      </c>
      <c r="AQ423" s="233" t="str">
        <f t="shared" si="161"/>
        <v/>
      </c>
      <c r="AR423" s="113">
        <f t="shared" si="162"/>
        <v>0</v>
      </c>
    </row>
    <row r="424" spans="1:44">
      <c r="A424" s="158"/>
      <c r="B424" s="153"/>
      <c r="C424" s="154"/>
      <c r="D424" s="154"/>
      <c r="E424" s="154"/>
      <c r="F424" s="154"/>
      <c r="G424" s="154"/>
      <c r="H424" s="154"/>
      <c r="I424" s="141"/>
      <c r="J424" s="149"/>
      <c r="K424" s="143"/>
      <c r="L424" s="185">
        <f t="shared" si="145"/>
        <v>0</v>
      </c>
      <c r="M424" s="185">
        <f t="shared" si="146"/>
        <v>0</v>
      </c>
      <c r="N424" s="186">
        <f t="shared" si="147"/>
        <v>0</v>
      </c>
      <c r="O424" s="180"/>
      <c r="P424" s="177"/>
      <c r="Q424" s="166" t="str">
        <f t="shared" si="148"/>
        <v/>
      </c>
      <c r="R424" s="166"/>
      <c r="S424" s="167" t="e">
        <f>IF(HYPERLINK(INDEX(Tables!D:D,MATCH('BG Justif'!Q424,Tables!F:F,0)))&lt;&gt;"",HYPERLINK(INDEX(Tables!D:D,MATCH('BG Justif'!Q424,Tables!F:F,0)),"Tableau de variation"),"")</f>
        <v>#N/A</v>
      </c>
      <c r="T424" s="168"/>
      <c r="U424" s="169"/>
      <c r="Z424" s="233" t="str">
        <f t="shared" si="149"/>
        <v/>
      </c>
      <c r="AA424" s="233">
        <f t="shared" si="150"/>
        <v>0</v>
      </c>
      <c r="AB424" s="233">
        <f t="shared" si="163"/>
        <v>0</v>
      </c>
      <c r="AC424" s="233">
        <f t="shared" si="164"/>
        <v>0</v>
      </c>
      <c r="AD424" s="233">
        <f t="shared" si="165"/>
        <v>0</v>
      </c>
      <c r="AE424" s="233">
        <f t="shared" si="166"/>
        <v>0</v>
      </c>
      <c r="AF424" s="233">
        <f t="shared" si="167"/>
        <v>0</v>
      </c>
      <c r="AG424" s="233">
        <f t="shared" si="151"/>
        <v>0</v>
      </c>
      <c r="AH424" s="233">
        <f t="shared" si="152"/>
        <v>0</v>
      </c>
      <c r="AI424" s="233">
        <f t="shared" si="153"/>
        <v>0</v>
      </c>
      <c r="AJ424" s="233">
        <f t="shared" si="154"/>
        <v>0</v>
      </c>
      <c r="AK424" s="233">
        <f t="shared" si="155"/>
        <v>0</v>
      </c>
      <c r="AL424" s="233">
        <f t="shared" si="156"/>
        <v>0</v>
      </c>
      <c r="AM424" s="233">
        <f t="shared" si="157"/>
        <v>0</v>
      </c>
      <c r="AN424" s="233">
        <f t="shared" si="158"/>
        <v>0</v>
      </c>
      <c r="AO424" s="233">
        <f t="shared" si="159"/>
        <v>0</v>
      </c>
      <c r="AP424" s="233">
        <f t="shared" si="160"/>
        <v>0</v>
      </c>
      <c r="AQ424" s="233" t="str">
        <f t="shared" si="161"/>
        <v/>
      </c>
      <c r="AR424" s="113">
        <f t="shared" si="162"/>
        <v>0</v>
      </c>
    </row>
    <row r="425" spans="1:44">
      <c r="A425" s="158"/>
      <c r="B425" s="153"/>
      <c r="C425" s="154"/>
      <c r="D425" s="154"/>
      <c r="E425" s="154"/>
      <c r="F425" s="154"/>
      <c r="G425" s="154"/>
      <c r="H425" s="154"/>
      <c r="I425" s="150"/>
      <c r="J425" s="149"/>
      <c r="K425" s="151"/>
      <c r="L425" s="185">
        <f t="shared" si="145"/>
        <v>0</v>
      </c>
      <c r="M425" s="185">
        <f t="shared" si="146"/>
        <v>0</v>
      </c>
      <c r="N425" s="186">
        <f t="shared" si="147"/>
        <v>0</v>
      </c>
      <c r="O425" s="180"/>
      <c r="P425" s="177"/>
      <c r="Q425" s="166" t="str">
        <f t="shared" si="148"/>
        <v/>
      </c>
      <c r="R425" s="166"/>
      <c r="S425" s="167" t="e">
        <f>IF(HYPERLINK(INDEX(Tables!D:D,MATCH('BG Justif'!Q425,Tables!F:F,0)))&lt;&gt;"",HYPERLINK(INDEX(Tables!D:D,MATCH('BG Justif'!Q425,Tables!F:F,0)),"Tableau de variation"),"")</f>
        <v>#N/A</v>
      </c>
      <c r="T425" s="168"/>
      <c r="U425" s="169"/>
      <c r="Z425" s="233" t="str">
        <f t="shared" si="149"/>
        <v/>
      </c>
      <c r="AA425" s="233">
        <f t="shared" si="150"/>
        <v>0</v>
      </c>
      <c r="AB425" s="233">
        <f t="shared" si="163"/>
        <v>0</v>
      </c>
      <c r="AC425" s="233">
        <f t="shared" si="164"/>
        <v>0</v>
      </c>
      <c r="AD425" s="233">
        <f t="shared" si="165"/>
        <v>0</v>
      </c>
      <c r="AE425" s="233">
        <f t="shared" si="166"/>
        <v>0</v>
      </c>
      <c r="AF425" s="233">
        <f t="shared" si="167"/>
        <v>0</v>
      </c>
      <c r="AG425" s="233">
        <f t="shared" si="151"/>
        <v>0</v>
      </c>
      <c r="AH425" s="233">
        <f t="shared" si="152"/>
        <v>0</v>
      </c>
      <c r="AI425" s="233">
        <f t="shared" si="153"/>
        <v>0</v>
      </c>
      <c r="AJ425" s="233">
        <f t="shared" si="154"/>
        <v>0</v>
      </c>
      <c r="AK425" s="233">
        <f t="shared" si="155"/>
        <v>0</v>
      </c>
      <c r="AL425" s="233">
        <f t="shared" si="156"/>
        <v>0</v>
      </c>
      <c r="AM425" s="233">
        <f t="shared" si="157"/>
        <v>0</v>
      </c>
      <c r="AN425" s="233">
        <f t="shared" si="158"/>
        <v>0</v>
      </c>
      <c r="AO425" s="233">
        <f t="shared" si="159"/>
        <v>0</v>
      </c>
      <c r="AP425" s="233">
        <f t="shared" si="160"/>
        <v>0</v>
      </c>
      <c r="AQ425" s="233" t="str">
        <f t="shared" si="161"/>
        <v/>
      </c>
      <c r="AR425" s="113">
        <f t="shared" si="162"/>
        <v>0</v>
      </c>
    </row>
    <row r="426" spans="1:44">
      <c r="A426" s="158"/>
      <c r="B426" s="153"/>
      <c r="C426" s="154"/>
      <c r="D426" s="154"/>
      <c r="E426" s="154"/>
      <c r="F426" s="154"/>
      <c r="G426" s="154"/>
      <c r="H426" s="154"/>
      <c r="I426" s="141"/>
      <c r="J426" s="149"/>
      <c r="K426" s="143"/>
      <c r="L426" s="185">
        <f t="shared" ref="L426:L489" si="168">+C426-D426</f>
        <v>0</v>
      </c>
      <c r="M426" s="185">
        <f t="shared" ref="M426:M489" si="169">+G426-H426</f>
        <v>0</v>
      </c>
      <c r="N426" s="186">
        <f t="shared" ref="N426:N489" si="170">-L426+M426</f>
        <v>0</v>
      </c>
      <c r="O426" s="180"/>
      <c r="P426" s="177"/>
      <c r="Q426" s="166" t="str">
        <f t="shared" si="148"/>
        <v/>
      </c>
      <c r="R426" s="166"/>
      <c r="S426" s="167" t="e">
        <f>IF(HYPERLINK(INDEX(Tables!D:D,MATCH('BG Justif'!Q426,Tables!F:F,0)))&lt;&gt;"",HYPERLINK(INDEX(Tables!D:D,MATCH('BG Justif'!Q426,Tables!F:F,0)),"Tableau de variation"),"")</f>
        <v>#N/A</v>
      </c>
      <c r="T426" s="168"/>
      <c r="U426" s="169"/>
      <c r="Z426" s="233" t="str">
        <f t="shared" si="149"/>
        <v/>
      </c>
      <c r="AA426" s="233">
        <f t="shared" si="150"/>
        <v>0</v>
      </c>
      <c r="AB426" s="233">
        <f t="shared" si="163"/>
        <v>0</v>
      </c>
      <c r="AC426" s="233">
        <f t="shared" si="164"/>
        <v>0</v>
      </c>
      <c r="AD426" s="233">
        <f t="shared" si="165"/>
        <v>0</v>
      </c>
      <c r="AE426" s="233">
        <f t="shared" si="166"/>
        <v>0</v>
      </c>
      <c r="AF426" s="233">
        <f t="shared" si="167"/>
        <v>0</v>
      </c>
      <c r="AG426" s="233">
        <f t="shared" si="151"/>
        <v>0</v>
      </c>
      <c r="AH426" s="233">
        <f t="shared" si="152"/>
        <v>0</v>
      </c>
      <c r="AI426" s="233">
        <f t="shared" si="153"/>
        <v>0</v>
      </c>
      <c r="AJ426" s="233">
        <f t="shared" si="154"/>
        <v>0</v>
      </c>
      <c r="AK426" s="233">
        <f t="shared" si="155"/>
        <v>0</v>
      </c>
      <c r="AL426" s="233">
        <f t="shared" si="156"/>
        <v>0</v>
      </c>
      <c r="AM426" s="233">
        <f t="shared" si="157"/>
        <v>0</v>
      </c>
      <c r="AN426" s="233">
        <f t="shared" si="158"/>
        <v>0</v>
      </c>
      <c r="AO426" s="233">
        <f t="shared" si="159"/>
        <v>0</v>
      </c>
      <c r="AP426" s="233">
        <f t="shared" si="160"/>
        <v>0</v>
      </c>
      <c r="AQ426" s="233" t="str">
        <f t="shared" si="161"/>
        <v/>
      </c>
      <c r="AR426" s="113">
        <f t="shared" si="162"/>
        <v>0</v>
      </c>
    </row>
    <row r="427" spans="1:44">
      <c r="A427" s="158"/>
      <c r="B427" s="153"/>
      <c r="C427" s="154"/>
      <c r="D427" s="154"/>
      <c r="E427" s="154"/>
      <c r="F427" s="154"/>
      <c r="G427" s="154"/>
      <c r="H427" s="154"/>
      <c r="I427" s="150"/>
      <c r="J427" s="149"/>
      <c r="K427" s="151"/>
      <c r="L427" s="185">
        <f t="shared" si="168"/>
        <v>0</v>
      </c>
      <c r="M427" s="185">
        <f t="shared" si="169"/>
        <v>0</v>
      </c>
      <c r="N427" s="186">
        <f t="shared" si="170"/>
        <v>0</v>
      </c>
      <c r="O427" s="180"/>
      <c r="P427" s="177"/>
      <c r="Q427" s="166" t="str">
        <f t="shared" si="148"/>
        <v/>
      </c>
      <c r="R427" s="166"/>
      <c r="S427" s="167" t="e">
        <f>IF(HYPERLINK(INDEX(Tables!D:D,MATCH('BG Justif'!Q427,Tables!F:F,0)))&lt;&gt;"",HYPERLINK(INDEX(Tables!D:D,MATCH('BG Justif'!Q427,Tables!F:F,0)),"Tableau de variation"),"")</f>
        <v>#N/A</v>
      </c>
      <c r="T427" s="168"/>
      <c r="U427" s="169"/>
      <c r="Z427" s="233" t="str">
        <f t="shared" si="149"/>
        <v/>
      </c>
      <c r="AA427" s="233">
        <f t="shared" si="150"/>
        <v>0</v>
      </c>
      <c r="AB427" s="233">
        <f t="shared" si="163"/>
        <v>0</v>
      </c>
      <c r="AC427" s="233">
        <f t="shared" si="164"/>
        <v>0</v>
      </c>
      <c r="AD427" s="233">
        <f t="shared" si="165"/>
        <v>0</v>
      </c>
      <c r="AE427" s="233">
        <f t="shared" si="166"/>
        <v>0</v>
      </c>
      <c r="AF427" s="233">
        <f t="shared" si="167"/>
        <v>0</v>
      </c>
      <c r="AG427" s="233">
        <f t="shared" si="151"/>
        <v>0</v>
      </c>
      <c r="AH427" s="233">
        <f t="shared" si="152"/>
        <v>0</v>
      </c>
      <c r="AI427" s="233">
        <f t="shared" si="153"/>
        <v>0</v>
      </c>
      <c r="AJ427" s="233">
        <f t="shared" si="154"/>
        <v>0</v>
      </c>
      <c r="AK427" s="233">
        <f t="shared" si="155"/>
        <v>0</v>
      </c>
      <c r="AL427" s="233">
        <f t="shared" si="156"/>
        <v>0</v>
      </c>
      <c r="AM427" s="233">
        <f t="shared" si="157"/>
        <v>0</v>
      </c>
      <c r="AN427" s="233">
        <f t="shared" si="158"/>
        <v>0</v>
      </c>
      <c r="AO427" s="233">
        <f t="shared" si="159"/>
        <v>0</v>
      </c>
      <c r="AP427" s="233">
        <f t="shared" si="160"/>
        <v>0</v>
      </c>
      <c r="AQ427" s="233" t="str">
        <f t="shared" si="161"/>
        <v/>
      </c>
      <c r="AR427" s="113">
        <f t="shared" si="162"/>
        <v>0</v>
      </c>
    </row>
    <row r="428" spans="1:44">
      <c r="A428" s="158"/>
      <c r="B428" s="153"/>
      <c r="C428" s="154"/>
      <c r="D428" s="154"/>
      <c r="E428" s="154"/>
      <c r="F428" s="154"/>
      <c r="G428" s="154"/>
      <c r="H428" s="154"/>
      <c r="I428" s="141"/>
      <c r="J428" s="149"/>
      <c r="K428" s="143"/>
      <c r="L428" s="185">
        <f t="shared" si="168"/>
        <v>0</v>
      </c>
      <c r="M428" s="185">
        <f t="shared" si="169"/>
        <v>0</v>
      </c>
      <c r="N428" s="186">
        <f t="shared" si="170"/>
        <v>0</v>
      </c>
      <c r="O428" s="180"/>
      <c r="P428" s="177"/>
      <c r="Q428" s="166" t="str">
        <f t="shared" si="148"/>
        <v/>
      </c>
      <c r="R428" s="166"/>
      <c r="S428" s="167" t="e">
        <f>IF(HYPERLINK(INDEX(Tables!D:D,MATCH('BG Justif'!Q428,Tables!F:F,0)))&lt;&gt;"",HYPERLINK(INDEX(Tables!D:D,MATCH('BG Justif'!Q428,Tables!F:F,0)),"Tableau de variation"),"")</f>
        <v>#N/A</v>
      </c>
      <c r="T428" s="168"/>
      <c r="U428" s="169"/>
      <c r="Z428" s="233" t="str">
        <f t="shared" si="149"/>
        <v/>
      </c>
      <c r="AA428" s="233">
        <f t="shared" si="150"/>
        <v>0</v>
      </c>
      <c r="AB428" s="233">
        <f t="shared" si="163"/>
        <v>0</v>
      </c>
      <c r="AC428" s="233">
        <f t="shared" si="164"/>
        <v>0</v>
      </c>
      <c r="AD428" s="233">
        <f t="shared" si="165"/>
        <v>0</v>
      </c>
      <c r="AE428" s="233">
        <f t="shared" si="166"/>
        <v>0</v>
      </c>
      <c r="AF428" s="233">
        <f t="shared" si="167"/>
        <v>0</v>
      </c>
      <c r="AG428" s="233">
        <f t="shared" si="151"/>
        <v>0</v>
      </c>
      <c r="AH428" s="233">
        <f t="shared" si="152"/>
        <v>0</v>
      </c>
      <c r="AI428" s="233">
        <f t="shared" si="153"/>
        <v>0</v>
      </c>
      <c r="AJ428" s="233">
        <f t="shared" si="154"/>
        <v>0</v>
      </c>
      <c r="AK428" s="233">
        <f t="shared" si="155"/>
        <v>0</v>
      </c>
      <c r="AL428" s="233">
        <f t="shared" si="156"/>
        <v>0</v>
      </c>
      <c r="AM428" s="233">
        <f t="shared" si="157"/>
        <v>0</v>
      </c>
      <c r="AN428" s="233">
        <f t="shared" si="158"/>
        <v>0</v>
      </c>
      <c r="AO428" s="233">
        <f t="shared" si="159"/>
        <v>0</v>
      </c>
      <c r="AP428" s="233">
        <f t="shared" si="160"/>
        <v>0</v>
      </c>
      <c r="AQ428" s="233" t="str">
        <f t="shared" si="161"/>
        <v/>
      </c>
      <c r="AR428" s="113">
        <f t="shared" si="162"/>
        <v>0</v>
      </c>
    </row>
    <row r="429" spans="1:44">
      <c r="A429" s="158"/>
      <c r="B429" s="153"/>
      <c r="C429" s="154"/>
      <c r="D429" s="154"/>
      <c r="E429" s="154"/>
      <c r="F429" s="154"/>
      <c r="G429" s="154"/>
      <c r="H429" s="154"/>
      <c r="I429" s="150"/>
      <c r="J429" s="149"/>
      <c r="K429" s="151"/>
      <c r="L429" s="185">
        <f t="shared" si="168"/>
        <v>0</v>
      </c>
      <c r="M429" s="185">
        <f t="shared" si="169"/>
        <v>0</v>
      </c>
      <c r="N429" s="186">
        <f t="shared" si="170"/>
        <v>0</v>
      </c>
      <c r="O429" s="180"/>
      <c r="P429" s="177"/>
      <c r="Q429" s="166" t="str">
        <f t="shared" si="148"/>
        <v/>
      </c>
      <c r="R429" s="166"/>
      <c r="S429" s="167" t="e">
        <f>IF(HYPERLINK(INDEX(Tables!D:D,MATCH('BG Justif'!Q429,Tables!F:F,0)))&lt;&gt;"",HYPERLINK(INDEX(Tables!D:D,MATCH('BG Justif'!Q429,Tables!F:F,0)),"Tableau de variation"),"")</f>
        <v>#N/A</v>
      </c>
      <c r="T429" s="168"/>
      <c r="U429" s="169"/>
      <c r="Z429" s="233" t="str">
        <f t="shared" si="149"/>
        <v/>
      </c>
      <c r="AA429" s="233">
        <f t="shared" si="150"/>
        <v>0</v>
      </c>
      <c r="AB429" s="233">
        <f t="shared" si="163"/>
        <v>0</v>
      </c>
      <c r="AC429" s="233">
        <f t="shared" si="164"/>
        <v>0</v>
      </c>
      <c r="AD429" s="233">
        <f t="shared" si="165"/>
        <v>0</v>
      </c>
      <c r="AE429" s="233">
        <f t="shared" si="166"/>
        <v>0</v>
      </c>
      <c r="AF429" s="233">
        <f t="shared" si="167"/>
        <v>0</v>
      </c>
      <c r="AG429" s="233">
        <f t="shared" si="151"/>
        <v>0</v>
      </c>
      <c r="AH429" s="233">
        <f t="shared" si="152"/>
        <v>0</v>
      </c>
      <c r="AI429" s="233">
        <f t="shared" si="153"/>
        <v>0</v>
      </c>
      <c r="AJ429" s="233">
        <f t="shared" si="154"/>
        <v>0</v>
      </c>
      <c r="AK429" s="233">
        <f t="shared" si="155"/>
        <v>0</v>
      </c>
      <c r="AL429" s="233">
        <f t="shared" si="156"/>
        <v>0</v>
      </c>
      <c r="AM429" s="233">
        <f t="shared" si="157"/>
        <v>0</v>
      </c>
      <c r="AN429" s="233">
        <f t="shared" si="158"/>
        <v>0</v>
      </c>
      <c r="AO429" s="233">
        <f t="shared" si="159"/>
        <v>0</v>
      </c>
      <c r="AP429" s="233">
        <f t="shared" si="160"/>
        <v>0</v>
      </c>
      <c r="AQ429" s="233" t="str">
        <f t="shared" si="161"/>
        <v/>
      </c>
      <c r="AR429" s="113">
        <f t="shared" si="162"/>
        <v>0</v>
      </c>
    </row>
    <row r="430" spans="1:44">
      <c r="A430" s="158"/>
      <c r="B430" s="153"/>
      <c r="C430" s="154"/>
      <c r="D430" s="154"/>
      <c r="E430" s="154"/>
      <c r="F430" s="154"/>
      <c r="G430" s="154"/>
      <c r="H430" s="154"/>
      <c r="I430" s="141"/>
      <c r="J430" s="149"/>
      <c r="K430" s="143"/>
      <c r="L430" s="185">
        <f t="shared" si="168"/>
        <v>0</v>
      </c>
      <c r="M430" s="185">
        <f t="shared" si="169"/>
        <v>0</v>
      </c>
      <c r="N430" s="186">
        <f t="shared" si="170"/>
        <v>0</v>
      </c>
      <c r="O430" s="180"/>
      <c r="P430" s="177"/>
      <c r="Q430" s="166" t="str">
        <f t="shared" si="148"/>
        <v/>
      </c>
      <c r="R430" s="166"/>
      <c r="S430" s="167" t="e">
        <f>IF(HYPERLINK(INDEX(Tables!D:D,MATCH('BG Justif'!Q430,Tables!F:F,0)))&lt;&gt;"",HYPERLINK(INDEX(Tables!D:D,MATCH('BG Justif'!Q430,Tables!F:F,0)),"Tableau de variation"),"")</f>
        <v>#N/A</v>
      </c>
      <c r="T430" s="168"/>
      <c r="U430" s="169"/>
      <c r="Z430" s="233" t="str">
        <f t="shared" si="149"/>
        <v/>
      </c>
      <c r="AA430" s="233">
        <f t="shared" si="150"/>
        <v>0</v>
      </c>
      <c r="AB430" s="233">
        <f t="shared" si="163"/>
        <v>0</v>
      </c>
      <c r="AC430" s="233">
        <f t="shared" si="164"/>
        <v>0</v>
      </c>
      <c r="AD430" s="233">
        <f t="shared" si="165"/>
        <v>0</v>
      </c>
      <c r="AE430" s="233">
        <f t="shared" si="166"/>
        <v>0</v>
      </c>
      <c r="AF430" s="233">
        <f t="shared" si="167"/>
        <v>0</v>
      </c>
      <c r="AG430" s="233">
        <f t="shared" si="151"/>
        <v>0</v>
      </c>
      <c r="AH430" s="233">
        <f t="shared" si="152"/>
        <v>0</v>
      </c>
      <c r="AI430" s="233">
        <f t="shared" si="153"/>
        <v>0</v>
      </c>
      <c r="AJ430" s="233">
        <f t="shared" si="154"/>
        <v>0</v>
      </c>
      <c r="AK430" s="233">
        <f t="shared" si="155"/>
        <v>0</v>
      </c>
      <c r="AL430" s="233">
        <f t="shared" si="156"/>
        <v>0</v>
      </c>
      <c r="AM430" s="233">
        <f t="shared" si="157"/>
        <v>0</v>
      </c>
      <c r="AN430" s="233">
        <f t="shared" si="158"/>
        <v>0</v>
      </c>
      <c r="AO430" s="233">
        <f t="shared" si="159"/>
        <v>0</v>
      </c>
      <c r="AP430" s="233">
        <f t="shared" si="160"/>
        <v>0</v>
      </c>
      <c r="AQ430" s="233" t="str">
        <f t="shared" si="161"/>
        <v/>
      </c>
      <c r="AR430" s="113">
        <f t="shared" si="162"/>
        <v>0</v>
      </c>
    </row>
    <row r="431" spans="1:44">
      <c r="A431" s="158"/>
      <c r="B431" s="153"/>
      <c r="C431" s="154"/>
      <c r="D431" s="154"/>
      <c r="E431" s="154"/>
      <c r="F431" s="154"/>
      <c r="G431" s="154"/>
      <c r="H431" s="154"/>
      <c r="I431" s="150"/>
      <c r="J431" s="149"/>
      <c r="K431" s="151"/>
      <c r="L431" s="185">
        <f t="shared" si="168"/>
        <v>0</v>
      </c>
      <c r="M431" s="185">
        <f t="shared" si="169"/>
        <v>0</v>
      </c>
      <c r="N431" s="186">
        <f t="shared" si="170"/>
        <v>0</v>
      </c>
      <c r="O431" s="180"/>
      <c r="P431" s="177"/>
      <c r="Q431" s="166" t="str">
        <f t="shared" si="148"/>
        <v/>
      </c>
      <c r="R431" s="166"/>
      <c r="S431" s="167" t="e">
        <f>IF(HYPERLINK(INDEX(Tables!D:D,MATCH('BG Justif'!Q431,Tables!F:F,0)))&lt;&gt;"",HYPERLINK(INDEX(Tables!D:D,MATCH('BG Justif'!Q431,Tables!F:F,0)),"Tableau de variation"),"")</f>
        <v>#N/A</v>
      </c>
      <c r="T431" s="168"/>
      <c r="U431" s="169"/>
      <c r="Z431" s="233" t="str">
        <f t="shared" si="149"/>
        <v/>
      </c>
      <c r="AA431" s="233">
        <f t="shared" si="150"/>
        <v>0</v>
      </c>
      <c r="AB431" s="233">
        <f t="shared" si="163"/>
        <v>0</v>
      </c>
      <c r="AC431" s="233">
        <f t="shared" si="164"/>
        <v>0</v>
      </c>
      <c r="AD431" s="233">
        <f t="shared" si="165"/>
        <v>0</v>
      </c>
      <c r="AE431" s="233">
        <f t="shared" si="166"/>
        <v>0</v>
      </c>
      <c r="AF431" s="233">
        <f t="shared" si="167"/>
        <v>0</v>
      </c>
      <c r="AG431" s="233">
        <f t="shared" si="151"/>
        <v>0</v>
      </c>
      <c r="AH431" s="233">
        <f t="shared" si="152"/>
        <v>0</v>
      </c>
      <c r="AI431" s="233">
        <f t="shared" si="153"/>
        <v>0</v>
      </c>
      <c r="AJ431" s="233">
        <f t="shared" si="154"/>
        <v>0</v>
      </c>
      <c r="AK431" s="233">
        <f t="shared" si="155"/>
        <v>0</v>
      </c>
      <c r="AL431" s="233">
        <f t="shared" si="156"/>
        <v>0</v>
      </c>
      <c r="AM431" s="233">
        <f t="shared" si="157"/>
        <v>0</v>
      </c>
      <c r="AN431" s="233">
        <f t="shared" si="158"/>
        <v>0</v>
      </c>
      <c r="AO431" s="233">
        <f t="shared" si="159"/>
        <v>0</v>
      </c>
      <c r="AP431" s="233">
        <f t="shared" si="160"/>
        <v>0</v>
      </c>
      <c r="AQ431" s="233" t="str">
        <f t="shared" si="161"/>
        <v/>
      </c>
      <c r="AR431" s="113">
        <f t="shared" si="162"/>
        <v>0</v>
      </c>
    </row>
    <row r="432" spans="1:44">
      <c r="A432" s="158"/>
      <c r="B432" s="153"/>
      <c r="C432" s="154"/>
      <c r="D432" s="154"/>
      <c r="E432" s="154"/>
      <c r="F432" s="154"/>
      <c r="G432" s="154"/>
      <c r="H432" s="154"/>
      <c r="I432" s="141"/>
      <c r="J432" s="149"/>
      <c r="K432" s="143"/>
      <c r="L432" s="185">
        <f t="shared" si="168"/>
        <v>0</v>
      </c>
      <c r="M432" s="185">
        <f t="shared" si="169"/>
        <v>0</v>
      </c>
      <c r="N432" s="186">
        <f t="shared" si="170"/>
        <v>0</v>
      </c>
      <c r="O432" s="180"/>
      <c r="P432" s="177"/>
      <c r="Q432" s="166" t="str">
        <f t="shared" si="148"/>
        <v/>
      </c>
      <c r="R432" s="166"/>
      <c r="S432" s="167" t="e">
        <f>IF(HYPERLINK(INDEX(Tables!D:D,MATCH('BG Justif'!Q432,Tables!F:F,0)))&lt;&gt;"",HYPERLINK(INDEX(Tables!D:D,MATCH('BG Justif'!Q432,Tables!F:F,0)),"Tableau de variation"),"")</f>
        <v>#N/A</v>
      </c>
      <c r="T432" s="168"/>
      <c r="U432" s="169"/>
      <c r="Z432" s="233" t="str">
        <f t="shared" si="149"/>
        <v/>
      </c>
      <c r="AA432" s="233">
        <f t="shared" si="150"/>
        <v>0</v>
      </c>
      <c r="AB432" s="233">
        <f t="shared" si="163"/>
        <v>0</v>
      </c>
      <c r="AC432" s="233">
        <f t="shared" si="164"/>
        <v>0</v>
      </c>
      <c r="AD432" s="233">
        <f t="shared" si="165"/>
        <v>0</v>
      </c>
      <c r="AE432" s="233">
        <f t="shared" si="166"/>
        <v>0</v>
      </c>
      <c r="AF432" s="233">
        <f t="shared" si="167"/>
        <v>0</v>
      </c>
      <c r="AG432" s="233">
        <f t="shared" si="151"/>
        <v>0</v>
      </c>
      <c r="AH432" s="233">
        <f t="shared" si="152"/>
        <v>0</v>
      </c>
      <c r="AI432" s="233">
        <f t="shared" si="153"/>
        <v>0</v>
      </c>
      <c r="AJ432" s="233">
        <f t="shared" si="154"/>
        <v>0</v>
      </c>
      <c r="AK432" s="233">
        <f t="shared" si="155"/>
        <v>0</v>
      </c>
      <c r="AL432" s="233">
        <f t="shared" si="156"/>
        <v>0</v>
      </c>
      <c r="AM432" s="233">
        <f t="shared" si="157"/>
        <v>0</v>
      </c>
      <c r="AN432" s="233">
        <f t="shared" si="158"/>
        <v>0</v>
      </c>
      <c r="AO432" s="233">
        <f t="shared" si="159"/>
        <v>0</v>
      </c>
      <c r="AP432" s="233">
        <f t="shared" si="160"/>
        <v>0</v>
      </c>
      <c r="AQ432" s="233" t="str">
        <f t="shared" si="161"/>
        <v/>
      </c>
      <c r="AR432" s="113">
        <f t="shared" si="162"/>
        <v>0</v>
      </c>
    </row>
    <row r="433" spans="1:44">
      <c r="A433" s="158"/>
      <c r="B433" s="153"/>
      <c r="C433" s="154"/>
      <c r="D433" s="154"/>
      <c r="E433" s="154"/>
      <c r="F433" s="154"/>
      <c r="G433" s="154"/>
      <c r="H433" s="154"/>
      <c r="I433" s="150"/>
      <c r="J433" s="149"/>
      <c r="K433" s="151"/>
      <c r="L433" s="185">
        <f t="shared" si="168"/>
        <v>0</v>
      </c>
      <c r="M433" s="185">
        <f t="shared" si="169"/>
        <v>0</v>
      </c>
      <c r="N433" s="186">
        <f t="shared" si="170"/>
        <v>0</v>
      </c>
      <c r="O433" s="180"/>
      <c r="P433" s="177"/>
      <c r="Q433" s="166" t="str">
        <f t="shared" si="148"/>
        <v/>
      </c>
      <c r="R433" s="166"/>
      <c r="S433" s="167" t="e">
        <f>IF(HYPERLINK(INDEX(Tables!D:D,MATCH('BG Justif'!Q433,Tables!F:F,0)))&lt;&gt;"",HYPERLINK(INDEX(Tables!D:D,MATCH('BG Justif'!Q433,Tables!F:F,0)),"Tableau de variation"),"")</f>
        <v>#N/A</v>
      </c>
      <c r="T433" s="168"/>
      <c r="U433" s="169"/>
      <c r="Z433" s="233" t="str">
        <f t="shared" si="149"/>
        <v/>
      </c>
      <c r="AA433" s="233">
        <f t="shared" si="150"/>
        <v>0</v>
      </c>
      <c r="AB433" s="233">
        <f t="shared" si="163"/>
        <v>0</v>
      </c>
      <c r="AC433" s="233">
        <f t="shared" si="164"/>
        <v>0</v>
      </c>
      <c r="AD433" s="233">
        <f t="shared" si="165"/>
        <v>0</v>
      </c>
      <c r="AE433" s="233">
        <f t="shared" si="166"/>
        <v>0</v>
      </c>
      <c r="AF433" s="233">
        <f t="shared" si="167"/>
        <v>0</v>
      </c>
      <c r="AG433" s="233">
        <f t="shared" si="151"/>
        <v>0</v>
      </c>
      <c r="AH433" s="233">
        <f t="shared" si="152"/>
        <v>0</v>
      </c>
      <c r="AI433" s="233">
        <f t="shared" si="153"/>
        <v>0</v>
      </c>
      <c r="AJ433" s="233">
        <f t="shared" si="154"/>
        <v>0</v>
      </c>
      <c r="AK433" s="233">
        <f t="shared" si="155"/>
        <v>0</v>
      </c>
      <c r="AL433" s="233">
        <f t="shared" si="156"/>
        <v>0</v>
      </c>
      <c r="AM433" s="233">
        <f t="shared" si="157"/>
        <v>0</v>
      </c>
      <c r="AN433" s="233">
        <f t="shared" si="158"/>
        <v>0</v>
      </c>
      <c r="AO433" s="233">
        <f t="shared" si="159"/>
        <v>0</v>
      </c>
      <c r="AP433" s="233">
        <f t="shared" si="160"/>
        <v>0</v>
      </c>
      <c r="AQ433" s="233" t="str">
        <f t="shared" si="161"/>
        <v/>
      </c>
      <c r="AR433" s="113">
        <f t="shared" si="162"/>
        <v>0</v>
      </c>
    </row>
    <row r="434" spans="1:44">
      <c r="A434" s="158"/>
      <c r="B434" s="153"/>
      <c r="C434" s="154"/>
      <c r="D434" s="154"/>
      <c r="E434" s="154"/>
      <c r="F434" s="154"/>
      <c r="G434" s="154"/>
      <c r="H434" s="154"/>
      <c r="I434" s="141"/>
      <c r="J434" s="149"/>
      <c r="K434" s="143"/>
      <c r="L434" s="185">
        <f t="shared" si="168"/>
        <v>0</v>
      </c>
      <c r="M434" s="185">
        <f t="shared" si="169"/>
        <v>0</v>
      </c>
      <c r="N434" s="186">
        <f t="shared" si="170"/>
        <v>0</v>
      </c>
      <c r="O434" s="180"/>
      <c r="P434" s="177"/>
      <c r="Q434" s="166" t="str">
        <f t="shared" si="148"/>
        <v/>
      </c>
      <c r="R434" s="166"/>
      <c r="S434" s="167" t="e">
        <f>IF(HYPERLINK(INDEX(Tables!D:D,MATCH('BG Justif'!Q434,Tables!F:F,0)))&lt;&gt;"",HYPERLINK(INDEX(Tables!D:D,MATCH('BG Justif'!Q434,Tables!F:F,0)),"Tableau de variation"),"")</f>
        <v>#N/A</v>
      </c>
      <c r="T434" s="168"/>
      <c r="U434" s="169"/>
      <c r="Z434" s="233" t="str">
        <f t="shared" si="149"/>
        <v/>
      </c>
      <c r="AA434" s="233">
        <f t="shared" si="150"/>
        <v>0</v>
      </c>
      <c r="AB434" s="233">
        <f t="shared" si="163"/>
        <v>0</v>
      </c>
      <c r="AC434" s="233">
        <f t="shared" si="164"/>
        <v>0</v>
      </c>
      <c r="AD434" s="233">
        <f t="shared" si="165"/>
        <v>0</v>
      </c>
      <c r="AE434" s="233">
        <f t="shared" si="166"/>
        <v>0</v>
      </c>
      <c r="AF434" s="233">
        <f t="shared" si="167"/>
        <v>0</v>
      </c>
      <c r="AG434" s="233">
        <f t="shared" si="151"/>
        <v>0</v>
      </c>
      <c r="AH434" s="233">
        <f t="shared" si="152"/>
        <v>0</v>
      </c>
      <c r="AI434" s="233">
        <f t="shared" si="153"/>
        <v>0</v>
      </c>
      <c r="AJ434" s="233">
        <f t="shared" si="154"/>
        <v>0</v>
      </c>
      <c r="AK434" s="233">
        <f t="shared" si="155"/>
        <v>0</v>
      </c>
      <c r="AL434" s="233">
        <f t="shared" si="156"/>
        <v>0</v>
      </c>
      <c r="AM434" s="233">
        <f t="shared" si="157"/>
        <v>0</v>
      </c>
      <c r="AN434" s="233">
        <f t="shared" si="158"/>
        <v>0</v>
      </c>
      <c r="AO434" s="233">
        <f t="shared" si="159"/>
        <v>0</v>
      </c>
      <c r="AP434" s="233">
        <f t="shared" si="160"/>
        <v>0</v>
      </c>
      <c r="AQ434" s="233" t="str">
        <f t="shared" si="161"/>
        <v/>
      </c>
      <c r="AR434" s="113">
        <f t="shared" si="162"/>
        <v>0</v>
      </c>
    </row>
    <row r="435" spans="1:44">
      <c r="A435" s="158"/>
      <c r="B435" s="153"/>
      <c r="C435" s="154"/>
      <c r="D435" s="154"/>
      <c r="E435" s="154"/>
      <c r="F435" s="154"/>
      <c r="G435" s="154"/>
      <c r="H435" s="154"/>
      <c r="I435" s="150"/>
      <c r="J435" s="149"/>
      <c r="K435" s="151"/>
      <c r="L435" s="185">
        <f t="shared" si="168"/>
        <v>0</v>
      </c>
      <c r="M435" s="185">
        <f t="shared" si="169"/>
        <v>0</v>
      </c>
      <c r="N435" s="186">
        <f t="shared" si="170"/>
        <v>0</v>
      </c>
      <c r="O435" s="180"/>
      <c r="P435" s="177"/>
      <c r="Q435" s="166" t="str">
        <f t="shared" si="148"/>
        <v/>
      </c>
      <c r="R435" s="166"/>
      <c r="S435" s="167" t="e">
        <f>IF(HYPERLINK(INDEX(Tables!D:D,MATCH('BG Justif'!Q435,Tables!F:F,0)))&lt;&gt;"",HYPERLINK(INDEX(Tables!D:D,MATCH('BG Justif'!Q435,Tables!F:F,0)),"Tableau de variation"),"")</f>
        <v>#N/A</v>
      </c>
      <c r="T435" s="168"/>
      <c r="U435" s="169"/>
      <c r="Z435" s="233" t="str">
        <f t="shared" si="149"/>
        <v/>
      </c>
      <c r="AA435" s="233">
        <f t="shared" si="150"/>
        <v>0</v>
      </c>
      <c r="AB435" s="233">
        <f t="shared" si="163"/>
        <v>0</v>
      </c>
      <c r="AC435" s="233">
        <f t="shared" si="164"/>
        <v>0</v>
      </c>
      <c r="AD435" s="233">
        <f t="shared" si="165"/>
        <v>0</v>
      </c>
      <c r="AE435" s="233">
        <f t="shared" si="166"/>
        <v>0</v>
      </c>
      <c r="AF435" s="233">
        <f t="shared" si="167"/>
        <v>0</v>
      </c>
      <c r="AG435" s="233">
        <f t="shared" si="151"/>
        <v>0</v>
      </c>
      <c r="AH435" s="233">
        <f t="shared" si="152"/>
        <v>0</v>
      </c>
      <c r="AI435" s="233">
        <f t="shared" si="153"/>
        <v>0</v>
      </c>
      <c r="AJ435" s="233">
        <f t="shared" si="154"/>
        <v>0</v>
      </c>
      <c r="AK435" s="233">
        <f t="shared" si="155"/>
        <v>0</v>
      </c>
      <c r="AL435" s="233">
        <f t="shared" si="156"/>
        <v>0</v>
      </c>
      <c r="AM435" s="233">
        <f t="shared" si="157"/>
        <v>0</v>
      </c>
      <c r="AN435" s="233">
        <f t="shared" si="158"/>
        <v>0</v>
      </c>
      <c r="AO435" s="233">
        <f t="shared" si="159"/>
        <v>0</v>
      </c>
      <c r="AP435" s="233">
        <f t="shared" si="160"/>
        <v>0</v>
      </c>
      <c r="AQ435" s="233" t="str">
        <f t="shared" si="161"/>
        <v/>
      </c>
      <c r="AR435" s="113">
        <f t="shared" si="162"/>
        <v>0</v>
      </c>
    </row>
    <row r="436" spans="1:44">
      <c r="A436" s="158"/>
      <c r="B436" s="153"/>
      <c r="C436" s="154"/>
      <c r="D436" s="154"/>
      <c r="E436" s="154"/>
      <c r="F436" s="154"/>
      <c r="G436" s="154"/>
      <c r="H436" s="154"/>
      <c r="I436" s="141"/>
      <c r="J436" s="149"/>
      <c r="K436" s="143"/>
      <c r="L436" s="185">
        <f t="shared" si="168"/>
        <v>0</v>
      </c>
      <c r="M436" s="185">
        <f t="shared" si="169"/>
        <v>0</v>
      </c>
      <c r="N436" s="186">
        <f t="shared" si="170"/>
        <v>0</v>
      </c>
      <c r="O436" s="180"/>
      <c r="P436" s="177"/>
      <c r="Q436" s="166" t="str">
        <f t="shared" si="148"/>
        <v/>
      </c>
      <c r="R436" s="166"/>
      <c r="S436" s="167" t="e">
        <f>IF(HYPERLINK(INDEX(Tables!D:D,MATCH('BG Justif'!Q436,Tables!F:F,0)))&lt;&gt;"",HYPERLINK(INDEX(Tables!D:D,MATCH('BG Justif'!Q436,Tables!F:F,0)),"Tableau de variation"),"")</f>
        <v>#N/A</v>
      </c>
      <c r="T436" s="168"/>
      <c r="U436" s="169"/>
      <c r="Z436" s="233" t="str">
        <f t="shared" si="149"/>
        <v/>
      </c>
      <c r="AA436" s="233">
        <f t="shared" si="150"/>
        <v>0</v>
      </c>
      <c r="AB436" s="233">
        <f t="shared" si="163"/>
        <v>0</v>
      </c>
      <c r="AC436" s="233">
        <f t="shared" si="164"/>
        <v>0</v>
      </c>
      <c r="AD436" s="233">
        <f t="shared" si="165"/>
        <v>0</v>
      </c>
      <c r="AE436" s="233">
        <f t="shared" si="166"/>
        <v>0</v>
      </c>
      <c r="AF436" s="233">
        <f t="shared" si="167"/>
        <v>0</v>
      </c>
      <c r="AG436" s="233">
        <f t="shared" si="151"/>
        <v>0</v>
      </c>
      <c r="AH436" s="233">
        <f t="shared" si="152"/>
        <v>0</v>
      </c>
      <c r="AI436" s="233">
        <f t="shared" si="153"/>
        <v>0</v>
      </c>
      <c r="AJ436" s="233">
        <f t="shared" si="154"/>
        <v>0</v>
      </c>
      <c r="AK436" s="233">
        <f t="shared" si="155"/>
        <v>0</v>
      </c>
      <c r="AL436" s="233">
        <f t="shared" si="156"/>
        <v>0</v>
      </c>
      <c r="AM436" s="233">
        <f t="shared" si="157"/>
        <v>0</v>
      </c>
      <c r="AN436" s="233">
        <f t="shared" si="158"/>
        <v>0</v>
      </c>
      <c r="AO436" s="233">
        <f t="shared" si="159"/>
        <v>0</v>
      </c>
      <c r="AP436" s="233">
        <f t="shared" si="160"/>
        <v>0</v>
      </c>
      <c r="AQ436" s="233" t="str">
        <f t="shared" si="161"/>
        <v/>
      </c>
      <c r="AR436" s="113">
        <f t="shared" si="162"/>
        <v>0</v>
      </c>
    </row>
    <row r="437" spans="1:44">
      <c r="A437" s="158"/>
      <c r="B437" s="153"/>
      <c r="C437" s="154"/>
      <c r="D437" s="154"/>
      <c r="E437" s="154"/>
      <c r="F437" s="154"/>
      <c r="G437" s="154"/>
      <c r="H437" s="154"/>
      <c r="I437" s="150"/>
      <c r="J437" s="149"/>
      <c r="K437" s="151"/>
      <c r="L437" s="185">
        <f t="shared" si="168"/>
        <v>0</v>
      </c>
      <c r="M437" s="185">
        <f t="shared" si="169"/>
        <v>0</v>
      </c>
      <c r="N437" s="186">
        <f t="shared" si="170"/>
        <v>0</v>
      </c>
      <c r="O437" s="180"/>
      <c r="P437" s="177"/>
      <c r="Q437" s="166" t="str">
        <f t="shared" si="148"/>
        <v/>
      </c>
      <c r="R437" s="166"/>
      <c r="S437" s="167" t="e">
        <f>IF(HYPERLINK(INDEX(Tables!D:D,MATCH('BG Justif'!Q437,Tables!F:F,0)))&lt;&gt;"",HYPERLINK(INDEX(Tables!D:D,MATCH('BG Justif'!Q437,Tables!F:F,0)),"Tableau de variation"),"")</f>
        <v>#N/A</v>
      </c>
      <c r="T437" s="168"/>
      <c r="U437" s="169"/>
      <c r="Z437" s="233" t="str">
        <f t="shared" si="149"/>
        <v/>
      </c>
      <c r="AA437" s="233">
        <f t="shared" si="150"/>
        <v>0</v>
      </c>
      <c r="AB437" s="233">
        <f t="shared" si="163"/>
        <v>0</v>
      </c>
      <c r="AC437" s="233">
        <f t="shared" si="164"/>
        <v>0</v>
      </c>
      <c r="AD437" s="233">
        <f t="shared" si="165"/>
        <v>0</v>
      </c>
      <c r="AE437" s="233">
        <f t="shared" si="166"/>
        <v>0</v>
      </c>
      <c r="AF437" s="233">
        <f t="shared" si="167"/>
        <v>0</v>
      </c>
      <c r="AG437" s="233">
        <f t="shared" si="151"/>
        <v>0</v>
      </c>
      <c r="AH437" s="233">
        <f t="shared" si="152"/>
        <v>0</v>
      </c>
      <c r="AI437" s="233">
        <f t="shared" si="153"/>
        <v>0</v>
      </c>
      <c r="AJ437" s="233">
        <f t="shared" si="154"/>
        <v>0</v>
      </c>
      <c r="AK437" s="233">
        <f t="shared" si="155"/>
        <v>0</v>
      </c>
      <c r="AL437" s="233">
        <f t="shared" si="156"/>
        <v>0</v>
      </c>
      <c r="AM437" s="233">
        <f t="shared" si="157"/>
        <v>0</v>
      </c>
      <c r="AN437" s="233">
        <f t="shared" si="158"/>
        <v>0</v>
      </c>
      <c r="AO437" s="233">
        <f t="shared" si="159"/>
        <v>0</v>
      </c>
      <c r="AP437" s="233">
        <f t="shared" si="160"/>
        <v>0</v>
      </c>
      <c r="AQ437" s="233" t="str">
        <f t="shared" si="161"/>
        <v/>
      </c>
      <c r="AR437" s="113">
        <f t="shared" si="162"/>
        <v>0</v>
      </c>
    </row>
    <row r="438" spans="1:44">
      <c r="A438" s="158"/>
      <c r="B438" s="153"/>
      <c r="C438" s="154"/>
      <c r="D438" s="154"/>
      <c r="E438" s="154"/>
      <c r="F438" s="154"/>
      <c r="G438" s="154"/>
      <c r="H438" s="154"/>
      <c r="I438" s="141"/>
      <c r="J438" s="149"/>
      <c r="K438" s="143"/>
      <c r="L438" s="185">
        <f t="shared" si="168"/>
        <v>0</v>
      </c>
      <c r="M438" s="185">
        <f t="shared" si="169"/>
        <v>0</v>
      </c>
      <c r="N438" s="186">
        <f t="shared" si="170"/>
        <v>0</v>
      </c>
      <c r="O438" s="180"/>
      <c r="P438" s="177"/>
      <c r="Q438" s="166" t="str">
        <f t="shared" si="148"/>
        <v/>
      </c>
      <c r="R438" s="166"/>
      <c r="S438" s="167" t="e">
        <f>IF(HYPERLINK(INDEX(Tables!D:D,MATCH('BG Justif'!Q438,Tables!F:F,0)))&lt;&gt;"",HYPERLINK(INDEX(Tables!D:D,MATCH('BG Justif'!Q438,Tables!F:F,0)),"Tableau de variation"),"")</f>
        <v>#N/A</v>
      </c>
      <c r="T438" s="168"/>
      <c r="U438" s="169"/>
      <c r="Z438" s="233" t="str">
        <f t="shared" si="149"/>
        <v/>
      </c>
      <c r="AA438" s="233">
        <f t="shared" si="150"/>
        <v>0</v>
      </c>
      <c r="AB438" s="233">
        <f t="shared" si="163"/>
        <v>0</v>
      </c>
      <c r="AC438" s="233">
        <f t="shared" si="164"/>
        <v>0</v>
      </c>
      <c r="AD438" s="233">
        <f t="shared" si="165"/>
        <v>0</v>
      </c>
      <c r="AE438" s="233">
        <f t="shared" si="166"/>
        <v>0</v>
      </c>
      <c r="AF438" s="233">
        <f t="shared" si="167"/>
        <v>0</v>
      </c>
      <c r="AG438" s="233">
        <f t="shared" si="151"/>
        <v>0</v>
      </c>
      <c r="AH438" s="233">
        <f t="shared" si="152"/>
        <v>0</v>
      </c>
      <c r="AI438" s="233">
        <f t="shared" si="153"/>
        <v>0</v>
      </c>
      <c r="AJ438" s="233">
        <f t="shared" si="154"/>
        <v>0</v>
      </c>
      <c r="AK438" s="233">
        <f t="shared" si="155"/>
        <v>0</v>
      </c>
      <c r="AL438" s="233">
        <f t="shared" si="156"/>
        <v>0</v>
      </c>
      <c r="AM438" s="233">
        <f t="shared" si="157"/>
        <v>0</v>
      </c>
      <c r="AN438" s="233">
        <f t="shared" si="158"/>
        <v>0</v>
      </c>
      <c r="AO438" s="233">
        <f t="shared" si="159"/>
        <v>0</v>
      </c>
      <c r="AP438" s="233">
        <f t="shared" si="160"/>
        <v>0</v>
      </c>
      <c r="AQ438" s="233" t="str">
        <f t="shared" si="161"/>
        <v/>
      </c>
      <c r="AR438" s="113">
        <f t="shared" si="162"/>
        <v>0</v>
      </c>
    </row>
    <row r="439" spans="1:44">
      <c r="A439" s="158"/>
      <c r="B439" s="153"/>
      <c r="C439" s="154"/>
      <c r="D439" s="154"/>
      <c r="E439" s="154"/>
      <c r="F439" s="154"/>
      <c r="G439" s="154"/>
      <c r="H439" s="154"/>
      <c r="I439" s="150"/>
      <c r="J439" s="149"/>
      <c r="K439" s="151"/>
      <c r="L439" s="185">
        <f t="shared" si="168"/>
        <v>0</v>
      </c>
      <c r="M439" s="185">
        <f t="shared" si="169"/>
        <v>0</v>
      </c>
      <c r="N439" s="186">
        <f t="shared" si="170"/>
        <v>0</v>
      </c>
      <c r="O439" s="180"/>
      <c r="P439" s="177"/>
      <c r="Q439" s="166" t="str">
        <f t="shared" si="148"/>
        <v/>
      </c>
      <c r="R439" s="166"/>
      <c r="S439" s="167" t="e">
        <f>IF(HYPERLINK(INDEX(Tables!D:D,MATCH('BG Justif'!Q439,Tables!F:F,0)))&lt;&gt;"",HYPERLINK(INDEX(Tables!D:D,MATCH('BG Justif'!Q439,Tables!F:F,0)),"Tableau de variation"),"")</f>
        <v>#N/A</v>
      </c>
      <c r="T439" s="168"/>
      <c r="U439" s="169"/>
      <c r="Z439" s="233" t="str">
        <f t="shared" si="149"/>
        <v/>
      </c>
      <c r="AA439" s="233">
        <f t="shared" si="150"/>
        <v>0</v>
      </c>
      <c r="AB439" s="233">
        <f t="shared" si="163"/>
        <v>0</v>
      </c>
      <c r="AC439" s="233">
        <f t="shared" si="164"/>
        <v>0</v>
      </c>
      <c r="AD439" s="233">
        <f t="shared" si="165"/>
        <v>0</v>
      </c>
      <c r="AE439" s="233">
        <f t="shared" si="166"/>
        <v>0</v>
      </c>
      <c r="AF439" s="233">
        <f t="shared" si="167"/>
        <v>0</v>
      </c>
      <c r="AG439" s="233">
        <f t="shared" si="151"/>
        <v>0</v>
      </c>
      <c r="AH439" s="233">
        <f t="shared" si="152"/>
        <v>0</v>
      </c>
      <c r="AI439" s="233">
        <f t="shared" si="153"/>
        <v>0</v>
      </c>
      <c r="AJ439" s="233">
        <f t="shared" si="154"/>
        <v>0</v>
      </c>
      <c r="AK439" s="233">
        <f t="shared" si="155"/>
        <v>0</v>
      </c>
      <c r="AL439" s="233">
        <f t="shared" si="156"/>
        <v>0</v>
      </c>
      <c r="AM439" s="233">
        <f t="shared" si="157"/>
        <v>0</v>
      </c>
      <c r="AN439" s="233">
        <f t="shared" si="158"/>
        <v>0</v>
      </c>
      <c r="AO439" s="233">
        <f t="shared" si="159"/>
        <v>0</v>
      </c>
      <c r="AP439" s="233">
        <f t="shared" si="160"/>
        <v>0</v>
      </c>
      <c r="AQ439" s="233" t="str">
        <f t="shared" si="161"/>
        <v/>
      </c>
      <c r="AR439" s="113">
        <f t="shared" si="162"/>
        <v>0</v>
      </c>
    </row>
    <row r="440" spans="1:44">
      <c r="A440" s="158"/>
      <c r="B440" s="153"/>
      <c r="C440" s="154"/>
      <c r="D440" s="154"/>
      <c r="E440" s="154"/>
      <c r="F440" s="154"/>
      <c r="G440" s="154"/>
      <c r="H440" s="154"/>
      <c r="I440" s="141"/>
      <c r="J440" s="149"/>
      <c r="K440" s="143"/>
      <c r="L440" s="185">
        <f t="shared" si="168"/>
        <v>0</v>
      </c>
      <c r="M440" s="185">
        <f t="shared" si="169"/>
        <v>0</v>
      </c>
      <c r="N440" s="186">
        <f t="shared" si="170"/>
        <v>0</v>
      </c>
      <c r="O440" s="180"/>
      <c r="P440" s="177"/>
      <c r="Q440" s="166" t="str">
        <f t="shared" si="148"/>
        <v/>
      </c>
      <c r="R440" s="166"/>
      <c r="S440" s="167" t="e">
        <f>IF(HYPERLINK(INDEX(Tables!D:D,MATCH('BG Justif'!Q440,Tables!F:F,0)))&lt;&gt;"",HYPERLINK(INDEX(Tables!D:D,MATCH('BG Justif'!Q440,Tables!F:F,0)),"Tableau de variation"),"")</f>
        <v>#N/A</v>
      </c>
      <c r="T440" s="168"/>
      <c r="U440" s="169"/>
      <c r="Z440" s="233" t="str">
        <f t="shared" si="149"/>
        <v/>
      </c>
      <c r="AA440" s="233">
        <f t="shared" si="150"/>
        <v>0</v>
      </c>
      <c r="AB440" s="233">
        <f t="shared" si="163"/>
        <v>0</v>
      </c>
      <c r="AC440" s="233">
        <f t="shared" si="164"/>
        <v>0</v>
      </c>
      <c r="AD440" s="233">
        <f t="shared" si="165"/>
        <v>0</v>
      </c>
      <c r="AE440" s="233">
        <f t="shared" si="166"/>
        <v>0</v>
      </c>
      <c r="AF440" s="233">
        <f t="shared" si="167"/>
        <v>0</v>
      </c>
      <c r="AG440" s="233">
        <f t="shared" si="151"/>
        <v>0</v>
      </c>
      <c r="AH440" s="233">
        <f t="shared" si="152"/>
        <v>0</v>
      </c>
      <c r="AI440" s="233">
        <f t="shared" si="153"/>
        <v>0</v>
      </c>
      <c r="AJ440" s="233">
        <f t="shared" si="154"/>
        <v>0</v>
      </c>
      <c r="AK440" s="233">
        <f t="shared" si="155"/>
        <v>0</v>
      </c>
      <c r="AL440" s="233">
        <f t="shared" si="156"/>
        <v>0</v>
      </c>
      <c r="AM440" s="233">
        <f t="shared" si="157"/>
        <v>0</v>
      </c>
      <c r="AN440" s="233">
        <f t="shared" si="158"/>
        <v>0</v>
      </c>
      <c r="AO440" s="233">
        <f t="shared" si="159"/>
        <v>0</v>
      </c>
      <c r="AP440" s="233">
        <f t="shared" si="160"/>
        <v>0</v>
      </c>
      <c r="AQ440" s="233" t="str">
        <f t="shared" si="161"/>
        <v/>
      </c>
      <c r="AR440" s="113">
        <f t="shared" si="162"/>
        <v>0</v>
      </c>
    </row>
    <row r="441" spans="1:44">
      <c r="A441" s="158"/>
      <c r="B441" s="153"/>
      <c r="C441" s="154"/>
      <c r="D441" s="154"/>
      <c r="E441" s="154"/>
      <c r="F441" s="154"/>
      <c r="G441" s="154"/>
      <c r="H441" s="154"/>
      <c r="I441" s="150"/>
      <c r="J441" s="149"/>
      <c r="K441" s="151"/>
      <c r="L441" s="185">
        <f t="shared" si="168"/>
        <v>0</v>
      </c>
      <c r="M441" s="185">
        <f t="shared" si="169"/>
        <v>0</v>
      </c>
      <c r="N441" s="186">
        <f t="shared" si="170"/>
        <v>0</v>
      </c>
      <c r="O441" s="180"/>
      <c r="P441" s="177"/>
      <c r="Q441" s="166" t="str">
        <f t="shared" si="148"/>
        <v/>
      </c>
      <c r="R441" s="166"/>
      <c r="S441" s="167" t="e">
        <f>IF(HYPERLINK(INDEX(Tables!D:D,MATCH('BG Justif'!Q441,Tables!F:F,0)))&lt;&gt;"",HYPERLINK(INDEX(Tables!D:D,MATCH('BG Justif'!Q441,Tables!F:F,0)),"Tableau de variation"),"")</f>
        <v>#N/A</v>
      </c>
      <c r="T441" s="168"/>
      <c r="U441" s="169"/>
      <c r="Z441" s="233" t="str">
        <f t="shared" si="149"/>
        <v/>
      </c>
      <c r="AA441" s="233">
        <f t="shared" si="150"/>
        <v>0</v>
      </c>
      <c r="AB441" s="233">
        <f t="shared" si="163"/>
        <v>0</v>
      </c>
      <c r="AC441" s="233">
        <f t="shared" si="164"/>
        <v>0</v>
      </c>
      <c r="AD441" s="233">
        <f t="shared" si="165"/>
        <v>0</v>
      </c>
      <c r="AE441" s="233">
        <f t="shared" si="166"/>
        <v>0</v>
      </c>
      <c r="AF441" s="233">
        <f t="shared" si="167"/>
        <v>0</v>
      </c>
      <c r="AG441" s="233">
        <f t="shared" si="151"/>
        <v>0</v>
      </c>
      <c r="AH441" s="233">
        <f t="shared" si="152"/>
        <v>0</v>
      </c>
      <c r="AI441" s="233">
        <f t="shared" si="153"/>
        <v>0</v>
      </c>
      <c r="AJ441" s="233">
        <f t="shared" si="154"/>
        <v>0</v>
      </c>
      <c r="AK441" s="233">
        <f t="shared" si="155"/>
        <v>0</v>
      </c>
      <c r="AL441" s="233">
        <f t="shared" si="156"/>
        <v>0</v>
      </c>
      <c r="AM441" s="233">
        <f t="shared" si="157"/>
        <v>0</v>
      </c>
      <c r="AN441" s="233">
        <f t="shared" si="158"/>
        <v>0</v>
      </c>
      <c r="AO441" s="233">
        <f t="shared" si="159"/>
        <v>0</v>
      </c>
      <c r="AP441" s="233">
        <f t="shared" si="160"/>
        <v>0</v>
      </c>
      <c r="AQ441" s="233" t="str">
        <f t="shared" si="161"/>
        <v/>
      </c>
      <c r="AR441" s="113">
        <f t="shared" si="162"/>
        <v>0</v>
      </c>
    </row>
    <row r="442" spans="1:44">
      <c r="A442" s="158"/>
      <c r="B442" s="153"/>
      <c r="C442" s="154"/>
      <c r="D442" s="154"/>
      <c r="E442" s="154"/>
      <c r="F442" s="154"/>
      <c r="G442" s="154"/>
      <c r="H442" s="154"/>
      <c r="I442" s="141"/>
      <c r="J442" s="149"/>
      <c r="K442" s="143"/>
      <c r="L442" s="185">
        <f t="shared" si="168"/>
        <v>0</v>
      </c>
      <c r="M442" s="185">
        <f t="shared" si="169"/>
        <v>0</v>
      </c>
      <c r="N442" s="186">
        <f t="shared" si="170"/>
        <v>0</v>
      </c>
      <c r="O442" s="180"/>
      <c r="P442" s="177"/>
      <c r="Q442" s="166" t="str">
        <f t="shared" si="148"/>
        <v/>
      </c>
      <c r="R442" s="166"/>
      <c r="S442" s="167" t="e">
        <f>IF(HYPERLINK(INDEX(Tables!D:D,MATCH('BG Justif'!Q442,Tables!F:F,0)))&lt;&gt;"",HYPERLINK(INDEX(Tables!D:D,MATCH('BG Justif'!Q442,Tables!F:F,0)),"Tableau de variation"),"")</f>
        <v>#N/A</v>
      </c>
      <c r="T442" s="168"/>
      <c r="U442" s="169"/>
      <c r="Z442" s="233" t="str">
        <f t="shared" si="149"/>
        <v/>
      </c>
      <c r="AA442" s="233">
        <f t="shared" si="150"/>
        <v>0</v>
      </c>
      <c r="AB442" s="233">
        <f t="shared" si="163"/>
        <v>0</v>
      </c>
      <c r="AC442" s="233">
        <f t="shared" si="164"/>
        <v>0</v>
      </c>
      <c r="AD442" s="233">
        <f t="shared" si="165"/>
        <v>0</v>
      </c>
      <c r="AE442" s="233">
        <f t="shared" si="166"/>
        <v>0</v>
      </c>
      <c r="AF442" s="233">
        <f t="shared" si="167"/>
        <v>0</v>
      </c>
      <c r="AG442" s="233">
        <f t="shared" si="151"/>
        <v>0</v>
      </c>
      <c r="AH442" s="233">
        <f t="shared" si="152"/>
        <v>0</v>
      </c>
      <c r="AI442" s="233">
        <f t="shared" si="153"/>
        <v>0</v>
      </c>
      <c r="AJ442" s="233">
        <f t="shared" si="154"/>
        <v>0</v>
      </c>
      <c r="AK442" s="233">
        <f t="shared" si="155"/>
        <v>0</v>
      </c>
      <c r="AL442" s="233">
        <f t="shared" si="156"/>
        <v>0</v>
      </c>
      <c r="AM442" s="233">
        <f t="shared" si="157"/>
        <v>0</v>
      </c>
      <c r="AN442" s="233">
        <f t="shared" si="158"/>
        <v>0</v>
      </c>
      <c r="AO442" s="233">
        <f t="shared" si="159"/>
        <v>0</v>
      </c>
      <c r="AP442" s="233">
        <f t="shared" si="160"/>
        <v>0</v>
      </c>
      <c r="AQ442" s="233" t="str">
        <f t="shared" si="161"/>
        <v/>
      </c>
      <c r="AR442" s="113">
        <f t="shared" si="162"/>
        <v>0</v>
      </c>
    </row>
    <row r="443" spans="1:44">
      <c r="A443" s="158"/>
      <c r="B443" s="153"/>
      <c r="C443" s="154"/>
      <c r="D443" s="154"/>
      <c r="E443" s="154"/>
      <c r="F443" s="154"/>
      <c r="G443" s="154"/>
      <c r="H443" s="154"/>
      <c r="I443" s="150"/>
      <c r="J443" s="149"/>
      <c r="K443" s="151"/>
      <c r="L443" s="185">
        <f t="shared" si="168"/>
        <v>0</v>
      </c>
      <c r="M443" s="185">
        <f t="shared" si="169"/>
        <v>0</v>
      </c>
      <c r="N443" s="186">
        <f t="shared" si="170"/>
        <v>0</v>
      </c>
      <c r="O443" s="180"/>
      <c r="P443" s="177"/>
      <c r="Q443" s="166" t="str">
        <f t="shared" si="148"/>
        <v/>
      </c>
      <c r="R443" s="166"/>
      <c r="S443" s="167" t="e">
        <f>IF(HYPERLINK(INDEX(Tables!D:D,MATCH('BG Justif'!Q443,Tables!F:F,0)))&lt;&gt;"",HYPERLINK(INDEX(Tables!D:D,MATCH('BG Justif'!Q443,Tables!F:F,0)),"Tableau de variation"),"")</f>
        <v>#N/A</v>
      </c>
      <c r="T443" s="168"/>
      <c r="U443" s="169"/>
      <c r="Z443" s="233" t="str">
        <f t="shared" si="149"/>
        <v/>
      </c>
      <c r="AA443" s="233">
        <f t="shared" si="150"/>
        <v>0</v>
      </c>
      <c r="AB443" s="233">
        <f t="shared" si="163"/>
        <v>0</v>
      </c>
      <c r="AC443" s="233">
        <f t="shared" si="164"/>
        <v>0</v>
      </c>
      <c r="AD443" s="233">
        <f t="shared" si="165"/>
        <v>0</v>
      </c>
      <c r="AE443" s="233">
        <f t="shared" si="166"/>
        <v>0</v>
      </c>
      <c r="AF443" s="233">
        <f t="shared" si="167"/>
        <v>0</v>
      </c>
      <c r="AG443" s="233">
        <f t="shared" si="151"/>
        <v>0</v>
      </c>
      <c r="AH443" s="233">
        <f t="shared" si="152"/>
        <v>0</v>
      </c>
      <c r="AI443" s="233">
        <f t="shared" si="153"/>
        <v>0</v>
      </c>
      <c r="AJ443" s="233">
        <f t="shared" si="154"/>
        <v>0</v>
      </c>
      <c r="AK443" s="233">
        <f t="shared" si="155"/>
        <v>0</v>
      </c>
      <c r="AL443" s="233">
        <f t="shared" si="156"/>
        <v>0</v>
      </c>
      <c r="AM443" s="233">
        <f t="shared" si="157"/>
        <v>0</v>
      </c>
      <c r="AN443" s="233">
        <f t="shared" si="158"/>
        <v>0</v>
      </c>
      <c r="AO443" s="233">
        <f t="shared" si="159"/>
        <v>0</v>
      </c>
      <c r="AP443" s="233">
        <f t="shared" si="160"/>
        <v>0</v>
      </c>
      <c r="AQ443" s="233" t="str">
        <f t="shared" si="161"/>
        <v/>
      </c>
      <c r="AR443" s="113">
        <f t="shared" si="162"/>
        <v>0</v>
      </c>
    </row>
    <row r="444" spans="1:44">
      <c r="A444" s="158"/>
      <c r="B444" s="153"/>
      <c r="C444" s="154"/>
      <c r="D444" s="154"/>
      <c r="E444" s="154"/>
      <c r="F444" s="154"/>
      <c r="G444" s="154"/>
      <c r="H444" s="154"/>
      <c r="I444" s="141"/>
      <c r="J444" s="149"/>
      <c r="K444" s="143"/>
      <c r="L444" s="185">
        <f t="shared" si="168"/>
        <v>0</v>
      </c>
      <c r="M444" s="185">
        <f t="shared" si="169"/>
        <v>0</v>
      </c>
      <c r="N444" s="186">
        <f t="shared" si="170"/>
        <v>0</v>
      </c>
      <c r="O444" s="180"/>
      <c r="P444" s="177"/>
      <c r="Q444" s="166" t="str">
        <f t="shared" si="148"/>
        <v/>
      </c>
      <c r="R444" s="166"/>
      <c r="S444" s="167" t="e">
        <f>IF(HYPERLINK(INDEX(Tables!D:D,MATCH('BG Justif'!Q444,Tables!F:F,0)))&lt;&gt;"",HYPERLINK(INDEX(Tables!D:D,MATCH('BG Justif'!Q444,Tables!F:F,0)),"Tableau de variation"),"")</f>
        <v>#N/A</v>
      </c>
      <c r="T444" s="168"/>
      <c r="U444" s="169"/>
      <c r="Z444" s="233" t="str">
        <f t="shared" si="149"/>
        <v/>
      </c>
      <c r="AA444" s="233">
        <f t="shared" si="150"/>
        <v>0</v>
      </c>
      <c r="AB444" s="233">
        <f t="shared" si="163"/>
        <v>0</v>
      </c>
      <c r="AC444" s="233">
        <f t="shared" si="164"/>
        <v>0</v>
      </c>
      <c r="AD444" s="233">
        <f t="shared" si="165"/>
        <v>0</v>
      </c>
      <c r="AE444" s="233">
        <f t="shared" si="166"/>
        <v>0</v>
      </c>
      <c r="AF444" s="233">
        <f t="shared" si="167"/>
        <v>0</v>
      </c>
      <c r="AG444" s="233">
        <f t="shared" si="151"/>
        <v>0</v>
      </c>
      <c r="AH444" s="233">
        <f t="shared" si="152"/>
        <v>0</v>
      </c>
      <c r="AI444" s="233">
        <f t="shared" si="153"/>
        <v>0</v>
      </c>
      <c r="AJ444" s="233">
        <f t="shared" si="154"/>
        <v>0</v>
      </c>
      <c r="AK444" s="233">
        <f t="shared" si="155"/>
        <v>0</v>
      </c>
      <c r="AL444" s="233">
        <f t="shared" si="156"/>
        <v>0</v>
      </c>
      <c r="AM444" s="233">
        <f t="shared" si="157"/>
        <v>0</v>
      </c>
      <c r="AN444" s="233">
        <f t="shared" si="158"/>
        <v>0</v>
      </c>
      <c r="AO444" s="233">
        <f t="shared" si="159"/>
        <v>0</v>
      </c>
      <c r="AP444" s="233">
        <f t="shared" si="160"/>
        <v>0</v>
      </c>
      <c r="AQ444" s="233" t="str">
        <f t="shared" si="161"/>
        <v/>
      </c>
      <c r="AR444" s="113">
        <f t="shared" si="162"/>
        <v>0</v>
      </c>
    </row>
    <row r="445" spans="1:44">
      <c r="A445" s="158"/>
      <c r="B445" s="153"/>
      <c r="C445" s="154"/>
      <c r="D445" s="154"/>
      <c r="E445" s="154"/>
      <c r="F445" s="154"/>
      <c r="G445" s="154"/>
      <c r="H445" s="154"/>
      <c r="I445" s="150"/>
      <c r="J445" s="149"/>
      <c r="K445" s="151"/>
      <c r="L445" s="185">
        <f t="shared" si="168"/>
        <v>0</v>
      </c>
      <c r="M445" s="185">
        <f t="shared" si="169"/>
        <v>0</v>
      </c>
      <c r="N445" s="186">
        <f t="shared" si="170"/>
        <v>0</v>
      </c>
      <c r="O445" s="180"/>
      <c r="P445" s="177"/>
      <c r="Q445" s="166" t="str">
        <f t="shared" si="148"/>
        <v/>
      </c>
      <c r="R445" s="166"/>
      <c r="S445" s="167" t="e">
        <f>IF(HYPERLINK(INDEX(Tables!D:D,MATCH('BG Justif'!Q445,Tables!F:F,0)))&lt;&gt;"",HYPERLINK(INDEX(Tables!D:D,MATCH('BG Justif'!Q445,Tables!F:F,0)),"Tableau de variation"),"")</f>
        <v>#N/A</v>
      </c>
      <c r="T445" s="168"/>
      <c r="U445" s="169"/>
      <c r="Z445" s="233" t="str">
        <f t="shared" si="149"/>
        <v/>
      </c>
      <c r="AA445" s="233">
        <f t="shared" si="150"/>
        <v>0</v>
      </c>
      <c r="AB445" s="233">
        <f t="shared" si="163"/>
        <v>0</v>
      </c>
      <c r="AC445" s="233">
        <f t="shared" si="164"/>
        <v>0</v>
      </c>
      <c r="AD445" s="233">
        <f t="shared" si="165"/>
        <v>0</v>
      </c>
      <c r="AE445" s="233">
        <f t="shared" si="166"/>
        <v>0</v>
      </c>
      <c r="AF445" s="233">
        <f t="shared" si="167"/>
        <v>0</v>
      </c>
      <c r="AG445" s="233">
        <f t="shared" si="151"/>
        <v>0</v>
      </c>
      <c r="AH445" s="233">
        <f t="shared" si="152"/>
        <v>0</v>
      </c>
      <c r="AI445" s="233">
        <f t="shared" si="153"/>
        <v>0</v>
      </c>
      <c r="AJ445" s="233">
        <f t="shared" si="154"/>
        <v>0</v>
      </c>
      <c r="AK445" s="233">
        <f t="shared" si="155"/>
        <v>0</v>
      </c>
      <c r="AL445" s="233">
        <f t="shared" si="156"/>
        <v>0</v>
      </c>
      <c r="AM445" s="233">
        <f t="shared" si="157"/>
        <v>0</v>
      </c>
      <c r="AN445" s="233">
        <f t="shared" si="158"/>
        <v>0</v>
      </c>
      <c r="AO445" s="233">
        <f t="shared" si="159"/>
        <v>0</v>
      </c>
      <c r="AP445" s="233">
        <f t="shared" si="160"/>
        <v>0</v>
      </c>
      <c r="AQ445" s="233" t="str">
        <f t="shared" si="161"/>
        <v/>
      </c>
      <c r="AR445" s="113">
        <f t="shared" si="162"/>
        <v>0</v>
      </c>
    </row>
    <row r="446" spans="1:44">
      <c r="A446" s="158"/>
      <c r="B446" s="153"/>
      <c r="C446" s="154"/>
      <c r="D446" s="154"/>
      <c r="E446" s="154"/>
      <c r="F446" s="154"/>
      <c r="G446" s="154"/>
      <c r="H446" s="154"/>
      <c r="I446" s="141"/>
      <c r="J446" s="149"/>
      <c r="K446" s="143"/>
      <c r="L446" s="185">
        <f t="shared" si="168"/>
        <v>0</v>
      </c>
      <c r="M446" s="185">
        <f t="shared" si="169"/>
        <v>0</v>
      </c>
      <c r="N446" s="186">
        <f t="shared" si="170"/>
        <v>0</v>
      </c>
      <c r="O446" s="180"/>
      <c r="P446" s="177"/>
      <c r="Q446" s="166" t="str">
        <f t="shared" si="148"/>
        <v/>
      </c>
      <c r="R446" s="166"/>
      <c r="S446" s="167" t="e">
        <f>IF(HYPERLINK(INDEX(Tables!D:D,MATCH('BG Justif'!Q446,Tables!F:F,0)))&lt;&gt;"",HYPERLINK(INDEX(Tables!D:D,MATCH('BG Justif'!Q446,Tables!F:F,0)),"Tableau de variation"),"")</f>
        <v>#N/A</v>
      </c>
      <c r="T446" s="168"/>
      <c r="U446" s="169"/>
      <c r="Z446" s="233" t="str">
        <f t="shared" si="149"/>
        <v/>
      </c>
      <c r="AA446" s="233">
        <f t="shared" si="150"/>
        <v>0</v>
      </c>
      <c r="AB446" s="233">
        <f t="shared" si="163"/>
        <v>0</v>
      </c>
      <c r="AC446" s="233">
        <f t="shared" si="164"/>
        <v>0</v>
      </c>
      <c r="AD446" s="233">
        <f t="shared" si="165"/>
        <v>0</v>
      </c>
      <c r="AE446" s="233">
        <f t="shared" si="166"/>
        <v>0</v>
      </c>
      <c r="AF446" s="233">
        <f t="shared" si="167"/>
        <v>0</v>
      </c>
      <c r="AG446" s="233">
        <f t="shared" si="151"/>
        <v>0</v>
      </c>
      <c r="AH446" s="233">
        <f t="shared" si="152"/>
        <v>0</v>
      </c>
      <c r="AI446" s="233">
        <f t="shared" si="153"/>
        <v>0</v>
      </c>
      <c r="AJ446" s="233">
        <f t="shared" si="154"/>
        <v>0</v>
      </c>
      <c r="AK446" s="233">
        <f t="shared" si="155"/>
        <v>0</v>
      </c>
      <c r="AL446" s="233">
        <f t="shared" si="156"/>
        <v>0</v>
      </c>
      <c r="AM446" s="233">
        <f t="shared" si="157"/>
        <v>0</v>
      </c>
      <c r="AN446" s="233">
        <f t="shared" si="158"/>
        <v>0</v>
      </c>
      <c r="AO446" s="233">
        <f t="shared" si="159"/>
        <v>0</v>
      </c>
      <c r="AP446" s="233">
        <f t="shared" si="160"/>
        <v>0</v>
      </c>
      <c r="AQ446" s="233" t="str">
        <f t="shared" si="161"/>
        <v/>
      </c>
      <c r="AR446" s="113">
        <f t="shared" si="162"/>
        <v>0</v>
      </c>
    </row>
    <row r="447" spans="1:44">
      <c r="A447" s="158"/>
      <c r="B447" s="153"/>
      <c r="C447" s="154"/>
      <c r="D447" s="154"/>
      <c r="E447" s="154"/>
      <c r="F447" s="154"/>
      <c r="G447" s="154"/>
      <c r="H447" s="154"/>
      <c r="I447" s="150"/>
      <c r="J447" s="149"/>
      <c r="K447" s="151"/>
      <c r="L447" s="185">
        <f t="shared" si="168"/>
        <v>0</v>
      </c>
      <c r="M447" s="185">
        <f t="shared" si="169"/>
        <v>0</v>
      </c>
      <c r="N447" s="186">
        <f t="shared" si="170"/>
        <v>0</v>
      </c>
      <c r="O447" s="180"/>
      <c r="P447" s="177"/>
      <c r="Q447" s="166" t="str">
        <f t="shared" si="148"/>
        <v/>
      </c>
      <c r="R447" s="166"/>
      <c r="S447" s="167" t="e">
        <f>IF(HYPERLINK(INDEX(Tables!D:D,MATCH('BG Justif'!Q447,Tables!F:F,0)))&lt;&gt;"",HYPERLINK(INDEX(Tables!D:D,MATCH('BG Justif'!Q447,Tables!F:F,0)),"Tableau de variation"),"")</f>
        <v>#N/A</v>
      </c>
      <c r="T447" s="168"/>
      <c r="U447" s="169"/>
      <c r="Z447" s="233" t="str">
        <f t="shared" si="149"/>
        <v/>
      </c>
      <c r="AA447" s="233">
        <f t="shared" si="150"/>
        <v>0</v>
      </c>
      <c r="AB447" s="233">
        <f t="shared" si="163"/>
        <v>0</v>
      </c>
      <c r="AC447" s="233">
        <f t="shared" si="164"/>
        <v>0</v>
      </c>
      <c r="AD447" s="233">
        <f t="shared" si="165"/>
        <v>0</v>
      </c>
      <c r="AE447" s="233">
        <f t="shared" si="166"/>
        <v>0</v>
      </c>
      <c r="AF447" s="233">
        <f t="shared" si="167"/>
        <v>0</v>
      </c>
      <c r="AG447" s="233">
        <f t="shared" si="151"/>
        <v>0</v>
      </c>
      <c r="AH447" s="233">
        <f t="shared" si="152"/>
        <v>0</v>
      </c>
      <c r="AI447" s="233">
        <f t="shared" si="153"/>
        <v>0</v>
      </c>
      <c r="AJ447" s="233">
        <f t="shared" si="154"/>
        <v>0</v>
      </c>
      <c r="AK447" s="233">
        <f t="shared" si="155"/>
        <v>0</v>
      </c>
      <c r="AL447" s="233">
        <f t="shared" si="156"/>
        <v>0</v>
      </c>
      <c r="AM447" s="233">
        <f t="shared" si="157"/>
        <v>0</v>
      </c>
      <c r="AN447" s="233">
        <f t="shared" si="158"/>
        <v>0</v>
      </c>
      <c r="AO447" s="233">
        <f t="shared" si="159"/>
        <v>0</v>
      </c>
      <c r="AP447" s="233">
        <f t="shared" si="160"/>
        <v>0</v>
      </c>
      <c r="AQ447" s="233" t="str">
        <f t="shared" si="161"/>
        <v/>
      </c>
      <c r="AR447" s="113">
        <f t="shared" si="162"/>
        <v>0</v>
      </c>
    </row>
    <row r="448" spans="1:44">
      <c r="A448" s="158"/>
      <c r="B448" s="153"/>
      <c r="C448" s="154"/>
      <c r="D448" s="154"/>
      <c r="E448" s="154"/>
      <c r="F448" s="154"/>
      <c r="G448" s="154"/>
      <c r="H448" s="154"/>
      <c r="I448" s="141"/>
      <c r="J448" s="149"/>
      <c r="K448" s="143"/>
      <c r="L448" s="185">
        <f t="shared" si="168"/>
        <v>0</v>
      </c>
      <c r="M448" s="185">
        <f t="shared" si="169"/>
        <v>0</v>
      </c>
      <c r="N448" s="186">
        <f t="shared" si="170"/>
        <v>0</v>
      </c>
      <c r="O448" s="180"/>
      <c r="P448" s="177"/>
      <c r="Q448" s="166" t="str">
        <f t="shared" si="148"/>
        <v/>
      </c>
      <c r="R448" s="166"/>
      <c r="S448" s="167" t="e">
        <f>IF(HYPERLINK(INDEX(Tables!D:D,MATCH('BG Justif'!Q448,Tables!F:F,0)))&lt;&gt;"",HYPERLINK(INDEX(Tables!D:D,MATCH('BG Justif'!Q448,Tables!F:F,0)),"Tableau de variation"),"")</f>
        <v>#N/A</v>
      </c>
      <c r="T448" s="168"/>
      <c r="U448" s="169"/>
      <c r="Z448" s="233" t="str">
        <f t="shared" si="149"/>
        <v/>
      </c>
      <c r="AA448" s="233">
        <f t="shared" si="150"/>
        <v>0</v>
      </c>
      <c r="AB448" s="233">
        <f t="shared" si="163"/>
        <v>0</v>
      </c>
      <c r="AC448" s="233">
        <f t="shared" si="164"/>
        <v>0</v>
      </c>
      <c r="AD448" s="233">
        <f t="shared" si="165"/>
        <v>0</v>
      </c>
      <c r="AE448" s="233">
        <f t="shared" si="166"/>
        <v>0</v>
      </c>
      <c r="AF448" s="233">
        <f t="shared" si="167"/>
        <v>0</v>
      </c>
      <c r="AG448" s="233">
        <f t="shared" si="151"/>
        <v>0</v>
      </c>
      <c r="AH448" s="233">
        <f t="shared" si="152"/>
        <v>0</v>
      </c>
      <c r="AI448" s="233">
        <f t="shared" si="153"/>
        <v>0</v>
      </c>
      <c r="AJ448" s="233">
        <f t="shared" si="154"/>
        <v>0</v>
      </c>
      <c r="AK448" s="233">
        <f t="shared" si="155"/>
        <v>0</v>
      </c>
      <c r="AL448" s="233">
        <f t="shared" si="156"/>
        <v>0</v>
      </c>
      <c r="AM448" s="233">
        <f t="shared" si="157"/>
        <v>0</v>
      </c>
      <c r="AN448" s="233">
        <f t="shared" si="158"/>
        <v>0</v>
      </c>
      <c r="AO448" s="233">
        <f t="shared" si="159"/>
        <v>0</v>
      </c>
      <c r="AP448" s="233">
        <f t="shared" si="160"/>
        <v>0</v>
      </c>
      <c r="AQ448" s="233" t="str">
        <f t="shared" si="161"/>
        <v/>
      </c>
      <c r="AR448" s="113">
        <f t="shared" si="162"/>
        <v>0</v>
      </c>
    </row>
    <row r="449" spans="1:44">
      <c r="A449" s="158"/>
      <c r="B449" s="153"/>
      <c r="C449" s="154"/>
      <c r="D449" s="154"/>
      <c r="E449" s="154"/>
      <c r="F449" s="154"/>
      <c r="G449" s="154"/>
      <c r="H449" s="154"/>
      <c r="I449" s="150"/>
      <c r="J449" s="149"/>
      <c r="K449" s="151"/>
      <c r="L449" s="185">
        <f t="shared" si="168"/>
        <v>0</v>
      </c>
      <c r="M449" s="185">
        <f t="shared" si="169"/>
        <v>0</v>
      </c>
      <c r="N449" s="186">
        <f t="shared" si="170"/>
        <v>0</v>
      </c>
      <c r="O449" s="180"/>
      <c r="P449" s="177"/>
      <c r="Q449" s="166" t="str">
        <f t="shared" si="148"/>
        <v/>
      </c>
      <c r="R449" s="166"/>
      <c r="S449" s="167" t="e">
        <f>IF(HYPERLINK(INDEX(Tables!D:D,MATCH('BG Justif'!Q449,Tables!F:F,0)))&lt;&gt;"",HYPERLINK(INDEX(Tables!D:D,MATCH('BG Justif'!Q449,Tables!F:F,0)),"Tableau de variation"),"")</f>
        <v>#N/A</v>
      </c>
      <c r="T449" s="168"/>
      <c r="U449" s="169"/>
      <c r="Z449" s="233" t="str">
        <f t="shared" si="149"/>
        <v/>
      </c>
      <c r="AA449" s="233">
        <f t="shared" si="150"/>
        <v>0</v>
      </c>
      <c r="AB449" s="233">
        <f t="shared" si="163"/>
        <v>0</v>
      </c>
      <c r="AC449" s="233">
        <f t="shared" si="164"/>
        <v>0</v>
      </c>
      <c r="AD449" s="233">
        <f t="shared" si="165"/>
        <v>0</v>
      </c>
      <c r="AE449" s="233">
        <f t="shared" si="166"/>
        <v>0</v>
      </c>
      <c r="AF449" s="233">
        <f t="shared" si="167"/>
        <v>0</v>
      </c>
      <c r="AG449" s="233">
        <f t="shared" si="151"/>
        <v>0</v>
      </c>
      <c r="AH449" s="233">
        <f t="shared" si="152"/>
        <v>0</v>
      </c>
      <c r="AI449" s="233">
        <f t="shared" si="153"/>
        <v>0</v>
      </c>
      <c r="AJ449" s="233">
        <f t="shared" si="154"/>
        <v>0</v>
      </c>
      <c r="AK449" s="233">
        <f t="shared" si="155"/>
        <v>0</v>
      </c>
      <c r="AL449" s="233">
        <f t="shared" si="156"/>
        <v>0</v>
      </c>
      <c r="AM449" s="233">
        <f t="shared" si="157"/>
        <v>0</v>
      </c>
      <c r="AN449" s="233">
        <f t="shared" si="158"/>
        <v>0</v>
      </c>
      <c r="AO449" s="233">
        <f t="shared" si="159"/>
        <v>0</v>
      </c>
      <c r="AP449" s="233">
        <f t="shared" si="160"/>
        <v>0</v>
      </c>
      <c r="AQ449" s="233" t="str">
        <f t="shared" si="161"/>
        <v/>
      </c>
      <c r="AR449" s="113">
        <f t="shared" si="162"/>
        <v>0</v>
      </c>
    </row>
    <row r="450" spans="1:44">
      <c r="A450" s="158"/>
      <c r="B450" s="153"/>
      <c r="C450" s="154"/>
      <c r="D450" s="154"/>
      <c r="E450" s="154"/>
      <c r="F450" s="154"/>
      <c r="G450" s="154"/>
      <c r="H450" s="154"/>
      <c r="I450" s="141"/>
      <c r="J450" s="149"/>
      <c r="K450" s="143"/>
      <c r="L450" s="185">
        <f t="shared" si="168"/>
        <v>0</v>
      </c>
      <c r="M450" s="185">
        <f t="shared" si="169"/>
        <v>0</v>
      </c>
      <c r="N450" s="186">
        <f t="shared" si="170"/>
        <v>0</v>
      </c>
      <c r="O450" s="180"/>
      <c r="P450" s="177"/>
      <c r="Q450" s="166" t="str">
        <f t="shared" si="148"/>
        <v/>
      </c>
      <c r="R450" s="166"/>
      <c r="S450" s="167" t="e">
        <f>IF(HYPERLINK(INDEX(Tables!D:D,MATCH('BG Justif'!Q450,Tables!F:F,0)))&lt;&gt;"",HYPERLINK(INDEX(Tables!D:D,MATCH('BG Justif'!Q450,Tables!F:F,0)),"Tableau de variation"),"")</f>
        <v>#N/A</v>
      </c>
      <c r="T450" s="168"/>
      <c r="U450" s="169"/>
      <c r="Z450" s="233" t="str">
        <f t="shared" si="149"/>
        <v/>
      </c>
      <c r="AA450" s="233">
        <f t="shared" si="150"/>
        <v>0</v>
      </c>
      <c r="AB450" s="233">
        <f t="shared" si="163"/>
        <v>0</v>
      </c>
      <c r="AC450" s="233">
        <f t="shared" si="164"/>
        <v>0</v>
      </c>
      <c r="AD450" s="233">
        <f t="shared" si="165"/>
        <v>0</v>
      </c>
      <c r="AE450" s="233">
        <f t="shared" si="166"/>
        <v>0</v>
      </c>
      <c r="AF450" s="233">
        <f t="shared" si="167"/>
        <v>0</v>
      </c>
      <c r="AG450" s="233">
        <f t="shared" si="151"/>
        <v>0</v>
      </c>
      <c r="AH450" s="233">
        <f t="shared" si="152"/>
        <v>0</v>
      </c>
      <c r="AI450" s="233">
        <f t="shared" si="153"/>
        <v>0</v>
      </c>
      <c r="AJ450" s="233">
        <f t="shared" si="154"/>
        <v>0</v>
      </c>
      <c r="AK450" s="233">
        <f t="shared" si="155"/>
        <v>0</v>
      </c>
      <c r="AL450" s="233">
        <f t="shared" si="156"/>
        <v>0</v>
      </c>
      <c r="AM450" s="233">
        <f t="shared" si="157"/>
        <v>0</v>
      </c>
      <c r="AN450" s="233">
        <f t="shared" si="158"/>
        <v>0</v>
      </c>
      <c r="AO450" s="233">
        <f t="shared" si="159"/>
        <v>0</v>
      </c>
      <c r="AP450" s="233">
        <f t="shared" si="160"/>
        <v>0</v>
      </c>
      <c r="AQ450" s="233" t="str">
        <f t="shared" si="161"/>
        <v/>
      </c>
      <c r="AR450" s="113">
        <f t="shared" si="162"/>
        <v>0</v>
      </c>
    </row>
    <row r="451" spans="1:44">
      <c r="A451" s="158"/>
      <c r="B451" s="153"/>
      <c r="C451" s="154"/>
      <c r="D451" s="154"/>
      <c r="E451" s="154"/>
      <c r="F451" s="154"/>
      <c r="G451" s="154"/>
      <c r="H451" s="154"/>
      <c r="I451" s="150"/>
      <c r="J451" s="149"/>
      <c r="K451" s="151"/>
      <c r="L451" s="185">
        <f t="shared" si="168"/>
        <v>0</v>
      </c>
      <c r="M451" s="185">
        <f t="shared" si="169"/>
        <v>0</v>
      </c>
      <c r="N451" s="186">
        <f t="shared" si="170"/>
        <v>0</v>
      </c>
      <c r="O451" s="180"/>
      <c r="P451" s="177"/>
      <c r="Q451" s="166" t="str">
        <f t="shared" si="148"/>
        <v/>
      </c>
      <c r="R451" s="166"/>
      <c r="S451" s="167" t="e">
        <f>IF(HYPERLINK(INDEX(Tables!D:D,MATCH('BG Justif'!Q451,Tables!F:F,0)))&lt;&gt;"",HYPERLINK(INDEX(Tables!D:D,MATCH('BG Justif'!Q451,Tables!F:F,0)),"Tableau de variation"),"")</f>
        <v>#N/A</v>
      </c>
      <c r="T451" s="168"/>
      <c r="U451" s="169"/>
      <c r="Z451" s="233" t="str">
        <f t="shared" si="149"/>
        <v/>
      </c>
      <c r="AA451" s="233">
        <f t="shared" si="150"/>
        <v>0</v>
      </c>
      <c r="AB451" s="233">
        <f t="shared" si="163"/>
        <v>0</v>
      </c>
      <c r="AC451" s="233">
        <f t="shared" si="164"/>
        <v>0</v>
      </c>
      <c r="AD451" s="233">
        <f t="shared" si="165"/>
        <v>0</v>
      </c>
      <c r="AE451" s="233">
        <f t="shared" si="166"/>
        <v>0</v>
      </c>
      <c r="AF451" s="233">
        <f t="shared" si="167"/>
        <v>0</v>
      </c>
      <c r="AG451" s="233">
        <f t="shared" si="151"/>
        <v>0</v>
      </c>
      <c r="AH451" s="233">
        <f t="shared" si="152"/>
        <v>0</v>
      </c>
      <c r="AI451" s="233">
        <f t="shared" si="153"/>
        <v>0</v>
      </c>
      <c r="AJ451" s="233">
        <f t="shared" si="154"/>
        <v>0</v>
      </c>
      <c r="AK451" s="233">
        <f t="shared" si="155"/>
        <v>0</v>
      </c>
      <c r="AL451" s="233">
        <f t="shared" si="156"/>
        <v>0</v>
      </c>
      <c r="AM451" s="233">
        <f t="shared" si="157"/>
        <v>0</v>
      </c>
      <c r="AN451" s="233">
        <f t="shared" si="158"/>
        <v>0</v>
      </c>
      <c r="AO451" s="233">
        <f t="shared" si="159"/>
        <v>0</v>
      </c>
      <c r="AP451" s="233">
        <f t="shared" si="160"/>
        <v>0</v>
      </c>
      <c r="AQ451" s="233" t="str">
        <f t="shared" si="161"/>
        <v/>
      </c>
      <c r="AR451" s="113">
        <f t="shared" si="162"/>
        <v>0</v>
      </c>
    </row>
    <row r="452" spans="1:44">
      <c r="A452" s="158"/>
      <c r="B452" s="153"/>
      <c r="C452" s="154"/>
      <c r="D452" s="154"/>
      <c r="E452" s="154"/>
      <c r="F452" s="154"/>
      <c r="G452" s="154"/>
      <c r="H452" s="154"/>
      <c r="I452" s="141"/>
      <c r="J452" s="149"/>
      <c r="K452" s="143"/>
      <c r="L452" s="185">
        <f t="shared" si="168"/>
        <v>0</v>
      </c>
      <c r="M452" s="185">
        <f t="shared" si="169"/>
        <v>0</v>
      </c>
      <c r="N452" s="186">
        <f t="shared" si="170"/>
        <v>0</v>
      </c>
      <c r="O452" s="180"/>
      <c r="P452" s="177"/>
      <c r="Q452" s="166" t="str">
        <f t="shared" si="148"/>
        <v/>
      </c>
      <c r="R452" s="166"/>
      <c r="S452" s="167" t="e">
        <f>IF(HYPERLINK(INDEX(Tables!D:D,MATCH('BG Justif'!Q452,Tables!F:F,0)))&lt;&gt;"",HYPERLINK(INDEX(Tables!D:D,MATCH('BG Justif'!Q452,Tables!F:F,0)),"Tableau de variation"),"")</f>
        <v>#N/A</v>
      </c>
      <c r="T452" s="168"/>
      <c r="U452" s="169"/>
      <c r="Z452" s="233" t="str">
        <f t="shared" si="149"/>
        <v/>
      </c>
      <c r="AA452" s="233">
        <f t="shared" si="150"/>
        <v>0</v>
      </c>
      <c r="AB452" s="233">
        <f t="shared" si="163"/>
        <v>0</v>
      </c>
      <c r="AC452" s="233">
        <f t="shared" si="164"/>
        <v>0</v>
      </c>
      <c r="AD452" s="233">
        <f t="shared" si="165"/>
        <v>0</v>
      </c>
      <c r="AE452" s="233">
        <f t="shared" si="166"/>
        <v>0</v>
      </c>
      <c r="AF452" s="233">
        <f t="shared" si="167"/>
        <v>0</v>
      </c>
      <c r="AG452" s="233">
        <f t="shared" si="151"/>
        <v>0</v>
      </c>
      <c r="AH452" s="233">
        <f t="shared" si="152"/>
        <v>0</v>
      </c>
      <c r="AI452" s="233">
        <f t="shared" si="153"/>
        <v>0</v>
      </c>
      <c r="AJ452" s="233">
        <f t="shared" si="154"/>
        <v>0</v>
      </c>
      <c r="AK452" s="233">
        <f t="shared" si="155"/>
        <v>0</v>
      </c>
      <c r="AL452" s="233">
        <f t="shared" si="156"/>
        <v>0</v>
      </c>
      <c r="AM452" s="233">
        <f t="shared" si="157"/>
        <v>0</v>
      </c>
      <c r="AN452" s="233">
        <f t="shared" si="158"/>
        <v>0</v>
      </c>
      <c r="AO452" s="233">
        <f t="shared" si="159"/>
        <v>0</v>
      </c>
      <c r="AP452" s="233">
        <f t="shared" si="160"/>
        <v>0</v>
      </c>
      <c r="AQ452" s="233" t="str">
        <f t="shared" si="161"/>
        <v/>
      </c>
      <c r="AR452" s="113">
        <f t="shared" si="162"/>
        <v>0</v>
      </c>
    </row>
    <row r="453" spans="1:44">
      <c r="A453" s="158"/>
      <c r="B453" s="153"/>
      <c r="C453" s="154"/>
      <c r="D453" s="154"/>
      <c r="E453" s="154"/>
      <c r="F453" s="154"/>
      <c r="G453" s="154"/>
      <c r="H453" s="154"/>
      <c r="I453" s="150"/>
      <c r="J453" s="149"/>
      <c r="K453" s="151"/>
      <c r="L453" s="185">
        <f t="shared" si="168"/>
        <v>0</v>
      </c>
      <c r="M453" s="185">
        <f t="shared" si="169"/>
        <v>0</v>
      </c>
      <c r="N453" s="186">
        <f t="shared" si="170"/>
        <v>0</v>
      </c>
      <c r="O453" s="180"/>
      <c r="P453" s="177"/>
      <c r="Q453" s="166" t="str">
        <f t="shared" ref="Q453:Q516" si="171">IFERROR(VLOOKUP(A453,Table_Cptes,5,TRUE),"")</f>
        <v/>
      </c>
      <c r="R453" s="166"/>
      <c r="S453" s="167" t="e">
        <f>IF(HYPERLINK(INDEX(Tables!D:D,MATCH('BG Justif'!Q453,Tables!F:F,0)))&lt;&gt;"",HYPERLINK(INDEX(Tables!D:D,MATCH('BG Justif'!Q453,Tables!F:F,0)),"Tableau de variation"),"")</f>
        <v>#N/A</v>
      </c>
      <c r="T453" s="168"/>
      <c r="U453" s="169"/>
      <c r="Z453" s="233" t="str">
        <f t="shared" si="149"/>
        <v/>
      </c>
      <c r="AA453" s="233">
        <f t="shared" si="150"/>
        <v>0</v>
      </c>
      <c r="AB453" s="233">
        <f t="shared" si="163"/>
        <v>0</v>
      </c>
      <c r="AC453" s="233">
        <f t="shared" si="164"/>
        <v>0</v>
      </c>
      <c r="AD453" s="233">
        <f t="shared" si="165"/>
        <v>0</v>
      </c>
      <c r="AE453" s="233">
        <f t="shared" si="166"/>
        <v>0</v>
      </c>
      <c r="AF453" s="233">
        <f t="shared" si="167"/>
        <v>0</v>
      </c>
      <c r="AG453" s="233">
        <f t="shared" si="151"/>
        <v>0</v>
      </c>
      <c r="AH453" s="233">
        <f t="shared" si="152"/>
        <v>0</v>
      </c>
      <c r="AI453" s="233">
        <f t="shared" si="153"/>
        <v>0</v>
      </c>
      <c r="AJ453" s="233">
        <f t="shared" si="154"/>
        <v>0</v>
      </c>
      <c r="AK453" s="233">
        <f t="shared" si="155"/>
        <v>0</v>
      </c>
      <c r="AL453" s="233">
        <f t="shared" si="156"/>
        <v>0</v>
      </c>
      <c r="AM453" s="233">
        <f t="shared" si="157"/>
        <v>0</v>
      </c>
      <c r="AN453" s="233">
        <f t="shared" si="158"/>
        <v>0</v>
      </c>
      <c r="AO453" s="233">
        <f t="shared" si="159"/>
        <v>0</v>
      </c>
      <c r="AP453" s="233">
        <f t="shared" si="160"/>
        <v>0</v>
      </c>
      <c r="AQ453" s="233" t="str">
        <f t="shared" si="161"/>
        <v/>
      </c>
      <c r="AR453" s="113">
        <f t="shared" si="162"/>
        <v>0</v>
      </c>
    </row>
    <row r="454" spans="1:44">
      <c r="A454" s="158"/>
      <c r="B454" s="153"/>
      <c r="C454" s="154"/>
      <c r="D454" s="154"/>
      <c r="E454" s="154"/>
      <c r="F454" s="154"/>
      <c r="G454" s="154"/>
      <c r="H454" s="154"/>
      <c r="I454" s="141"/>
      <c r="J454" s="149"/>
      <c r="K454" s="143"/>
      <c r="L454" s="185">
        <f t="shared" si="168"/>
        <v>0</v>
      </c>
      <c r="M454" s="185">
        <f t="shared" si="169"/>
        <v>0</v>
      </c>
      <c r="N454" s="186">
        <f t="shared" si="170"/>
        <v>0</v>
      </c>
      <c r="O454" s="180"/>
      <c r="P454" s="177"/>
      <c r="Q454" s="166" t="str">
        <f t="shared" si="171"/>
        <v/>
      </c>
      <c r="R454" s="166"/>
      <c r="S454" s="167" t="e">
        <f>IF(HYPERLINK(INDEX(Tables!D:D,MATCH('BG Justif'!Q454,Tables!F:F,0)))&lt;&gt;"",HYPERLINK(INDEX(Tables!D:D,MATCH('BG Justif'!Q454,Tables!F:F,0)),"Tableau de variation"),"")</f>
        <v>#N/A</v>
      </c>
      <c r="T454" s="168"/>
      <c r="U454" s="169"/>
      <c r="Z454" s="233" t="str">
        <f t="shared" ref="Z454:Z517" si="172">+Q454</f>
        <v/>
      </c>
      <c r="AA454" s="233">
        <f t="shared" ref="AA454:AA517" si="173">+A454</f>
        <v>0</v>
      </c>
      <c r="AB454" s="233">
        <f t="shared" si="163"/>
        <v>0</v>
      </c>
      <c r="AC454" s="233">
        <f t="shared" si="164"/>
        <v>0</v>
      </c>
      <c r="AD454" s="233">
        <f t="shared" si="165"/>
        <v>0</v>
      </c>
      <c r="AE454" s="233">
        <f t="shared" si="166"/>
        <v>0</v>
      </c>
      <c r="AF454" s="233">
        <f t="shared" si="167"/>
        <v>0</v>
      </c>
      <c r="AG454" s="233">
        <f t="shared" si="151"/>
        <v>0</v>
      </c>
      <c r="AH454" s="233">
        <f t="shared" si="152"/>
        <v>0</v>
      </c>
      <c r="AI454" s="233">
        <f t="shared" si="153"/>
        <v>0</v>
      </c>
      <c r="AJ454" s="233">
        <f t="shared" si="154"/>
        <v>0</v>
      </c>
      <c r="AK454" s="233">
        <f t="shared" si="155"/>
        <v>0</v>
      </c>
      <c r="AL454" s="233">
        <f t="shared" si="156"/>
        <v>0</v>
      </c>
      <c r="AM454" s="233">
        <f t="shared" si="157"/>
        <v>0</v>
      </c>
      <c r="AN454" s="233">
        <f t="shared" si="158"/>
        <v>0</v>
      </c>
      <c r="AO454" s="233">
        <f t="shared" si="159"/>
        <v>0</v>
      </c>
      <c r="AP454" s="233">
        <f t="shared" si="160"/>
        <v>0</v>
      </c>
      <c r="AQ454" s="233" t="str">
        <f t="shared" si="161"/>
        <v/>
      </c>
      <c r="AR454" s="113">
        <f t="shared" si="162"/>
        <v>0</v>
      </c>
    </row>
    <row r="455" spans="1:44">
      <c r="A455" s="158"/>
      <c r="B455" s="153"/>
      <c r="C455" s="154"/>
      <c r="D455" s="154"/>
      <c r="E455" s="154"/>
      <c r="F455" s="154"/>
      <c r="G455" s="154"/>
      <c r="H455" s="154"/>
      <c r="I455" s="150"/>
      <c r="J455" s="149"/>
      <c r="K455" s="151"/>
      <c r="L455" s="185">
        <f t="shared" si="168"/>
        <v>0</v>
      </c>
      <c r="M455" s="185">
        <f t="shared" si="169"/>
        <v>0</v>
      </c>
      <c r="N455" s="186">
        <f t="shared" si="170"/>
        <v>0</v>
      </c>
      <c r="O455" s="180"/>
      <c r="P455" s="177"/>
      <c r="Q455" s="166" t="str">
        <f t="shared" si="171"/>
        <v/>
      </c>
      <c r="R455" s="166"/>
      <c r="S455" s="167" t="e">
        <f>IF(HYPERLINK(INDEX(Tables!D:D,MATCH('BG Justif'!Q455,Tables!F:F,0)))&lt;&gt;"",HYPERLINK(INDEX(Tables!D:D,MATCH('BG Justif'!Q455,Tables!F:F,0)),"Tableau de variation"),"")</f>
        <v>#N/A</v>
      </c>
      <c r="T455" s="168"/>
      <c r="U455" s="169"/>
      <c r="Z455" s="233" t="str">
        <f t="shared" si="172"/>
        <v/>
      </c>
      <c r="AA455" s="233">
        <f t="shared" si="173"/>
        <v>0</v>
      </c>
      <c r="AB455" s="233">
        <f t="shared" si="163"/>
        <v>0</v>
      </c>
      <c r="AC455" s="233">
        <f t="shared" si="164"/>
        <v>0</v>
      </c>
      <c r="AD455" s="233">
        <f t="shared" si="165"/>
        <v>0</v>
      </c>
      <c r="AE455" s="233">
        <f t="shared" si="166"/>
        <v>0</v>
      </c>
      <c r="AF455" s="233">
        <f t="shared" si="167"/>
        <v>0</v>
      </c>
      <c r="AG455" s="233">
        <f t="shared" si="151"/>
        <v>0</v>
      </c>
      <c r="AH455" s="233">
        <f t="shared" si="152"/>
        <v>0</v>
      </c>
      <c r="AI455" s="233">
        <f t="shared" si="153"/>
        <v>0</v>
      </c>
      <c r="AJ455" s="233">
        <f t="shared" si="154"/>
        <v>0</v>
      </c>
      <c r="AK455" s="233">
        <f t="shared" si="155"/>
        <v>0</v>
      </c>
      <c r="AL455" s="233">
        <f t="shared" si="156"/>
        <v>0</v>
      </c>
      <c r="AM455" s="233">
        <f t="shared" si="157"/>
        <v>0</v>
      </c>
      <c r="AN455" s="233">
        <f t="shared" si="158"/>
        <v>0</v>
      </c>
      <c r="AO455" s="233">
        <f t="shared" si="159"/>
        <v>0</v>
      </c>
      <c r="AP455" s="233">
        <f t="shared" si="160"/>
        <v>0</v>
      </c>
      <c r="AQ455" s="233" t="str">
        <f t="shared" si="161"/>
        <v/>
      </c>
      <c r="AR455" s="113">
        <f t="shared" si="162"/>
        <v>0</v>
      </c>
    </row>
    <row r="456" spans="1:44">
      <c r="A456" s="158"/>
      <c r="B456" s="153"/>
      <c r="C456" s="154"/>
      <c r="D456" s="154"/>
      <c r="E456" s="154"/>
      <c r="F456" s="154"/>
      <c r="G456" s="154"/>
      <c r="H456" s="154"/>
      <c r="I456" s="141"/>
      <c r="J456" s="149"/>
      <c r="K456" s="143"/>
      <c r="L456" s="185">
        <f t="shared" si="168"/>
        <v>0</v>
      </c>
      <c r="M456" s="185">
        <f t="shared" si="169"/>
        <v>0</v>
      </c>
      <c r="N456" s="186">
        <f t="shared" si="170"/>
        <v>0</v>
      </c>
      <c r="O456" s="180"/>
      <c r="P456" s="177"/>
      <c r="Q456" s="166" t="str">
        <f t="shared" si="171"/>
        <v/>
      </c>
      <c r="R456" s="166"/>
      <c r="S456" s="167" t="e">
        <f>IF(HYPERLINK(INDEX(Tables!D:D,MATCH('BG Justif'!Q456,Tables!F:F,0)))&lt;&gt;"",HYPERLINK(INDEX(Tables!D:D,MATCH('BG Justif'!Q456,Tables!F:F,0)),"Tableau de variation"),"")</f>
        <v>#N/A</v>
      </c>
      <c r="T456" s="168"/>
      <c r="U456" s="169"/>
      <c r="Z456" s="233" t="str">
        <f t="shared" si="172"/>
        <v/>
      </c>
      <c r="AA456" s="233">
        <f t="shared" si="173"/>
        <v>0</v>
      </c>
      <c r="AB456" s="233">
        <f t="shared" si="163"/>
        <v>0</v>
      </c>
      <c r="AC456" s="233">
        <f t="shared" si="164"/>
        <v>0</v>
      </c>
      <c r="AD456" s="233">
        <f t="shared" si="165"/>
        <v>0</v>
      </c>
      <c r="AE456" s="233">
        <f t="shared" si="166"/>
        <v>0</v>
      </c>
      <c r="AF456" s="233">
        <f t="shared" si="167"/>
        <v>0</v>
      </c>
      <c r="AG456" s="233">
        <f t="shared" si="151"/>
        <v>0</v>
      </c>
      <c r="AH456" s="233">
        <f t="shared" si="152"/>
        <v>0</v>
      </c>
      <c r="AI456" s="233">
        <f t="shared" si="153"/>
        <v>0</v>
      </c>
      <c r="AJ456" s="233">
        <f t="shared" si="154"/>
        <v>0</v>
      </c>
      <c r="AK456" s="233">
        <f t="shared" si="155"/>
        <v>0</v>
      </c>
      <c r="AL456" s="233">
        <f t="shared" si="156"/>
        <v>0</v>
      </c>
      <c r="AM456" s="233">
        <f t="shared" si="157"/>
        <v>0</v>
      </c>
      <c r="AN456" s="233">
        <f t="shared" si="158"/>
        <v>0</v>
      </c>
      <c r="AO456" s="233">
        <f t="shared" si="159"/>
        <v>0</v>
      </c>
      <c r="AP456" s="233">
        <f t="shared" si="160"/>
        <v>0</v>
      </c>
      <c r="AQ456" s="233" t="str">
        <f t="shared" si="161"/>
        <v/>
      </c>
      <c r="AR456" s="113">
        <f t="shared" si="162"/>
        <v>0</v>
      </c>
    </row>
    <row r="457" spans="1:44">
      <c r="A457" s="158"/>
      <c r="B457" s="153"/>
      <c r="C457" s="154"/>
      <c r="D457" s="154"/>
      <c r="E457" s="154"/>
      <c r="F457" s="154"/>
      <c r="G457" s="154"/>
      <c r="H457" s="154"/>
      <c r="I457" s="150"/>
      <c r="J457" s="149"/>
      <c r="K457" s="151"/>
      <c r="L457" s="185">
        <f t="shared" si="168"/>
        <v>0</v>
      </c>
      <c r="M457" s="185">
        <f t="shared" si="169"/>
        <v>0</v>
      </c>
      <c r="N457" s="186">
        <f t="shared" si="170"/>
        <v>0</v>
      </c>
      <c r="O457" s="180"/>
      <c r="P457" s="177"/>
      <c r="Q457" s="166" t="str">
        <f t="shared" si="171"/>
        <v/>
      </c>
      <c r="R457" s="166"/>
      <c r="S457" s="167" t="e">
        <f>IF(HYPERLINK(INDEX(Tables!D:D,MATCH('BG Justif'!Q457,Tables!F:F,0)))&lt;&gt;"",HYPERLINK(INDEX(Tables!D:D,MATCH('BG Justif'!Q457,Tables!F:F,0)),"Tableau de variation"),"")</f>
        <v>#N/A</v>
      </c>
      <c r="T457" s="168"/>
      <c r="U457" s="169"/>
      <c r="Z457" s="233" t="str">
        <f t="shared" si="172"/>
        <v/>
      </c>
      <c r="AA457" s="233">
        <f t="shared" si="173"/>
        <v>0</v>
      </c>
      <c r="AB457" s="233">
        <f t="shared" si="163"/>
        <v>0</v>
      </c>
      <c r="AC457" s="233">
        <f t="shared" si="164"/>
        <v>0</v>
      </c>
      <c r="AD457" s="233">
        <f t="shared" si="165"/>
        <v>0</v>
      </c>
      <c r="AE457" s="233">
        <f t="shared" si="166"/>
        <v>0</v>
      </c>
      <c r="AF457" s="233">
        <f t="shared" si="167"/>
        <v>0</v>
      </c>
      <c r="AG457" s="233">
        <f t="shared" si="151"/>
        <v>0</v>
      </c>
      <c r="AH457" s="233">
        <f t="shared" si="152"/>
        <v>0</v>
      </c>
      <c r="AI457" s="233">
        <f t="shared" si="153"/>
        <v>0</v>
      </c>
      <c r="AJ457" s="233">
        <f t="shared" si="154"/>
        <v>0</v>
      </c>
      <c r="AK457" s="233">
        <f t="shared" si="155"/>
        <v>0</v>
      </c>
      <c r="AL457" s="233">
        <f t="shared" si="156"/>
        <v>0</v>
      </c>
      <c r="AM457" s="233">
        <f t="shared" si="157"/>
        <v>0</v>
      </c>
      <c r="AN457" s="233">
        <f t="shared" si="158"/>
        <v>0</v>
      </c>
      <c r="AO457" s="233">
        <f t="shared" si="159"/>
        <v>0</v>
      </c>
      <c r="AP457" s="233">
        <f t="shared" si="160"/>
        <v>0</v>
      </c>
      <c r="AQ457" s="233" t="str">
        <f t="shared" si="161"/>
        <v/>
      </c>
      <c r="AR457" s="113">
        <f t="shared" si="162"/>
        <v>0</v>
      </c>
    </row>
    <row r="458" spans="1:44">
      <c r="A458" s="158"/>
      <c r="B458" s="153"/>
      <c r="C458" s="154"/>
      <c r="D458" s="154"/>
      <c r="E458" s="154"/>
      <c r="F458" s="154"/>
      <c r="G458" s="154"/>
      <c r="H458" s="154"/>
      <c r="I458" s="141"/>
      <c r="J458" s="149"/>
      <c r="K458" s="143"/>
      <c r="L458" s="185">
        <f t="shared" si="168"/>
        <v>0</v>
      </c>
      <c r="M458" s="185">
        <f t="shared" si="169"/>
        <v>0</v>
      </c>
      <c r="N458" s="186">
        <f t="shared" si="170"/>
        <v>0</v>
      </c>
      <c r="O458" s="180"/>
      <c r="P458" s="177"/>
      <c r="Q458" s="166" t="str">
        <f t="shared" si="171"/>
        <v/>
      </c>
      <c r="R458" s="166"/>
      <c r="S458" s="167" t="e">
        <f>IF(HYPERLINK(INDEX(Tables!D:D,MATCH('BG Justif'!Q458,Tables!F:F,0)))&lt;&gt;"",HYPERLINK(INDEX(Tables!D:D,MATCH('BG Justif'!Q458,Tables!F:F,0)),"Tableau de variation"),"")</f>
        <v>#N/A</v>
      </c>
      <c r="T458" s="168"/>
      <c r="U458" s="169"/>
      <c r="Z458" s="233" t="str">
        <f t="shared" si="172"/>
        <v/>
      </c>
      <c r="AA458" s="233">
        <f t="shared" si="173"/>
        <v>0</v>
      </c>
      <c r="AB458" s="233">
        <f t="shared" si="163"/>
        <v>0</v>
      </c>
      <c r="AC458" s="233">
        <f t="shared" si="164"/>
        <v>0</v>
      </c>
      <c r="AD458" s="233">
        <f t="shared" si="165"/>
        <v>0</v>
      </c>
      <c r="AE458" s="233">
        <f t="shared" si="166"/>
        <v>0</v>
      </c>
      <c r="AF458" s="233">
        <f t="shared" si="167"/>
        <v>0</v>
      </c>
      <c r="AG458" s="233">
        <f t="shared" si="151"/>
        <v>0</v>
      </c>
      <c r="AH458" s="233">
        <f t="shared" si="152"/>
        <v>0</v>
      </c>
      <c r="AI458" s="233">
        <f t="shared" si="153"/>
        <v>0</v>
      </c>
      <c r="AJ458" s="233">
        <f t="shared" si="154"/>
        <v>0</v>
      </c>
      <c r="AK458" s="233">
        <f t="shared" si="155"/>
        <v>0</v>
      </c>
      <c r="AL458" s="233">
        <f t="shared" si="156"/>
        <v>0</v>
      </c>
      <c r="AM458" s="233">
        <f t="shared" si="157"/>
        <v>0</v>
      </c>
      <c r="AN458" s="233">
        <f t="shared" si="158"/>
        <v>0</v>
      </c>
      <c r="AO458" s="233">
        <f t="shared" si="159"/>
        <v>0</v>
      </c>
      <c r="AP458" s="233">
        <f t="shared" si="160"/>
        <v>0</v>
      </c>
      <c r="AQ458" s="233" t="str">
        <f t="shared" si="161"/>
        <v/>
      </c>
      <c r="AR458" s="113">
        <f t="shared" si="162"/>
        <v>0</v>
      </c>
    </row>
    <row r="459" spans="1:44">
      <c r="A459" s="158"/>
      <c r="B459" s="153"/>
      <c r="C459" s="154"/>
      <c r="D459" s="154"/>
      <c r="E459" s="154"/>
      <c r="F459" s="154"/>
      <c r="G459" s="154"/>
      <c r="H459" s="154"/>
      <c r="I459" s="150"/>
      <c r="J459" s="149"/>
      <c r="K459" s="151"/>
      <c r="L459" s="185">
        <f t="shared" si="168"/>
        <v>0</v>
      </c>
      <c r="M459" s="185">
        <f t="shared" si="169"/>
        <v>0</v>
      </c>
      <c r="N459" s="186">
        <f t="shared" si="170"/>
        <v>0</v>
      </c>
      <c r="O459" s="180"/>
      <c r="P459" s="177"/>
      <c r="Q459" s="166" t="str">
        <f t="shared" si="171"/>
        <v/>
      </c>
      <c r="R459" s="166"/>
      <c r="S459" s="167" t="e">
        <f>IF(HYPERLINK(INDEX(Tables!D:D,MATCH('BG Justif'!Q459,Tables!F:F,0)))&lt;&gt;"",HYPERLINK(INDEX(Tables!D:D,MATCH('BG Justif'!Q459,Tables!F:F,0)),"Tableau de variation"),"")</f>
        <v>#N/A</v>
      </c>
      <c r="T459" s="168"/>
      <c r="U459" s="169"/>
      <c r="Z459" s="233" t="str">
        <f t="shared" si="172"/>
        <v/>
      </c>
      <c r="AA459" s="233">
        <f t="shared" si="173"/>
        <v>0</v>
      </c>
      <c r="AB459" s="233">
        <f t="shared" si="163"/>
        <v>0</v>
      </c>
      <c r="AC459" s="233">
        <f t="shared" si="164"/>
        <v>0</v>
      </c>
      <c r="AD459" s="233">
        <f t="shared" si="165"/>
        <v>0</v>
      </c>
      <c r="AE459" s="233">
        <f t="shared" si="166"/>
        <v>0</v>
      </c>
      <c r="AF459" s="233">
        <f t="shared" si="167"/>
        <v>0</v>
      </c>
      <c r="AG459" s="233">
        <f t="shared" si="151"/>
        <v>0</v>
      </c>
      <c r="AH459" s="233">
        <f t="shared" si="152"/>
        <v>0</v>
      </c>
      <c r="AI459" s="233">
        <f t="shared" si="153"/>
        <v>0</v>
      </c>
      <c r="AJ459" s="233">
        <f t="shared" si="154"/>
        <v>0</v>
      </c>
      <c r="AK459" s="233">
        <f t="shared" si="155"/>
        <v>0</v>
      </c>
      <c r="AL459" s="233">
        <f t="shared" si="156"/>
        <v>0</v>
      </c>
      <c r="AM459" s="233">
        <f t="shared" si="157"/>
        <v>0</v>
      </c>
      <c r="AN459" s="233">
        <f t="shared" si="158"/>
        <v>0</v>
      </c>
      <c r="AO459" s="233">
        <f t="shared" si="159"/>
        <v>0</v>
      </c>
      <c r="AP459" s="233">
        <f t="shared" si="160"/>
        <v>0</v>
      </c>
      <c r="AQ459" s="233" t="str">
        <f t="shared" si="161"/>
        <v/>
      </c>
      <c r="AR459" s="113">
        <f t="shared" si="162"/>
        <v>0</v>
      </c>
    </row>
    <row r="460" spans="1:44">
      <c r="A460" s="158"/>
      <c r="B460" s="153"/>
      <c r="C460" s="154"/>
      <c r="D460" s="154"/>
      <c r="E460" s="154"/>
      <c r="F460" s="154"/>
      <c r="G460" s="154"/>
      <c r="H460" s="154"/>
      <c r="I460" s="141"/>
      <c r="J460" s="149"/>
      <c r="K460" s="143"/>
      <c r="L460" s="185">
        <f t="shared" si="168"/>
        <v>0</v>
      </c>
      <c r="M460" s="185">
        <f t="shared" si="169"/>
        <v>0</v>
      </c>
      <c r="N460" s="186">
        <f t="shared" si="170"/>
        <v>0</v>
      </c>
      <c r="O460" s="180"/>
      <c r="P460" s="177"/>
      <c r="Q460" s="166" t="str">
        <f t="shared" si="171"/>
        <v/>
      </c>
      <c r="R460" s="166"/>
      <c r="S460" s="167" t="e">
        <f>IF(HYPERLINK(INDEX(Tables!D:D,MATCH('BG Justif'!Q460,Tables!F:F,0)))&lt;&gt;"",HYPERLINK(INDEX(Tables!D:D,MATCH('BG Justif'!Q460,Tables!F:F,0)),"Tableau de variation"),"")</f>
        <v>#N/A</v>
      </c>
      <c r="T460" s="168"/>
      <c r="U460" s="169"/>
      <c r="Z460" s="233" t="str">
        <f t="shared" si="172"/>
        <v/>
      </c>
      <c r="AA460" s="233">
        <f t="shared" si="173"/>
        <v>0</v>
      </c>
      <c r="AB460" s="233">
        <f t="shared" si="163"/>
        <v>0</v>
      </c>
      <c r="AC460" s="233">
        <f t="shared" si="164"/>
        <v>0</v>
      </c>
      <c r="AD460" s="233">
        <f t="shared" si="165"/>
        <v>0</v>
      </c>
      <c r="AE460" s="233">
        <f t="shared" si="166"/>
        <v>0</v>
      </c>
      <c r="AF460" s="233">
        <f t="shared" si="167"/>
        <v>0</v>
      </c>
      <c r="AG460" s="233">
        <f t="shared" si="151"/>
        <v>0</v>
      </c>
      <c r="AH460" s="233">
        <f t="shared" si="152"/>
        <v>0</v>
      </c>
      <c r="AI460" s="233">
        <f t="shared" si="153"/>
        <v>0</v>
      </c>
      <c r="AJ460" s="233">
        <f t="shared" si="154"/>
        <v>0</v>
      </c>
      <c r="AK460" s="233">
        <f t="shared" si="155"/>
        <v>0</v>
      </c>
      <c r="AL460" s="233">
        <f t="shared" si="156"/>
        <v>0</v>
      </c>
      <c r="AM460" s="233">
        <f t="shared" si="157"/>
        <v>0</v>
      </c>
      <c r="AN460" s="233">
        <f t="shared" si="158"/>
        <v>0</v>
      </c>
      <c r="AO460" s="233">
        <f t="shared" si="159"/>
        <v>0</v>
      </c>
      <c r="AP460" s="233">
        <f t="shared" si="160"/>
        <v>0</v>
      </c>
      <c r="AQ460" s="233" t="str">
        <f t="shared" si="161"/>
        <v/>
      </c>
      <c r="AR460" s="113">
        <f t="shared" si="162"/>
        <v>0</v>
      </c>
    </row>
    <row r="461" spans="1:44">
      <c r="A461" s="158"/>
      <c r="B461" s="153"/>
      <c r="C461" s="154"/>
      <c r="D461" s="154"/>
      <c r="E461" s="154"/>
      <c r="F461" s="154"/>
      <c r="G461" s="154"/>
      <c r="H461" s="154"/>
      <c r="I461" s="150"/>
      <c r="J461" s="149"/>
      <c r="K461" s="151"/>
      <c r="L461" s="185">
        <f t="shared" si="168"/>
        <v>0</v>
      </c>
      <c r="M461" s="185">
        <f t="shared" si="169"/>
        <v>0</v>
      </c>
      <c r="N461" s="186">
        <f t="shared" si="170"/>
        <v>0</v>
      </c>
      <c r="O461" s="180"/>
      <c r="P461" s="177"/>
      <c r="Q461" s="166" t="str">
        <f t="shared" si="171"/>
        <v/>
      </c>
      <c r="R461" s="166"/>
      <c r="S461" s="167" t="e">
        <f>IF(HYPERLINK(INDEX(Tables!D:D,MATCH('BG Justif'!Q461,Tables!F:F,0)))&lt;&gt;"",HYPERLINK(INDEX(Tables!D:D,MATCH('BG Justif'!Q461,Tables!F:F,0)),"Tableau de variation"),"")</f>
        <v>#N/A</v>
      </c>
      <c r="T461" s="168"/>
      <c r="U461" s="169"/>
      <c r="Z461" s="233" t="str">
        <f t="shared" si="172"/>
        <v/>
      </c>
      <c r="AA461" s="233">
        <f t="shared" si="173"/>
        <v>0</v>
      </c>
      <c r="AB461" s="233">
        <f t="shared" si="163"/>
        <v>0</v>
      </c>
      <c r="AC461" s="233">
        <f t="shared" si="164"/>
        <v>0</v>
      </c>
      <c r="AD461" s="233">
        <f t="shared" si="165"/>
        <v>0</v>
      </c>
      <c r="AE461" s="233">
        <f t="shared" si="166"/>
        <v>0</v>
      </c>
      <c r="AF461" s="233">
        <f t="shared" si="167"/>
        <v>0</v>
      </c>
      <c r="AG461" s="233">
        <f t="shared" si="151"/>
        <v>0</v>
      </c>
      <c r="AH461" s="233">
        <f t="shared" si="152"/>
        <v>0</v>
      </c>
      <c r="AI461" s="233">
        <f t="shared" si="153"/>
        <v>0</v>
      </c>
      <c r="AJ461" s="233">
        <f t="shared" si="154"/>
        <v>0</v>
      </c>
      <c r="AK461" s="233">
        <f t="shared" si="155"/>
        <v>0</v>
      </c>
      <c r="AL461" s="233">
        <f t="shared" si="156"/>
        <v>0</v>
      </c>
      <c r="AM461" s="233">
        <f t="shared" si="157"/>
        <v>0</v>
      </c>
      <c r="AN461" s="233">
        <f t="shared" si="158"/>
        <v>0</v>
      </c>
      <c r="AO461" s="233">
        <f t="shared" si="159"/>
        <v>0</v>
      </c>
      <c r="AP461" s="233">
        <f t="shared" si="160"/>
        <v>0</v>
      </c>
      <c r="AQ461" s="233" t="str">
        <f t="shared" si="161"/>
        <v/>
      </c>
      <c r="AR461" s="113">
        <f t="shared" si="162"/>
        <v>0</v>
      </c>
    </row>
    <row r="462" spans="1:44">
      <c r="A462" s="158"/>
      <c r="B462" s="153"/>
      <c r="C462" s="154"/>
      <c r="D462" s="154"/>
      <c r="E462" s="154"/>
      <c r="F462" s="154"/>
      <c r="G462" s="154"/>
      <c r="H462" s="154"/>
      <c r="I462" s="141"/>
      <c r="J462" s="149"/>
      <c r="K462" s="143"/>
      <c r="L462" s="185">
        <f t="shared" si="168"/>
        <v>0</v>
      </c>
      <c r="M462" s="185">
        <f t="shared" si="169"/>
        <v>0</v>
      </c>
      <c r="N462" s="186">
        <f t="shared" si="170"/>
        <v>0</v>
      </c>
      <c r="O462" s="180"/>
      <c r="P462" s="177"/>
      <c r="Q462" s="166" t="str">
        <f t="shared" si="171"/>
        <v/>
      </c>
      <c r="R462" s="166"/>
      <c r="S462" s="167" t="e">
        <f>IF(HYPERLINK(INDEX(Tables!D:D,MATCH('BG Justif'!Q462,Tables!F:F,0)))&lt;&gt;"",HYPERLINK(INDEX(Tables!D:D,MATCH('BG Justif'!Q462,Tables!F:F,0)),"Tableau de variation"),"")</f>
        <v>#N/A</v>
      </c>
      <c r="T462" s="168"/>
      <c r="U462" s="169"/>
      <c r="Z462" s="233" t="str">
        <f t="shared" si="172"/>
        <v/>
      </c>
      <c r="AA462" s="233">
        <f t="shared" si="173"/>
        <v>0</v>
      </c>
      <c r="AB462" s="233">
        <f t="shared" si="163"/>
        <v>0</v>
      </c>
      <c r="AC462" s="233">
        <f t="shared" si="164"/>
        <v>0</v>
      </c>
      <c r="AD462" s="233">
        <f t="shared" si="165"/>
        <v>0</v>
      </c>
      <c r="AE462" s="233">
        <f t="shared" si="166"/>
        <v>0</v>
      </c>
      <c r="AF462" s="233">
        <f t="shared" si="167"/>
        <v>0</v>
      </c>
      <c r="AG462" s="233">
        <f t="shared" si="151"/>
        <v>0</v>
      </c>
      <c r="AH462" s="233">
        <f t="shared" si="152"/>
        <v>0</v>
      </c>
      <c r="AI462" s="233">
        <f t="shared" si="153"/>
        <v>0</v>
      </c>
      <c r="AJ462" s="233">
        <f t="shared" si="154"/>
        <v>0</v>
      </c>
      <c r="AK462" s="233">
        <f t="shared" si="155"/>
        <v>0</v>
      </c>
      <c r="AL462" s="233">
        <f t="shared" si="156"/>
        <v>0</v>
      </c>
      <c r="AM462" s="233">
        <f t="shared" si="157"/>
        <v>0</v>
      </c>
      <c r="AN462" s="233">
        <f t="shared" si="158"/>
        <v>0</v>
      </c>
      <c r="AO462" s="233">
        <f t="shared" si="159"/>
        <v>0</v>
      </c>
      <c r="AP462" s="233">
        <f t="shared" si="160"/>
        <v>0</v>
      </c>
      <c r="AQ462" s="233" t="str">
        <f t="shared" si="161"/>
        <v/>
      </c>
      <c r="AR462" s="113">
        <f t="shared" si="162"/>
        <v>0</v>
      </c>
    </row>
    <row r="463" spans="1:44">
      <c r="A463" s="158"/>
      <c r="B463" s="153"/>
      <c r="C463" s="154"/>
      <c r="D463" s="154"/>
      <c r="E463" s="154"/>
      <c r="F463" s="154"/>
      <c r="G463" s="154"/>
      <c r="H463" s="154"/>
      <c r="I463" s="150"/>
      <c r="J463" s="149"/>
      <c r="K463" s="151"/>
      <c r="L463" s="185">
        <f t="shared" si="168"/>
        <v>0</v>
      </c>
      <c r="M463" s="185">
        <f t="shared" si="169"/>
        <v>0</v>
      </c>
      <c r="N463" s="186">
        <f t="shared" si="170"/>
        <v>0</v>
      </c>
      <c r="O463" s="180"/>
      <c r="P463" s="177"/>
      <c r="Q463" s="166" t="str">
        <f t="shared" si="171"/>
        <v/>
      </c>
      <c r="R463" s="166"/>
      <c r="S463" s="167" t="e">
        <f>IF(HYPERLINK(INDEX(Tables!D:D,MATCH('BG Justif'!Q463,Tables!F:F,0)))&lt;&gt;"",HYPERLINK(INDEX(Tables!D:D,MATCH('BG Justif'!Q463,Tables!F:F,0)),"Tableau de variation"),"")</f>
        <v>#N/A</v>
      </c>
      <c r="T463" s="168"/>
      <c r="U463" s="169"/>
      <c r="Z463" s="233" t="str">
        <f t="shared" si="172"/>
        <v/>
      </c>
      <c r="AA463" s="233">
        <f t="shared" si="173"/>
        <v>0</v>
      </c>
      <c r="AB463" s="233">
        <f t="shared" si="163"/>
        <v>0</v>
      </c>
      <c r="AC463" s="233">
        <f t="shared" si="164"/>
        <v>0</v>
      </c>
      <c r="AD463" s="233">
        <f t="shared" si="165"/>
        <v>0</v>
      </c>
      <c r="AE463" s="233">
        <f t="shared" si="166"/>
        <v>0</v>
      </c>
      <c r="AF463" s="233">
        <f t="shared" si="167"/>
        <v>0</v>
      </c>
      <c r="AG463" s="233">
        <f t="shared" ref="AG463:AG526" si="174">+G463</f>
        <v>0</v>
      </c>
      <c r="AH463" s="233">
        <f t="shared" ref="AH463:AH526" si="175">+H463</f>
        <v>0</v>
      </c>
      <c r="AI463" s="233">
        <f t="shared" ref="AI463:AI526" si="176">+I463</f>
        <v>0</v>
      </c>
      <c r="AJ463" s="233">
        <f t="shared" ref="AJ463:AJ526" si="177">+J463</f>
        <v>0</v>
      </c>
      <c r="AK463" s="233">
        <f t="shared" ref="AK463:AK526" si="178">+K463</f>
        <v>0</v>
      </c>
      <c r="AL463" s="233">
        <f t="shared" ref="AL463:AL526" si="179">+L463</f>
        <v>0</v>
      </c>
      <c r="AM463" s="233">
        <f t="shared" ref="AM463:AM526" si="180">+M463</f>
        <v>0</v>
      </c>
      <c r="AN463" s="233">
        <f t="shared" ref="AN463:AN526" si="181">+N463</f>
        <v>0</v>
      </c>
      <c r="AO463" s="233">
        <f t="shared" ref="AO463:AO526" si="182">+O463</f>
        <v>0</v>
      </c>
      <c r="AP463" s="233">
        <f t="shared" ref="AP463:AP526" si="183">+P463</f>
        <v>0</v>
      </c>
      <c r="AQ463" s="233" t="str">
        <f t="shared" ref="AQ463:AQ526" si="184">+Q463</f>
        <v/>
      </c>
      <c r="AR463" s="113">
        <f t="shared" ref="AR463:AR526" si="185">+R463</f>
        <v>0</v>
      </c>
    </row>
    <row r="464" spans="1:44">
      <c r="A464" s="158"/>
      <c r="B464" s="153"/>
      <c r="C464" s="154"/>
      <c r="D464" s="154"/>
      <c r="E464" s="154"/>
      <c r="F464" s="154"/>
      <c r="G464" s="154"/>
      <c r="H464" s="154"/>
      <c r="I464" s="141"/>
      <c r="J464" s="149"/>
      <c r="K464" s="143"/>
      <c r="L464" s="185">
        <f t="shared" si="168"/>
        <v>0</v>
      </c>
      <c r="M464" s="185">
        <f t="shared" si="169"/>
        <v>0</v>
      </c>
      <c r="N464" s="186">
        <f t="shared" si="170"/>
        <v>0</v>
      </c>
      <c r="O464" s="180"/>
      <c r="P464" s="177"/>
      <c r="Q464" s="166" t="str">
        <f t="shared" si="171"/>
        <v/>
      </c>
      <c r="R464" s="166"/>
      <c r="S464" s="167" t="e">
        <f>IF(HYPERLINK(INDEX(Tables!D:D,MATCH('BG Justif'!Q464,Tables!F:F,0)))&lt;&gt;"",HYPERLINK(INDEX(Tables!D:D,MATCH('BG Justif'!Q464,Tables!F:F,0)),"Tableau de variation"),"")</f>
        <v>#N/A</v>
      </c>
      <c r="T464" s="168"/>
      <c r="U464" s="169"/>
      <c r="Z464" s="233" t="str">
        <f t="shared" si="172"/>
        <v/>
      </c>
      <c r="AA464" s="233">
        <f t="shared" si="173"/>
        <v>0</v>
      </c>
      <c r="AB464" s="233">
        <f t="shared" ref="AB464:AB527" si="186">+B464</f>
        <v>0</v>
      </c>
      <c r="AC464" s="233">
        <f t="shared" ref="AC464:AC527" si="187">+C464</f>
        <v>0</v>
      </c>
      <c r="AD464" s="233">
        <f t="shared" ref="AD464:AD527" si="188">+D464</f>
        <v>0</v>
      </c>
      <c r="AE464" s="233">
        <f t="shared" ref="AE464:AE527" si="189">+E464</f>
        <v>0</v>
      </c>
      <c r="AF464" s="233">
        <f t="shared" ref="AF464:AF527" si="190">+F464</f>
        <v>0</v>
      </c>
      <c r="AG464" s="233">
        <f t="shared" si="174"/>
        <v>0</v>
      </c>
      <c r="AH464" s="233">
        <f t="shared" si="175"/>
        <v>0</v>
      </c>
      <c r="AI464" s="233">
        <f t="shared" si="176"/>
        <v>0</v>
      </c>
      <c r="AJ464" s="233">
        <f t="shared" si="177"/>
        <v>0</v>
      </c>
      <c r="AK464" s="233">
        <f t="shared" si="178"/>
        <v>0</v>
      </c>
      <c r="AL464" s="233">
        <f t="shared" si="179"/>
        <v>0</v>
      </c>
      <c r="AM464" s="233">
        <f t="shared" si="180"/>
        <v>0</v>
      </c>
      <c r="AN464" s="233">
        <f t="shared" si="181"/>
        <v>0</v>
      </c>
      <c r="AO464" s="233">
        <f t="shared" si="182"/>
        <v>0</v>
      </c>
      <c r="AP464" s="233">
        <f t="shared" si="183"/>
        <v>0</v>
      </c>
      <c r="AQ464" s="233" t="str">
        <f t="shared" si="184"/>
        <v/>
      </c>
      <c r="AR464" s="113">
        <f t="shared" si="185"/>
        <v>0</v>
      </c>
    </row>
    <row r="465" spans="1:44">
      <c r="A465" s="158"/>
      <c r="B465" s="153"/>
      <c r="C465" s="154"/>
      <c r="D465" s="154"/>
      <c r="E465" s="154"/>
      <c r="F465" s="154"/>
      <c r="G465" s="154"/>
      <c r="H465" s="154"/>
      <c r="I465" s="150"/>
      <c r="J465" s="149"/>
      <c r="K465" s="151"/>
      <c r="L465" s="185">
        <f t="shared" si="168"/>
        <v>0</v>
      </c>
      <c r="M465" s="185">
        <f t="shared" si="169"/>
        <v>0</v>
      </c>
      <c r="N465" s="186">
        <f t="shared" si="170"/>
        <v>0</v>
      </c>
      <c r="O465" s="180"/>
      <c r="P465" s="177"/>
      <c r="Q465" s="166" t="str">
        <f t="shared" si="171"/>
        <v/>
      </c>
      <c r="R465" s="166"/>
      <c r="S465" s="167" t="e">
        <f>IF(HYPERLINK(INDEX(Tables!D:D,MATCH('BG Justif'!Q465,Tables!F:F,0)))&lt;&gt;"",HYPERLINK(INDEX(Tables!D:D,MATCH('BG Justif'!Q465,Tables!F:F,0)),"Tableau de variation"),"")</f>
        <v>#N/A</v>
      </c>
      <c r="T465" s="168"/>
      <c r="U465" s="169"/>
      <c r="Z465" s="233" t="str">
        <f t="shared" si="172"/>
        <v/>
      </c>
      <c r="AA465" s="233">
        <f t="shared" si="173"/>
        <v>0</v>
      </c>
      <c r="AB465" s="233">
        <f t="shared" si="186"/>
        <v>0</v>
      </c>
      <c r="AC465" s="233">
        <f t="shared" si="187"/>
        <v>0</v>
      </c>
      <c r="AD465" s="233">
        <f t="shared" si="188"/>
        <v>0</v>
      </c>
      <c r="AE465" s="233">
        <f t="shared" si="189"/>
        <v>0</v>
      </c>
      <c r="AF465" s="233">
        <f t="shared" si="190"/>
        <v>0</v>
      </c>
      <c r="AG465" s="233">
        <f t="shared" si="174"/>
        <v>0</v>
      </c>
      <c r="AH465" s="233">
        <f t="shared" si="175"/>
        <v>0</v>
      </c>
      <c r="AI465" s="233">
        <f t="shared" si="176"/>
        <v>0</v>
      </c>
      <c r="AJ465" s="233">
        <f t="shared" si="177"/>
        <v>0</v>
      </c>
      <c r="AK465" s="233">
        <f t="shared" si="178"/>
        <v>0</v>
      </c>
      <c r="AL465" s="233">
        <f t="shared" si="179"/>
        <v>0</v>
      </c>
      <c r="AM465" s="233">
        <f t="shared" si="180"/>
        <v>0</v>
      </c>
      <c r="AN465" s="233">
        <f t="shared" si="181"/>
        <v>0</v>
      </c>
      <c r="AO465" s="233">
        <f t="shared" si="182"/>
        <v>0</v>
      </c>
      <c r="AP465" s="233">
        <f t="shared" si="183"/>
        <v>0</v>
      </c>
      <c r="AQ465" s="233" t="str">
        <f t="shared" si="184"/>
        <v/>
      </c>
      <c r="AR465" s="113">
        <f t="shared" si="185"/>
        <v>0</v>
      </c>
    </row>
    <row r="466" spans="1:44">
      <c r="A466" s="158"/>
      <c r="B466" s="153"/>
      <c r="C466" s="154"/>
      <c r="D466" s="154"/>
      <c r="E466" s="154"/>
      <c r="F466" s="154"/>
      <c r="G466" s="154"/>
      <c r="H466" s="154"/>
      <c r="I466" s="141"/>
      <c r="J466" s="149"/>
      <c r="K466" s="143"/>
      <c r="L466" s="185">
        <f t="shared" si="168"/>
        <v>0</v>
      </c>
      <c r="M466" s="185">
        <f t="shared" si="169"/>
        <v>0</v>
      </c>
      <c r="N466" s="186">
        <f t="shared" si="170"/>
        <v>0</v>
      </c>
      <c r="O466" s="180"/>
      <c r="P466" s="177"/>
      <c r="Q466" s="166" t="str">
        <f t="shared" si="171"/>
        <v/>
      </c>
      <c r="R466" s="166"/>
      <c r="S466" s="167" t="e">
        <f>IF(HYPERLINK(INDEX(Tables!D:D,MATCH('BG Justif'!Q466,Tables!F:F,0)))&lt;&gt;"",HYPERLINK(INDEX(Tables!D:D,MATCH('BG Justif'!Q466,Tables!F:F,0)),"Tableau de variation"),"")</f>
        <v>#N/A</v>
      </c>
      <c r="T466" s="168"/>
      <c r="U466" s="169"/>
      <c r="Z466" s="233" t="str">
        <f t="shared" si="172"/>
        <v/>
      </c>
      <c r="AA466" s="233">
        <f t="shared" si="173"/>
        <v>0</v>
      </c>
      <c r="AB466" s="233">
        <f t="shared" si="186"/>
        <v>0</v>
      </c>
      <c r="AC466" s="233">
        <f t="shared" si="187"/>
        <v>0</v>
      </c>
      <c r="AD466" s="233">
        <f t="shared" si="188"/>
        <v>0</v>
      </c>
      <c r="AE466" s="233">
        <f t="shared" si="189"/>
        <v>0</v>
      </c>
      <c r="AF466" s="233">
        <f t="shared" si="190"/>
        <v>0</v>
      </c>
      <c r="AG466" s="233">
        <f t="shared" si="174"/>
        <v>0</v>
      </c>
      <c r="AH466" s="233">
        <f t="shared" si="175"/>
        <v>0</v>
      </c>
      <c r="AI466" s="233">
        <f t="shared" si="176"/>
        <v>0</v>
      </c>
      <c r="AJ466" s="233">
        <f t="shared" si="177"/>
        <v>0</v>
      </c>
      <c r="AK466" s="233">
        <f t="shared" si="178"/>
        <v>0</v>
      </c>
      <c r="AL466" s="233">
        <f t="shared" si="179"/>
        <v>0</v>
      </c>
      <c r="AM466" s="233">
        <f t="shared" si="180"/>
        <v>0</v>
      </c>
      <c r="AN466" s="233">
        <f t="shared" si="181"/>
        <v>0</v>
      </c>
      <c r="AO466" s="233">
        <f t="shared" si="182"/>
        <v>0</v>
      </c>
      <c r="AP466" s="233">
        <f t="shared" si="183"/>
        <v>0</v>
      </c>
      <c r="AQ466" s="233" t="str">
        <f t="shared" si="184"/>
        <v/>
      </c>
      <c r="AR466" s="113">
        <f t="shared" si="185"/>
        <v>0</v>
      </c>
    </row>
    <row r="467" spans="1:44">
      <c r="A467" s="158"/>
      <c r="B467" s="153"/>
      <c r="C467" s="154"/>
      <c r="D467" s="154"/>
      <c r="E467" s="154"/>
      <c r="F467" s="154"/>
      <c r="G467" s="154"/>
      <c r="H467" s="154"/>
      <c r="I467" s="150"/>
      <c r="J467" s="149"/>
      <c r="K467" s="151"/>
      <c r="L467" s="185">
        <f t="shared" si="168"/>
        <v>0</v>
      </c>
      <c r="M467" s="185">
        <f t="shared" si="169"/>
        <v>0</v>
      </c>
      <c r="N467" s="186">
        <f t="shared" si="170"/>
        <v>0</v>
      </c>
      <c r="O467" s="180"/>
      <c r="P467" s="177"/>
      <c r="Q467" s="166" t="str">
        <f t="shared" si="171"/>
        <v/>
      </c>
      <c r="R467" s="166"/>
      <c r="S467" s="167" t="e">
        <f>IF(HYPERLINK(INDEX(Tables!D:D,MATCH('BG Justif'!Q467,Tables!F:F,0)))&lt;&gt;"",HYPERLINK(INDEX(Tables!D:D,MATCH('BG Justif'!Q467,Tables!F:F,0)),"Tableau de variation"),"")</f>
        <v>#N/A</v>
      </c>
      <c r="T467" s="168"/>
      <c r="U467" s="169"/>
      <c r="Z467" s="233" t="str">
        <f t="shared" si="172"/>
        <v/>
      </c>
      <c r="AA467" s="233">
        <f t="shared" si="173"/>
        <v>0</v>
      </c>
      <c r="AB467" s="233">
        <f t="shared" si="186"/>
        <v>0</v>
      </c>
      <c r="AC467" s="233">
        <f t="shared" si="187"/>
        <v>0</v>
      </c>
      <c r="AD467" s="233">
        <f t="shared" si="188"/>
        <v>0</v>
      </c>
      <c r="AE467" s="233">
        <f t="shared" si="189"/>
        <v>0</v>
      </c>
      <c r="AF467" s="233">
        <f t="shared" si="190"/>
        <v>0</v>
      </c>
      <c r="AG467" s="233">
        <f t="shared" si="174"/>
        <v>0</v>
      </c>
      <c r="AH467" s="233">
        <f t="shared" si="175"/>
        <v>0</v>
      </c>
      <c r="AI467" s="233">
        <f t="shared" si="176"/>
        <v>0</v>
      </c>
      <c r="AJ467" s="233">
        <f t="shared" si="177"/>
        <v>0</v>
      </c>
      <c r="AK467" s="233">
        <f t="shared" si="178"/>
        <v>0</v>
      </c>
      <c r="AL467" s="233">
        <f t="shared" si="179"/>
        <v>0</v>
      </c>
      <c r="AM467" s="233">
        <f t="shared" si="180"/>
        <v>0</v>
      </c>
      <c r="AN467" s="233">
        <f t="shared" si="181"/>
        <v>0</v>
      </c>
      <c r="AO467" s="233">
        <f t="shared" si="182"/>
        <v>0</v>
      </c>
      <c r="AP467" s="233">
        <f t="shared" si="183"/>
        <v>0</v>
      </c>
      <c r="AQ467" s="233" t="str">
        <f t="shared" si="184"/>
        <v/>
      </c>
      <c r="AR467" s="113">
        <f t="shared" si="185"/>
        <v>0</v>
      </c>
    </row>
    <row r="468" spans="1:44">
      <c r="A468" s="158"/>
      <c r="B468" s="153"/>
      <c r="C468" s="154"/>
      <c r="D468" s="154"/>
      <c r="E468" s="154"/>
      <c r="F468" s="154"/>
      <c r="G468" s="154"/>
      <c r="H468" s="154"/>
      <c r="I468" s="141"/>
      <c r="J468" s="149"/>
      <c r="K468" s="143"/>
      <c r="L468" s="185">
        <f t="shared" si="168"/>
        <v>0</v>
      </c>
      <c r="M468" s="185">
        <f t="shared" si="169"/>
        <v>0</v>
      </c>
      <c r="N468" s="186">
        <f t="shared" si="170"/>
        <v>0</v>
      </c>
      <c r="O468" s="180"/>
      <c r="P468" s="177"/>
      <c r="Q468" s="166" t="str">
        <f t="shared" si="171"/>
        <v/>
      </c>
      <c r="R468" s="166"/>
      <c r="S468" s="167" t="e">
        <f>IF(HYPERLINK(INDEX(Tables!D:D,MATCH('BG Justif'!Q468,Tables!F:F,0)))&lt;&gt;"",HYPERLINK(INDEX(Tables!D:D,MATCH('BG Justif'!Q468,Tables!F:F,0)),"Tableau de variation"),"")</f>
        <v>#N/A</v>
      </c>
      <c r="T468" s="168"/>
      <c r="U468" s="169"/>
      <c r="Z468" s="233" t="str">
        <f t="shared" si="172"/>
        <v/>
      </c>
      <c r="AA468" s="233">
        <f t="shared" si="173"/>
        <v>0</v>
      </c>
      <c r="AB468" s="233">
        <f t="shared" si="186"/>
        <v>0</v>
      </c>
      <c r="AC468" s="233">
        <f t="shared" si="187"/>
        <v>0</v>
      </c>
      <c r="AD468" s="233">
        <f t="shared" si="188"/>
        <v>0</v>
      </c>
      <c r="AE468" s="233">
        <f t="shared" si="189"/>
        <v>0</v>
      </c>
      <c r="AF468" s="233">
        <f t="shared" si="190"/>
        <v>0</v>
      </c>
      <c r="AG468" s="233">
        <f t="shared" si="174"/>
        <v>0</v>
      </c>
      <c r="AH468" s="233">
        <f t="shared" si="175"/>
        <v>0</v>
      </c>
      <c r="AI468" s="233">
        <f t="shared" si="176"/>
        <v>0</v>
      </c>
      <c r="AJ468" s="233">
        <f t="shared" si="177"/>
        <v>0</v>
      </c>
      <c r="AK468" s="233">
        <f t="shared" si="178"/>
        <v>0</v>
      </c>
      <c r="AL468" s="233">
        <f t="shared" si="179"/>
        <v>0</v>
      </c>
      <c r="AM468" s="233">
        <f t="shared" si="180"/>
        <v>0</v>
      </c>
      <c r="AN468" s="233">
        <f t="shared" si="181"/>
        <v>0</v>
      </c>
      <c r="AO468" s="233">
        <f t="shared" si="182"/>
        <v>0</v>
      </c>
      <c r="AP468" s="233">
        <f t="shared" si="183"/>
        <v>0</v>
      </c>
      <c r="AQ468" s="233" t="str">
        <f t="shared" si="184"/>
        <v/>
      </c>
      <c r="AR468" s="113">
        <f t="shared" si="185"/>
        <v>0</v>
      </c>
    </row>
    <row r="469" spans="1:44">
      <c r="A469" s="158"/>
      <c r="B469" s="153"/>
      <c r="C469" s="154"/>
      <c r="D469" s="154"/>
      <c r="E469" s="154"/>
      <c r="F469" s="154"/>
      <c r="G469" s="154"/>
      <c r="H469" s="154"/>
      <c r="I469" s="150"/>
      <c r="J469" s="149"/>
      <c r="K469" s="151"/>
      <c r="L469" s="185">
        <f t="shared" si="168"/>
        <v>0</v>
      </c>
      <c r="M469" s="185">
        <f t="shared" si="169"/>
        <v>0</v>
      </c>
      <c r="N469" s="186">
        <f t="shared" si="170"/>
        <v>0</v>
      </c>
      <c r="O469" s="180"/>
      <c r="P469" s="177"/>
      <c r="Q469" s="166" t="str">
        <f t="shared" si="171"/>
        <v/>
      </c>
      <c r="R469" s="166"/>
      <c r="S469" s="167" t="e">
        <f>IF(HYPERLINK(INDEX(Tables!D:D,MATCH('BG Justif'!Q469,Tables!F:F,0)))&lt;&gt;"",HYPERLINK(INDEX(Tables!D:D,MATCH('BG Justif'!Q469,Tables!F:F,0)),"Tableau de variation"),"")</f>
        <v>#N/A</v>
      </c>
      <c r="T469" s="168"/>
      <c r="U469" s="169"/>
      <c r="Z469" s="233" t="str">
        <f t="shared" si="172"/>
        <v/>
      </c>
      <c r="AA469" s="233">
        <f t="shared" si="173"/>
        <v>0</v>
      </c>
      <c r="AB469" s="233">
        <f t="shared" si="186"/>
        <v>0</v>
      </c>
      <c r="AC469" s="233">
        <f t="shared" si="187"/>
        <v>0</v>
      </c>
      <c r="AD469" s="233">
        <f t="shared" si="188"/>
        <v>0</v>
      </c>
      <c r="AE469" s="233">
        <f t="shared" si="189"/>
        <v>0</v>
      </c>
      <c r="AF469" s="233">
        <f t="shared" si="190"/>
        <v>0</v>
      </c>
      <c r="AG469" s="233">
        <f t="shared" si="174"/>
        <v>0</v>
      </c>
      <c r="AH469" s="233">
        <f t="shared" si="175"/>
        <v>0</v>
      </c>
      <c r="AI469" s="233">
        <f t="shared" si="176"/>
        <v>0</v>
      </c>
      <c r="AJ469" s="233">
        <f t="shared" si="177"/>
        <v>0</v>
      </c>
      <c r="AK469" s="233">
        <f t="shared" si="178"/>
        <v>0</v>
      </c>
      <c r="AL469" s="233">
        <f t="shared" si="179"/>
        <v>0</v>
      </c>
      <c r="AM469" s="233">
        <f t="shared" si="180"/>
        <v>0</v>
      </c>
      <c r="AN469" s="233">
        <f t="shared" si="181"/>
        <v>0</v>
      </c>
      <c r="AO469" s="233">
        <f t="shared" si="182"/>
        <v>0</v>
      </c>
      <c r="AP469" s="233">
        <f t="shared" si="183"/>
        <v>0</v>
      </c>
      <c r="AQ469" s="233" t="str">
        <f t="shared" si="184"/>
        <v/>
      </c>
      <c r="AR469" s="113">
        <f t="shared" si="185"/>
        <v>0</v>
      </c>
    </row>
    <row r="470" spans="1:44">
      <c r="A470" s="158"/>
      <c r="B470" s="153"/>
      <c r="C470" s="154"/>
      <c r="D470" s="154"/>
      <c r="E470" s="154"/>
      <c r="F470" s="154"/>
      <c r="G470" s="154"/>
      <c r="H470" s="154"/>
      <c r="I470" s="141"/>
      <c r="J470" s="149"/>
      <c r="K470" s="143"/>
      <c r="L470" s="185">
        <f t="shared" si="168"/>
        <v>0</v>
      </c>
      <c r="M470" s="185">
        <f t="shared" si="169"/>
        <v>0</v>
      </c>
      <c r="N470" s="186">
        <f t="shared" si="170"/>
        <v>0</v>
      </c>
      <c r="O470" s="180"/>
      <c r="P470" s="177"/>
      <c r="Q470" s="166" t="str">
        <f t="shared" si="171"/>
        <v/>
      </c>
      <c r="R470" s="166"/>
      <c r="S470" s="167" t="e">
        <f>IF(HYPERLINK(INDEX(Tables!D:D,MATCH('BG Justif'!Q470,Tables!F:F,0)))&lt;&gt;"",HYPERLINK(INDEX(Tables!D:D,MATCH('BG Justif'!Q470,Tables!F:F,0)),"Tableau de variation"),"")</f>
        <v>#N/A</v>
      </c>
      <c r="T470" s="168"/>
      <c r="U470" s="169"/>
      <c r="Z470" s="233" t="str">
        <f t="shared" si="172"/>
        <v/>
      </c>
      <c r="AA470" s="233">
        <f t="shared" si="173"/>
        <v>0</v>
      </c>
      <c r="AB470" s="233">
        <f t="shared" si="186"/>
        <v>0</v>
      </c>
      <c r="AC470" s="233">
        <f t="shared" si="187"/>
        <v>0</v>
      </c>
      <c r="AD470" s="233">
        <f t="shared" si="188"/>
        <v>0</v>
      </c>
      <c r="AE470" s="233">
        <f t="shared" si="189"/>
        <v>0</v>
      </c>
      <c r="AF470" s="233">
        <f t="shared" si="190"/>
        <v>0</v>
      </c>
      <c r="AG470" s="233">
        <f t="shared" si="174"/>
        <v>0</v>
      </c>
      <c r="AH470" s="233">
        <f t="shared" si="175"/>
        <v>0</v>
      </c>
      <c r="AI470" s="233">
        <f t="shared" si="176"/>
        <v>0</v>
      </c>
      <c r="AJ470" s="233">
        <f t="shared" si="177"/>
        <v>0</v>
      </c>
      <c r="AK470" s="233">
        <f t="shared" si="178"/>
        <v>0</v>
      </c>
      <c r="AL470" s="233">
        <f t="shared" si="179"/>
        <v>0</v>
      </c>
      <c r="AM470" s="233">
        <f t="shared" si="180"/>
        <v>0</v>
      </c>
      <c r="AN470" s="233">
        <f t="shared" si="181"/>
        <v>0</v>
      </c>
      <c r="AO470" s="233">
        <f t="shared" si="182"/>
        <v>0</v>
      </c>
      <c r="AP470" s="233">
        <f t="shared" si="183"/>
        <v>0</v>
      </c>
      <c r="AQ470" s="233" t="str">
        <f t="shared" si="184"/>
        <v/>
      </c>
      <c r="AR470" s="113">
        <f t="shared" si="185"/>
        <v>0</v>
      </c>
    </row>
    <row r="471" spans="1:44">
      <c r="A471" s="158"/>
      <c r="B471" s="153"/>
      <c r="C471" s="154"/>
      <c r="D471" s="154"/>
      <c r="E471" s="154"/>
      <c r="F471" s="154"/>
      <c r="G471" s="154"/>
      <c r="H471" s="154"/>
      <c r="I471" s="150"/>
      <c r="J471" s="149"/>
      <c r="K471" s="151"/>
      <c r="L471" s="185">
        <f t="shared" si="168"/>
        <v>0</v>
      </c>
      <c r="M471" s="185">
        <f t="shared" si="169"/>
        <v>0</v>
      </c>
      <c r="N471" s="186">
        <f t="shared" si="170"/>
        <v>0</v>
      </c>
      <c r="O471" s="180"/>
      <c r="P471" s="177"/>
      <c r="Q471" s="166" t="str">
        <f t="shared" si="171"/>
        <v/>
      </c>
      <c r="R471" s="166"/>
      <c r="S471" s="167" t="e">
        <f>IF(HYPERLINK(INDEX(Tables!D:D,MATCH('BG Justif'!Q471,Tables!F:F,0)))&lt;&gt;"",HYPERLINK(INDEX(Tables!D:D,MATCH('BG Justif'!Q471,Tables!F:F,0)),"Tableau de variation"),"")</f>
        <v>#N/A</v>
      </c>
      <c r="T471" s="168"/>
      <c r="U471" s="169"/>
      <c r="Z471" s="233" t="str">
        <f t="shared" si="172"/>
        <v/>
      </c>
      <c r="AA471" s="233">
        <f t="shared" si="173"/>
        <v>0</v>
      </c>
      <c r="AB471" s="233">
        <f t="shared" si="186"/>
        <v>0</v>
      </c>
      <c r="AC471" s="233">
        <f t="shared" si="187"/>
        <v>0</v>
      </c>
      <c r="AD471" s="233">
        <f t="shared" si="188"/>
        <v>0</v>
      </c>
      <c r="AE471" s="233">
        <f t="shared" si="189"/>
        <v>0</v>
      </c>
      <c r="AF471" s="233">
        <f t="shared" si="190"/>
        <v>0</v>
      </c>
      <c r="AG471" s="233">
        <f t="shared" si="174"/>
        <v>0</v>
      </c>
      <c r="AH471" s="233">
        <f t="shared" si="175"/>
        <v>0</v>
      </c>
      <c r="AI471" s="233">
        <f t="shared" si="176"/>
        <v>0</v>
      </c>
      <c r="AJ471" s="233">
        <f t="shared" si="177"/>
        <v>0</v>
      </c>
      <c r="AK471" s="233">
        <f t="shared" si="178"/>
        <v>0</v>
      </c>
      <c r="AL471" s="233">
        <f t="shared" si="179"/>
        <v>0</v>
      </c>
      <c r="AM471" s="233">
        <f t="shared" si="180"/>
        <v>0</v>
      </c>
      <c r="AN471" s="233">
        <f t="shared" si="181"/>
        <v>0</v>
      </c>
      <c r="AO471" s="233">
        <f t="shared" si="182"/>
        <v>0</v>
      </c>
      <c r="AP471" s="233">
        <f t="shared" si="183"/>
        <v>0</v>
      </c>
      <c r="AQ471" s="233" t="str">
        <f t="shared" si="184"/>
        <v/>
      </c>
      <c r="AR471" s="113">
        <f t="shared" si="185"/>
        <v>0</v>
      </c>
    </row>
    <row r="472" spans="1:44">
      <c r="A472" s="158"/>
      <c r="B472" s="153"/>
      <c r="C472" s="154"/>
      <c r="D472" s="154"/>
      <c r="E472" s="154"/>
      <c r="F472" s="154"/>
      <c r="G472" s="154"/>
      <c r="H472" s="154"/>
      <c r="I472" s="141"/>
      <c r="J472" s="149"/>
      <c r="K472" s="143"/>
      <c r="L472" s="185">
        <f t="shared" si="168"/>
        <v>0</v>
      </c>
      <c r="M472" s="185">
        <f t="shared" si="169"/>
        <v>0</v>
      </c>
      <c r="N472" s="186">
        <f t="shared" si="170"/>
        <v>0</v>
      </c>
      <c r="O472" s="180"/>
      <c r="P472" s="177"/>
      <c r="Q472" s="166" t="str">
        <f t="shared" si="171"/>
        <v/>
      </c>
      <c r="R472" s="166"/>
      <c r="S472" s="167" t="e">
        <f>IF(HYPERLINK(INDEX(Tables!D:D,MATCH('BG Justif'!Q472,Tables!F:F,0)))&lt;&gt;"",HYPERLINK(INDEX(Tables!D:D,MATCH('BG Justif'!Q472,Tables!F:F,0)),"Tableau de variation"),"")</f>
        <v>#N/A</v>
      </c>
      <c r="T472" s="168"/>
      <c r="U472" s="169"/>
      <c r="Z472" s="233" t="str">
        <f t="shared" si="172"/>
        <v/>
      </c>
      <c r="AA472" s="233">
        <f t="shared" si="173"/>
        <v>0</v>
      </c>
      <c r="AB472" s="233">
        <f t="shared" si="186"/>
        <v>0</v>
      </c>
      <c r="AC472" s="233">
        <f t="shared" si="187"/>
        <v>0</v>
      </c>
      <c r="AD472" s="233">
        <f t="shared" si="188"/>
        <v>0</v>
      </c>
      <c r="AE472" s="233">
        <f t="shared" si="189"/>
        <v>0</v>
      </c>
      <c r="AF472" s="233">
        <f t="shared" si="190"/>
        <v>0</v>
      </c>
      <c r="AG472" s="233">
        <f t="shared" si="174"/>
        <v>0</v>
      </c>
      <c r="AH472" s="233">
        <f t="shared" si="175"/>
        <v>0</v>
      </c>
      <c r="AI472" s="233">
        <f t="shared" si="176"/>
        <v>0</v>
      </c>
      <c r="AJ472" s="233">
        <f t="shared" si="177"/>
        <v>0</v>
      </c>
      <c r="AK472" s="233">
        <f t="shared" si="178"/>
        <v>0</v>
      </c>
      <c r="AL472" s="233">
        <f t="shared" si="179"/>
        <v>0</v>
      </c>
      <c r="AM472" s="233">
        <f t="shared" si="180"/>
        <v>0</v>
      </c>
      <c r="AN472" s="233">
        <f t="shared" si="181"/>
        <v>0</v>
      </c>
      <c r="AO472" s="233">
        <f t="shared" si="182"/>
        <v>0</v>
      </c>
      <c r="AP472" s="233">
        <f t="shared" si="183"/>
        <v>0</v>
      </c>
      <c r="AQ472" s="233" t="str">
        <f t="shared" si="184"/>
        <v/>
      </c>
      <c r="AR472" s="113">
        <f t="shared" si="185"/>
        <v>0</v>
      </c>
    </row>
    <row r="473" spans="1:44">
      <c r="A473" s="158"/>
      <c r="B473" s="153"/>
      <c r="C473" s="154"/>
      <c r="D473" s="154"/>
      <c r="E473" s="154"/>
      <c r="F473" s="154"/>
      <c r="G473" s="154"/>
      <c r="H473" s="154"/>
      <c r="I473" s="150"/>
      <c r="J473" s="149"/>
      <c r="K473" s="151"/>
      <c r="L473" s="185">
        <f t="shared" si="168"/>
        <v>0</v>
      </c>
      <c r="M473" s="185">
        <f t="shared" si="169"/>
        <v>0</v>
      </c>
      <c r="N473" s="186">
        <f t="shared" si="170"/>
        <v>0</v>
      </c>
      <c r="O473" s="180"/>
      <c r="P473" s="177"/>
      <c r="Q473" s="166" t="str">
        <f t="shared" si="171"/>
        <v/>
      </c>
      <c r="R473" s="166"/>
      <c r="S473" s="167" t="e">
        <f>IF(HYPERLINK(INDEX(Tables!D:D,MATCH('BG Justif'!Q473,Tables!F:F,0)))&lt;&gt;"",HYPERLINK(INDEX(Tables!D:D,MATCH('BG Justif'!Q473,Tables!F:F,0)),"Tableau de variation"),"")</f>
        <v>#N/A</v>
      </c>
      <c r="T473" s="168"/>
      <c r="U473" s="169"/>
      <c r="Z473" s="233" t="str">
        <f t="shared" si="172"/>
        <v/>
      </c>
      <c r="AA473" s="233">
        <f t="shared" si="173"/>
        <v>0</v>
      </c>
      <c r="AB473" s="233">
        <f t="shared" si="186"/>
        <v>0</v>
      </c>
      <c r="AC473" s="233">
        <f t="shared" si="187"/>
        <v>0</v>
      </c>
      <c r="AD473" s="233">
        <f t="shared" si="188"/>
        <v>0</v>
      </c>
      <c r="AE473" s="233">
        <f t="shared" si="189"/>
        <v>0</v>
      </c>
      <c r="AF473" s="233">
        <f t="shared" si="190"/>
        <v>0</v>
      </c>
      <c r="AG473" s="233">
        <f t="shared" si="174"/>
        <v>0</v>
      </c>
      <c r="AH473" s="233">
        <f t="shared" si="175"/>
        <v>0</v>
      </c>
      <c r="AI473" s="233">
        <f t="shared" si="176"/>
        <v>0</v>
      </c>
      <c r="AJ473" s="233">
        <f t="shared" si="177"/>
        <v>0</v>
      </c>
      <c r="AK473" s="233">
        <f t="shared" si="178"/>
        <v>0</v>
      </c>
      <c r="AL473" s="233">
        <f t="shared" si="179"/>
        <v>0</v>
      </c>
      <c r="AM473" s="233">
        <f t="shared" si="180"/>
        <v>0</v>
      </c>
      <c r="AN473" s="233">
        <f t="shared" si="181"/>
        <v>0</v>
      </c>
      <c r="AO473" s="233">
        <f t="shared" si="182"/>
        <v>0</v>
      </c>
      <c r="AP473" s="233">
        <f t="shared" si="183"/>
        <v>0</v>
      </c>
      <c r="AQ473" s="233" t="str">
        <f t="shared" si="184"/>
        <v/>
      </c>
      <c r="AR473" s="113">
        <f t="shared" si="185"/>
        <v>0</v>
      </c>
    </row>
    <row r="474" spans="1:44">
      <c r="A474" s="158"/>
      <c r="B474" s="153"/>
      <c r="C474" s="154"/>
      <c r="D474" s="154"/>
      <c r="E474" s="154"/>
      <c r="F474" s="154"/>
      <c r="G474" s="154"/>
      <c r="H474" s="154"/>
      <c r="I474" s="141"/>
      <c r="J474" s="149"/>
      <c r="K474" s="143"/>
      <c r="L474" s="185">
        <f t="shared" si="168"/>
        <v>0</v>
      </c>
      <c r="M474" s="185">
        <f t="shared" si="169"/>
        <v>0</v>
      </c>
      <c r="N474" s="186">
        <f t="shared" si="170"/>
        <v>0</v>
      </c>
      <c r="O474" s="180"/>
      <c r="P474" s="177"/>
      <c r="Q474" s="166" t="str">
        <f t="shared" si="171"/>
        <v/>
      </c>
      <c r="R474" s="166"/>
      <c r="S474" s="167" t="e">
        <f>IF(HYPERLINK(INDEX(Tables!D:D,MATCH('BG Justif'!Q474,Tables!F:F,0)))&lt;&gt;"",HYPERLINK(INDEX(Tables!D:D,MATCH('BG Justif'!Q474,Tables!F:F,0)),"Tableau de variation"),"")</f>
        <v>#N/A</v>
      </c>
      <c r="T474" s="168"/>
      <c r="U474" s="169"/>
      <c r="Z474" s="233" t="str">
        <f t="shared" si="172"/>
        <v/>
      </c>
      <c r="AA474" s="233">
        <f t="shared" si="173"/>
        <v>0</v>
      </c>
      <c r="AB474" s="233">
        <f t="shared" si="186"/>
        <v>0</v>
      </c>
      <c r="AC474" s="233">
        <f t="shared" si="187"/>
        <v>0</v>
      </c>
      <c r="AD474" s="233">
        <f t="shared" si="188"/>
        <v>0</v>
      </c>
      <c r="AE474" s="233">
        <f t="shared" si="189"/>
        <v>0</v>
      </c>
      <c r="AF474" s="233">
        <f t="shared" si="190"/>
        <v>0</v>
      </c>
      <c r="AG474" s="233">
        <f t="shared" si="174"/>
        <v>0</v>
      </c>
      <c r="AH474" s="233">
        <f t="shared" si="175"/>
        <v>0</v>
      </c>
      <c r="AI474" s="233">
        <f t="shared" si="176"/>
        <v>0</v>
      </c>
      <c r="AJ474" s="233">
        <f t="shared" si="177"/>
        <v>0</v>
      </c>
      <c r="AK474" s="233">
        <f t="shared" si="178"/>
        <v>0</v>
      </c>
      <c r="AL474" s="233">
        <f t="shared" si="179"/>
        <v>0</v>
      </c>
      <c r="AM474" s="233">
        <f t="shared" si="180"/>
        <v>0</v>
      </c>
      <c r="AN474" s="233">
        <f t="shared" si="181"/>
        <v>0</v>
      </c>
      <c r="AO474" s="233">
        <f t="shared" si="182"/>
        <v>0</v>
      </c>
      <c r="AP474" s="233">
        <f t="shared" si="183"/>
        <v>0</v>
      </c>
      <c r="AQ474" s="233" t="str">
        <f t="shared" si="184"/>
        <v/>
      </c>
      <c r="AR474" s="113">
        <f t="shared" si="185"/>
        <v>0</v>
      </c>
    </row>
    <row r="475" spans="1:44">
      <c r="A475" s="158"/>
      <c r="B475" s="153"/>
      <c r="C475" s="154"/>
      <c r="D475" s="154"/>
      <c r="E475" s="154"/>
      <c r="F475" s="154"/>
      <c r="G475" s="154"/>
      <c r="H475" s="154"/>
      <c r="I475" s="150"/>
      <c r="J475" s="149"/>
      <c r="K475" s="151"/>
      <c r="L475" s="185">
        <f t="shared" si="168"/>
        <v>0</v>
      </c>
      <c r="M475" s="185">
        <f t="shared" si="169"/>
        <v>0</v>
      </c>
      <c r="N475" s="186">
        <f t="shared" si="170"/>
        <v>0</v>
      </c>
      <c r="O475" s="180"/>
      <c r="P475" s="177"/>
      <c r="Q475" s="166" t="str">
        <f t="shared" si="171"/>
        <v/>
      </c>
      <c r="R475" s="166"/>
      <c r="S475" s="167" t="e">
        <f>IF(HYPERLINK(INDEX(Tables!D:D,MATCH('BG Justif'!Q475,Tables!F:F,0)))&lt;&gt;"",HYPERLINK(INDEX(Tables!D:D,MATCH('BG Justif'!Q475,Tables!F:F,0)),"Tableau de variation"),"")</f>
        <v>#N/A</v>
      </c>
      <c r="T475" s="168"/>
      <c r="U475" s="169"/>
      <c r="Z475" s="233" t="str">
        <f t="shared" si="172"/>
        <v/>
      </c>
      <c r="AA475" s="233">
        <f t="shared" si="173"/>
        <v>0</v>
      </c>
      <c r="AB475" s="233">
        <f t="shared" si="186"/>
        <v>0</v>
      </c>
      <c r="AC475" s="233">
        <f t="shared" si="187"/>
        <v>0</v>
      </c>
      <c r="AD475" s="233">
        <f t="shared" si="188"/>
        <v>0</v>
      </c>
      <c r="AE475" s="233">
        <f t="shared" si="189"/>
        <v>0</v>
      </c>
      <c r="AF475" s="233">
        <f t="shared" si="190"/>
        <v>0</v>
      </c>
      <c r="AG475" s="233">
        <f t="shared" si="174"/>
        <v>0</v>
      </c>
      <c r="AH475" s="233">
        <f t="shared" si="175"/>
        <v>0</v>
      </c>
      <c r="AI475" s="233">
        <f t="shared" si="176"/>
        <v>0</v>
      </c>
      <c r="AJ475" s="233">
        <f t="shared" si="177"/>
        <v>0</v>
      </c>
      <c r="AK475" s="233">
        <f t="shared" si="178"/>
        <v>0</v>
      </c>
      <c r="AL475" s="233">
        <f t="shared" si="179"/>
        <v>0</v>
      </c>
      <c r="AM475" s="233">
        <f t="shared" si="180"/>
        <v>0</v>
      </c>
      <c r="AN475" s="233">
        <f t="shared" si="181"/>
        <v>0</v>
      </c>
      <c r="AO475" s="233">
        <f t="shared" si="182"/>
        <v>0</v>
      </c>
      <c r="AP475" s="233">
        <f t="shared" si="183"/>
        <v>0</v>
      </c>
      <c r="AQ475" s="233" t="str">
        <f t="shared" si="184"/>
        <v/>
      </c>
      <c r="AR475" s="113">
        <f t="shared" si="185"/>
        <v>0</v>
      </c>
    </row>
    <row r="476" spans="1:44">
      <c r="A476" s="158"/>
      <c r="B476" s="153"/>
      <c r="C476" s="154"/>
      <c r="D476" s="154"/>
      <c r="E476" s="154"/>
      <c r="F476" s="154"/>
      <c r="G476" s="154"/>
      <c r="H476" s="154"/>
      <c r="I476" s="141"/>
      <c r="J476" s="149"/>
      <c r="K476" s="143"/>
      <c r="L476" s="185">
        <f t="shared" si="168"/>
        <v>0</v>
      </c>
      <c r="M476" s="185">
        <f t="shared" si="169"/>
        <v>0</v>
      </c>
      <c r="N476" s="186">
        <f t="shared" si="170"/>
        <v>0</v>
      </c>
      <c r="O476" s="180"/>
      <c r="P476" s="177"/>
      <c r="Q476" s="166" t="str">
        <f t="shared" si="171"/>
        <v/>
      </c>
      <c r="R476" s="166"/>
      <c r="S476" s="167" t="e">
        <f>IF(HYPERLINK(INDEX(Tables!D:D,MATCH('BG Justif'!Q476,Tables!F:F,0)))&lt;&gt;"",HYPERLINK(INDEX(Tables!D:D,MATCH('BG Justif'!Q476,Tables!F:F,0)),"Tableau de variation"),"")</f>
        <v>#N/A</v>
      </c>
      <c r="T476" s="168"/>
      <c r="U476" s="169"/>
      <c r="Z476" s="233" t="str">
        <f t="shared" si="172"/>
        <v/>
      </c>
      <c r="AA476" s="233">
        <f t="shared" si="173"/>
        <v>0</v>
      </c>
      <c r="AB476" s="233">
        <f t="shared" si="186"/>
        <v>0</v>
      </c>
      <c r="AC476" s="233">
        <f t="shared" si="187"/>
        <v>0</v>
      </c>
      <c r="AD476" s="233">
        <f t="shared" si="188"/>
        <v>0</v>
      </c>
      <c r="AE476" s="233">
        <f t="shared" si="189"/>
        <v>0</v>
      </c>
      <c r="AF476" s="233">
        <f t="shared" si="190"/>
        <v>0</v>
      </c>
      <c r="AG476" s="233">
        <f t="shared" si="174"/>
        <v>0</v>
      </c>
      <c r="AH476" s="233">
        <f t="shared" si="175"/>
        <v>0</v>
      </c>
      <c r="AI476" s="233">
        <f t="shared" si="176"/>
        <v>0</v>
      </c>
      <c r="AJ476" s="233">
        <f t="shared" si="177"/>
        <v>0</v>
      </c>
      <c r="AK476" s="233">
        <f t="shared" si="178"/>
        <v>0</v>
      </c>
      <c r="AL476" s="233">
        <f t="shared" si="179"/>
        <v>0</v>
      </c>
      <c r="AM476" s="233">
        <f t="shared" si="180"/>
        <v>0</v>
      </c>
      <c r="AN476" s="233">
        <f t="shared" si="181"/>
        <v>0</v>
      </c>
      <c r="AO476" s="233">
        <f t="shared" si="182"/>
        <v>0</v>
      </c>
      <c r="AP476" s="233">
        <f t="shared" si="183"/>
        <v>0</v>
      </c>
      <c r="AQ476" s="233" t="str">
        <f t="shared" si="184"/>
        <v/>
      </c>
      <c r="AR476" s="113">
        <f t="shared" si="185"/>
        <v>0</v>
      </c>
    </row>
    <row r="477" spans="1:44">
      <c r="A477" s="158"/>
      <c r="B477" s="153"/>
      <c r="C477" s="154"/>
      <c r="D477" s="154"/>
      <c r="E477" s="154"/>
      <c r="F477" s="154"/>
      <c r="G477" s="154"/>
      <c r="H477" s="154"/>
      <c r="I477" s="150"/>
      <c r="J477" s="149"/>
      <c r="K477" s="151"/>
      <c r="L477" s="185">
        <f t="shared" si="168"/>
        <v>0</v>
      </c>
      <c r="M477" s="185">
        <f t="shared" si="169"/>
        <v>0</v>
      </c>
      <c r="N477" s="186">
        <f t="shared" si="170"/>
        <v>0</v>
      </c>
      <c r="O477" s="180"/>
      <c r="P477" s="177"/>
      <c r="Q477" s="166" t="str">
        <f t="shared" si="171"/>
        <v/>
      </c>
      <c r="R477" s="166"/>
      <c r="S477" s="167" t="e">
        <f>IF(HYPERLINK(INDEX(Tables!D:D,MATCH('BG Justif'!Q477,Tables!F:F,0)))&lt;&gt;"",HYPERLINK(INDEX(Tables!D:D,MATCH('BG Justif'!Q477,Tables!F:F,0)),"Tableau de variation"),"")</f>
        <v>#N/A</v>
      </c>
      <c r="T477" s="168"/>
      <c r="U477" s="169"/>
      <c r="Z477" s="233" t="str">
        <f t="shared" si="172"/>
        <v/>
      </c>
      <c r="AA477" s="233">
        <f t="shared" si="173"/>
        <v>0</v>
      </c>
      <c r="AB477" s="233">
        <f t="shared" si="186"/>
        <v>0</v>
      </c>
      <c r="AC477" s="233">
        <f t="shared" si="187"/>
        <v>0</v>
      </c>
      <c r="AD477" s="233">
        <f t="shared" si="188"/>
        <v>0</v>
      </c>
      <c r="AE477" s="233">
        <f t="shared" si="189"/>
        <v>0</v>
      </c>
      <c r="AF477" s="233">
        <f t="shared" si="190"/>
        <v>0</v>
      </c>
      <c r="AG477" s="233">
        <f t="shared" si="174"/>
        <v>0</v>
      </c>
      <c r="AH477" s="233">
        <f t="shared" si="175"/>
        <v>0</v>
      </c>
      <c r="AI477" s="233">
        <f t="shared" si="176"/>
        <v>0</v>
      </c>
      <c r="AJ477" s="233">
        <f t="shared" si="177"/>
        <v>0</v>
      </c>
      <c r="AK477" s="233">
        <f t="shared" si="178"/>
        <v>0</v>
      </c>
      <c r="AL477" s="233">
        <f t="shared" si="179"/>
        <v>0</v>
      </c>
      <c r="AM477" s="233">
        <f t="shared" si="180"/>
        <v>0</v>
      </c>
      <c r="AN477" s="233">
        <f t="shared" si="181"/>
        <v>0</v>
      </c>
      <c r="AO477" s="233">
        <f t="shared" si="182"/>
        <v>0</v>
      </c>
      <c r="AP477" s="233">
        <f t="shared" si="183"/>
        <v>0</v>
      </c>
      <c r="AQ477" s="233" t="str">
        <f t="shared" si="184"/>
        <v/>
      </c>
      <c r="AR477" s="113">
        <f t="shared" si="185"/>
        <v>0</v>
      </c>
    </row>
    <row r="478" spans="1:44">
      <c r="A478" s="158"/>
      <c r="B478" s="153"/>
      <c r="C478" s="154"/>
      <c r="D478" s="154"/>
      <c r="E478" s="154"/>
      <c r="F478" s="154"/>
      <c r="G478" s="154"/>
      <c r="H478" s="154"/>
      <c r="I478" s="141"/>
      <c r="J478" s="149"/>
      <c r="K478" s="143"/>
      <c r="L478" s="185">
        <f t="shared" si="168"/>
        <v>0</v>
      </c>
      <c r="M478" s="185">
        <f t="shared" si="169"/>
        <v>0</v>
      </c>
      <c r="N478" s="186">
        <f t="shared" si="170"/>
        <v>0</v>
      </c>
      <c r="O478" s="180"/>
      <c r="P478" s="177"/>
      <c r="Q478" s="166" t="str">
        <f t="shared" si="171"/>
        <v/>
      </c>
      <c r="R478" s="166"/>
      <c r="S478" s="167" t="e">
        <f>IF(HYPERLINK(INDEX(Tables!D:D,MATCH('BG Justif'!Q478,Tables!F:F,0)))&lt;&gt;"",HYPERLINK(INDEX(Tables!D:D,MATCH('BG Justif'!Q478,Tables!F:F,0)),"Tableau de variation"),"")</f>
        <v>#N/A</v>
      </c>
      <c r="T478" s="168"/>
      <c r="U478" s="169"/>
      <c r="Z478" s="233" t="str">
        <f t="shared" si="172"/>
        <v/>
      </c>
      <c r="AA478" s="233">
        <f t="shared" si="173"/>
        <v>0</v>
      </c>
      <c r="AB478" s="233">
        <f t="shared" si="186"/>
        <v>0</v>
      </c>
      <c r="AC478" s="233">
        <f t="shared" si="187"/>
        <v>0</v>
      </c>
      <c r="AD478" s="233">
        <f t="shared" si="188"/>
        <v>0</v>
      </c>
      <c r="AE478" s="233">
        <f t="shared" si="189"/>
        <v>0</v>
      </c>
      <c r="AF478" s="233">
        <f t="shared" si="190"/>
        <v>0</v>
      </c>
      <c r="AG478" s="233">
        <f t="shared" si="174"/>
        <v>0</v>
      </c>
      <c r="AH478" s="233">
        <f t="shared" si="175"/>
        <v>0</v>
      </c>
      <c r="AI478" s="233">
        <f t="shared" si="176"/>
        <v>0</v>
      </c>
      <c r="AJ478" s="233">
        <f t="shared" si="177"/>
        <v>0</v>
      </c>
      <c r="AK478" s="233">
        <f t="shared" si="178"/>
        <v>0</v>
      </c>
      <c r="AL478" s="233">
        <f t="shared" si="179"/>
        <v>0</v>
      </c>
      <c r="AM478" s="233">
        <f t="shared" si="180"/>
        <v>0</v>
      </c>
      <c r="AN478" s="233">
        <f t="shared" si="181"/>
        <v>0</v>
      </c>
      <c r="AO478" s="233">
        <f t="shared" si="182"/>
        <v>0</v>
      </c>
      <c r="AP478" s="233">
        <f t="shared" si="183"/>
        <v>0</v>
      </c>
      <c r="AQ478" s="233" t="str">
        <f t="shared" si="184"/>
        <v/>
      </c>
      <c r="AR478" s="113">
        <f t="shared" si="185"/>
        <v>0</v>
      </c>
    </row>
    <row r="479" spans="1:44">
      <c r="A479" s="158"/>
      <c r="B479" s="153"/>
      <c r="C479" s="154"/>
      <c r="D479" s="154"/>
      <c r="E479" s="154"/>
      <c r="F479" s="154"/>
      <c r="G479" s="154"/>
      <c r="H479" s="154"/>
      <c r="I479" s="150"/>
      <c r="J479" s="149"/>
      <c r="K479" s="151"/>
      <c r="L479" s="185">
        <f t="shared" si="168"/>
        <v>0</v>
      </c>
      <c r="M479" s="185">
        <f t="shared" si="169"/>
        <v>0</v>
      </c>
      <c r="N479" s="186">
        <f t="shared" si="170"/>
        <v>0</v>
      </c>
      <c r="O479" s="180"/>
      <c r="P479" s="177"/>
      <c r="Q479" s="166" t="str">
        <f t="shared" si="171"/>
        <v/>
      </c>
      <c r="R479" s="166"/>
      <c r="S479" s="167" t="e">
        <f>IF(HYPERLINK(INDEX(Tables!D:D,MATCH('BG Justif'!Q479,Tables!F:F,0)))&lt;&gt;"",HYPERLINK(INDEX(Tables!D:D,MATCH('BG Justif'!Q479,Tables!F:F,0)),"Tableau de variation"),"")</f>
        <v>#N/A</v>
      </c>
      <c r="T479" s="168"/>
      <c r="U479" s="169"/>
      <c r="Z479" s="233" t="str">
        <f t="shared" si="172"/>
        <v/>
      </c>
      <c r="AA479" s="233">
        <f t="shared" si="173"/>
        <v>0</v>
      </c>
      <c r="AB479" s="233">
        <f t="shared" si="186"/>
        <v>0</v>
      </c>
      <c r="AC479" s="233">
        <f t="shared" si="187"/>
        <v>0</v>
      </c>
      <c r="AD479" s="233">
        <f t="shared" si="188"/>
        <v>0</v>
      </c>
      <c r="AE479" s="233">
        <f t="shared" si="189"/>
        <v>0</v>
      </c>
      <c r="AF479" s="233">
        <f t="shared" si="190"/>
        <v>0</v>
      </c>
      <c r="AG479" s="233">
        <f t="shared" si="174"/>
        <v>0</v>
      </c>
      <c r="AH479" s="233">
        <f t="shared" si="175"/>
        <v>0</v>
      </c>
      <c r="AI479" s="233">
        <f t="shared" si="176"/>
        <v>0</v>
      </c>
      <c r="AJ479" s="233">
        <f t="shared" si="177"/>
        <v>0</v>
      </c>
      <c r="AK479" s="233">
        <f t="shared" si="178"/>
        <v>0</v>
      </c>
      <c r="AL479" s="233">
        <f t="shared" si="179"/>
        <v>0</v>
      </c>
      <c r="AM479" s="233">
        <f t="shared" si="180"/>
        <v>0</v>
      </c>
      <c r="AN479" s="233">
        <f t="shared" si="181"/>
        <v>0</v>
      </c>
      <c r="AO479" s="233">
        <f t="shared" si="182"/>
        <v>0</v>
      </c>
      <c r="AP479" s="233">
        <f t="shared" si="183"/>
        <v>0</v>
      </c>
      <c r="AQ479" s="233" t="str">
        <f t="shared" si="184"/>
        <v/>
      </c>
      <c r="AR479" s="113">
        <f t="shared" si="185"/>
        <v>0</v>
      </c>
    </row>
    <row r="480" spans="1:44">
      <c r="A480" s="158"/>
      <c r="B480" s="153"/>
      <c r="C480" s="154"/>
      <c r="D480" s="154"/>
      <c r="E480" s="154"/>
      <c r="F480" s="154"/>
      <c r="G480" s="154"/>
      <c r="H480" s="154"/>
      <c r="I480" s="141"/>
      <c r="J480" s="149"/>
      <c r="K480" s="143"/>
      <c r="L480" s="185">
        <f t="shared" si="168"/>
        <v>0</v>
      </c>
      <c r="M480" s="185">
        <f t="shared" si="169"/>
        <v>0</v>
      </c>
      <c r="N480" s="186">
        <f t="shared" si="170"/>
        <v>0</v>
      </c>
      <c r="O480" s="180"/>
      <c r="P480" s="177"/>
      <c r="Q480" s="166" t="str">
        <f t="shared" si="171"/>
        <v/>
      </c>
      <c r="R480" s="166"/>
      <c r="S480" s="167" t="e">
        <f>IF(HYPERLINK(INDEX(Tables!D:D,MATCH('BG Justif'!Q480,Tables!F:F,0)))&lt;&gt;"",HYPERLINK(INDEX(Tables!D:D,MATCH('BG Justif'!Q480,Tables!F:F,0)),"Tableau de variation"),"")</f>
        <v>#N/A</v>
      </c>
      <c r="T480" s="168"/>
      <c r="U480" s="169"/>
      <c r="Z480" s="233" t="str">
        <f t="shared" si="172"/>
        <v/>
      </c>
      <c r="AA480" s="233">
        <f t="shared" si="173"/>
        <v>0</v>
      </c>
      <c r="AB480" s="233">
        <f t="shared" si="186"/>
        <v>0</v>
      </c>
      <c r="AC480" s="233">
        <f t="shared" si="187"/>
        <v>0</v>
      </c>
      <c r="AD480" s="233">
        <f t="shared" si="188"/>
        <v>0</v>
      </c>
      <c r="AE480" s="233">
        <f t="shared" si="189"/>
        <v>0</v>
      </c>
      <c r="AF480" s="233">
        <f t="shared" si="190"/>
        <v>0</v>
      </c>
      <c r="AG480" s="233">
        <f t="shared" si="174"/>
        <v>0</v>
      </c>
      <c r="AH480" s="233">
        <f t="shared" si="175"/>
        <v>0</v>
      </c>
      <c r="AI480" s="233">
        <f t="shared" si="176"/>
        <v>0</v>
      </c>
      <c r="AJ480" s="233">
        <f t="shared" si="177"/>
        <v>0</v>
      </c>
      <c r="AK480" s="233">
        <f t="shared" si="178"/>
        <v>0</v>
      </c>
      <c r="AL480" s="233">
        <f t="shared" si="179"/>
        <v>0</v>
      </c>
      <c r="AM480" s="233">
        <f t="shared" si="180"/>
        <v>0</v>
      </c>
      <c r="AN480" s="233">
        <f t="shared" si="181"/>
        <v>0</v>
      </c>
      <c r="AO480" s="233">
        <f t="shared" si="182"/>
        <v>0</v>
      </c>
      <c r="AP480" s="233">
        <f t="shared" si="183"/>
        <v>0</v>
      </c>
      <c r="AQ480" s="233" t="str">
        <f t="shared" si="184"/>
        <v/>
      </c>
      <c r="AR480" s="113">
        <f t="shared" si="185"/>
        <v>0</v>
      </c>
    </row>
    <row r="481" spans="1:44">
      <c r="A481" s="158"/>
      <c r="B481" s="153"/>
      <c r="C481" s="154"/>
      <c r="D481" s="154"/>
      <c r="E481" s="154"/>
      <c r="F481" s="154"/>
      <c r="G481" s="154"/>
      <c r="H481" s="154"/>
      <c r="I481" s="150"/>
      <c r="J481" s="149"/>
      <c r="K481" s="151"/>
      <c r="L481" s="185">
        <f t="shared" si="168"/>
        <v>0</v>
      </c>
      <c r="M481" s="185">
        <f t="shared" si="169"/>
        <v>0</v>
      </c>
      <c r="N481" s="186">
        <f t="shared" si="170"/>
        <v>0</v>
      </c>
      <c r="O481" s="180"/>
      <c r="P481" s="177"/>
      <c r="Q481" s="166" t="str">
        <f t="shared" si="171"/>
        <v/>
      </c>
      <c r="R481" s="166"/>
      <c r="S481" s="167" t="e">
        <f>IF(HYPERLINK(INDEX(Tables!D:D,MATCH('BG Justif'!Q481,Tables!F:F,0)))&lt;&gt;"",HYPERLINK(INDEX(Tables!D:D,MATCH('BG Justif'!Q481,Tables!F:F,0)),"Tableau de variation"),"")</f>
        <v>#N/A</v>
      </c>
      <c r="T481" s="168"/>
      <c r="U481" s="169"/>
      <c r="Z481" s="233" t="str">
        <f t="shared" si="172"/>
        <v/>
      </c>
      <c r="AA481" s="233">
        <f t="shared" si="173"/>
        <v>0</v>
      </c>
      <c r="AB481" s="233">
        <f t="shared" si="186"/>
        <v>0</v>
      </c>
      <c r="AC481" s="233">
        <f t="shared" si="187"/>
        <v>0</v>
      </c>
      <c r="AD481" s="233">
        <f t="shared" si="188"/>
        <v>0</v>
      </c>
      <c r="AE481" s="233">
        <f t="shared" si="189"/>
        <v>0</v>
      </c>
      <c r="AF481" s="233">
        <f t="shared" si="190"/>
        <v>0</v>
      </c>
      <c r="AG481" s="233">
        <f t="shared" si="174"/>
        <v>0</v>
      </c>
      <c r="AH481" s="233">
        <f t="shared" si="175"/>
        <v>0</v>
      </c>
      <c r="AI481" s="233">
        <f t="shared" si="176"/>
        <v>0</v>
      </c>
      <c r="AJ481" s="233">
        <f t="shared" si="177"/>
        <v>0</v>
      </c>
      <c r="AK481" s="233">
        <f t="shared" si="178"/>
        <v>0</v>
      </c>
      <c r="AL481" s="233">
        <f t="shared" si="179"/>
        <v>0</v>
      </c>
      <c r="AM481" s="233">
        <f t="shared" si="180"/>
        <v>0</v>
      </c>
      <c r="AN481" s="233">
        <f t="shared" si="181"/>
        <v>0</v>
      </c>
      <c r="AO481" s="233">
        <f t="shared" si="182"/>
        <v>0</v>
      </c>
      <c r="AP481" s="233">
        <f t="shared" si="183"/>
        <v>0</v>
      </c>
      <c r="AQ481" s="233" t="str">
        <f t="shared" si="184"/>
        <v/>
      </c>
      <c r="AR481" s="113">
        <f t="shared" si="185"/>
        <v>0</v>
      </c>
    </row>
    <row r="482" spans="1:44">
      <c r="A482" s="158"/>
      <c r="B482" s="153"/>
      <c r="C482" s="154"/>
      <c r="D482" s="154"/>
      <c r="E482" s="154"/>
      <c r="F482" s="154"/>
      <c r="G482" s="154"/>
      <c r="H482" s="154"/>
      <c r="I482" s="141"/>
      <c r="J482" s="149"/>
      <c r="K482" s="143"/>
      <c r="L482" s="185">
        <f t="shared" si="168"/>
        <v>0</v>
      </c>
      <c r="M482" s="185">
        <f t="shared" si="169"/>
        <v>0</v>
      </c>
      <c r="N482" s="186">
        <f t="shared" si="170"/>
        <v>0</v>
      </c>
      <c r="O482" s="180"/>
      <c r="P482" s="177"/>
      <c r="Q482" s="166" t="str">
        <f t="shared" si="171"/>
        <v/>
      </c>
      <c r="R482" s="166"/>
      <c r="S482" s="167" t="e">
        <f>IF(HYPERLINK(INDEX(Tables!D:D,MATCH('BG Justif'!Q482,Tables!F:F,0)))&lt;&gt;"",HYPERLINK(INDEX(Tables!D:D,MATCH('BG Justif'!Q482,Tables!F:F,0)),"Tableau de variation"),"")</f>
        <v>#N/A</v>
      </c>
      <c r="T482" s="168"/>
      <c r="U482" s="169"/>
      <c r="Z482" s="233" t="str">
        <f t="shared" si="172"/>
        <v/>
      </c>
      <c r="AA482" s="233">
        <f t="shared" si="173"/>
        <v>0</v>
      </c>
      <c r="AB482" s="233">
        <f t="shared" si="186"/>
        <v>0</v>
      </c>
      <c r="AC482" s="233">
        <f t="shared" si="187"/>
        <v>0</v>
      </c>
      <c r="AD482" s="233">
        <f t="shared" si="188"/>
        <v>0</v>
      </c>
      <c r="AE482" s="233">
        <f t="shared" si="189"/>
        <v>0</v>
      </c>
      <c r="AF482" s="233">
        <f t="shared" si="190"/>
        <v>0</v>
      </c>
      <c r="AG482" s="233">
        <f t="shared" si="174"/>
        <v>0</v>
      </c>
      <c r="AH482" s="233">
        <f t="shared" si="175"/>
        <v>0</v>
      </c>
      <c r="AI482" s="233">
        <f t="shared" si="176"/>
        <v>0</v>
      </c>
      <c r="AJ482" s="233">
        <f t="shared" si="177"/>
        <v>0</v>
      </c>
      <c r="AK482" s="233">
        <f t="shared" si="178"/>
        <v>0</v>
      </c>
      <c r="AL482" s="233">
        <f t="shared" si="179"/>
        <v>0</v>
      </c>
      <c r="AM482" s="233">
        <f t="shared" si="180"/>
        <v>0</v>
      </c>
      <c r="AN482" s="233">
        <f t="shared" si="181"/>
        <v>0</v>
      </c>
      <c r="AO482" s="233">
        <f t="shared" si="182"/>
        <v>0</v>
      </c>
      <c r="AP482" s="233">
        <f t="shared" si="183"/>
        <v>0</v>
      </c>
      <c r="AQ482" s="233" t="str">
        <f t="shared" si="184"/>
        <v/>
      </c>
      <c r="AR482" s="113">
        <f t="shared" si="185"/>
        <v>0</v>
      </c>
    </row>
    <row r="483" spans="1:44">
      <c r="A483" s="158"/>
      <c r="B483" s="153"/>
      <c r="C483" s="154"/>
      <c r="D483" s="154"/>
      <c r="E483" s="154"/>
      <c r="F483" s="154"/>
      <c r="G483" s="154"/>
      <c r="H483" s="154"/>
      <c r="I483" s="150"/>
      <c r="J483" s="149"/>
      <c r="K483" s="151"/>
      <c r="L483" s="185">
        <f t="shared" si="168"/>
        <v>0</v>
      </c>
      <c r="M483" s="185">
        <f t="shared" si="169"/>
        <v>0</v>
      </c>
      <c r="N483" s="186">
        <f t="shared" si="170"/>
        <v>0</v>
      </c>
      <c r="O483" s="180"/>
      <c r="P483" s="177"/>
      <c r="Q483" s="166" t="str">
        <f t="shared" si="171"/>
        <v/>
      </c>
      <c r="R483" s="166"/>
      <c r="S483" s="167" t="e">
        <f>IF(HYPERLINK(INDEX(Tables!D:D,MATCH('BG Justif'!Q483,Tables!F:F,0)))&lt;&gt;"",HYPERLINK(INDEX(Tables!D:D,MATCH('BG Justif'!Q483,Tables!F:F,0)),"Tableau de variation"),"")</f>
        <v>#N/A</v>
      </c>
      <c r="T483" s="168"/>
      <c r="U483" s="169"/>
      <c r="Z483" s="233" t="str">
        <f t="shared" si="172"/>
        <v/>
      </c>
      <c r="AA483" s="233">
        <f t="shared" si="173"/>
        <v>0</v>
      </c>
      <c r="AB483" s="233">
        <f t="shared" si="186"/>
        <v>0</v>
      </c>
      <c r="AC483" s="233">
        <f t="shared" si="187"/>
        <v>0</v>
      </c>
      <c r="AD483" s="233">
        <f t="shared" si="188"/>
        <v>0</v>
      </c>
      <c r="AE483" s="233">
        <f t="shared" si="189"/>
        <v>0</v>
      </c>
      <c r="AF483" s="233">
        <f t="shared" si="190"/>
        <v>0</v>
      </c>
      <c r="AG483" s="233">
        <f t="shared" si="174"/>
        <v>0</v>
      </c>
      <c r="AH483" s="233">
        <f t="shared" si="175"/>
        <v>0</v>
      </c>
      <c r="AI483" s="233">
        <f t="shared" si="176"/>
        <v>0</v>
      </c>
      <c r="AJ483" s="233">
        <f t="shared" si="177"/>
        <v>0</v>
      </c>
      <c r="AK483" s="233">
        <f t="shared" si="178"/>
        <v>0</v>
      </c>
      <c r="AL483" s="233">
        <f t="shared" si="179"/>
        <v>0</v>
      </c>
      <c r="AM483" s="233">
        <f t="shared" si="180"/>
        <v>0</v>
      </c>
      <c r="AN483" s="233">
        <f t="shared" si="181"/>
        <v>0</v>
      </c>
      <c r="AO483" s="233">
        <f t="shared" si="182"/>
        <v>0</v>
      </c>
      <c r="AP483" s="233">
        <f t="shared" si="183"/>
        <v>0</v>
      </c>
      <c r="AQ483" s="233" t="str">
        <f t="shared" si="184"/>
        <v/>
      </c>
      <c r="AR483" s="113">
        <f t="shared" si="185"/>
        <v>0</v>
      </c>
    </row>
    <row r="484" spans="1:44">
      <c r="A484" s="158"/>
      <c r="B484" s="153"/>
      <c r="C484" s="154"/>
      <c r="D484" s="154"/>
      <c r="E484" s="154"/>
      <c r="F484" s="154"/>
      <c r="G484" s="154"/>
      <c r="H484" s="154"/>
      <c r="I484" s="141"/>
      <c r="J484" s="149"/>
      <c r="K484" s="143"/>
      <c r="L484" s="185">
        <f t="shared" si="168"/>
        <v>0</v>
      </c>
      <c r="M484" s="185">
        <f t="shared" si="169"/>
        <v>0</v>
      </c>
      <c r="N484" s="186">
        <f t="shared" si="170"/>
        <v>0</v>
      </c>
      <c r="O484" s="180"/>
      <c r="P484" s="177"/>
      <c r="Q484" s="166" t="str">
        <f t="shared" si="171"/>
        <v/>
      </c>
      <c r="R484" s="166"/>
      <c r="S484" s="167" t="e">
        <f>IF(HYPERLINK(INDEX(Tables!D:D,MATCH('BG Justif'!Q484,Tables!F:F,0)))&lt;&gt;"",HYPERLINK(INDEX(Tables!D:D,MATCH('BG Justif'!Q484,Tables!F:F,0)),"Tableau de variation"),"")</f>
        <v>#N/A</v>
      </c>
      <c r="T484" s="168"/>
      <c r="U484" s="169"/>
      <c r="Z484" s="233" t="str">
        <f t="shared" si="172"/>
        <v/>
      </c>
      <c r="AA484" s="233">
        <f t="shared" si="173"/>
        <v>0</v>
      </c>
      <c r="AB484" s="233">
        <f t="shared" si="186"/>
        <v>0</v>
      </c>
      <c r="AC484" s="233">
        <f t="shared" si="187"/>
        <v>0</v>
      </c>
      <c r="AD484" s="233">
        <f t="shared" si="188"/>
        <v>0</v>
      </c>
      <c r="AE484" s="233">
        <f t="shared" si="189"/>
        <v>0</v>
      </c>
      <c r="AF484" s="233">
        <f t="shared" si="190"/>
        <v>0</v>
      </c>
      <c r="AG484" s="233">
        <f t="shared" si="174"/>
        <v>0</v>
      </c>
      <c r="AH484" s="233">
        <f t="shared" si="175"/>
        <v>0</v>
      </c>
      <c r="AI484" s="233">
        <f t="shared" si="176"/>
        <v>0</v>
      </c>
      <c r="AJ484" s="233">
        <f t="shared" si="177"/>
        <v>0</v>
      </c>
      <c r="AK484" s="233">
        <f t="shared" si="178"/>
        <v>0</v>
      </c>
      <c r="AL484" s="233">
        <f t="shared" si="179"/>
        <v>0</v>
      </c>
      <c r="AM484" s="233">
        <f t="shared" si="180"/>
        <v>0</v>
      </c>
      <c r="AN484" s="233">
        <f t="shared" si="181"/>
        <v>0</v>
      </c>
      <c r="AO484" s="233">
        <f t="shared" si="182"/>
        <v>0</v>
      </c>
      <c r="AP484" s="233">
        <f t="shared" si="183"/>
        <v>0</v>
      </c>
      <c r="AQ484" s="233" t="str">
        <f t="shared" si="184"/>
        <v/>
      </c>
      <c r="AR484" s="113">
        <f t="shared" si="185"/>
        <v>0</v>
      </c>
    </row>
    <row r="485" spans="1:44">
      <c r="A485" s="158"/>
      <c r="B485" s="153"/>
      <c r="C485" s="154"/>
      <c r="D485" s="154"/>
      <c r="E485" s="154"/>
      <c r="F485" s="154"/>
      <c r="G485" s="154"/>
      <c r="H485" s="154"/>
      <c r="I485" s="150"/>
      <c r="J485" s="149"/>
      <c r="K485" s="151"/>
      <c r="L485" s="185">
        <f t="shared" si="168"/>
        <v>0</v>
      </c>
      <c r="M485" s="185">
        <f t="shared" si="169"/>
        <v>0</v>
      </c>
      <c r="N485" s="186">
        <f t="shared" si="170"/>
        <v>0</v>
      </c>
      <c r="O485" s="180"/>
      <c r="P485" s="177"/>
      <c r="Q485" s="166" t="str">
        <f t="shared" si="171"/>
        <v/>
      </c>
      <c r="R485" s="166"/>
      <c r="S485" s="167" t="e">
        <f>IF(HYPERLINK(INDEX(Tables!D:D,MATCH('BG Justif'!Q485,Tables!F:F,0)))&lt;&gt;"",HYPERLINK(INDEX(Tables!D:D,MATCH('BG Justif'!Q485,Tables!F:F,0)),"Tableau de variation"),"")</f>
        <v>#N/A</v>
      </c>
      <c r="T485" s="168"/>
      <c r="U485" s="169"/>
      <c r="Z485" s="233" t="str">
        <f t="shared" si="172"/>
        <v/>
      </c>
      <c r="AA485" s="233">
        <f t="shared" si="173"/>
        <v>0</v>
      </c>
      <c r="AB485" s="233">
        <f t="shared" si="186"/>
        <v>0</v>
      </c>
      <c r="AC485" s="233">
        <f t="shared" si="187"/>
        <v>0</v>
      </c>
      <c r="AD485" s="233">
        <f t="shared" si="188"/>
        <v>0</v>
      </c>
      <c r="AE485" s="233">
        <f t="shared" si="189"/>
        <v>0</v>
      </c>
      <c r="AF485" s="233">
        <f t="shared" si="190"/>
        <v>0</v>
      </c>
      <c r="AG485" s="233">
        <f t="shared" si="174"/>
        <v>0</v>
      </c>
      <c r="AH485" s="233">
        <f t="shared" si="175"/>
        <v>0</v>
      </c>
      <c r="AI485" s="233">
        <f t="shared" si="176"/>
        <v>0</v>
      </c>
      <c r="AJ485" s="233">
        <f t="shared" si="177"/>
        <v>0</v>
      </c>
      <c r="AK485" s="233">
        <f t="shared" si="178"/>
        <v>0</v>
      </c>
      <c r="AL485" s="233">
        <f t="shared" si="179"/>
        <v>0</v>
      </c>
      <c r="AM485" s="233">
        <f t="shared" si="180"/>
        <v>0</v>
      </c>
      <c r="AN485" s="233">
        <f t="shared" si="181"/>
        <v>0</v>
      </c>
      <c r="AO485" s="233">
        <f t="shared" si="182"/>
        <v>0</v>
      </c>
      <c r="AP485" s="233">
        <f t="shared" si="183"/>
        <v>0</v>
      </c>
      <c r="AQ485" s="233" t="str">
        <f t="shared" si="184"/>
        <v/>
      </c>
      <c r="AR485" s="113">
        <f t="shared" si="185"/>
        <v>0</v>
      </c>
    </row>
    <row r="486" spans="1:44">
      <c r="A486" s="158"/>
      <c r="B486" s="153"/>
      <c r="C486" s="154"/>
      <c r="D486" s="154"/>
      <c r="E486" s="154"/>
      <c r="F486" s="154"/>
      <c r="G486" s="154"/>
      <c r="H486" s="154"/>
      <c r="I486" s="141"/>
      <c r="J486" s="149"/>
      <c r="K486" s="143"/>
      <c r="L486" s="185">
        <f t="shared" si="168"/>
        <v>0</v>
      </c>
      <c r="M486" s="185">
        <f t="shared" si="169"/>
        <v>0</v>
      </c>
      <c r="N486" s="186">
        <f t="shared" si="170"/>
        <v>0</v>
      </c>
      <c r="O486" s="180"/>
      <c r="P486" s="177"/>
      <c r="Q486" s="166" t="str">
        <f t="shared" si="171"/>
        <v/>
      </c>
      <c r="R486" s="166"/>
      <c r="S486" s="167" t="e">
        <f>IF(HYPERLINK(INDEX(Tables!D:D,MATCH('BG Justif'!Q486,Tables!F:F,0)))&lt;&gt;"",HYPERLINK(INDEX(Tables!D:D,MATCH('BG Justif'!Q486,Tables!F:F,0)),"Tableau de variation"),"")</f>
        <v>#N/A</v>
      </c>
      <c r="T486" s="168"/>
      <c r="U486" s="169"/>
      <c r="Z486" s="233" t="str">
        <f t="shared" si="172"/>
        <v/>
      </c>
      <c r="AA486" s="233">
        <f t="shared" si="173"/>
        <v>0</v>
      </c>
      <c r="AB486" s="233">
        <f t="shared" si="186"/>
        <v>0</v>
      </c>
      <c r="AC486" s="233">
        <f t="shared" si="187"/>
        <v>0</v>
      </c>
      <c r="AD486" s="233">
        <f t="shared" si="188"/>
        <v>0</v>
      </c>
      <c r="AE486" s="233">
        <f t="shared" si="189"/>
        <v>0</v>
      </c>
      <c r="AF486" s="233">
        <f t="shared" si="190"/>
        <v>0</v>
      </c>
      <c r="AG486" s="233">
        <f t="shared" si="174"/>
        <v>0</v>
      </c>
      <c r="AH486" s="233">
        <f t="shared" si="175"/>
        <v>0</v>
      </c>
      <c r="AI486" s="233">
        <f t="shared" si="176"/>
        <v>0</v>
      </c>
      <c r="AJ486" s="233">
        <f t="shared" si="177"/>
        <v>0</v>
      </c>
      <c r="AK486" s="233">
        <f t="shared" si="178"/>
        <v>0</v>
      </c>
      <c r="AL486" s="233">
        <f t="shared" si="179"/>
        <v>0</v>
      </c>
      <c r="AM486" s="233">
        <f t="shared" si="180"/>
        <v>0</v>
      </c>
      <c r="AN486" s="233">
        <f t="shared" si="181"/>
        <v>0</v>
      </c>
      <c r="AO486" s="233">
        <f t="shared" si="182"/>
        <v>0</v>
      </c>
      <c r="AP486" s="233">
        <f t="shared" si="183"/>
        <v>0</v>
      </c>
      <c r="AQ486" s="233" t="str">
        <f t="shared" si="184"/>
        <v/>
      </c>
      <c r="AR486" s="113">
        <f t="shared" si="185"/>
        <v>0</v>
      </c>
    </row>
    <row r="487" spans="1:44">
      <c r="A487" s="158"/>
      <c r="B487" s="153"/>
      <c r="C487" s="154"/>
      <c r="D487" s="154"/>
      <c r="E487" s="154"/>
      <c r="F487" s="154"/>
      <c r="G487" s="154"/>
      <c r="H487" s="154"/>
      <c r="I487" s="150"/>
      <c r="J487" s="149"/>
      <c r="K487" s="151"/>
      <c r="L487" s="185">
        <f t="shared" si="168"/>
        <v>0</v>
      </c>
      <c r="M487" s="185">
        <f t="shared" si="169"/>
        <v>0</v>
      </c>
      <c r="N487" s="186">
        <f t="shared" si="170"/>
        <v>0</v>
      </c>
      <c r="O487" s="180"/>
      <c r="P487" s="177"/>
      <c r="Q487" s="166" t="str">
        <f t="shared" si="171"/>
        <v/>
      </c>
      <c r="R487" s="166"/>
      <c r="S487" s="167" t="e">
        <f>IF(HYPERLINK(INDEX(Tables!D:D,MATCH('BG Justif'!Q487,Tables!F:F,0)))&lt;&gt;"",HYPERLINK(INDEX(Tables!D:D,MATCH('BG Justif'!Q487,Tables!F:F,0)),"Tableau de variation"),"")</f>
        <v>#N/A</v>
      </c>
      <c r="T487" s="168"/>
      <c r="U487" s="169"/>
      <c r="Z487" s="233" t="str">
        <f t="shared" si="172"/>
        <v/>
      </c>
      <c r="AA487" s="233">
        <f t="shared" si="173"/>
        <v>0</v>
      </c>
      <c r="AB487" s="233">
        <f t="shared" si="186"/>
        <v>0</v>
      </c>
      <c r="AC487" s="233">
        <f t="shared" si="187"/>
        <v>0</v>
      </c>
      <c r="AD487" s="233">
        <f t="shared" si="188"/>
        <v>0</v>
      </c>
      <c r="AE487" s="233">
        <f t="shared" si="189"/>
        <v>0</v>
      </c>
      <c r="AF487" s="233">
        <f t="shared" si="190"/>
        <v>0</v>
      </c>
      <c r="AG487" s="233">
        <f t="shared" si="174"/>
        <v>0</v>
      </c>
      <c r="AH487" s="233">
        <f t="shared" si="175"/>
        <v>0</v>
      </c>
      <c r="AI487" s="233">
        <f t="shared" si="176"/>
        <v>0</v>
      </c>
      <c r="AJ487" s="233">
        <f t="shared" si="177"/>
        <v>0</v>
      </c>
      <c r="AK487" s="233">
        <f t="shared" si="178"/>
        <v>0</v>
      </c>
      <c r="AL487" s="233">
        <f t="shared" si="179"/>
        <v>0</v>
      </c>
      <c r="AM487" s="233">
        <f t="shared" si="180"/>
        <v>0</v>
      </c>
      <c r="AN487" s="233">
        <f t="shared" si="181"/>
        <v>0</v>
      </c>
      <c r="AO487" s="233">
        <f t="shared" si="182"/>
        <v>0</v>
      </c>
      <c r="AP487" s="233">
        <f t="shared" si="183"/>
        <v>0</v>
      </c>
      <c r="AQ487" s="233" t="str">
        <f t="shared" si="184"/>
        <v/>
      </c>
      <c r="AR487" s="113">
        <f t="shared" si="185"/>
        <v>0</v>
      </c>
    </row>
    <row r="488" spans="1:44">
      <c r="A488" s="158"/>
      <c r="B488" s="153"/>
      <c r="C488" s="154"/>
      <c r="D488" s="154"/>
      <c r="E488" s="154"/>
      <c r="F488" s="154"/>
      <c r="G488" s="154"/>
      <c r="H488" s="154"/>
      <c r="I488" s="141"/>
      <c r="J488" s="149"/>
      <c r="K488" s="143"/>
      <c r="L488" s="185">
        <f t="shared" si="168"/>
        <v>0</v>
      </c>
      <c r="M488" s="185">
        <f t="shared" si="169"/>
        <v>0</v>
      </c>
      <c r="N488" s="186">
        <f t="shared" si="170"/>
        <v>0</v>
      </c>
      <c r="O488" s="180"/>
      <c r="P488" s="177"/>
      <c r="Q488" s="166" t="str">
        <f t="shared" si="171"/>
        <v/>
      </c>
      <c r="R488" s="166"/>
      <c r="S488" s="167" t="e">
        <f>IF(HYPERLINK(INDEX(Tables!D:D,MATCH('BG Justif'!Q488,Tables!F:F,0)))&lt;&gt;"",HYPERLINK(INDEX(Tables!D:D,MATCH('BG Justif'!Q488,Tables!F:F,0)),"Tableau de variation"),"")</f>
        <v>#N/A</v>
      </c>
      <c r="T488" s="168"/>
      <c r="U488" s="169"/>
      <c r="Z488" s="233" t="str">
        <f t="shared" si="172"/>
        <v/>
      </c>
      <c r="AA488" s="233">
        <f t="shared" si="173"/>
        <v>0</v>
      </c>
      <c r="AB488" s="233">
        <f t="shared" si="186"/>
        <v>0</v>
      </c>
      <c r="AC488" s="233">
        <f t="shared" si="187"/>
        <v>0</v>
      </c>
      <c r="AD488" s="233">
        <f t="shared" si="188"/>
        <v>0</v>
      </c>
      <c r="AE488" s="233">
        <f t="shared" si="189"/>
        <v>0</v>
      </c>
      <c r="AF488" s="233">
        <f t="shared" si="190"/>
        <v>0</v>
      </c>
      <c r="AG488" s="233">
        <f t="shared" si="174"/>
        <v>0</v>
      </c>
      <c r="AH488" s="233">
        <f t="shared" si="175"/>
        <v>0</v>
      </c>
      <c r="AI488" s="233">
        <f t="shared" si="176"/>
        <v>0</v>
      </c>
      <c r="AJ488" s="233">
        <f t="shared" si="177"/>
        <v>0</v>
      </c>
      <c r="AK488" s="233">
        <f t="shared" si="178"/>
        <v>0</v>
      </c>
      <c r="AL488" s="233">
        <f t="shared" si="179"/>
        <v>0</v>
      </c>
      <c r="AM488" s="233">
        <f t="shared" si="180"/>
        <v>0</v>
      </c>
      <c r="AN488" s="233">
        <f t="shared" si="181"/>
        <v>0</v>
      </c>
      <c r="AO488" s="233">
        <f t="shared" si="182"/>
        <v>0</v>
      </c>
      <c r="AP488" s="233">
        <f t="shared" si="183"/>
        <v>0</v>
      </c>
      <c r="AQ488" s="233" t="str">
        <f t="shared" si="184"/>
        <v/>
      </c>
      <c r="AR488" s="113">
        <f t="shared" si="185"/>
        <v>0</v>
      </c>
    </row>
    <row r="489" spans="1:44">
      <c r="A489" s="158"/>
      <c r="B489" s="153"/>
      <c r="C489" s="154"/>
      <c r="D489" s="154"/>
      <c r="E489" s="154"/>
      <c r="F489" s="154"/>
      <c r="G489" s="154"/>
      <c r="H489" s="154"/>
      <c r="I489" s="150"/>
      <c r="J489" s="149"/>
      <c r="K489" s="151"/>
      <c r="L489" s="185">
        <f t="shared" si="168"/>
        <v>0</v>
      </c>
      <c r="M489" s="185">
        <f t="shared" si="169"/>
        <v>0</v>
      </c>
      <c r="N489" s="186">
        <f t="shared" si="170"/>
        <v>0</v>
      </c>
      <c r="O489" s="180"/>
      <c r="P489" s="177"/>
      <c r="Q489" s="166" t="str">
        <f t="shared" si="171"/>
        <v/>
      </c>
      <c r="R489" s="166"/>
      <c r="S489" s="167" t="e">
        <f>IF(HYPERLINK(INDEX(Tables!D:D,MATCH('BG Justif'!Q489,Tables!F:F,0)))&lt;&gt;"",HYPERLINK(INDEX(Tables!D:D,MATCH('BG Justif'!Q489,Tables!F:F,0)),"Tableau de variation"),"")</f>
        <v>#N/A</v>
      </c>
      <c r="T489" s="168"/>
      <c r="U489" s="169"/>
      <c r="Z489" s="233" t="str">
        <f t="shared" si="172"/>
        <v/>
      </c>
      <c r="AA489" s="233">
        <f t="shared" si="173"/>
        <v>0</v>
      </c>
      <c r="AB489" s="233">
        <f t="shared" si="186"/>
        <v>0</v>
      </c>
      <c r="AC489" s="233">
        <f t="shared" si="187"/>
        <v>0</v>
      </c>
      <c r="AD489" s="233">
        <f t="shared" si="188"/>
        <v>0</v>
      </c>
      <c r="AE489" s="233">
        <f t="shared" si="189"/>
        <v>0</v>
      </c>
      <c r="AF489" s="233">
        <f t="shared" si="190"/>
        <v>0</v>
      </c>
      <c r="AG489" s="233">
        <f t="shared" si="174"/>
        <v>0</v>
      </c>
      <c r="AH489" s="233">
        <f t="shared" si="175"/>
        <v>0</v>
      </c>
      <c r="AI489" s="233">
        <f t="shared" si="176"/>
        <v>0</v>
      </c>
      <c r="AJ489" s="233">
        <f t="shared" si="177"/>
        <v>0</v>
      </c>
      <c r="AK489" s="233">
        <f t="shared" si="178"/>
        <v>0</v>
      </c>
      <c r="AL489" s="233">
        <f t="shared" si="179"/>
        <v>0</v>
      </c>
      <c r="AM489" s="233">
        <f t="shared" si="180"/>
        <v>0</v>
      </c>
      <c r="AN489" s="233">
        <f t="shared" si="181"/>
        <v>0</v>
      </c>
      <c r="AO489" s="233">
        <f t="shared" si="182"/>
        <v>0</v>
      </c>
      <c r="AP489" s="233">
        <f t="shared" si="183"/>
        <v>0</v>
      </c>
      <c r="AQ489" s="233" t="str">
        <f t="shared" si="184"/>
        <v/>
      </c>
      <c r="AR489" s="113">
        <f t="shared" si="185"/>
        <v>0</v>
      </c>
    </row>
    <row r="490" spans="1:44">
      <c r="A490" s="158"/>
      <c r="B490" s="153"/>
      <c r="C490" s="154"/>
      <c r="D490" s="154"/>
      <c r="E490" s="154"/>
      <c r="F490" s="154"/>
      <c r="G490" s="154"/>
      <c r="H490" s="154"/>
      <c r="I490" s="141"/>
      <c r="J490" s="149"/>
      <c r="K490" s="143"/>
      <c r="L490" s="185">
        <f t="shared" ref="L490:L553" si="191">+C490-D490</f>
        <v>0</v>
      </c>
      <c r="M490" s="185">
        <f t="shared" ref="M490:M553" si="192">+G490-H490</f>
        <v>0</v>
      </c>
      <c r="N490" s="186">
        <f t="shared" ref="N490:N553" si="193">-L490+M490</f>
        <v>0</v>
      </c>
      <c r="O490" s="180"/>
      <c r="P490" s="177"/>
      <c r="Q490" s="166" t="str">
        <f t="shared" si="171"/>
        <v/>
      </c>
      <c r="R490" s="166"/>
      <c r="S490" s="167" t="e">
        <f>IF(HYPERLINK(INDEX(Tables!D:D,MATCH('BG Justif'!Q490,Tables!F:F,0)))&lt;&gt;"",HYPERLINK(INDEX(Tables!D:D,MATCH('BG Justif'!Q490,Tables!F:F,0)),"Tableau de variation"),"")</f>
        <v>#N/A</v>
      </c>
      <c r="T490" s="168"/>
      <c r="U490" s="169"/>
      <c r="Z490" s="233" t="str">
        <f t="shared" si="172"/>
        <v/>
      </c>
      <c r="AA490" s="233">
        <f t="shared" si="173"/>
        <v>0</v>
      </c>
      <c r="AB490" s="233">
        <f t="shared" si="186"/>
        <v>0</v>
      </c>
      <c r="AC490" s="233">
        <f t="shared" si="187"/>
        <v>0</v>
      </c>
      <c r="AD490" s="233">
        <f t="shared" si="188"/>
        <v>0</v>
      </c>
      <c r="AE490" s="233">
        <f t="shared" si="189"/>
        <v>0</v>
      </c>
      <c r="AF490" s="233">
        <f t="shared" si="190"/>
        <v>0</v>
      </c>
      <c r="AG490" s="233">
        <f t="shared" si="174"/>
        <v>0</v>
      </c>
      <c r="AH490" s="233">
        <f t="shared" si="175"/>
        <v>0</v>
      </c>
      <c r="AI490" s="233">
        <f t="shared" si="176"/>
        <v>0</v>
      </c>
      <c r="AJ490" s="233">
        <f t="shared" si="177"/>
        <v>0</v>
      </c>
      <c r="AK490" s="233">
        <f t="shared" si="178"/>
        <v>0</v>
      </c>
      <c r="AL490" s="233">
        <f t="shared" si="179"/>
        <v>0</v>
      </c>
      <c r="AM490" s="233">
        <f t="shared" si="180"/>
        <v>0</v>
      </c>
      <c r="AN490" s="233">
        <f t="shared" si="181"/>
        <v>0</v>
      </c>
      <c r="AO490" s="233">
        <f t="shared" si="182"/>
        <v>0</v>
      </c>
      <c r="AP490" s="233">
        <f t="shared" si="183"/>
        <v>0</v>
      </c>
      <c r="AQ490" s="233" t="str">
        <f t="shared" si="184"/>
        <v/>
      </c>
      <c r="AR490" s="113">
        <f t="shared" si="185"/>
        <v>0</v>
      </c>
    </row>
    <row r="491" spans="1:44">
      <c r="A491" s="158"/>
      <c r="B491" s="153"/>
      <c r="C491" s="154"/>
      <c r="D491" s="154"/>
      <c r="E491" s="154"/>
      <c r="F491" s="154"/>
      <c r="G491" s="154"/>
      <c r="H491" s="154"/>
      <c r="I491" s="150"/>
      <c r="J491" s="149"/>
      <c r="K491" s="151"/>
      <c r="L491" s="185">
        <f t="shared" si="191"/>
        <v>0</v>
      </c>
      <c r="M491" s="185">
        <f t="shared" si="192"/>
        <v>0</v>
      </c>
      <c r="N491" s="186">
        <f t="shared" si="193"/>
        <v>0</v>
      </c>
      <c r="O491" s="180"/>
      <c r="P491" s="177"/>
      <c r="Q491" s="166" t="str">
        <f t="shared" si="171"/>
        <v/>
      </c>
      <c r="R491" s="166"/>
      <c r="S491" s="167" t="e">
        <f>IF(HYPERLINK(INDEX(Tables!D:D,MATCH('BG Justif'!Q491,Tables!F:F,0)))&lt;&gt;"",HYPERLINK(INDEX(Tables!D:D,MATCH('BG Justif'!Q491,Tables!F:F,0)),"Tableau de variation"),"")</f>
        <v>#N/A</v>
      </c>
      <c r="T491" s="168"/>
      <c r="U491" s="169"/>
      <c r="Z491" s="233" t="str">
        <f t="shared" si="172"/>
        <v/>
      </c>
      <c r="AA491" s="233">
        <f t="shared" si="173"/>
        <v>0</v>
      </c>
      <c r="AB491" s="233">
        <f t="shared" si="186"/>
        <v>0</v>
      </c>
      <c r="AC491" s="233">
        <f t="shared" si="187"/>
        <v>0</v>
      </c>
      <c r="AD491" s="233">
        <f t="shared" si="188"/>
        <v>0</v>
      </c>
      <c r="AE491" s="233">
        <f t="shared" si="189"/>
        <v>0</v>
      </c>
      <c r="AF491" s="233">
        <f t="shared" si="190"/>
        <v>0</v>
      </c>
      <c r="AG491" s="233">
        <f t="shared" si="174"/>
        <v>0</v>
      </c>
      <c r="AH491" s="233">
        <f t="shared" si="175"/>
        <v>0</v>
      </c>
      <c r="AI491" s="233">
        <f t="shared" si="176"/>
        <v>0</v>
      </c>
      <c r="AJ491" s="233">
        <f t="shared" si="177"/>
        <v>0</v>
      </c>
      <c r="AK491" s="233">
        <f t="shared" si="178"/>
        <v>0</v>
      </c>
      <c r="AL491" s="233">
        <f t="shared" si="179"/>
        <v>0</v>
      </c>
      <c r="AM491" s="233">
        <f t="shared" si="180"/>
        <v>0</v>
      </c>
      <c r="AN491" s="233">
        <f t="shared" si="181"/>
        <v>0</v>
      </c>
      <c r="AO491" s="233">
        <f t="shared" si="182"/>
        <v>0</v>
      </c>
      <c r="AP491" s="233">
        <f t="shared" si="183"/>
        <v>0</v>
      </c>
      <c r="AQ491" s="233" t="str">
        <f t="shared" si="184"/>
        <v/>
      </c>
      <c r="AR491" s="113">
        <f t="shared" si="185"/>
        <v>0</v>
      </c>
    </row>
    <row r="492" spans="1:44">
      <c r="A492" s="158"/>
      <c r="B492" s="153"/>
      <c r="C492" s="154"/>
      <c r="D492" s="154"/>
      <c r="E492" s="154"/>
      <c r="F492" s="154"/>
      <c r="G492" s="154"/>
      <c r="H492" s="154"/>
      <c r="I492" s="141"/>
      <c r="J492" s="149"/>
      <c r="K492" s="143"/>
      <c r="L492" s="185">
        <f t="shared" si="191"/>
        <v>0</v>
      </c>
      <c r="M492" s="185">
        <f t="shared" si="192"/>
        <v>0</v>
      </c>
      <c r="N492" s="186">
        <f t="shared" si="193"/>
        <v>0</v>
      </c>
      <c r="O492" s="180"/>
      <c r="P492" s="177"/>
      <c r="Q492" s="166" t="str">
        <f t="shared" si="171"/>
        <v/>
      </c>
      <c r="R492" s="166"/>
      <c r="S492" s="167" t="e">
        <f>IF(HYPERLINK(INDEX(Tables!D:D,MATCH('BG Justif'!Q492,Tables!F:F,0)))&lt;&gt;"",HYPERLINK(INDEX(Tables!D:D,MATCH('BG Justif'!Q492,Tables!F:F,0)),"Tableau de variation"),"")</f>
        <v>#N/A</v>
      </c>
      <c r="T492" s="168"/>
      <c r="U492" s="169"/>
      <c r="Z492" s="233" t="str">
        <f t="shared" si="172"/>
        <v/>
      </c>
      <c r="AA492" s="233">
        <f t="shared" si="173"/>
        <v>0</v>
      </c>
      <c r="AB492" s="233">
        <f t="shared" si="186"/>
        <v>0</v>
      </c>
      <c r="AC492" s="233">
        <f t="shared" si="187"/>
        <v>0</v>
      </c>
      <c r="AD492" s="233">
        <f t="shared" si="188"/>
        <v>0</v>
      </c>
      <c r="AE492" s="233">
        <f t="shared" si="189"/>
        <v>0</v>
      </c>
      <c r="AF492" s="233">
        <f t="shared" si="190"/>
        <v>0</v>
      </c>
      <c r="AG492" s="233">
        <f t="shared" si="174"/>
        <v>0</v>
      </c>
      <c r="AH492" s="233">
        <f t="shared" si="175"/>
        <v>0</v>
      </c>
      <c r="AI492" s="233">
        <f t="shared" si="176"/>
        <v>0</v>
      </c>
      <c r="AJ492" s="233">
        <f t="shared" si="177"/>
        <v>0</v>
      </c>
      <c r="AK492" s="233">
        <f t="shared" si="178"/>
        <v>0</v>
      </c>
      <c r="AL492" s="233">
        <f t="shared" si="179"/>
        <v>0</v>
      </c>
      <c r="AM492" s="233">
        <f t="shared" si="180"/>
        <v>0</v>
      </c>
      <c r="AN492" s="233">
        <f t="shared" si="181"/>
        <v>0</v>
      </c>
      <c r="AO492" s="233">
        <f t="shared" si="182"/>
        <v>0</v>
      </c>
      <c r="AP492" s="233">
        <f t="shared" si="183"/>
        <v>0</v>
      </c>
      <c r="AQ492" s="233" t="str">
        <f t="shared" si="184"/>
        <v/>
      </c>
      <c r="AR492" s="113">
        <f t="shared" si="185"/>
        <v>0</v>
      </c>
    </row>
    <row r="493" spans="1:44">
      <c r="A493" s="158"/>
      <c r="B493" s="153"/>
      <c r="C493" s="154"/>
      <c r="D493" s="154"/>
      <c r="E493" s="154"/>
      <c r="F493" s="154"/>
      <c r="G493" s="154"/>
      <c r="H493" s="154"/>
      <c r="I493" s="150"/>
      <c r="J493" s="149"/>
      <c r="K493" s="151"/>
      <c r="L493" s="185">
        <f t="shared" si="191"/>
        <v>0</v>
      </c>
      <c r="M493" s="185">
        <f t="shared" si="192"/>
        <v>0</v>
      </c>
      <c r="N493" s="186">
        <f t="shared" si="193"/>
        <v>0</v>
      </c>
      <c r="O493" s="180"/>
      <c r="P493" s="177"/>
      <c r="Q493" s="166" t="str">
        <f t="shared" si="171"/>
        <v/>
      </c>
      <c r="R493" s="166"/>
      <c r="S493" s="167" t="e">
        <f>IF(HYPERLINK(INDEX(Tables!D:D,MATCH('BG Justif'!Q493,Tables!F:F,0)))&lt;&gt;"",HYPERLINK(INDEX(Tables!D:D,MATCH('BG Justif'!Q493,Tables!F:F,0)),"Tableau de variation"),"")</f>
        <v>#N/A</v>
      </c>
      <c r="T493" s="168"/>
      <c r="U493" s="169"/>
      <c r="Z493" s="233" t="str">
        <f t="shared" si="172"/>
        <v/>
      </c>
      <c r="AA493" s="233">
        <f t="shared" si="173"/>
        <v>0</v>
      </c>
      <c r="AB493" s="233">
        <f t="shared" si="186"/>
        <v>0</v>
      </c>
      <c r="AC493" s="233">
        <f t="shared" si="187"/>
        <v>0</v>
      </c>
      <c r="AD493" s="233">
        <f t="shared" si="188"/>
        <v>0</v>
      </c>
      <c r="AE493" s="233">
        <f t="shared" si="189"/>
        <v>0</v>
      </c>
      <c r="AF493" s="233">
        <f t="shared" si="190"/>
        <v>0</v>
      </c>
      <c r="AG493" s="233">
        <f t="shared" si="174"/>
        <v>0</v>
      </c>
      <c r="AH493" s="233">
        <f t="shared" si="175"/>
        <v>0</v>
      </c>
      <c r="AI493" s="233">
        <f t="shared" si="176"/>
        <v>0</v>
      </c>
      <c r="AJ493" s="233">
        <f t="shared" si="177"/>
        <v>0</v>
      </c>
      <c r="AK493" s="233">
        <f t="shared" si="178"/>
        <v>0</v>
      </c>
      <c r="AL493" s="233">
        <f t="shared" si="179"/>
        <v>0</v>
      </c>
      <c r="AM493" s="233">
        <f t="shared" si="180"/>
        <v>0</v>
      </c>
      <c r="AN493" s="233">
        <f t="shared" si="181"/>
        <v>0</v>
      </c>
      <c r="AO493" s="233">
        <f t="shared" si="182"/>
        <v>0</v>
      </c>
      <c r="AP493" s="233">
        <f t="shared" si="183"/>
        <v>0</v>
      </c>
      <c r="AQ493" s="233" t="str">
        <f t="shared" si="184"/>
        <v/>
      </c>
      <c r="AR493" s="113">
        <f t="shared" si="185"/>
        <v>0</v>
      </c>
    </row>
    <row r="494" spans="1:44">
      <c r="A494" s="158"/>
      <c r="B494" s="153"/>
      <c r="C494" s="154"/>
      <c r="D494" s="154"/>
      <c r="E494" s="154"/>
      <c r="F494" s="154"/>
      <c r="G494" s="154"/>
      <c r="H494" s="154"/>
      <c r="I494" s="141"/>
      <c r="J494" s="149"/>
      <c r="K494" s="143"/>
      <c r="L494" s="185">
        <f t="shared" si="191"/>
        <v>0</v>
      </c>
      <c r="M494" s="185">
        <f t="shared" si="192"/>
        <v>0</v>
      </c>
      <c r="N494" s="186">
        <f t="shared" si="193"/>
        <v>0</v>
      </c>
      <c r="O494" s="180"/>
      <c r="P494" s="177"/>
      <c r="Q494" s="166" t="str">
        <f t="shared" si="171"/>
        <v/>
      </c>
      <c r="R494" s="166"/>
      <c r="S494" s="167" t="e">
        <f>IF(HYPERLINK(INDEX(Tables!D:D,MATCH('BG Justif'!Q494,Tables!F:F,0)))&lt;&gt;"",HYPERLINK(INDEX(Tables!D:D,MATCH('BG Justif'!Q494,Tables!F:F,0)),"Tableau de variation"),"")</f>
        <v>#N/A</v>
      </c>
      <c r="T494" s="168"/>
      <c r="U494" s="169"/>
      <c r="Z494" s="233" t="str">
        <f t="shared" si="172"/>
        <v/>
      </c>
      <c r="AA494" s="233">
        <f t="shared" si="173"/>
        <v>0</v>
      </c>
      <c r="AB494" s="233">
        <f t="shared" si="186"/>
        <v>0</v>
      </c>
      <c r="AC494" s="233">
        <f t="shared" si="187"/>
        <v>0</v>
      </c>
      <c r="AD494" s="233">
        <f t="shared" si="188"/>
        <v>0</v>
      </c>
      <c r="AE494" s="233">
        <f t="shared" si="189"/>
        <v>0</v>
      </c>
      <c r="AF494" s="233">
        <f t="shared" si="190"/>
        <v>0</v>
      </c>
      <c r="AG494" s="233">
        <f t="shared" si="174"/>
        <v>0</v>
      </c>
      <c r="AH494" s="233">
        <f t="shared" si="175"/>
        <v>0</v>
      </c>
      <c r="AI494" s="233">
        <f t="shared" si="176"/>
        <v>0</v>
      </c>
      <c r="AJ494" s="233">
        <f t="shared" si="177"/>
        <v>0</v>
      </c>
      <c r="AK494" s="233">
        <f t="shared" si="178"/>
        <v>0</v>
      </c>
      <c r="AL494" s="233">
        <f t="shared" si="179"/>
        <v>0</v>
      </c>
      <c r="AM494" s="233">
        <f t="shared" si="180"/>
        <v>0</v>
      </c>
      <c r="AN494" s="233">
        <f t="shared" si="181"/>
        <v>0</v>
      </c>
      <c r="AO494" s="233">
        <f t="shared" si="182"/>
        <v>0</v>
      </c>
      <c r="AP494" s="233">
        <f t="shared" si="183"/>
        <v>0</v>
      </c>
      <c r="AQ494" s="233" t="str">
        <f t="shared" si="184"/>
        <v/>
      </c>
      <c r="AR494" s="113">
        <f t="shared" si="185"/>
        <v>0</v>
      </c>
    </row>
    <row r="495" spans="1:44">
      <c r="A495" s="158"/>
      <c r="B495" s="153"/>
      <c r="C495" s="154"/>
      <c r="D495" s="154"/>
      <c r="E495" s="154"/>
      <c r="F495" s="154"/>
      <c r="G495" s="154"/>
      <c r="H495" s="154"/>
      <c r="I495" s="150"/>
      <c r="J495" s="149"/>
      <c r="K495" s="151"/>
      <c r="L495" s="185">
        <f t="shared" si="191"/>
        <v>0</v>
      </c>
      <c r="M495" s="185">
        <f t="shared" si="192"/>
        <v>0</v>
      </c>
      <c r="N495" s="186">
        <f t="shared" si="193"/>
        <v>0</v>
      </c>
      <c r="O495" s="180"/>
      <c r="P495" s="177"/>
      <c r="Q495" s="166" t="str">
        <f t="shared" si="171"/>
        <v/>
      </c>
      <c r="R495" s="166"/>
      <c r="S495" s="167" t="e">
        <f>IF(HYPERLINK(INDEX(Tables!D:D,MATCH('BG Justif'!Q495,Tables!F:F,0)))&lt;&gt;"",HYPERLINK(INDEX(Tables!D:D,MATCH('BG Justif'!Q495,Tables!F:F,0)),"Tableau de variation"),"")</f>
        <v>#N/A</v>
      </c>
      <c r="T495" s="168"/>
      <c r="U495" s="169"/>
      <c r="Z495" s="233" t="str">
        <f t="shared" si="172"/>
        <v/>
      </c>
      <c r="AA495" s="233">
        <f t="shared" si="173"/>
        <v>0</v>
      </c>
      <c r="AB495" s="233">
        <f t="shared" si="186"/>
        <v>0</v>
      </c>
      <c r="AC495" s="233">
        <f t="shared" si="187"/>
        <v>0</v>
      </c>
      <c r="AD495" s="233">
        <f t="shared" si="188"/>
        <v>0</v>
      </c>
      <c r="AE495" s="233">
        <f t="shared" si="189"/>
        <v>0</v>
      </c>
      <c r="AF495" s="233">
        <f t="shared" si="190"/>
        <v>0</v>
      </c>
      <c r="AG495" s="233">
        <f t="shared" si="174"/>
        <v>0</v>
      </c>
      <c r="AH495" s="233">
        <f t="shared" si="175"/>
        <v>0</v>
      </c>
      <c r="AI495" s="233">
        <f t="shared" si="176"/>
        <v>0</v>
      </c>
      <c r="AJ495" s="233">
        <f t="shared" si="177"/>
        <v>0</v>
      </c>
      <c r="AK495" s="233">
        <f t="shared" si="178"/>
        <v>0</v>
      </c>
      <c r="AL495" s="233">
        <f t="shared" si="179"/>
        <v>0</v>
      </c>
      <c r="AM495" s="233">
        <f t="shared" si="180"/>
        <v>0</v>
      </c>
      <c r="AN495" s="233">
        <f t="shared" si="181"/>
        <v>0</v>
      </c>
      <c r="AO495" s="233">
        <f t="shared" si="182"/>
        <v>0</v>
      </c>
      <c r="AP495" s="233">
        <f t="shared" si="183"/>
        <v>0</v>
      </c>
      <c r="AQ495" s="233" t="str">
        <f t="shared" si="184"/>
        <v/>
      </c>
      <c r="AR495" s="113">
        <f t="shared" si="185"/>
        <v>0</v>
      </c>
    </row>
    <row r="496" spans="1:44">
      <c r="A496" s="158"/>
      <c r="B496" s="153"/>
      <c r="C496" s="154"/>
      <c r="D496" s="154"/>
      <c r="E496" s="154"/>
      <c r="F496" s="154"/>
      <c r="G496" s="154"/>
      <c r="H496" s="154"/>
      <c r="I496" s="141"/>
      <c r="J496" s="149"/>
      <c r="K496" s="143"/>
      <c r="L496" s="185">
        <f t="shared" si="191"/>
        <v>0</v>
      </c>
      <c r="M496" s="185">
        <f t="shared" si="192"/>
        <v>0</v>
      </c>
      <c r="N496" s="186">
        <f t="shared" si="193"/>
        <v>0</v>
      </c>
      <c r="O496" s="180"/>
      <c r="P496" s="177"/>
      <c r="Q496" s="166" t="str">
        <f t="shared" si="171"/>
        <v/>
      </c>
      <c r="R496" s="166"/>
      <c r="S496" s="167" t="e">
        <f>IF(HYPERLINK(INDEX(Tables!D:D,MATCH('BG Justif'!Q496,Tables!F:F,0)))&lt;&gt;"",HYPERLINK(INDEX(Tables!D:D,MATCH('BG Justif'!Q496,Tables!F:F,0)),"Tableau de variation"),"")</f>
        <v>#N/A</v>
      </c>
      <c r="T496" s="168"/>
      <c r="U496" s="169"/>
      <c r="Z496" s="233" t="str">
        <f t="shared" si="172"/>
        <v/>
      </c>
      <c r="AA496" s="233">
        <f t="shared" si="173"/>
        <v>0</v>
      </c>
      <c r="AB496" s="233">
        <f t="shared" si="186"/>
        <v>0</v>
      </c>
      <c r="AC496" s="233">
        <f t="shared" si="187"/>
        <v>0</v>
      </c>
      <c r="AD496" s="233">
        <f t="shared" si="188"/>
        <v>0</v>
      </c>
      <c r="AE496" s="233">
        <f t="shared" si="189"/>
        <v>0</v>
      </c>
      <c r="AF496" s="233">
        <f t="shared" si="190"/>
        <v>0</v>
      </c>
      <c r="AG496" s="233">
        <f t="shared" si="174"/>
        <v>0</v>
      </c>
      <c r="AH496" s="233">
        <f t="shared" si="175"/>
        <v>0</v>
      </c>
      <c r="AI496" s="233">
        <f t="shared" si="176"/>
        <v>0</v>
      </c>
      <c r="AJ496" s="233">
        <f t="shared" si="177"/>
        <v>0</v>
      </c>
      <c r="AK496" s="233">
        <f t="shared" si="178"/>
        <v>0</v>
      </c>
      <c r="AL496" s="233">
        <f t="shared" si="179"/>
        <v>0</v>
      </c>
      <c r="AM496" s="233">
        <f t="shared" si="180"/>
        <v>0</v>
      </c>
      <c r="AN496" s="233">
        <f t="shared" si="181"/>
        <v>0</v>
      </c>
      <c r="AO496" s="233">
        <f t="shared" si="182"/>
        <v>0</v>
      </c>
      <c r="AP496" s="233">
        <f t="shared" si="183"/>
        <v>0</v>
      </c>
      <c r="AQ496" s="233" t="str">
        <f t="shared" si="184"/>
        <v/>
      </c>
      <c r="AR496" s="113">
        <f t="shared" si="185"/>
        <v>0</v>
      </c>
    </row>
    <row r="497" spans="1:44">
      <c r="A497" s="158"/>
      <c r="B497" s="153"/>
      <c r="C497" s="154"/>
      <c r="D497" s="154"/>
      <c r="E497" s="154"/>
      <c r="F497" s="154"/>
      <c r="G497" s="154"/>
      <c r="H497" s="154"/>
      <c r="I497" s="150"/>
      <c r="J497" s="149"/>
      <c r="K497" s="151"/>
      <c r="L497" s="185">
        <f t="shared" si="191"/>
        <v>0</v>
      </c>
      <c r="M497" s="185">
        <f t="shared" si="192"/>
        <v>0</v>
      </c>
      <c r="N497" s="186">
        <f t="shared" si="193"/>
        <v>0</v>
      </c>
      <c r="O497" s="180"/>
      <c r="P497" s="177"/>
      <c r="Q497" s="166" t="str">
        <f t="shared" si="171"/>
        <v/>
      </c>
      <c r="R497" s="166"/>
      <c r="S497" s="167" t="e">
        <f>IF(HYPERLINK(INDEX(Tables!D:D,MATCH('BG Justif'!Q497,Tables!F:F,0)))&lt;&gt;"",HYPERLINK(INDEX(Tables!D:D,MATCH('BG Justif'!Q497,Tables!F:F,0)),"Tableau de variation"),"")</f>
        <v>#N/A</v>
      </c>
      <c r="T497" s="168"/>
      <c r="U497" s="169"/>
      <c r="Z497" s="233" t="str">
        <f t="shared" si="172"/>
        <v/>
      </c>
      <c r="AA497" s="233">
        <f t="shared" si="173"/>
        <v>0</v>
      </c>
      <c r="AB497" s="233">
        <f t="shared" si="186"/>
        <v>0</v>
      </c>
      <c r="AC497" s="233">
        <f t="shared" si="187"/>
        <v>0</v>
      </c>
      <c r="AD497" s="233">
        <f t="shared" si="188"/>
        <v>0</v>
      </c>
      <c r="AE497" s="233">
        <f t="shared" si="189"/>
        <v>0</v>
      </c>
      <c r="AF497" s="233">
        <f t="shared" si="190"/>
        <v>0</v>
      </c>
      <c r="AG497" s="233">
        <f t="shared" si="174"/>
        <v>0</v>
      </c>
      <c r="AH497" s="233">
        <f t="shared" si="175"/>
        <v>0</v>
      </c>
      <c r="AI497" s="233">
        <f t="shared" si="176"/>
        <v>0</v>
      </c>
      <c r="AJ497" s="233">
        <f t="shared" si="177"/>
        <v>0</v>
      </c>
      <c r="AK497" s="233">
        <f t="shared" si="178"/>
        <v>0</v>
      </c>
      <c r="AL497" s="233">
        <f t="shared" si="179"/>
        <v>0</v>
      </c>
      <c r="AM497" s="233">
        <f t="shared" si="180"/>
        <v>0</v>
      </c>
      <c r="AN497" s="233">
        <f t="shared" si="181"/>
        <v>0</v>
      </c>
      <c r="AO497" s="233">
        <f t="shared" si="182"/>
        <v>0</v>
      </c>
      <c r="AP497" s="233">
        <f t="shared" si="183"/>
        <v>0</v>
      </c>
      <c r="AQ497" s="233" t="str">
        <f t="shared" si="184"/>
        <v/>
      </c>
      <c r="AR497" s="113">
        <f t="shared" si="185"/>
        <v>0</v>
      </c>
    </row>
    <row r="498" spans="1:44">
      <c r="A498" s="158"/>
      <c r="B498" s="153"/>
      <c r="C498" s="154"/>
      <c r="D498" s="154"/>
      <c r="E498" s="154"/>
      <c r="F498" s="154"/>
      <c r="G498" s="154"/>
      <c r="H498" s="154"/>
      <c r="I498" s="141"/>
      <c r="J498" s="149"/>
      <c r="K498" s="143"/>
      <c r="L498" s="185">
        <f t="shared" si="191"/>
        <v>0</v>
      </c>
      <c r="M498" s="185">
        <f t="shared" si="192"/>
        <v>0</v>
      </c>
      <c r="N498" s="186">
        <f t="shared" si="193"/>
        <v>0</v>
      </c>
      <c r="O498" s="180"/>
      <c r="P498" s="177"/>
      <c r="Q498" s="166" t="str">
        <f t="shared" si="171"/>
        <v/>
      </c>
      <c r="R498" s="166"/>
      <c r="S498" s="167" t="e">
        <f>IF(HYPERLINK(INDEX(Tables!D:D,MATCH('BG Justif'!Q498,Tables!F:F,0)))&lt;&gt;"",HYPERLINK(INDEX(Tables!D:D,MATCH('BG Justif'!Q498,Tables!F:F,0)),"Tableau de variation"),"")</f>
        <v>#N/A</v>
      </c>
      <c r="T498" s="168"/>
      <c r="U498" s="169"/>
      <c r="Z498" s="233" t="str">
        <f t="shared" si="172"/>
        <v/>
      </c>
      <c r="AA498" s="233">
        <f t="shared" si="173"/>
        <v>0</v>
      </c>
      <c r="AB498" s="233">
        <f t="shared" si="186"/>
        <v>0</v>
      </c>
      <c r="AC498" s="233">
        <f t="shared" si="187"/>
        <v>0</v>
      </c>
      <c r="AD498" s="233">
        <f t="shared" si="188"/>
        <v>0</v>
      </c>
      <c r="AE498" s="233">
        <f t="shared" si="189"/>
        <v>0</v>
      </c>
      <c r="AF498" s="233">
        <f t="shared" si="190"/>
        <v>0</v>
      </c>
      <c r="AG498" s="233">
        <f t="shared" si="174"/>
        <v>0</v>
      </c>
      <c r="AH498" s="233">
        <f t="shared" si="175"/>
        <v>0</v>
      </c>
      <c r="AI498" s="233">
        <f t="shared" si="176"/>
        <v>0</v>
      </c>
      <c r="AJ498" s="233">
        <f t="shared" si="177"/>
        <v>0</v>
      </c>
      <c r="AK498" s="233">
        <f t="shared" si="178"/>
        <v>0</v>
      </c>
      <c r="AL498" s="233">
        <f t="shared" si="179"/>
        <v>0</v>
      </c>
      <c r="AM498" s="233">
        <f t="shared" si="180"/>
        <v>0</v>
      </c>
      <c r="AN498" s="233">
        <f t="shared" si="181"/>
        <v>0</v>
      </c>
      <c r="AO498" s="233">
        <f t="shared" si="182"/>
        <v>0</v>
      </c>
      <c r="AP498" s="233">
        <f t="shared" si="183"/>
        <v>0</v>
      </c>
      <c r="AQ498" s="233" t="str">
        <f t="shared" si="184"/>
        <v/>
      </c>
      <c r="AR498" s="113">
        <f t="shared" si="185"/>
        <v>0</v>
      </c>
    </row>
    <row r="499" spans="1:44">
      <c r="A499" s="158"/>
      <c r="B499" s="153"/>
      <c r="C499" s="154"/>
      <c r="D499" s="154"/>
      <c r="E499" s="154"/>
      <c r="F499" s="154"/>
      <c r="G499" s="154"/>
      <c r="H499" s="154"/>
      <c r="I499" s="150"/>
      <c r="J499" s="149"/>
      <c r="K499" s="151"/>
      <c r="L499" s="185">
        <f t="shared" si="191"/>
        <v>0</v>
      </c>
      <c r="M499" s="185">
        <f t="shared" si="192"/>
        <v>0</v>
      </c>
      <c r="N499" s="186">
        <f t="shared" si="193"/>
        <v>0</v>
      </c>
      <c r="O499" s="180"/>
      <c r="P499" s="177"/>
      <c r="Q499" s="166" t="str">
        <f t="shared" si="171"/>
        <v/>
      </c>
      <c r="R499" s="166"/>
      <c r="S499" s="167" t="e">
        <f>IF(HYPERLINK(INDEX(Tables!D:D,MATCH('BG Justif'!Q499,Tables!F:F,0)))&lt;&gt;"",HYPERLINK(INDEX(Tables!D:D,MATCH('BG Justif'!Q499,Tables!F:F,0)),"Tableau de variation"),"")</f>
        <v>#N/A</v>
      </c>
      <c r="T499" s="168"/>
      <c r="U499" s="169"/>
      <c r="Z499" s="233" t="str">
        <f t="shared" si="172"/>
        <v/>
      </c>
      <c r="AA499" s="233">
        <f t="shared" si="173"/>
        <v>0</v>
      </c>
      <c r="AB499" s="233">
        <f t="shared" si="186"/>
        <v>0</v>
      </c>
      <c r="AC499" s="233">
        <f t="shared" si="187"/>
        <v>0</v>
      </c>
      <c r="AD499" s="233">
        <f t="shared" si="188"/>
        <v>0</v>
      </c>
      <c r="AE499" s="233">
        <f t="shared" si="189"/>
        <v>0</v>
      </c>
      <c r="AF499" s="233">
        <f t="shared" si="190"/>
        <v>0</v>
      </c>
      <c r="AG499" s="233">
        <f t="shared" si="174"/>
        <v>0</v>
      </c>
      <c r="AH499" s="233">
        <f t="shared" si="175"/>
        <v>0</v>
      </c>
      <c r="AI499" s="233">
        <f t="shared" si="176"/>
        <v>0</v>
      </c>
      <c r="AJ499" s="233">
        <f t="shared" si="177"/>
        <v>0</v>
      </c>
      <c r="AK499" s="233">
        <f t="shared" si="178"/>
        <v>0</v>
      </c>
      <c r="AL499" s="233">
        <f t="shared" si="179"/>
        <v>0</v>
      </c>
      <c r="AM499" s="233">
        <f t="shared" si="180"/>
        <v>0</v>
      </c>
      <c r="AN499" s="233">
        <f t="shared" si="181"/>
        <v>0</v>
      </c>
      <c r="AO499" s="233">
        <f t="shared" si="182"/>
        <v>0</v>
      </c>
      <c r="AP499" s="233">
        <f t="shared" si="183"/>
        <v>0</v>
      </c>
      <c r="AQ499" s="233" t="str">
        <f t="shared" si="184"/>
        <v/>
      </c>
      <c r="AR499" s="113">
        <f t="shared" si="185"/>
        <v>0</v>
      </c>
    </row>
    <row r="500" spans="1:44">
      <c r="A500" s="158"/>
      <c r="B500" s="153"/>
      <c r="C500" s="154"/>
      <c r="D500" s="154"/>
      <c r="E500" s="154"/>
      <c r="F500" s="154"/>
      <c r="G500" s="154"/>
      <c r="H500" s="154"/>
      <c r="I500" s="141"/>
      <c r="J500" s="149"/>
      <c r="K500" s="143"/>
      <c r="L500" s="185">
        <f t="shared" si="191"/>
        <v>0</v>
      </c>
      <c r="M500" s="185">
        <f t="shared" si="192"/>
        <v>0</v>
      </c>
      <c r="N500" s="186">
        <f t="shared" si="193"/>
        <v>0</v>
      </c>
      <c r="O500" s="180"/>
      <c r="P500" s="177"/>
      <c r="Q500" s="166" t="str">
        <f t="shared" si="171"/>
        <v/>
      </c>
      <c r="R500" s="166"/>
      <c r="S500" s="167" t="e">
        <f>IF(HYPERLINK(INDEX(Tables!D:D,MATCH('BG Justif'!Q500,Tables!F:F,0)))&lt;&gt;"",HYPERLINK(INDEX(Tables!D:D,MATCH('BG Justif'!Q500,Tables!F:F,0)),"Tableau de variation"),"")</f>
        <v>#N/A</v>
      </c>
      <c r="T500" s="168"/>
      <c r="U500" s="169"/>
      <c r="Z500" s="233" t="str">
        <f t="shared" si="172"/>
        <v/>
      </c>
      <c r="AA500" s="233">
        <f t="shared" si="173"/>
        <v>0</v>
      </c>
      <c r="AB500" s="233">
        <f t="shared" si="186"/>
        <v>0</v>
      </c>
      <c r="AC500" s="233">
        <f t="shared" si="187"/>
        <v>0</v>
      </c>
      <c r="AD500" s="233">
        <f t="shared" si="188"/>
        <v>0</v>
      </c>
      <c r="AE500" s="233">
        <f t="shared" si="189"/>
        <v>0</v>
      </c>
      <c r="AF500" s="233">
        <f t="shared" si="190"/>
        <v>0</v>
      </c>
      <c r="AG500" s="233">
        <f t="shared" si="174"/>
        <v>0</v>
      </c>
      <c r="AH500" s="233">
        <f t="shared" si="175"/>
        <v>0</v>
      </c>
      <c r="AI500" s="233">
        <f t="shared" si="176"/>
        <v>0</v>
      </c>
      <c r="AJ500" s="233">
        <f t="shared" si="177"/>
        <v>0</v>
      </c>
      <c r="AK500" s="233">
        <f t="shared" si="178"/>
        <v>0</v>
      </c>
      <c r="AL500" s="233">
        <f t="shared" si="179"/>
        <v>0</v>
      </c>
      <c r="AM500" s="233">
        <f t="shared" si="180"/>
        <v>0</v>
      </c>
      <c r="AN500" s="233">
        <f t="shared" si="181"/>
        <v>0</v>
      </c>
      <c r="AO500" s="233">
        <f t="shared" si="182"/>
        <v>0</v>
      </c>
      <c r="AP500" s="233">
        <f t="shared" si="183"/>
        <v>0</v>
      </c>
      <c r="AQ500" s="233" t="str">
        <f t="shared" si="184"/>
        <v/>
      </c>
      <c r="AR500" s="113">
        <f t="shared" si="185"/>
        <v>0</v>
      </c>
    </row>
    <row r="501" spans="1:44">
      <c r="A501" s="158"/>
      <c r="B501" s="153"/>
      <c r="C501" s="154"/>
      <c r="D501" s="154"/>
      <c r="E501" s="154"/>
      <c r="F501" s="154"/>
      <c r="G501" s="154"/>
      <c r="H501" s="154"/>
      <c r="I501" s="150"/>
      <c r="J501" s="149"/>
      <c r="K501" s="151"/>
      <c r="L501" s="185">
        <f t="shared" si="191"/>
        <v>0</v>
      </c>
      <c r="M501" s="185">
        <f t="shared" si="192"/>
        <v>0</v>
      </c>
      <c r="N501" s="186">
        <f t="shared" si="193"/>
        <v>0</v>
      </c>
      <c r="O501" s="180"/>
      <c r="P501" s="177"/>
      <c r="Q501" s="166" t="str">
        <f t="shared" si="171"/>
        <v/>
      </c>
      <c r="R501" s="166"/>
      <c r="S501" s="167" t="e">
        <f>IF(HYPERLINK(INDEX(Tables!D:D,MATCH('BG Justif'!Q501,Tables!F:F,0)))&lt;&gt;"",HYPERLINK(INDEX(Tables!D:D,MATCH('BG Justif'!Q501,Tables!F:F,0)),"Tableau de variation"),"")</f>
        <v>#N/A</v>
      </c>
      <c r="T501" s="168"/>
      <c r="U501" s="169"/>
      <c r="Z501" s="233" t="str">
        <f t="shared" si="172"/>
        <v/>
      </c>
      <c r="AA501" s="233">
        <f t="shared" si="173"/>
        <v>0</v>
      </c>
      <c r="AB501" s="233">
        <f t="shared" si="186"/>
        <v>0</v>
      </c>
      <c r="AC501" s="233">
        <f t="shared" si="187"/>
        <v>0</v>
      </c>
      <c r="AD501" s="233">
        <f t="shared" si="188"/>
        <v>0</v>
      </c>
      <c r="AE501" s="233">
        <f t="shared" si="189"/>
        <v>0</v>
      </c>
      <c r="AF501" s="233">
        <f t="shared" si="190"/>
        <v>0</v>
      </c>
      <c r="AG501" s="233">
        <f t="shared" si="174"/>
        <v>0</v>
      </c>
      <c r="AH501" s="233">
        <f t="shared" si="175"/>
        <v>0</v>
      </c>
      <c r="AI501" s="233">
        <f t="shared" si="176"/>
        <v>0</v>
      </c>
      <c r="AJ501" s="233">
        <f t="shared" si="177"/>
        <v>0</v>
      </c>
      <c r="AK501" s="233">
        <f t="shared" si="178"/>
        <v>0</v>
      </c>
      <c r="AL501" s="233">
        <f t="shared" si="179"/>
        <v>0</v>
      </c>
      <c r="AM501" s="233">
        <f t="shared" si="180"/>
        <v>0</v>
      </c>
      <c r="AN501" s="233">
        <f t="shared" si="181"/>
        <v>0</v>
      </c>
      <c r="AO501" s="233">
        <f t="shared" si="182"/>
        <v>0</v>
      </c>
      <c r="AP501" s="233">
        <f t="shared" si="183"/>
        <v>0</v>
      </c>
      <c r="AQ501" s="233" t="str">
        <f t="shared" si="184"/>
        <v/>
      </c>
      <c r="AR501" s="113">
        <f t="shared" si="185"/>
        <v>0</v>
      </c>
    </row>
    <row r="502" spans="1:44">
      <c r="A502" s="158"/>
      <c r="B502" s="153"/>
      <c r="C502" s="154"/>
      <c r="D502" s="154"/>
      <c r="E502" s="154"/>
      <c r="F502" s="154"/>
      <c r="G502" s="154"/>
      <c r="H502" s="154"/>
      <c r="I502" s="141"/>
      <c r="J502" s="149"/>
      <c r="K502" s="143"/>
      <c r="L502" s="185">
        <f t="shared" si="191"/>
        <v>0</v>
      </c>
      <c r="M502" s="185">
        <f t="shared" si="192"/>
        <v>0</v>
      </c>
      <c r="N502" s="186">
        <f t="shared" si="193"/>
        <v>0</v>
      </c>
      <c r="O502" s="180"/>
      <c r="P502" s="177"/>
      <c r="Q502" s="166" t="str">
        <f t="shared" si="171"/>
        <v/>
      </c>
      <c r="R502" s="166"/>
      <c r="S502" s="167" t="e">
        <f>IF(HYPERLINK(INDEX(Tables!D:D,MATCH('BG Justif'!Q502,Tables!F:F,0)))&lt;&gt;"",HYPERLINK(INDEX(Tables!D:D,MATCH('BG Justif'!Q502,Tables!F:F,0)),"Tableau de variation"),"")</f>
        <v>#N/A</v>
      </c>
      <c r="T502" s="168"/>
      <c r="U502" s="169"/>
      <c r="Z502" s="233" t="str">
        <f t="shared" si="172"/>
        <v/>
      </c>
      <c r="AA502" s="233">
        <f t="shared" si="173"/>
        <v>0</v>
      </c>
      <c r="AB502" s="233">
        <f t="shared" si="186"/>
        <v>0</v>
      </c>
      <c r="AC502" s="233">
        <f t="shared" si="187"/>
        <v>0</v>
      </c>
      <c r="AD502" s="233">
        <f t="shared" si="188"/>
        <v>0</v>
      </c>
      <c r="AE502" s="233">
        <f t="shared" si="189"/>
        <v>0</v>
      </c>
      <c r="AF502" s="233">
        <f t="shared" si="190"/>
        <v>0</v>
      </c>
      <c r="AG502" s="233">
        <f t="shared" si="174"/>
        <v>0</v>
      </c>
      <c r="AH502" s="233">
        <f t="shared" si="175"/>
        <v>0</v>
      </c>
      <c r="AI502" s="233">
        <f t="shared" si="176"/>
        <v>0</v>
      </c>
      <c r="AJ502" s="233">
        <f t="shared" si="177"/>
        <v>0</v>
      </c>
      <c r="AK502" s="233">
        <f t="shared" si="178"/>
        <v>0</v>
      </c>
      <c r="AL502" s="233">
        <f t="shared" si="179"/>
        <v>0</v>
      </c>
      <c r="AM502" s="233">
        <f t="shared" si="180"/>
        <v>0</v>
      </c>
      <c r="AN502" s="233">
        <f t="shared" si="181"/>
        <v>0</v>
      </c>
      <c r="AO502" s="233">
        <f t="shared" si="182"/>
        <v>0</v>
      </c>
      <c r="AP502" s="233">
        <f t="shared" si="183"/>
        <v>0</v>
      </c>
      <c r="AQ502" s="233" t="str">
        <f t="shared" si="184"/>
        <v/>
      </c>
      <c r="AR502" s="113">
        <f t="shared" si="185"/>
        <v>0</v>
      </c>
    </row>
    <row r="503" spans="1:44">
      <c r="A503" s="158"/>
      <c r="B503" s="153"/>
      <c r="C503" s="154"/>
      <c r="D503" s="154"/>
      <c r="E503" s="154"/>
      <c r="F503" s="154"/>
      <c r="G503" s="154"/>
      <c r="H503" s="154"/>
      <c r="I503" s="150"/>
      <c r="J503" s="149"/>
      <c r="K503" s="151"/>
      <c r="L503" s="185">
        <f t="shared" si="191"/>
        <v>0</v>
      </c>
      <c r="M503" s="185">
        <f t="shared" si="192"/>
        <v>0</v>
      </c>
      <c r="N503" s="186">
        <f t="shared" si="193"/>
        <v>0</v>
      </c>
      <c r="O503" s="180"/>
      <c r="P503" s="177"/>
      <c r="Q503" s="166" t="str">
        <f t="shared" si="171"/>
        <v/>
      </c>
      <c r="R503" s="166"/>
      <c r="S503" s="167" t="e">
        <f>IF(HYPERLINK(INDEX(Tables!D:D,MATCH('BG Justif'!Q503,Tables!F:F,0)))&lt;&gt;"",HYPERLINK(INDEX(Tables!D:D,MATCH('BG Justif'!Q503,Tables!F:F,0)),"Tableau de variation"),"")</f>
        <v>#N/A</v>
      </c>
      <c r="T503" s="168"/>
      <c r="U503" s="169"/>
      <c r="Z503" s="233" t="str">
        <f t="shared" si="172"/>
        <v/>
      </c>
      <c r="AA503" s="233">
        <f t="shared" si="173"/>
        <v>0</v>
      </c>
      <c r="AB503" s="233">
        <f t="shared" si="186"/>
        <v>0</v>
      </c>
      <c r="AC503" s="233">
        <f t="shared" si="187"/>
        <v>0</v>
      </c>
      <c r="AD503" s="233">
        <f t="shared" si="188"/>
        <v>0</v>
      </c>
      <c r="AE503" s="233">
        <f t="shared" si="189"/>
        <v>0</v>
      </c>
      <c r="AF503" s="233">
        <f t="shared" si="190"/>
        <v>0</v>
      </c>
      <c r="AG503" s="233">
        <f t="shared" si="174"/>
        <v>0</v>
      </c>
      <c r="AH503" s="233">
        <f t="shared" si="175"/>
        <v>0</v>
      </c>
      <c r="AI503" s="233">
        <f t="shared" si="176"/>
        <v>0</v>
      </c>
      <c r="AJ503" s="233">
        <f t="shared" si="177"/>
        <v>0</v>
      </c>
      <c r="AK503" s="233">
        <f t="shared" si="178"/>
        <v>0</v>
      </c>
      <c r="AL503" s="233">
        <f t="shared" si="179"/>
        <v>0</v>
      </c>
      <c r="AM503" s="233">
        <f t="shared" si="180"/>
        <v>0</v>
      </c>
      <c r="AN503" s="233">
        <f t="shared" si="181"/>
        <v>0</v>
      </c>
      <c r="AO503" s="233">
        <f t="shared" si="182"/>
        <v>0</v>
      </c>
      <c r="AP503" s="233">
        <f t="shared" si="183"/>
        <v>0</v>
      </c>
      <c r="AQ503" s="233" t="str">
        <f t="shared" si="184"/>
        <v/>
      </c>
      <c r="AR503" s="113">
        <f t="shared" si="185"/>
        <v>0</v>
      </c>
    </row>
    <row r="504" spans="1:44">
      <c r="A504" s="158"/>
      <c r="B504" s="153"/>
      <c r="C504" s="154"/>
      <c r="D504" s="154"/>
      <c r="E504" s="154"/>
      <c r="F504" s="154"/>
      <c r="G504" s="154"/>
      <c r="H504" s="154"/>
      <c r="I504" s="141"/>
      <c r="J504" s="149"/>
      <c r="K504" s="143"/>
      <c r="L504" s="185">
        <f t="shared" si="191"/>
        <v>0</v>
      </c>
      <c r="M504" s="185">
        <f t="shared" si="192"/>
        <v>0</v>
      </c>
      <c r="N504" s="186">
        <f t="shared" si="193"/>
        <v>0</v>
      </c>
      <c r="O504" s="180"/>
      <c r="P504" s="177"/>
      <c r="Q504" s="166" t="str">
        <f t="shared" si="171"/>
        <v/>
      </c>
      <c r="R504" s="166"/>
      <c r="S504" s="167" t="e">
        <f>IF(HYPERLINK(INDEX(Tables!D:D,MATCH('BG Justif'!Q504,Tables!F:F,0)))&lt;&gt;"",HYPERLINK(INDEX(Tables!D:D,MATCH('BG Justif'!Q504,Tables!F:F,0)),"Tableau de variation"),"")</f>
        <v>#N/A</v>
      </c>
      <c r="T504" s="168"/>
      <c r="U504" s="169"/>
      <c r="Z504" s="233" t="str">
        <f t="shared" si="172"/>
        <v/>
      </c>
      <c r="AA504" s="233">
        <f t="shared" si="173"/>
        <v>0</v>
      </c>
      <c r="AB504" s="233">
        <f t="shared" si="186"/>
        <v>0</v>
      </c>
      <c r="AC504" s="233">
        <f t="shared" si="187"/>
        <v>0</v>
      </c>
      <c r="AD504" s="233">
        <f t="shared" si="188"/>
        <v>0</v>
      </c>
      <c r="AE504" s="233">
        <f t="shared" si="189"/>
        <v>0</v>
      </c>
      <c r="AF504" s="233">
        <f t="shared" si="190"/>
        <v>0</v>
      </c>
      <c r="AG504" s="233">
        <f t="shared" si="174"/>
        <v>0</v>
      </c>
      <c r="AH504" s="233">
        <f t="shared" si="175"/>
        <v>0</v>
      </c>
      <c r="AI504" s="233">
        <f t="shared" si="176"/>
        <v>0</v>
      </c>
      <c r="AJ504" s="233">
        <f t="shared" si="177"/>
        <v>0</v>
      </c>
      <c r="AK504" s="233">
        <f t="shared" si="178"/>
        <v>0</v>
      </c>
      <c r="AL504" s="233">
        <f t="shared" si="179"/>
        <v>0</v>
      </c>
      <c r="AM504" s="233">
        <f t="shared" si="180"/>
        <v>0</v>
      </c>
      <c r="AN504" s="233">
        <f t="shared" si="181"/>
        <v>0</v>
      </c>
      <c r="AO504" s="233">
        <f t="shared" si="182"/>
        <v>0</v>
      </c>
      <c r="AP504" s="233">
        <f t="shared" si="183"/>
        <v>0</v>
      </c>
      <c r="AQ504" s="233" t="str">
        <f t="shared" si="184"/>
        <v/>
      </c>
      <c r="AR504" s="113">
        <f t="shared" si="185"/>
        <v>0</v>
      </c>
    </row>
    <row r="505" spans="1:44">
      <c r="A505" s="158"/>
      <c r="B505" s="153"/>
      <c r="C505" s="154"/>
      <c r="D505" s="154"/>
      <c r="E505" s="154"/>
      <c r="F505" s="154"/>
      <c r="G505" s="154"/>
      <c r="H505" s="154"/>
      <c r="I505" s="150"/>
      <c r="J505" s="149"/>
      <c r="K505" s="151"/>
      <c r="L505" s="185">
        <f t="shared" si="191"/>
        <v>0</v>
      </c>
      <c r="M505" s="185">
        <f t="shared" si="192"/>
        <v>0</v>
      </c>
      <c r="N505" s="186">
        <f t="shared" si="193"/>
        <v>0</v>
      </c>
      <c r="O505" s="180"/>
      <c r="P505" s="177"/>
      <c r="Q505" s="166" t="str">
        <f t="shared" si="171"/>
        <v/>
      </c>
      <c r="R505" s="166"/>
      <c r="S505" s="167" t="e">
        <f>IF(HYPERLINK(INDEX(Tables!D:D,MATCH('BG Justif'!Q505,Tables!F:F,0)))&lt;&gt;"",HYPERLINK(INDEX(Tables!D:D,MATCH('BG Justif'!Q505,Tables!F:F,0)),"Tableau de variation"),"")</f>
        <v>#N/A</v>
      </c>
      <c r="T505" s="168"/>
      <c r="U505" s="169"/>
      <c r="Z505" s="233" t="str">
        <f t="shared" si="172"/>
        <v/>
      </c>
      <c r="AA505" s="233">
        <f t="shared" si="173"/>
        <v>0</v>
      </c>
      <c r="AB505" s="233">
        <f t="shared" si="186"/>
        <v>0</v>
      </c>
      <c r="AC505" s="233">
        <f t="shared" si="187"/>
        <v>0</v>
      </c>
      <c r="AD505" s="233">
        <f t="shared" si="188"/>
        <v>0</v>
      </c>
      <c r="AE505" s="233">
        <f t="shared" si="189"/>
        <v>0</v>
      </c>
      <c r="AF505" s="233">
        <f t="shared" si="190"/>
        <v>0</v>
      </c>
      <c r="AG505" s="233">
        <f t="shared" si="174"/>
        <v>0</v>
      </c>
      <c r="AH505" s="233">
        <f t="shared" si="175"/>
        <v>0</v>
      </c>
      <c r="AI505" s="233">
        <f t="shared" si="176"/>
        <v>0</v>
      </c>
      <c r="AJ505" s="233">
        <f t="shared" si="177"/>
        <v>0</v>
      </c>
      <c r="AK505" s="233">
        <f t="shared" si="178"/>
        <v>0</v>
      </c>
      <c r="AL505" s="233">
        <f t="shared" si="179"/>
        <v>0</v>
      </c>
      <c r="AM505" s="233">
        <f t="shared" si="180"/>
        <v>0</v>
      </c>
      <c r="AN505" s="233">
        <f t="shared" si="181"/>
        <v>0</v>
      </c>
      <c r="AO505" s="233">
        <f t="shared" si="182"/>
        <v>0</v>
      </c>
      <c r="AP505" s="233">
        <f t="shared" si="183"/>
        <v>0</v>
      </c>
      <c r="AQ505" s="233" t="str">
        <f t="shared" si="184"/>
        <v/>
      </c>
      <c r="AR505" s="113">
        <f t="shared" si="185"/>
        <v>0</v>
      </c>
    </row>
    <row r="506" spans="1:44">
      <c r="A506" s="158"/>
      <c r="B506" s="153"/>
      <c r="C506" s="154"/>
      <c r="D506" s="154"/>
      <c r="E506" s="154"/>
      <c r="F506" s="154"/>
      <c r="G506" s="154"/>
      <c r="H506" s="154"/>
      <c r="I506" s="141"/>
      <c r="J506" s="149"/>
      <c r="K506" s="143"/>
      <c r="L506" s="185">
        <f t="shared" si="191"/>
        <v>0</v>
      </c>
      <c r="M506" s="185">
        <f t="shared" si="192"/>
        <v>0</v>
      </c>
      <c r="N506" s="186">
        <f t="shared" si="193"/>
        <v>0</v>
      </c>
      <c r="O506" s="180"/>
      <c r="P506" s="177"/>
      <c r="Q506" s="166" t="str">
        <f t="shared" si="171"/>
        <v/>
      </c>
      <c r="R506" s="166"/>
      <c r="S506" s="167" t="e">
        <f>IF(HYPERLINK(INDEX(Tables!D:D,MATCH('BG Justif'!Q506,Tables!F:F,0)))&lt;&gt;"",HYPERLINK(INDEX(Tables!D:D,MATCH('BG Justif'!Q506,Tables!F:F,0)),"Tableau de variation"),"")</f>
        <v>#N/A</v>
      </c>
      <c r="T506" s="168"/>
      <c r="U506" s="169"/>
      <c r="Z506" s="233" t="str">
        <f t="shared" si="172"/>
        <v/>
      </c>
      <c r="AA506" s="233">
        <f t="shared" si="173"/>
        <v>0</v>
      </c>
      <c r="AB506" s="233">
        <f t="shared" si="186"/>
        <v>0</v>
      </c>
      <c r="AC506" s="233">
        <f t="shared" si="187"/>
        <v>0</v>
      </c>
      <c r="AD506" s="233">
        <f t="shared" si="188"/>
        <v>0</v>
      </c>
      <c r="AE506" s="233">
        <f t="shared" si="189"/>
        <v>0</v>
      </c>
      <c r="AF506" s="233">
        <f t="shared" si="190"/>
        <v>0</v>
      </c>
      <c r="AG506" s="233">
        <f t="shared" si="174"/>
        <v>0</v>
      </c>
      <c r="AH506" s="233">
        <f t="shared" si="175"/>
        <v>0</v>
      </c>
      <c r="AI506" s="233">
        <f t="shared" si="176"/>
        <v>0</v>
      </c>
      <c r="AJ506" s="233">
        <f t="shared" si="177"/>
        <v>0</v>
      </c>
      <c r="AK506" s="233">
        <f t="shared" si="178"/>
        <v>0</v>
      </c>
      <c r="AL506" s="233">
        <f t="shared" si="179"/>
        <v>0</v>
      </c>
      <c r="AM506" s="233">
        <f t="shared" si="180"/>
        <v>0</v>
      </c>
      <c r="AN506" s="233">
        <f t="shared" si="181"/>
        <v>0</v>
      </c>
      <c r="AO506" s="233">
        <f t="shared" si="182"/>
        <v>0</v>
      </c>
      <c r="AP506" s="233">
        <f t="shared" si="183"/>
        <v>0</v>
      </c>
      <c r="AQ506" s="233" t="str">
        <f t="shared" si="184"/>
        <v/>
      </c>
      <c r="AR506" s="113">
        <f t="shared" si="185"/>
        <v>0</v>
      </c>
    </row>
    <row r="507" spans="1:44">
      <c r="A507" s="158"/>
      <c r="B507" s="153"/>
      <c r="C507" s="154"/>
      <c r="D507" s="154"/>
      <c r="E507" s="154"/>
      <c r="F507" s="154"/>
      <c r="G507" s="154"/>
      <c r="H507" s="154"/>
      <c r="I507" s="150"/>
      <c r="J507" s="149"/>
      <c r="K507" s="151"/>
      <c r="L507" s="185">
        <f t="shared" si="191"/>
        <v>0</v>
      </c>
      <c r="M507" s="185">
        <f t="shared" si="192"/>
        <v>0</v>
      </c>
      <c r="N507" s="186">
        <f t="shared" si="193"/>
        <v>0</v>
      </c>
      <c r="O507" s="180"/>
      <c r="P507" s="177"/>
      <c r="Q507" s="166" t="str">
        <f t="shared" si="171"/>
        <v/>
      </c>
      <c r="R507" s="166"/>
      <c r="S507" s="167" t="e">
        <f>IF(HYPERLINK(INDEX(Tables!D:D,MATCH('BG Justif'!Q507,Tables!F:F,0)))&lt;&gt;"",HYPERLINK(INDEX(Tables!D:D,MATCH('BG Justif'!Q507,Tables!F:F,0)),"Tableau de variation"),"")</f>
        <v>#N/A</v>
      </c>
      <c r="T507" s="168"/>
      <c r="U507" s="169"/>
      <c r="Z507" s="233" t="str">
        <f t="shared" si="172"/>
        <v/>
      </c>
      <c r="AA507" s="233">
        <f t="shared" si="173"/>
        <v>0</v>
      </c>
      <c r="AB507" s="233">
        <f t="shared" si="186"/>
        <v>0</v>
      </c>
      <c r="AC507" s="233">
        <f t="shared" si="187"/>
        <v>0</v>
      </c>
      <c r="AD507" s="233">
        <f t="shared" si="188"/>
        <v>0</v>
      </c>
      <c r="AE507" s="233">
        <f t="shared" si="189"/>
        <v>0</v>
      </c>
      <c r="AF507" s="233">
        <f t="shared" si="190"/>
        <v>0</v>
      </c>
      <c r="AG507" s="233">
        <f t="shared" si="174"/>
        <v>0</v>
      </c>
      <c r="AH507" s="233">
        <f t="shared" si="175"/>
        <v>0</v>
      </c>
      <c r="AI507" s="233">
        <f t="shared" si="176"/>
        <v>0</v>
      </c>
      <c r="AJ507" s="233">
        <f t="shared" si="177"/>
        <v>0</v>
      </c>
      <c r="AK507" s="233">
        <f t="shared" si="178"/>
        <v>0</v>
      </c>
      <c r="AL507" s="233">
        <f t="shared" si="179"/>
        <v>0</v>
      </c>
      <c r="AM507" s="233">
        <f t="shared" si="180"/>
        <v>0</v>
      </c>
      <c r="AN507" s="233">
        <f t="shared" si="181"/>
        <v>0</v>
      </c>
      <c r="AO507" s="233">
        <f t="shared" si="182"/>
        <v>0</v>
      </c>
      <c r="AP507" s="233">
        <f t="shared" si="183"/>
        <v>0</v>
      </c>
      <c r="AQ507" s="233" t="str">
        <f t="shared" si="184"/>
        <v/>
      </c>
      <c r="AR507" s="113">
        <f t="shared" si="185"/>
        <v>0</v>
      </c>
    </row>
    <row r="508" spans="1:44">
      <c r="A508" s="158"/>
      <c r="B508" s="153"/>
      <c r="C508" s="154"/>
      <c r="D508" s="154"/>
      <c r="E508" s="154"/>
      <c r="F508" s="154"/>
      <c r="G508" s="154"/>
      <c r="H508" s="154"/>
      <c r="I508" s="141"/>
      <c r="J508" s="149"/>
      <c r="K508" s="143"/>
      <c r="L508" s="185">
        <f t="shared" si="191"/>
        <v>0</v>
      </c>
      <c r="M508" s="185">
        <f t="shared" si="192"/>
        <v>0</v>
      </c>
      <c r="N508" s="186">
        <f t="shared" si="193"/>
        <v>0</v>
      </c>
      <c r="O508" s="180"/>
      <c r="P508" s="177"/>
      <c r="Q508" s="166" t="str">
        <f t="shared" si="171"/>
        <v/>
      </c>
      <c r="R508" s="166"/>
      <c r="S508" s="167" t="e">
        <f>IF(HYPERLINK(INDEX(Tables!D:D,MATCH('BG Justif'!Q508,Tables!F:F,0)))&lt;&gt;"",HYPERLINK(INDEX(Tables!D:D,MATCH('BG Justif'!Q508,Tables!F:F,0)),"Tableau de variation"),"")</f>
        <v>#N/A</v>
      </c>
      <c r="T508" s="168"/>
      <c r="U508" s="169"/>
      <c r="Z508" s="233" t="str">
        <f t="shared" si="172"/>
        <v/>
      </c>
      <c r="AA508" s="233">
        <f t="shared" si="173"/>
        <v>0</v>
      </c>
      <c r="AB508" s="233">
        <f t="shared" si="186"/>
        <v>0</v>
      </c>
      <c r="AC508" s="233">
        <f t="shared" si="187"/>
        <v>0</v>
      </c>
      <c r="AD508" s="233">
        <f t="shared" si="188"/>
        <v>0</v>
      </c>
      <c r="AE508" s="233">
        <f t="shared" si="189"/>
        <v>0</v>
      </c>
      <c r="AF508" s="233">
        <f t="shared" si="190"/>
        <v>0</v>
      </c>
      <c r="AG508" s="233">
        <f t="shared" si="174"/>
        <v>0</v>
      </c>
      <c r="AH508" s="233">
        <f t="shared" si="175"/>
        <v>0</v>
      </c>
      <c r="AI508" s="233">
        <f t="shared" si="176"/>
        <v>0</v>
      </c>
      <c r="AJ508" s="233">
        <f t="shared" si="177"/>
        <v>0</v>
      </c>
      <c r="AK508" s="233">
        <f t="shared" si="178"/>
        <v>0</v>
      </c>
      <c r="AL508" s="233">
        <f t="shared" si="179"/>
        <v>0</v>
      </c>
      <c r="AM508" s="233">
        <f t="shared" si="180"/>
        <v>0</v>
      </c>
      <c r="AN508" s="233">
        <f t="shared" si="181"/>
        <v>0</v>
      </c>
      <c r="AO508" s="233">
        <f t="shared" si="182"/>
        <v>0</v>
      </c>
      <c r="AP508" s="233">
        <f t="shared" si="183"/>
        <v>0</v>
      </c>
      <c r="AQ508" s="233" t="str">
        <f t="shared" si="184"/>
        <v/>
      </c>
      <c r="AR508" s="113">
        <f t="shared" si="185"/>
        <v>0</v>
      </c>
    </row>
    <row r="509" spans="1:44">
      <c r="A509" s="158"/>
      <c r="B509" s="153"/>
      <c r="C509" s="154"/>
      <c r="D509" s="154"/>
      <c r="E509" s="154"/>
      <c r="F509" s="154"/>
      <c r="G509" s="154"/>
      <c r="H509" s="154"/>
      <c r="I509" s="150"/>
      <c r="J509" s="149"/>
      <c r="K509" s="151"/>
      <c r="L509" s="185">
        <f t="shared" si="191"/>
        <v>0</v>
      </c>
      <c r="M509" s="185">
        <f t="shared" si="192"/>
        <v>0</v>
      </c>
      <c r="N509" s="186">
        <f t="shared" si="193"/>
        <v>0</v>
      </c>
      <c r="O509" s="180"/>
      <c r="P509" s="177"/>
      <c r="Q509" s="166" t="str">
        <f t="shared" si="171"/>
        <v/>
      </c>
      <c r="R509" s="166"/>
      <c r="S509" s="167" t="e">
        <f>IF(HYPERLINK(INDEX(Tables!D:D,MATCH('BG Justif'!Q509,Tables!F:F,0)))&lt;&gt;"",HYPERLINK(INDEX(Tables!D:D,MATCH('BG Justif'!Q509,Tables!F:F,0)),"Tableau de variation"),"")</f>
        <v>#N/A</v>
      </c>
      <c r="T509" s="168"/>
      <c r="U509" s="169"/>
      <c r="Z509" s="233" t="str">
        <f t="shared" si="172"/>
        <v/>
      </c>
      <c r="AA509" s="233">
        <f t="shared" si="173"/>
        <v>0</v>
      </c>
      <c r="AB509" s="233">
        <f t="shared" si="186"/>
        <v>0</v>
      </c>
      <c r="AC509" s="233">
        <f t="shared" si="187"/>
        <v>0</v>
      </c>
      <c r="AD509" s="233">
        <f t="shared" si="188"/>
        <v>0</v>
      </c>
      <c r="AE509" s="233">
        <f t="shared" si="189"/>
        <v>0</v>
      </c>
      <c r="AF509" s="233">
        <f t="shared" si="190"/>
        <v>0</v>
      </c>
      <c r="AG509" s="233">
        <f t="shared" si="174"/>
        <v>0</v>
      </c>
      <c r="AH509" s="233">
        <f t="shared" si="175"/>
        <v>0</v>
      </c>
      <c r="AI509" s="233">
        <f t="shared" si="176"/>
        <v>0</v>
      </c>
      <c r="AJ509" s="233">
        <f t="shared" si="177"/>
        <v>0</v>
      </c>
      <c r="AK509" s="233">
        <f t="shared" si="178"/>
        <v>0</v>
      </c>
      <c r="AL509" s="233">
        <f t="shared" si="179"/>
        <v>0</v>
      </c>
      <c r="AM509" s="233">
        <f t="shared" si="180"/>
        <v>0</v>
      </c>
      <c r="AN509" s="233">
        <f t="shared" si="181"/>
        <v>0</v>
      </c>
      <c r="AO509" s="233">
        <f t="shared" si="182"/>
        <v>0</v>
      </c>
      <c r="AP509" s="233">
        <f t="shared" si="183"/>
        <v>0</v>
      </c>
      <c r="AQ509" s="233" t="str">
        <f t="shared" si="184"/>
        <v/>
      </c>
      <c r="AR509" s="113">
        <f t="shared" si="185"/>
        <v>0</v>
      </c>
    </row>
    <row r="510" spans="1:44">
      <c r="A510" s="158"/>
      <c r="B510" s="153"/>
      <c r="C510" s="154"/>
      <c r="D510" s="154"/>
      <c r="E510" s="154"/>
      <c r="F510" s="154"/>
      <c r="G510" s="154"/>
      <c r="H510" s="154"/>
      <c r="I510" s="141"/>
      <c r="J510" s="149"/>
      <c r="K510" s="143"/>
      <c r="L510" s="185">
        <f t="shared" si="191"/>
        <v>0</v>
      </c>
      <c r="M510" s="185">
        <f t="shared" si="192"/>
        <v>0</v>
      </c>
      <c r="N510" s="186">
        <f t="shared" si="193"/>
        <v>0</v>
      </c>
      <c r="O510" s="180"/>
      <c r="P510" s="177"/>
      <c r="Q510" s="166" t="str">
        <f t="shared" si="171"/>
        <v/>
      </c>
      <c r="R510" s="166"/>
      <c r="S510" s="167" t="e">
        <f>IF(HYPERLINK(INDEX(Tables!D:D,MATCH('BG Justif'!Q510,Tables!F:F,0)))&lt;&gt;"",HYPERLINK(INDEX(Tables!D:D,MATCH('BG Justif'!Q510,Tables!F:F,0)),"Tableau de variation"),"")</f>
        <v>#N/A</v>
      </c>
      <c r="T510" s="168"/>
      <c r="U510" s="169"/>
      <c r="Z510" s="233" t="str">
        <f t="shared" si="172"/>
        <v/>
      </c>
      <c r="AA510" s="233">
        <f t="shared" si="173"/>
        <v>0</v>
      </c>
      <c r="AB510" s="233">
        <f t="shared" si="186"/>
        <v>0</v>
      </c>
      <c r="AC510" s="233">
        <f t="shared" si="187"/>
        <v>0</v>
      </c>
      <c r="AD510" s="233">
        <f t="shared" si="188"/>
        <v>0</v>
      </c>
      <c r="AE510" s="233">
        <f t="shared" si="189"/>
        <v>0</v>
      </c>
      <c r="AF510" s="233">
        <f t="shared" si="190"/>
        <v>0</v>
      </c>
      <c r="AG510" s="233">
        <f t="shared" si="174"/>
        <v>0</v>
      </c>
      <c r="AH510" s="233">
        <f t="shared" si="175"/>
        <v>0</v>
      </c>
      <c r="AI510" s="233">
        <f t="shared" si="176"/>
        <v>0</v>
      </c>
      <c r="AJ510" s="233">
        <f t="shared" si="177"/>
        <v>0</v>
      </c>
      <c r="AK510" s="233">
        <f t="shared" si="178"/>
        <v>0</v>
      </c>
      <c r="AL510" s="233">
        <f t="shared" si="179"/>
        <v>0</v>
      </c>
      <c r="AM510" s="233">
        <f t="shared" si="180"/>
        <v>0</v>
      </c>
      <c r="AN510" s="233">
        <f t="shared" si="181"/>
        <v>0</v>
      </c>
      <c r="AO510" s="233">
        <f t="shared" si="182"/>
        <v>0</v>
      </c>
      <c r="AP510" s="233">
        <f t="shared" si="183"/>
        <v>0</v>
      </c>
      <c r="AQ510" s="233" t="str">
        <f t="shared" si="184"/>
        <v/>
      </c>
      <c r="AR510" s="113">
        <f t="shared" si="185"/>
        <v>0</v>
      </c>
    </row>
    <row r="511" spans="1:44">
      <c r="A511" s="158"/>
      <c r="B511" s="153"/>
      <c r="C511" s="154"/>
      <c r="D511" s="154"/>
      <c r="E511" s="154"/>
      <c r="F511" s="154"/>
      <c r="G511" s="154"/>
      <c r="H511" s="154"/>
      <c r="I511" s="150"/>
      <c r="J511" s="149"/>
      <c r="K511" s="151"/>
      <c r="L511" s="185">
        <f t="shared" si="191"/>
        <v>0</v>
      </c>
      <c r="M511" s="185">
        <f t="shared" si="192"/>
        <v>0</v>
      </c>
      <c r="N511" s="186">
        <f t="shared" si="193"/>
        <v>0</v>
      </c>
      <c r="O511" s="180"/>
      <c r="P511" s="177"/>
      <c r="Q511" s="166" t="str">
        <f t="shared" si="171"/>
        <v/>
      </c>
      <c r="R511" s="166"/>
      <c r="S511" s="167" t="e">
        <f>IF(HYPERLINK(INDEX(Tables!D:D,MATCH('BG Justif'!Q511,Tables!F:F,0)))&lt;&gt;"",HYPERLINK(INDEX(Tables!D:D,MATCH('BG Justif'!Q511,Tables!F:F,0)),"Tableau de variation"),"")</f>
        <v>#N/A</v>
      </c>
      <c r="T511" s="168"/>
      <c r="U511" s="169"/>
      <c r="Z511" s="233" t="str">
        <f t="shared" si="172"/>
        <v/>
      </c>
      <c r="AA511" s="233">
        <f t="shared" si="173"/>
        <v>0</v>
      </c>
      <c r="AB511" s="233">
        <f t="shared" si="186"/>
        <v>0</v>
      </c>
      <c r="AC511" s="233">
        <f t="shared" si="187"/>
        <v>0</v>
      </c>
      <c r="AD511" s="233">
        <f t="shared" si="188"/>
        <v>0</v>
      </c>
      <c r="AE511" s="233">
        <f t="shared" si="189"/>
        <v>0</v>
      </c>
      <c r="AF511" s="233">
        <f t="shared" si="190"/>
        <v>0</v>
      </c>
      <c r="AG511" s="233">
        <f t="shared" si="174"/>
        <v>0</v>
      </c>
      <c r="AH511" s="233">
        <f t="shared" si="175"/>
        <v>0</v>
      </c>
      <c r="AI511" s="233">
        <f t="shared" si="176"/>
        <v>0</v>
      </c>
      <c r="AJ511" s="233">
        <f t="shared" si="177"/>
        <v>0</v>
      </c>
      <c r="AK511" s="233">
        <f t="shared" si="178"/>
        <v>0</v>
      </c>
      <c r="AL511" s="233">
        <f t="shared" si="179"/>
        <v>0</v>
      </c>
      <c r="AM511" s="233">
        <f t="shared" si="180"/>
        <v>0</v>
      </c>
      <c r="AN511" s="233">
        <f t="shared" si="181"/>
        <v>0</v>
      </c>
      <c r="AO511" s="233">
        <f t="shared" si="182"/>
        <v>0</v>
      </c>
      <c r="AP511" s="233">
        <f t="shared" si="183"/>
        <v>0</v>
      </c>
      <c r="AQ511" s="233" t="str">
        <f t="shared" si="184"/>
        <v/>
      </c>
      <c r="AR511" s="113">
        <f t="shared" si="185"/>
        <v>0</v>
      </c>
    </row>
    <row r="512" spans="1:44">
      <c r="A512" s="158"/>
      <c r="B512" s="153"/>
      <c r="C512" s="154"/>
      <c r="D512" s="154"/>
      <c r="E512" s="154"/>
      <c r="F512" s="154"/>
      <c r="G512" s="154"/>
      <c r="H512" s="154"/>
      <c r="I512" s="141"/>
      <c r="J512" s="149"/>
      <c r="K512" s="143"/>
      <c r="L512" s="185">
        <f t="shared" si="191"/>
        <v>0</v>
      </c>
      <c r="M512" s="185">
        <f t="shared" si="192"/>
        <v>0</v>
      </c>
      <c r="N512" s="186">
        <f t="shared" si="193"/>
        <v>0</v>
      </c>
      <c r="O512" s="180"/>
      <c r="P512" s="177"/>
      <c r="Q512" s="166" t="str">
        <f t="shared" si="171"/>
        <v/>
      </c>
      <c r="R512" s="166"/>
      <c r="S512" s="167" t="e">
        <f>IF(HYPERLINK(INDEX(Tables!D:D,MATCH('BG Justif'!Q512,Tables!F:F,0)))&lt;&gt;"",HYPERLINK(INDEX(Tables!D:D,MATCH('BG Justif'!Q512,Tables!F:F,0)),"Tableau de variation"),"")</f>
        <v>#N/A</v>
      </c>
      <c r="T512" s="168"/>
      <c r="U512" s="169"/>
      <c r="Z512" s="233" t="str">
        <f t="shared" si="172"/>
        <v/>
      </c>
      <c r="AA512" s="233">
        <f t="shared" si="173"/>
        <v>0</v>
      </c>
      <c r="AB512" s="233">
        <f t="shared" si="186"/>
        <v>0</v>
      </c>
      <c r="AC512" s="233">
        <f t="shared" si="187"/>
        <v>0</v>
      </c>
      <c r="AD512" s="233">
        <f t="shared" si="188"/>
        <v>0</v>
      </c>
      <c r="AE512" s="233">
        <f t="shared" si="189"/>
        <v>0</v>
      </c>
      <c r="AF512" s="233">
        <f t="shared" si="190"/>
        <v>0</v>
      </c>
      <c r="AG512" s="233">
        <f t="shared" si="174"/>
        <v>0</v>
      </c>
      <c r="AH512" s="233">
        <f t="shared" si="175"/>
        <v>0</v>
      </c>
      <c r="AI512" s="233">
        <f t="shared" si="176"/>
        <v>0</v>
      </c>
      <c r="AJ512" s="233">
        <f t="shared" si="177"/>
        <v>0</v>
      </c>
      <c r="AK512" s="233">
        <f t="shared" si="178"/>
        <v>0</v>
      </c>
      <c r="AL512" s="233">
        <f t="shared" si="179"/>
        <v>0</v>
      </c>
      <c r="AM512" s="233">
        <f t="shared" si="180"/>
        <v>0</v>
      </c>
      <c r="AN512" s="233">
        <f t="shared" si="181"/>
        <v>0</v>
      </c>
      <c r="AO512" s="233">
        <f t="shared" si="182"/>
        <v>0</v>
      </c>
      <c r="AP512" s="233">
        <f t="shared" si="183"/>
        <v>0</v>
      </c>
      <c r="AQ512" s="233" t="str">
        <f t="shared" si="184"/>
        <v/>
      </c>
      <c r="AR512" s="113">
        <f t="shared" si="185"/>
        <v>0</v>
      </c>
    </row>
    <row r="513" spans="1:44">
      <c r="A513" s="158"/>
      <c r="B513" s="153"/>
      <c r="C513" s="154"/>
      <c r="D513" s="154"/>
      <c r="E513" s="154"/>
      <c r="F513" s="154"/>
      <c r="G513" s="154"/>
      <c r="H513" s="154"/>
      <c r="I513" s="150"/>
      <c r="J513" s="149"/>
      <c r="K513" s="151"/>
      <c r="L513" s="185">
        <f t="shared" si="191"/>
        <v>0</v>
      </c>
      <c r="M513" s="185">
        <f t="shared" si="192"/>
        <v>0</v>
      </c>
      <c r="N513" s="186">
        <f t="shared" si="193"/>
        <v>0</v>
      </c>
      <c r="O513" s="180"/>
      <c r="P513" s="177"/>
      <c r="Q513" s="166" t="str">
        <f t="shared" si="171"/>
        <v/>
      </c>
      <c r="R513" s="166"/>
      <c r="S513" s="167" t="e">
        <f>IF(HYPERLINK(INDEX(Tables!D:D,MATCH('BG Justif'!Q513,Tables!F:F,0)))&lt;&gt;"",HYPERLINK(INDEX(Tables!D:D,MATCH('BG Justif'!Q513,Tables!F:F,0)),"Tableau de variation"),"")</f>
        <v>#N/A</v>
      </c>
      <c r="T513" s="168"/>
      <c r="U513" s="169"/>
      <c r="Z513" s="233" t="str">
        <f t="shared" si="172"/>
        <v/>
      </c>
      <c r="AA513" s="233">
        <f t="shared" si="173"/>
        <v>0</v>
      </c>
      <c r="AB513" s="233">
        <f t="shared" si="186"/>
        <v>0</v>
      </c>
      <c r="AC513" s="233">
        <f t="shared" si="187"/>
        <v>0</v>
      </c>
      <c r="AD513" s="233">
        <f t="shared" si="188"/>
        <v>0</v>
      </c>
      <c r="AE513" s="233">
        <f t="shared" si="189"/>
        <v>0</v>
      </c>
      <c r="AF513" s="233">
        <f t="shared" si="190"/>
        <v>0</v>
      </c>
      <c r="AG513" s="233">
        <f t="shared" si="174"/>
        <v>0</v>
      </c>
      <c r="AH513" s="233">
        <f t="shared" si="175"/>
        <v>0</v>
      </c>
      <c r="AI513" s="233">
        <f t="shared" si="176"/>
        <v>0</v>
      </c>
      <c r="AJ513" s="233">
        <f t="shared" si="177"/>
        <v>0</v>
      </c>
      <c r="AK513" s="233">
        <f t="shared" si="178"/>
        <v>0</v>
      </c>
      <c r="AL513" s="233">
        <f t="shared" si="179"/>
        <v>0</v>
      </c>
      <c r="AM513" s="233">
        <f t="shared" si="180"/>
        <v>0</v>
      </c>
      <c r="AN513" s="233">
        <f t="shared" si="181"/>
        <v>0</v>
      </c>
      <c r="AO513" s="233">
        <f t="shared" si="182"/>
        <v>0</v>
      </c>
      <c r="AP513" s="233">
        <f t="shared" si="183"/>
        <v>0</v>
      </c>
      <c r="AQ513" s="233" t="str">
        <f t="shared" si="184"/>
        <v/>
      </c>
      <c r="AR513" s="113">
        <f t="shared" si="185"/>
        <v>0</v>
      </c>
    </row>
    <row r="514" spans="1:44">
      <c r="A514" s="158"/>
      <c r="B514" s="153"/>
      <c r="C514" s="154"/>
      <c r="D514" s="154"/>
      <c r="E514" s="154"/>
      <c r="F514" s="154"/>
      <c r="G514" s="154"/>
      <c r="H514" s="154"/>
      <c r="I514" s="141"/>
      <c r="J514" s="149"/>
      <c r="K514" s="143"/>
      <c r="L514" s="185">
        <f t="shared" si="191"/>
        <v>0</v>
      </c>
      <c r="M514" s="185">
        <f t="shared" si="192"/>
        <v>0</v>
      </c>
      <c r="N514" s="186">
        <f t="shared" si="193"/>
        <v>0</v>
      </c>
      <c r="O514" s="180"/>
      <c r="P514" s="177"/>
      <c r="Q514" s="166" t="str">
        <f t="shared" si="171"/>
        <v/>
      </c>
      <c r="R514" s="166"/>
      <c r="S514" s="167" t="e">
        <f>IF(HYPERLINK(INDEX(Tables!D:D,MATCH('BG Justif'!Q514,Tables!F:F,0)))&lt;&gt;"",HYPERLINK(INDEX(Tables!D:D,MATCH('BG Justif'!Q514,Tables!F:F,0)),"Tableau de variation"),"")</f>
        <v>#N/A</v>
      </c>
      <c r="T514" s="168"/>
      <c r="U514" s="169"/>
      <c r="Z514" s="233" t="str">
        <f t="shared" si="172"/>
        <v/>
      </c>
      <c r="AA514" s="233">
        <f t="shared" si="173"/>
        <v>0</v>
      </c>
      <c r="AB514" s="233">
        <f t="shared" si="186"/>
        <v>0</v>
      </c>
      <c r="AC514" s="233">
        <f t="shared" si="187"/>
        <v>0</v>
      </c>
      <c r="AD514" s="233">
        <f t="shared" si="188"/>
        <v>0</v>
      </c>
      <c r="AE514" s="233">
        <f t="shared" si="189"/>
        <v>0</v>
      </c>
      <c r="AF514" s="233">
        <f t="shared" si="190"/>
        <v>0</v>
      </c>
      <c r="AG514" s="233">
        <f t="shared" si="174"/>
        <v>0</v>
      </c>
      <c r="AH514" s="233">
        <f t="shared" si="175"/>
        <v>0</v>
      </c>
      <c r="AI514" s="233">
        <f t="shared" si="176"/>
        <v>0</v>
      </c>
      <c r="AJ514" s="233">
        <f t="shared" si="177"/>
        <v>0</v>
      </c>
      <c r="AK514" s="233">
        <f t="shared" si="178"/>
        <v>0</v>
      </c>
      <c r="AL514" s="233">
        <f t="shared" si="179"/>
        <v>0</v>
      </c>
      <c r="AM514" s="233">
        <f t="shared" si="180"/>
        <v>0</v>
      </c>
      <c r="AN514" s="233">
        <f t="shared" si="181"/>
        <v>0</v>
      </c>
      <c r="AO514" s="233">
        <f t="shared" si="182"/>
        <v>0</v>
      </c>
      <c r="AP514" s="233">
        <f t="shared" si="183"/>
        <v>0</v>
      </c>
      <c r="AQ514" s="233" t="str">
        <f t="shared" si="184"/>
        <v/>
      </c>
      <c r="AR514" s="113">
        <f t="shared" si="185"/>
        <v>0</v>
      </c>
    </row>
    <row r="515" spans="1:44">
      <c r="A515" s="158"/>
      <c r="B515" s="153"/>
      <c r="C515" s="154"/>
      <c r="D515" s="154"/>
      <c r="E515" s="154"/>
      <c r="F515" s="154"/>
      <c r="G515" s="154"/>
      <c r="H515" s="154"/>
      <c r="I515" s="150"/>
      <c r="J515" s="149"/>
      <c r="K515" s="151"/>
      <c r="L515" s="185">
        <f t="shared" si="191"/>
        <v>0</v>
      </c>
      <c r="M515" s="185">
        <f t="shared" si="192"/>
        <v>0</v>
      </c>
      <c r="N515" s="186">
        <f t="shared" si="193"/>
        <v>0</v>
      </c>
      <c r="O515" s="180"/>
      <c r="P515" s="177"/>
      <c r="Q515" s="166" t="str">
        <f t="shared" si="171"/>
        <v/>
      </c>
      <c r="R515" s="166"/>
      <c r="S515" s="167" t="e">
        <f>IF(HYPERLINK(INDEX(Tables!D:D,MATCH('BG Justif'!Q515,Tables!F:F,0)))&lt;&gt;"",HYPERLINK(INDEX(Tables!D:D,MATCH('BG Justif'!Q515,Tables!F:F,0)),"Tableau de variation"),"")</f>
        <v>#N/A</v>
      </c>
      <c r="T515" s="168"/>
      <c r="U515" s="169"/>
      <c r="Z515" s="233" t="str">
        <f t="shared" si="172"/>
        <v/>
      </c>
      <c r="AA515" s="233">
        <f t="shared" si="173"/>
        <v>0</v>
      </c>
      <c r="AB515" s="233">
        <f t="shared" si="186"/>
        <v>0</v>
      </c>
      <c r="AC515" s="233">
        <f t="shared" si="187"/>
        <v>0</v>
      </c>
      <c r="AD515" s="233">
        <f t="shared" si="188"/>
        <v>0</v>
      </c>
      <c r="AE515" s="233">
        <f t="shared" si="189"/>
        <v>0</v>
      </c>
      <c r="AF515" s="233">
        <f t="shared" si="190"/>
        <v>0</v>
      </c>
      <c r="AG515" s="233">
        <f t="shared" si="174"/>
        <v>0</v>
      </c>
      <c r="AH515" s="233">
        <f t="shared" si="175"/>
        <v>0</v>
      </c>
      <c r="AI515" s="233">
        <f t="shared" si="176"/>
        <v>0</v>
      </c>
      <c r="AJ515" s="233">
        <f t="shared" si="177"/>
        <v>0</v>
      </c>
      <c r="AK515" s="233">
        <f t="shared" si="178"/>
        <v>0</v>
      </c>
      <c r="AL515" s="233">
        <f t="shared" si="179"/>
        <v>0</v>
      </c>
      <c r="AM515" s="233">
        <f t="shared" si="180"/>
        <v>0</v>
      </c>
      <c r="AN515" s="233">
        <f t="shared" si="181"/>
        <v>0</v>
      </c>
      <c r="AO515" s="233">
        <f t="shared" si="182"/>
        <v>0</v>
      </c>
      <c r="AP515" s="233">
        <f t="shared" si="183"/>
        <v>0</v>
      </c>
      <c r="AQ515" s="233" t="str">
        <f t="shared" si="184"/>
        <v/>
      </c>
      <c r="AR515" s="113">
        <f t="shared" si="185"/>
        <v>0</v>
      </c>
    </row>
    <row r="516" spans="1:44">
      <c r="A516" s="158"/>
      <c r="B516" s="153"/>
      <c r="C516" s="154"/>
      <c r="D516" s="154"/>
      <c r="E516" s="154"/>
      <c r="F516" s="154"/>
      <c r="G516" s="154"/>
      <c r="H516" s="154"/>
      <c r="I516" s="141"/>
      <c r="J516" s="149"/>
      <c r="K516" s="143"/>
      <c r="L516" s="185">
        <f t="shared" si="191"/>
        <v>0</v>
      </c>
      <c r="M516" s="185">
        <f t="shared" si="192"/>
        <v>0</v>
      </c>
      <c r="N516" s="186">
        <f t="shared" si="193"/>
        <v>0</v>
      </c>
      <c r="O516" s="180"/>
      <c r="P516" s="177"/>
      <c r="Q516" s="166" t="str">
        <f t="shared" si="171"/>
        <v/>
      </c>
      <c r="R516" s="166"/>
      <c r="S516" s="167" t="e">
        <f>IF(HYPERLINK(INDEX(Tables!D:D,MATCH('BG Justif'!Q516,Tables!F:F,0)))&lt;&gt;"",HYPERLINK(INDEX(Tables!D:D,MATCH('BG Justif'!Q516,Tables!F:F,0)),"Tableau de variation"),"")</f>
        <v>#N/A</v>
      </c>
      <c r="T516" s="168"/>
      <c r="U516" s="169"/>
      <c r="Z516" s="233" t="str">
        <f t="shared" si="172"/>
        <v/>
      </c>
      <c r="AA516" s="233">
        <f t="shared" si="173"/>
        <v>0</v>
      </c>
      <c r="AB516" s="233">
        <f t="shared" si="186"/>
        <v>0</v>
      </c>
      <c r="AC516" s="233">
        <f t="shared" si="187"/>
        <v>0</v>
      </c>
      <c r="AD516" s="233">
        <f t="shared" si="188"/>
        <v>0</v>
      </c>
      <c r="AE516" s="233">
        <f t="shared" si="189"/>
        <v>0</v>
      </c>
      <c r="AF516" s="233">
        <f t="shared" si="190"/>
        <v>0</v>
      </c>
      <c r="AG516" s="233">
        <f t="shared" si="174"/>
        <v>0</v>
      </c>
      <c r="AH516" s="233">
        <f t="shared" si="175"/>
        <v>0</v>
      </c>
      <c r="AI516" s="233">
        <f t="shared" si="176"/>
        <v>0</v>
      </c>
      <c r="AJ516" s="233">
        <f t="shared" si="177"/>
        <v>0</v>
      </c>
      <c r="AK516" s="233">
        <f t="shared" si="178"/>
        <v>0</v>
      </c>
      <c r="AL516" s="233">
        <f t="shared" si="179"/>
        <v>0</v>
      </c>
      <c r="AM516" s="233">
        <f t="shared" si="180"/>
        <v>0</v>
      </c>
      <c r="AN516" s="233">
        <f t="shared" si="181"/>
        <v>0</v>
      </c>
      <c r="AO516" s="233">
        <f t="shared" si="182"/>
        <v>0</v>
      </c>
      <c r="AP516" s="233">
        <f t="shared" si="183"/>
        <v>0</v>
      </c>
      <c r="AQ516" s="233" t="str">
        <f t="shared" si="184"/>
        <v/>
      </c>
      <c r="AR516" s="113">
        <f t="shared" si="185"/>
        <v>0</v>
      </c>
    </row>
    <row r="517" spans="1:44">
      <c r="A517" s="158"/>
      <c r="B517" s="153"/>
      <c r="C517" s="154"/>
      <c r="D517" s="154"/>
      <c r="E517" s="154"/>
      <c r="F517" s="154"/>
      <c r="G517" s="154"/>
      <c r="H517" s="154"/>
      <c r="I517" s="150"/>
      <c r="J517" s="149"/>
      <c r="K517" s="151"/>
      <c r="L517" s="185">
        <f t="shared" si="191"/>
        <v>0</v>
      </c>
      <c r="M517" s="185">
        <f t="shared" si="192"/>
        <v>0</v>
      </c>
      <c r="N517" s="186">
        <f t="shared" si="193"/>
        <v>0</v>
      </c>
      <c r="O517" s="180"/>
      <c r="P517" s="177"/>
      <c r="Q517" s="166" t="str">
        <f t="shared" ref="Q517:Q580" si="194">IFERROR(VLOOKUP(A517,Table_Cptes,5,TRUE),"")</f>
        <v/>
      </c>
      <c r="R517" s="166"/>
      <c r="S517" s="167" t="e">
        <f>IF(HYPERLINK(INDEX(Tables!D:D,MATCH('BG Justif'!Q517,Tables!F:F,0)))&lt;&gt;"",HYPERLINK(INDEX(Tables!D:D,MATCH('BG Justif'!Q517,Tables!F:F,0)),"Tableau de variation"),"")</f>
        <v>#N/A</v>
      </c>
      <c r="T517" s="168"/>
      <c r="U517" s="169"/>
      <c r="Z517" s="233" t="str">
        <f t="shared" si="172"/>
        <v/>
      </c>
      <c r="AA517" s="233">
        <f t="shared" si="173"/>
        <v>0</v>
      </c>
      <c r="AB517" s="233">
        <f t="shared" si="186"/>
        <v>0</v>
      </c>
      <c r="AC517" s="233">
        <f t="shared" si="187"/>
        <v>0</v>
      </c>
      <c r="AD517" s="233">
        <f t="shared" si="188"/>
        <v>0</v>
      </c>
      <c r="AE517" s="233">
        <f t="shared" si="189"/>
        <v>0</v>
      </c>
      <c r="AF517" s="233">
        <f t="shared" si="190"/>
        <v>0</v>
      </c>
      <c r="AG517" s="233">
        <f t="shared" si="174"/>
        <v>0</v>
      </c>
      <c r="AH517" s="233">
        <f t="shared" si="175"/>
        <v>0</v>
      </c>
      <c r="AI517" s="233">
        <f t="shared" si="176"/>
        <v>0</v>
      </c>
      <c r="AJ517" s="233">
        <f t="shared" si="177"/>
        <v>0</v>
      </c>
      <c r="AK517" s="233">
        <f t="shared" si="178"/>
        <v>0</v>
      </c>
      <c r="AL517" s="233">
        <f t="shared" si="179"/>
        <v>0</v>
      </c>
      <c r="AM517" s="233">
        <f t="shared" si="180"/>
        <v>0</v>
      </c>
      <c r="AN517" s="233">
        <f t="shared" si="181"/>
        <v>0</v>
      </c>
      <c r="AO517" s="233">
        <f t="shared" si="182"/>
        <v>0</v>
      </c>
      <c r="AP517" s="233">
        <f t="shared" si="183"/>
        <v>0</v>
      </c>
      <c r="AQ517" s="233" t="str">
        <f t="shared" si="184"/>
        <v/>
      </c>
      <c r="AR517" s="113">
        <f t="shared" si="185"/>
        <v>0</v>
      </c>
    </row>
    <row r="518" spans="1:44">
      <c r="A518" s="158"/>
      <c r="B518" s="153"/>
      <c r="C518" s="154"/>
      <c r="D518" s="154"/>
      <c r="E518" s="154"/>
      <c r="F518" s="154"/>
      <c r="G518" s="154"/>
      <c r="H518" s="154"/>
      <c r="I518" s="141"/>
      <c r="J518" s="149"/>
      <c r="K518" s="143"/>
      <c r="L518" s="185">
        <f t="shared" si="191"/>
        <v>0</v>
      </c>
      <c r="M518" s="185">
        <f t="shared" si="192"/>
        <v>0</v>
      </c>
      <c r="N518" s="186">
        <f t="shared" si="193"/>
        <v>0</v>
      </c>
      <c r="O518" s="180"/>
      <c r="P518" s="177"/>
      <c r="Q518" s="166" t="str">
        <f t="shared" si="194"/>
        <v/>
      </c>
      <c r="R518" s="166"/>
      <c r="S518" s="167" t="e">
        <f>IF(HYPERLINK(INDEX(Tables!D:D,MATCH('BG Justif'!Q518,Tables!F:F,0)))&lt;&gt;"",HYPERLINK(INDEX(Tables!D:D,MATCH('BG Justif'!Q518,Tables!F:F,0)),"Tableau de variation"),"")</f>
        <v>#N/A</v>
      </c>
      <c r="T518" s="168"/>
      <c r="U518" s="169"/>
      <c r="Z518" s="233" t="str">
        <f t="shared" ref="Z518:Z581" si="195">+Q518</f>
        <v/>
      </c>
      <c r="AA518" s="233">
        <f t="shared" ref="AA518:AA581" si="196">+A518</f>
        <v>0</v>
      </c>
      <c r="AB518" s="233">
        <f t="shared" si="186"/>
        <v>0</v>
      </c>
      <c r="AC518" s="233">
        <f t="shared" si="187"/>
        <v>0</v>
      </c>
      <c r="AD518" s="233">
        <f t="shared" si="188"/>
        <v>0</v>
      </c>
      <c r="AE518" s="233">
        <f t="shared" si="189"/>
        <v>0</v>
      </c>
      <c r="AF518" s="233">
        <f t="shared" si="190"/>
        <v>0</v>
      </c>
      <c r="AG518" s="233">
        <f t="shared" si="174"/>
        <v>0</v>
      </c>
      <c r="AH518" s="233">
        <f t="shared" si="175"/>
        <v>0</v>
      </c>
      <c r="AI518" s="233">
        <f t="shared" si="176"/>
        <v>0</v>
      </c>
      <c r="AJ518" s="233">
        <f t="shared" si="177"/>
        <v>0</v>
      </c>
      <c r="AK518" s="233">
        <f t="shared" si="178"/>
        <v>0</v>
      </c>
      <c r="AL518" s="233">
        <f t="shared" si="179"/>
        <v>0</v>
      </c>
      <c r="AM518" s="233">
        <f t="shared" si="180"/>
        <v>0</v>
      </c>
      <c r="AN518" s="233">
        <f t="shared" si="181"/>
        <v>0</v>
      </c>
      <c r="AO518" s="233">
        <f t="shared" si="182"/>
        <v>0</v>
      </c>
      <c r="AP518" s="233">
        <f t="shared" si="183"/>
        <v>0</v>
      </c>
      <c r="AQ518" s="233" t="str">
        <f t="shared" si="184"/>
        <v/>
      </c>
      <c r="AR518" s="113">
        <f t="shared" si="185"/>
        <v>0</v>
      </c>
    </row>
    <row r="519" spans="1:44">
      <c r="A519" s="158"/>
      <c r="B519" s="153"/>
      <c r="C519" s="154"/>
      <c r="D519" s="154"/>
      <c r="E519" s="154"/>
      <c r="F519" s="154"/>
      <c r="G519" s="154"/>
      <c r="H519" s="154"/>
      <c r="I519" s="150"/>
      <c r="J519" s="149"/>
      <c r="K519" s="151"/>
      <c r="L519" s="185">
        <f t="shared" si="191"/>
        <v>0</v>
      </c>
      <c r="M519" s="185">
        <f t="shared" si="192"/>
        <v>0</v>
      </c>
      <c r="N519" s="186">
        <f t="shared" si="193"/>
        <v>0</v>
      </c>
      <c r="O519" s="180"/>
      <c r="P519" s="177"/>
      <c r="Q519" s="166" t="str">
        <f t="shared" si="194"/>
        <v/>
      </c>
      <c r="R519" s="166"/>
      <c r="S519" s="167" t="e">
        <f>IF(HYPERLINK(INDEX(Tables!D:D,MATCH('BG Justif'!Q519,Tables!F:F,0)))&lt;&gt;"",HYPERLINK(INDEX(Tables!D:D,MATCH('BG Justif'!Q519,Tables!F:F,0)),"Tableau de variation"),"")</f>
        <v>#N/A</v>
      </c>
      <c r="T519" s="168"/>
      <c r="U519" s="169"/>
      <c r="Z519" s="233" t="str">
        <f t="shared" si="195"/>
        <v/>
      </c>
      <c r="AA519" s="233">
        <f t="shared" si="196"/>
        <v>0</v>
      </c>
      <c r="AB519" s="233">
        <f t="shared" si="186"/>
        <v>0</v>
      </c>
      <c r="AC519" s="233">
        <f t="shared" si="187"/>
        <v>0</v>
      </c>
      <c r="AD519" s="233">
        <f t="shared" si="188"/>
        <v>0</v>
      </c>
      <c r="AE519" s="233">
        <f t="shared" si="189"/>
        <v>0</v>
      </c>
      <c r="AF519" s="233">
        <f t="shared" si="190"/>
        <v>0</v>
      </c>
      <c r="AG519" s="233">
        <f t="shared" si="174"/>
        <v>0</v>
      </c>
      <c r="AH519" s="233">
        <f t="shared" si="175"/>
        <v>0</v>
      </c>
      <c r="AI519" s="233">
        <f t="shared" si="176"/>
        <v>0</v>
      </c>
      <c r="AJ519" s="233">
        <f t="shared" si="177"/>
        <v>0</v>
      </c>
      <c r="AK519" s="233">
        <f t="shared" si="178"/>
        <v>0</v>
      </c>
      <c r="AL519" s="233">
        <f t="shared" si="179"/>
        <v>0</v>
      </c>
      <c r="AM519" s="233">
        <f t="shared" si="180"/>
        <v>0</v>
      </c>
      <c r="AN519" s="233">
        <f t="shared" si="181"/>
        <v>0</v>
      </c>
      <c r="AO519" s="233">
        <f t="shared" si="182"/>
        <v>0</v>
      </c>
      <c r="AP519" s="233">
        <f t="shared" si="183"/>
        <v>0</v>
      </c>
      <c r="AQ519" s="233" t="str">
        <f t="shared" si="184"/>
        <v/>
      </c>
      <c r="AR519" s="113">
        <f t="shared" si="185"/>
        <v>0</v>
      </c>
    </row>
    <row r="520" spans="1:44">
      <c r="A520" s="158"/>
      <c r="B520" s="153"/>
      <c r="C520" s="154"/>
      <c r="D520" s="154"/>
      <c r="E520" s="154"/>
      <c r="F520" s="154"/>
      <c r="G520" s="154"/>
      <c r="H520" s="154"/>
      <c r="I520" s="141"/>
      <c r="J520" s="149"/>
      <c r="K520" s="143"/>
      <c r="L520" s="185">
        <f t="shared" si="191"/>
        <v>0</v>
      </c>
      <c r="M520" s="185">
        <f t="shared" si="192"/>
        <v>0</v>
      </c>
      <c r="N520" s="186">
        <f t="shared" si="193"/>
        <v>0</v>
      </c>
      <c r="O520" s="180"/>
      <c r="P520" s="177"/>
      <c r="Q520" s="166" t="str">
        <f t="shared" si="194"/>
        <v/>
      </c>
      <c r="R520" s="166"/>
      <c r="S520" s="167" t="e">
        <f>IF(HYPERLINK(INDEX(Tables!D:D,MATCH('BG Justif'!Q520,Tables!F:F,0)))&lt;&gt;"",HYPERLINK(INDEX(Tables!D:D,MATCH('BG Justif'!Q520,Tables!F:F,0)),"Tableau de variation"),"")</f>
        <v>#N/A</v>
      </c>
      <c r="T520" s="168"/>
      <c r="U520" s="169"/>
      <c r="Z520" s="233" t="str">
        <f t="shared" si="195"/>
        <v/>
      </c>
      <c r="AA520" s="233">
        <f t="shared" si="196"/>
        <v>0</v>
      </c>
      <c r="AB520" s="233">
        <f t="shared" si="186"/>
        <v>0</v>
      </c>
      <c r="AC520" s="233">
        <f t="shared" si="187"/>
        <v>0</v>
      </c>
      <c r="AD520" s="233">
        <f t="shared" si="188"/>
        <v>0</v>
      </c>
      <c r="AE520" s="233">
        <f t="shared" si="189"/>
        <v>0</v>
      </c>
      <c r="AF520" s="233">
        <f t="shared" si="190"/>
        <v>0</v>
      </c>
      <c r="AG520" s="233">
        <f t="shared" si="174"/>
        <v>0</v>
      </c>
      <c r="AH520" s="233">
        <f t="shared" si="175"/>
        <v>0</v>
      </c>
      <c r="AI520" s="233">
        <f t="shared" si="176"/>
        <v>0</v>
      </c>
      <c r="AJ520" s="233">
        <f t="shared" si="177"/>
        <v>0</v>
      </c>
      <c r="AK520" s="233">
        <f t="shared" si="178"/>
        <v>0</v>
      </c>
      <c r="AL520" s="233">
        <f t="shared" si="179"/>
        <v>0</v>
      </c>
      <c r="AM520" s="233">
        <f t="shared" si="180"/>
        <v>0</v>
      </c>
      <c r="AN520" s="233">
        <f t="shared" si="181"/>
        <v>0</v>
      </c>
      <c r="AO520" s="233">
        <f t="shared" si="182"/>
        <v>0</v>
      </c>
      <c r="AP520" s="233">
        <f t="shared" si="183"/>
        <v>0</v>
      </c>
      <c r="AQ520" s="233" t="str">
        <f t="shared" si="184"/>
        <v/>
      </c>
      <c r="AR520" s="113">
        <f t="shared" si="185"/>
        <v>0</v>
      </c>
    </row>
    <row r="521" spans="1:44">
      <c r="A521" s="158"/>
      <c r="B521" s="153"/>
      <c r="C521" s="154"/>
      <c r="D521" s="154"/>
      <c r="E521" s="154"/>
      <c r="F521" s="154"/>
      <c r="G521" s="154"/>
      <c r="H521" s="154"/>
      <c r="I521" s="150"/>
      <c r="J521" s="149"/>
      <c r="K521" s="151"/>
      <c r="L521" s="185">
        <f t="shared" si="191"/>
        <v>0</v>
      </c>
      <c r="M521" s="185">
        <f t="shared" si="192"/>
        <v>0</v>
      </c>
      <c r="N521" s="186">
        <f t="shared" si="193"/>
        <v>0</v>
      </c>
      <c r="O521" s="180"/>
      <c r="P521" s="177"/>
      <c r="Q521" s="166" t="str">
        <f t="shared" si="194"/>
        <v/>
      </c>
      <c r="R521" s="166"/>
      <c r="S521" s="167" t="e">
        <f>IF(HYPERLINK(INDEX(Tables!D:D,MATCH('BG Justif'!Q521,Tables!F:F,0)))&lt;&gt;"",HYPERLINK(INDEX(Tables!D:D,MATCH('BG Justif'!Q521,Tables!F:F,0)),"Tableau de variation"),"")</f>
        <v>#N/A</v>
      </c>
      <c r="T521" s="168"/>
      <c r="U521" s="169"/>
      <c r="Z521" s="233" t="str">
        <f t="shared" si="195"/>
        <v/>
      </c>
      <c r="AA521" s="233">
        <f t="shared" si="196"/>
        <v>0</v>
      </c>
      <c r="AB521" s="233">
        <f t="shared" si="186"/>
        <v>0</v>
      </c>
      <c r="AC521" s="233">
        <f t="shared" si="187"/>
        <v>0</v>
      </c>
      <c r="AD521" s="233">
        <f t="shared" si="188"/>
        <v>0</v>
      </c>
      <c r="AE521" s="233">
        <f t="shared" si="189"/>
        <v>0</v>
      </c>
      <c r="AF521" s="233">
        <f t="shared" si="190"/>
        <v>0</v>
      </c>
      <c r="AG521" s="233">
        <f t="shared" si="174"/>
        <v>0</v>
      </c>
      <c r="AH521" s="233">
        <f t="shared" si="175"/>
        <v>0</v>
      </c>
      <c r="AI521" s="233">
        <f t="shared" si="176"/>
        <v>0</v>
      </c>
      <c r="AJ521" s="233">
        <f t="shared" si="177"/>
        <v>0</v>
      </c>
      <c r="AK521" s="233">
        <f t="shared" si="178"/>
        <v>0</v>
      </c>
      <c r="AL521" s="233">
        <f t="shared" si="179"/>
        <v>0</v>
      </c>
      <c r="AM521" s="233">
        <f t="shared" si="180"/>
        <v>0</v>
      </c>
      <c r="AN521" s="233">
        <f t="shared" si="181"/>
        <v>0</v>
      </c>
      <c r="AO521" s="233">
        <f t="shared" si="182"/>
        <v>0</v>
      </c>
      <c r="AP521" s="233">
        <f t="shared" si="183"/>
        <v>0</v>
      </c>
      <c r="AQ521" s="233" t="str">
        <f t="shared" si="184"/>
        <v/>
      </c>
      <c r="AR521" s="113">
        <f t="shared" si="185"/>
        <v>0</v>
      </c>
    </row>
    <row r="522" spans="1:44">
      <c r="A522" s="158"/>
      <c r="B522" s="153"/>
      <c r="C522" s="154"/>
      <c r="D522" s="154"/>
      <c r="E522" s="154"/>
      <c r="F522" s="154"/>
      <c r="G522" s="154"/>
      <c r="H522" s="154"/>
      <c r="I522" s="141"/>
      <c r="J522" s="149"/>
      <c r="K522" s="143"/>
      <c r="L522" s="185">
        <f t="shared" si="191"/>
        <v>0</v>
      </c>
      <c r="M522" s="185">
        <f t="shared" si="192"/>
        <v>0</v>
      </c>
      <c r="N522" s="186">
        <f t="shared" si="193"/>
        <v>0</v>
      </c>
      <c r="O522" s="180"/>
      <c r="P522" s="177"/>
      <c r="Q522" s="166" t="str">
        <f t="shared" si="194"/>
        <v/>
      </c>
      <c r="R522" s="166"/>
      <c r="S522" s="167" t="e">
        <f>IF(HYPERLINK(INDEX(Tables!D:D,MATCH('BG Justif'!Q522,Tables!F:F,0)))&lt;&gt;"",HYPERLINK(INDEX(Tables!D:D,MATCH('BG Justif'!Q522,Tables!F:F,0)),"Tableau de variation"),"")</f>
        <v>#N/A</v>
      </c>
      <c r="T522" s="168"/>
      <c r="U522" s="169"/>
      <c r="Z522" s="233" t="str">
        <f t="shared" si="195"/>
        <v/>
      </c>
      <c r="AA522" s="233">
        <f t="shared" si="196"/>
        <v>0</v>
      </c>
      <c r="AB522" s="233">
        <f t="shared" si="186"/>
        <v>0</v>
      </c>
      <c r="AC522" s="233">
        <f t="shared" si="187"/>
        <v>0</v>
      </c>
      <c r="AD522" s="233">
        <f t="shared" si="188"/>
        <v>0</v>
      </c>
      <c r="AE522" s="233">
        <f t="shared" si="189"/>
        <v>0</v>
      </c>
      <c r="AF522" s="233">
        <f t="shared" si="190"/>
        <v>0</v>
      </c>
      <c r="AG522" s="233">
        <f t="shared" si="174"/>
        <v>0</v>
      </c>
      <c r="AH522" s="233">
        <f t="shared" si="175"/>
        <v>0</v>
      </c>
      <c r="AI522" s="233">
        <f t="shared" si="176"/>
        <v>0</v>
      </c>
      <c r="AJ522" s="233">
        <f t="shared" si="177"/>
        <v>0</v>
      </c>
      <c r="AK522" s="233">
        <f t="shared" si="178"/>
        <v>0</v>
      </c>
      <c r="AL522" s="233">
        <f t="shared" si="179"/>
        <v>0</v>
      </c>
      <c r="AM522" s="233">
        <f t="shared" si="180"/>
        <v>0</v>
      </c>
      <c r="AN522" s="233">
        <f t="shared" si="181"/>
        <v>0</v>
      </c>
      <c r="AO522" s="233">
        <f t="shared" si="182"/>
        <v>0</v>
      </c>
      <c r="AP522" s="233">
        <f t="shared" si="183"/>
        <v>0</v>
      </c>
      <c r="AQ522" s="233" t="str">
        <f t="shared" si="184"/>
        <v/>
      </c>
      <c r="AR522" s="113">
        <f t="shared" si="185"/>
        <v>0</v>
      </c>
    </row>
    <row r="523" spans="1:44">
      <c r="A523" s="158"/>
      <c r="B523" s="153"/>
      <c r="C523" s="154"/>
      <c r="D523" s="154"/>
      <c r="E523" s="154"/>
      <c r="F523" s="154"/>
      <c r="G523" s="154"/>
      <c r="H523" s="154"/>
      <c r="I523" s="150"/>
      <c r="J523" s="149"/>
      <c r="K523" s="151"/>
      <c r="L523" s="185">
        <f t="shared" si="191"/>
        <v>0</v>
      </c>
      <c r="M523" s="185">
        <f t="shared" si="192"/>
        <v>0</v>
      </c>
      <c r="N523" s="186">
        <f t="shared" si="193"/>
        <v>0</v>
      </c>
      <c r="O523" s="180"/>
      <c r="P523" s="177"/>
      <c r="Q523" s="166" t="str">
        <f t="shared" si="194"/>
        <v/>
      </c>
      <c r="R523" s="166"/>
      <c r="S523" s="167" t="e">
        <f>IF(HYPERLINK(INDEX(Tables!D:D,MATCH('BG Justif'!Q523,Tables!F:F,0)))&lt;&gt;"",HYPERLINK(INDEX(Tables!D:D,MATCH('BG Justif'!Q523,Tables!F:F,0)),"Tableau de variation"),"")</f>
        <v>#N/A</v>
      </c>
      <c r="T523" s="168"/>
      <c r="U523" s="169"/>
      <c r="Z523" s="233" t="str">
        <f t="shared" si="195"/>
        <v/>
      </c>
      <c r="AA523" s="233">
        <f t="shared" si="196"/>
        <v>0</v>
      </c>
      <c r="AB523" s="233">
        <f t="shared" si="186"/>
        <v>0</v>
      </c>
      <c r="AC523" s="233">
        <f t="shared" si="187"/>
        <v>0</v>
      </c>
      <c r="AD523" s="233">
        <f t="shared" si="188"/>
        <v>0</v>
      </c>
      <c r="AE523" s="233">
        <f t="shared" si="189"/>
        <v>0</v>
      </c>
      <c r="AF523" s="233">
        <f t="shared" si="190"/>
        <v>0</v>
      </c>
      <c r="AG523" s="233">
        <f t="shared" si="174"/>
        <v>0</v>
      </c>
      <c r="AH523" s="233">
        <f t="shared" si="175"/>
        <v>0</v>
      </c>
      <c r="AI523" s="233">
        <f t="shared" si="176"/>
        <v>0</v>
      </c>
      <c r="AJ523" s="233">
        <f t="shared" si="177"/>
        <v>0</v>
      </c>
      <c r="AK523" s="233">
        <f t="shared" si="178"/>
        <v>0</v>
      </c>
      <c r="AL523" s="233">
        <f t="shared" si="179"/>
        <v>0</v>
      </c>
      <c r="AM523" s="233">
        <f t="shared" si="180"/>
        <v>0</v>
      </c>
      <c r="AN523" s="233">
        <f t="shared" si="181"/>
        <v>0</v>
      </c>
      <c r="AO523" s="233">
        <f t="shared" si="182"/>
        <v>0</v>
      </c>
      <c r="AP523" s="233">
        <f t="shared" si="183"/>
        <v>0</v>
      </c>
      <c r="AQ523" s="233" t="str">
        <f t="shared" si="184"/>
        <v/>
      </c>
      <c r="AR523" s="113">
        <f t="shared" si="185"/>
        <v>0</v>
      </c>
    </row>
    <row r="524" spans="1:44">
      <c r="A524" s="158"/>
      <c r="B524" s="153"/>
      <c r="C524" s="154"/>
      <c r="D524" s="154"/>
      <c r="E524" s="154"/>
      <c r="F524" s="154"/>
      <c r="G524" s="154"/>
      <c r="H524" s="154"/>
      <c r="I524" s="141"/>
      <c r="J524" s="149"/>
      <c r="K524" s="143"/>
      <c r="L524" s="185">
        <f t="shared" si="191"/>
        <v>0</v>
      </c>
      <c r="M524" s="185">
        <f t="shared" si="192"/>
        <v>0</v>
      </c>
      <c r="N524" s="186">
        <f t="shared" si="193"/>
        <v>0</v>
      </c>
      <c r="O524" s="180"/>
      <c r="P524" s="177"/>
      <c r="Q524" s="166" t="str">
        <f t="shared" si="194"/>
        <v/>
      </c>
      <c r="R524" s="166"/>
      <c r="S524" s="167" t="e">
        <f>IF(HYPERLINK(INDEX(Tables!D:D,MATCH('BG Justif'!Q524,Tables!F:F,0)))&lt;&gt;"",HYPERLINK(INDEX(Tables!D:D,MATCH('BG Justif'!Q524,Tables!F:F,0)),"Tableau de variation"),"")</f>
        <v>#N/A</v>
      </c>
      <c r="T524" s="168"/>
      <c r="U524" s="169"/>
      <c r="Z524" s="233" t="str">
        <f t="shared" si="195"/>
        <v/>
      </c>
      <c r="AA524" s="233">
        <f t="shared" si="196"/>
        <v>0</v>
      </c>
      <c r="AB524" s="233">
        <f t="shared" si="186"/>
        <v>0</v>
      </c>
      <c r="AC524" s="233">
        <f t="shared" si="187"/>
        <v>0</v>
      </c>
      <c r="AD524" s="233">
        <f t="shared" si="188"/>
        <v>0</v>
      </c>
      <c r="AE524" s="233">
        <f t="shared" si="189"/>
        <v>0</v>
      </c>
      <c r="AF524" s="233">
        <f t="shared" si="190"/>
        <v>0</v>
      </c>
      <c r="AG524" s="233">
        <f t="shared" si="174"/>
        <v>0</v>
      </c>
      <c r="AH524" s="233">
        <f t="shared" si="175"/>
        <v>0</v>
      </c>
      <c r="AI524" s="233">
        <f t="shared" si="176"/>
        <v>0</v>
      </c>
      <c r="AJ524" s="233">
        <f t="shared" si="177"/>
        <v>0</v>
      </c>
      <c r="AK524" s="233">
        <f t="shared" si="178"/>
        <v>0</v>
      </c>
      <c r="AL524" s="233">
        <f t="shared" si="179"/>
        <v>0</v>
      </c>
      <c r="AM524" s="233">
        <f t="shared" si="180"/>
        <v>0</v>
      </c>
      <c r="AN524" s="233">
        <f t="shared" si="181"/>
        <v>0</v>
      </c>
      <c r="AO524" s="233">
        <f t="shared" si="182"/>
        <v>0</v>
      </c>
      <c r="AP524" s="233">
        <f t="shared" si="183"/>
        <v>0</v>
      </c>
      <c r="AQ524" s="233" t="str">
        <f t="shared" si="184"/>
        <v/>
      </c>
      <c r="AR524" s="113">
        <f t="shared" si="185"/>
        <v>0</v>
      </c>
    </row>
    <row r="525" spans="1:44">
      <c r="A525" s="158"/>
      <c r="B525" s="153"/>
      <c r="C525" s="154"/>
      <c r="D525" s="154"/>
      <c r="E525" s="154"/>
      <c r="F525" s="154"/>
      <c r="G525" s="154"/>
      <c r="H525" s="154"/>
      <c r="I525" s="150"/>
      <c r="J525" s="149"/>
      <c r="K525" s="151"/>
      <c r="L525" s="185">
        <f t="shared" si="191"/>
        <v>0</v>
      </c>
      <c r="M525" s="185">
        <f t="shared" si="192"/>
        <v>0</v>
      </c>
      <c r="N525" s="186">
        <f t="shared" si="193"/>
        <v>0</v>
      </c>
      <c r="O525" s="180"/>
      <c r="P525" s="177"/>
      <c r="Q525" s="166" t="str">
        <f t="shared" si="194"/>
        <v/>
      </c>
      <c r="R525" s="166"/>
      <c r="S525" s="167" t="e">
        <f>IF(HYPERLINK(INDEX(Tables!D:D,MATCH('BG Justif'!Q525,Tables!F:F,0)))&lt;&gt;"",HYPERLINK(INDEX(Tables!D:D,MATCH('BG Justif'!Q525,Tables!F:F,0)),"Tableau de variation"),"")</f>
        <v>#N/A</v>
      </c>
      <c r="T525" s="168"/>
      <c r="U525" s="169"/>
      <c r="Z525" s="233" t="str">
        <f t="shared" si="195"/>
        <v/>
      </c>
      <c r="AA525" s="233">
        <f t="shared" si="196"/>
        <v>0</v>
      </c>
      <c r="AB525" s="233">
        <f t="shared" si="186"/>
        <v>0</v>
      </c>
      <c r="AC525" s="233">
        <f t="shared" si="187"/>
        <v>0</v>
      </c>
      <c r="AD525" s="233">
        <f t="shared" si="188"/>
        <v>0</v>
      </c>
      <c r="AE525" s="233">
        <f t="shared" si="189"/>
        <v>0</v>
      </c>
      <c r="AF525" s="233">
        <f t="shared" si="190"/>
        <v>0</v>
      </c>
      <c r="AG525" s="233">
        <f t="shared" si="174"/>
        <v>0</v>
      </c>
      <c r="AH525" s="233">
        <f t="shared" si="175"/>
        <v>0</v>
      </c>
      <c r="AI525" s="233">
        <f t="shared" si="176"/>
        <v>0</v>
      </c>
      <c r="AJ525" s="233">
        <f t="shared" si="177"/>
        <v>0</v>
      </c>
      <c r="AK525" s="233">
        <f t="shared" si="178"/>
        <v>0</v>
      </c>
      <c r="AL525" s="233">
        <f t="shared" si="179"/>
        <v>0</v>
      </c>
      <c r="AM525" s="233">
        <f t="shared" si="180"/>
        <v>0</v>
      </c>
      <c r="AN525" s="233">
        <f t="shared" si="181"/>
        <v>0</v>
      </c>
      <c r="AO525" s="233">
        <f t="shared" si="182"/>
        <v>0</v>
      </c>
      <c r="AP525" s="233">
        <f t="shared" si="183"/>
        <v>0</v>
      </c>
      <c r="AQ525" s="233" t="str">
        <f t="shared" si="184"/>
        <v/>
      </c>
      <c r="AR525" s="113">
        <f t="shared" si="185"/>
        <v>0</v>
      </c>
    </row>
    <row r="526" spans="1:44">
      <c r="A526" s="158"/>
      <c r="B526" s="153"/>
      <c r="C526" s="154"/>
      <c r="D526" s="154"/>
      <c r="E526" s="154"/>
      <c r="F526" s="154"/>
      <c r="G526" s="154"/>
      <c r="H526" s="154"/>
      <c r="I526" s="141"/>
      <c r="J526" s="149"/>
      <c r="K526" s="143"/>
      <c r="L526" s="185">
        <f t="shared" si="191"/>
        <v>0</v>
      </c>
      <c r="M526" s="185">
        <f t="shared" si="192"/>
        <v>0</v>
      </c>
      <c r="N526" s="186">
        <f t="shared" si="193"/>
        <v>0</v>
      </c>
      <c r="O526" s="180"/>
      <c r="P526" s="177"/>
      <c r="Q526" s="166" t="str">
        <f t="shared" si="194"/>
        <v/>
      </c>
      <c r="R526" s="166"/>
      <c r="S526" s="167" t="e">
        <f>IF(HYPERLINK(INDEX(Tables!D:D,MATCH('BG Justif'!Q526,Tables!F:F,0)))&lt;&gt;"",HYPERLINK(INDEX(Tables!D:D,MATCH('BG Justif'!Q526,Tables!F:F,0)),"Tableau de variation"),"")</f>
        <v>#N/A</v>
      </c>
      <c r="T526" s="168"/>
      <c r="U526" s="169"/>
      <c r="Z526" s="233" t="str">
        <f t="shared" si="195"/>
        <v/>
      </c>
      <c r="AA526" s="233">
        <f t="shared" si="196"/>
        <v>0</v>
      </c>
      <c r="AB526" s="233">
        <f t="shared" si="186"/>
        <v>0</v>
      </c>
      <c r="AC526" s="233">
        <f t="shared" si="187"/>
        <v>0</v>
      </c>
      <c r="AD526" s="233">
        <f t="shared" si="188"/>
        <v>0</v>
      </c>
      <c r="AE526" s="233">
        <f t="shared" si="189"/>
        <v>0</v>
      </c>
      <c r="AF526" s="233">
        <f t="shared" si="190"/>
        <v>0</v>
      </c>
      <c r="AG526" s="233">
        <f t="shared" si="174"/>
        <v>0</v>
      </c>
      <c r="AH526" s="233">
        <f t="shared" si="175"/>
        <v>0</v>
      </c>
      <c r="AI526" s="233">
        <f t="shared" si="176"/>
        <v>0</v>
      </c>
      <c r="AJ526" s="233">
        <f t="shared" si="177"/>
        <v>0</v>
      </c>
      <c r="AK526" s="233">
        <f t="shared" si="178"/>
        <v>0</v>
      </c>
      <c r="AL526" s="233">
        <f t="shared" si="179"/>
        <v>0</v>
      </c>
      <c r="AM526" s="233">
        <f t="shared" si="180"/>
        <v>0</v>
      </c>
      <c r="AN526" s="233">
        <f t="shared" si="181"/>
        <v>0</v>
      </c>
      <c r="AO526" s="233">
        <f t="shared" si="182"/>
        <v>0</v>
      </c>
      <c r="AP526" s="233">
        <f t="shared" si="183"/>
        <v>0</v>
      </c>
      <c r="AQ526" s="233" t="str">
        <f t="shared" si="184"/>
        <v/>
      </c>
      <c r="AR526" s="113">
        <f t="shared" si="185"/>
        <v>0</v>
      </c>
    </row>
    <row r="527" spans="1:44">
      <c r="A527" s="158"/>
      <c r="B527" s="153"/>
      <c r="C527" s="154"/>
      <c r="D527" s="154"/>
      <c r="E527" s="154"/>
      <c r="F527" s="154"/>
      <c r="G527" s="154"/>
      <c r="H527" s="154"/>
      <c r="I527" s="150"/>
      <c r="J527" s="149"/>
      <c r="K527" s="151"/>
      <c r="L527" s="185">
        <f t="shared" si="191"/>
        <v>0</v>
      </c>
      <c r="M527" s="185">
        <f t="shared" si="192"/>
        <v>0</v>
      </c>
      <c r="N527" s="186">
        <f t="shared" si="193"/>
        <v>0</v>
      </c>
      <c r="O527" s="180"/>
      <c r="P527" s="177"/>
      <c r="Q527" s="166" t="str">
        <f t="shared" si="194"/>
        <v/>
      </c>
      <c r="R527" s="166"/>
      <c r="S527" s="167" t="e">
        <f>IF(HYPERLINK(INDEX(Tables!D:D,MATCH('BG Justif'!Q527,Tables!F:F,0)))&lt;&gt;"",HYPERLINK(INDEX(Tables!D:D,MATCH('BG Justif'!Q527,Tables!F:F,0)),"Tableau de variation"),"")</f>
        <v>#N/A</v>
      </c>
      <c r="T527" s="168"/>
      <c r="U527" s="169"/>
      <c r="Z527" s="233" t="str">
        <f t="shared" si="195"/>
        <v/>
      </c>
      <c r="AA527" s="233">
        <f t="shared" si="196"/>
        <v>0</v>
      </c>
      <c r="AB527" s="233">
        <f t="shared" si="186"/>
        <v>0</v>
      </c>
      <c r="AC527" s="233">
        <f t="shared" si="187"/>
        <v>0</v>
      </c>
      <c r="AD527" s="233">
        <f t="shared" si="188"/>
        <v>0</v>
      </c>
      <c r="AE527" s="233">
        <f t="shared" si="189"/>
        <v>0</v>
      </c>
      <c r="AF527" s="233">
        <f t="shared" si="190"/>
        <v>0</v>
      </c>
      <c r="AG527" s="233">
        <f t="shared" ref="AG527:AG590" si="197">+G527</f>
        <v>0</v>
      </c>
      <c r="AH527" s="233">
        <f t="shared" ref="AH527:AH590" si="198">+H527</f>
        <v>0</v>
      </c>
      <c r="AI527" s="233">
        <f t="shared" ref="AI527:AI590" si="199">+I527</f>
        <v>0</v>
      </c>
      <c r="AJ527" s="233">
        <f t="shared" ref="AJ527:AJ590" si="200">+J527</f>
        <v>0</v>
      </c>
      <c r="AK527" s="233">
        <f t="shared" ref="AK527:AK590" si="201">+K527</f>
        <v>0</v>
      </c>
      <c r="AL527" s="233">
        <f t="shared" ref="AL527:AL590" si="202">+L527</f>
        <v>0</v>
      </c>
      <c r="AM527" s="233">
        <f t="shared" ref="AM527:AM590" si="203">+M527</f>
        <v>0</v>
      </c>
      <c r="AN527" s="233">
        <f t="shared" ref="AN527:AN590" si="204">+N527</f>
        <v>0</v>
      </c>
      <c r="AO527" s="233">
        <f t="shared" ref="AO527:AO590" si="205">+O527</f>
        <v>0</v>
      </c>
      <c r="AP527" s="233">
        <f t="shared" ref="AP527:AP590" si="206">+P527</f>
        <v>0</v>
      </c>
      <c r="AQ527" s="233" t="str">
        <f t="shared" ref="AQ527:AQ590" si="207">+Q527</f>
        <v/>
      </c>
      <c r="AR527" s="113">
        <f t="shared" ref="AR527:AR590" si="208">+R527</f>
        <v>0</v>
      </c>
    </row>
    <row r="528" spans="1:44">
      <c r="A528" s="158"/>
      <c r="B528" s="153"/>
      <c r="C528" s="154"/>
      <c r="D528" s="154"/>
      <c r="E528" s="154"/>
      <c r="F528" s="154"/>
      <c r="G528" s="154"/>
      <c r="H528" s="154"/>
      <c r="I528" s="141"/>
      <c r="J528" s="149"/>
      <c r="K528" s="143"/>
      <c r="L528" s="185">
        <f t="shared" si="191"/>
        <v>0</v>
      </c>
      <c r="M528" s="185">
        <f t="shared" si="192"/>
        <v>0</v>
      </c>
      <c r="N528" s="186">
        <f t="shared" si="193"/>
        <v>0</v>
      </c>
      <c r="O528" s="180"/>
      <c r="P528" s="177"/>
      <c r="Q528" s="166" t="str">
        <f t="shared" si="194"/>
        <v/>
      </c>
      <c r="R528" s="166"/>
      <c r="S528" s="167" t="e">
        <f>IF(HYPERLINK(INDEX(Tables!D:D,MATCH('BG Justif'!Q528,Tables!F:F,0)))&lt;&gt;"",HYPERLINK(INDEX(Tables!D:D,MATCH('BG Justif'!Q528,Tables!F:F,0)),"Tableau de variation"),"")</f>
        <v>#N/A</v>
      </c>
      <c r="T528" s="168"/>
      <c r="U528" s="169"/>
      <c r="Z528" s="233" t="str">
        <f t="shared" si="195"/>
        <v/>
      </c>
      <c r="AA528" s="233">
        <f t="shared" si="196"/>
        <v>0</v>
      </c>
      <c r="AB528" s="233">
        <f t="shared" ref="AB528:AB591" si="209">+B528</f>
        <v>0</v>
      </c>
      <c r="AC528" s="233">
        <f t="shared" ref="AC528:AC591" si="210">+C528</f>
        <v>0</v>
      </c>
      <c r="AD528" s="233">
        <f t="shared" ref="AD528:AD591" si="211">+D528</f>
        <v>0</v>
      </c>
      <c r="AE528" s="233">
        <f t="shared" ref="AE528:AE591" si="212">+E528</f>
        <v>0</v>
      </c>
      <c r="AF528" s="233">
        <f t="shared" ref="AF528:AF591" si="213">+F528</f>
        <v>0</v>
      </c>
      <c r="AG528" s="233">
        <f t="shared" si="197"/>
        <v>0</v>
      </c>
      <c r="AH528" s="233">
        <f t="shared" si="198"/>
        <v>0</v>
      </c>
      <c r="AI528" s="233">
        <f t="shared" si="199"/>
        <v>0</v>
      </c>
      <c r="AJ528" s="233">
        <f t="shared" si="200"/>
        <v>0</v>
      </c>
      <c r="AK528" s="233">
        <f t="shared" si="201"/>
        <v>0</v>
      </c>
      <c r="AL528" s="233">
        <f t="shared" si="202"/>
        <v>0</v>
      </c>
      <c r="AM528" s="233">
        <f t="shared" si="203"/>
        <v>0</v>
      </c>
      <c r="AN528" s="233">
        <f t="shared" si="204"/>
        <v>0</v>
      </c>
      <c r="AO528" s="233">
        <f t="shared" si="205"/>
        <v>0</v>
      </c>
      <c r="AP528" s="233">
        <f t="shared" si="206"/>
        <v>0</v>
      </c>
      <c r="AQ528" s="233" t="str">
        <f t="shared" si="207"/>
        <v/>
      </c>
      <c r="AR528" s="113">
        <f t="shared" si="208"/>
        <v>0</v>
      </c>
    </row>
    <row r="529" spans="1:44">
      <c r="A529" s="158"/>
      <c r="B529" s="153"/>
      <c r="C529" s="154"/>
      <c r="D529" s="154"/>
      <c r="E529" s="154"/>
      <c r="F529" s="154"/>
      <c r="G529" s="154"/>
      <c r="H529" s="154"/>
      <c r="I529" s="150"/>
      <c r="J529" s="149"/>
      <c r="K529" s="151"/>
      <c r="L529" s="185">
        <f t="shared" si="191"/>
        <v>0</v>
      </c>
      <c r="M529" s="185">
        <f t="shared" si="192"/>
        <v>0</v>
      </c>
      <c r="N529" s="186">
        <f t="shared" si="193"/>
        <v>0</v>
      </c>
      <c r="O529" s="180"/>
      <c r="P529" s="177"/>
      <c r="Q529" s="166" t="str">
        <f t="shared" si="194"/>
        <v/>
      </c>
      <c r="R529" s="166"/>
      <c r="S529" s="167" t="e">
        <f>IF(HYPERLINK(INDEX(Tables!D:D,MATCH('BG Justif'!Q529,Tables!F:F,0)))&lt;&gt;"",HYPERLINK(INDEX(Tables!D:D,MATCH('BG Justif'!Q529,Tables!F:F,0)),"Tableau de variation"),"")</f>
        <v>#N/A</v>
      </c>
      <c r="T529" s="168"/>
      <c r="U529" s="169"/>
      <c r="Z529" s="233" t="str">
        <f t="shared" si="195"/>
        <v/>
      </c>
      <c r="AA529" s="233">
        <f t="shared" si="196"/>
        <v>0</v>
      </c>
      <c r="AB529" s="233">
        <f t="shared" si="209"/>
        <v>0</v>
      </c>
      <c r="AC529" s="233">
        <f t="shared" si="210"/>
        <v>0</v>
      </c>
      <c r="AD529" s="233">
        <f t="shared" si="211"/>
        <v>0</v>
      </c>
      <c r="AE529" s="233">
        <f t="shared" si="212"/>
        <v>0</v>
      </c>
      <c r="AF529" s="233">
        <f t="shared" si="213"/>
        <v>0</v>
      </c>
      <c r="AG529" s="233">
        <f t="shared" si="197"/>
        <v>0</v>
      </c>
      <c r="AH529" s="233">
        <f t="shared" si="198"/>
        <v>0</v>
      </c>
      <c r="AI529" s="233">
        <f t="shared" si="199"/>
        <v>0</v>
      </c>
      <c r="AJ529" s="233">
        <f t="shared" si="200"/>
        <v>0</v>
      </c>
      <c r="AK529" s="233">
        <f t="shared" si="201"/>
        <v>0</v>
      </c>
      <c r="AL529" s="233">
        <f t="shared" si="202"/>
        <v>0</v>
      </c>
      <c r="AM529" s="233">
        <f t="shared" si="203"/>
        <v>0</v>
      </c>
      <c r="AN529" s="233">
        <f t="shared" si="204"/>
        <v>0</v>
      </c>
      <c r="AO529" s="233">
        <f t="shared" si="205"/>
        <v>0</v>
      </c>
      <c r="AP529" s="233">
        <f t="shared" si="206"/>
        <v>0</v>
      </c>
      <c r="AQ529" s="233" t="str">
        <f t="shared" si="207"/>
        <v/>
      </c>
      <c r="AR529" s="113">
        <f t="shared" si="208"/>
        <v>0</v>
      </c>
    </row>
    <row r="530" spans="1:44">
      <c r="A530" s="158"/>
      <c r="B530" s="153"/>
      <c r="C530" s="154"/>
      <c r="D530" s="154"/>
      <c r="E530" s="154"/>
      <c r="F530" s="154"/>
      <c r="G530" s="154"/>
      <c r="H530" s="154"/>
      <c r="I530" s="141"/>
      <c r="J530" s="149"/>
      <c r="K530" s="143"/>
      <c r="L530" s="185">
        <f t="shared" si="191"/>
        <v>0</v>
      </c>
      <c r="M530" s="185">
        <f t="shared" si="192"/>
        <v>0</v>
      </c>
      <c r="N530" s="186">
        <f t="shared" si="193"/>
        <v>0</v>
      </c>
      <c r="O530" s="180"/>
      <c r="P530" s="177"/>
      <c r="Q530" s="166" t="str">
        <f t="shared" si="194"/>
        <v/>
      </c>
      <c r="R530" s="166"/>
      <c r="S530" s="167" t="e">
        <f>IF(HYPERLINK(INDEX(Tables!D:D,MATCH('BG Justif'!Q530,Tables!F:F,0)))&lt;&gt;"",HYPERLINK(INDEX(Tables!D:D,MATCH('BG Justif'!Q530,Tables!F:F,0)),"Tableau de variation"),"")</f>
        <v>#N/A</v>
      </c>
      <c r="T530" s="168"/>
      <c r="U530" s="169"/>
      <c r="Z530" s="233" t="str">
        <f t="shared" si="195"/>
        <v/>
      </c>
      <c r="AA530" s="233">
        <f t="shared" si="196"/>
        <v>0</v>
      </c>
      <c r="AB530" s="233">
        <f t="shared" si="209"/>
        <v>0</v>
      </c>
      <c r="AC530" s="233">
        <f t="shared" si="210"/>
        <v>0</v>
      </c>
      <c r="AD530" s="233">
        <f t="shared" si="211"/>
        <v>0</v>
      </c>
      <c r="AE530" s="233">
        <f t="shared" si="212"/>
        <v>0</v>
      </c>
      <c r="AF530" s="233">
        <f t="shared" si="213"/>
        <v>0</v>
      </c>
      <c r="AG530" s="233">
        <f t="shared" si="197"/>
        <v>0</v>
      </c>
      <c r="AH530" s="233">
        <f t="shared" si="198"/>
        <v>0</v>
      </c>
      <c r="AI530" s="233">
        <f t="shared" si="199"/>
        <v>0</v>
      </c>
      <c r="AJ530" s="233">
        <f t="shared" si="200"/>
        <v>0</v>
      </c>
      <c r="AK530" s="233">
        <f t="shared" si="201"/>
        <v>0</v>
      </c>
      <c r="AL530" s="233">
        <f t="shared" si="202"/>
        <v>0</v>
      </c>
      <c r="AM530" s="233">
        <f t="shared" si="203"/>
        <v>0</v>
      </c>
      <c r="AN530" s="233">
        <f t="shared" si="204"/>
        <v>0</v>
      </c>
      <c r="AO530" s="233">
        <f t="shared" si="205"/>
        <v>0</v>
      </c>
      <c r="AP530" s="233">
        <f t="shared" si="206"/>
        <v>0</v>
      </c>
      <c r="AQ530" s="233" t="str">
        <f t="shared" si="207"/>
        <v/>
      </c>
      <c r="AR530" s="113">
        <f t="shared" si="208"/>
        <v>0</v>
      </c>
    </row>
    <row r="531" spans="1:44">
      <c r="A531" s="158"/>
      <c r="B531" s="153"/>
      <c r="C531" s="154"/>
      <c r="D531" s="154"/>
      <c r="E531" s="154"/>
      <c r="F531" s="154"/>
      <c r="G531" s="154"/>
      <c r="H531" s="154"/>
      <c r="I531" s="150"/>
      <c r="J531" s="149"/>
      <c r="K531" s="151"/>
      <c r="L531" s="185">
        <f t="shared" si="191"/>
        <v>0</v>
      </c>
      <c r="M531" s="185">
        <f t="shared" si="192"/>
        <v>0</v>
      </c>
      <c r="N531" s="186">
        <f t="shared" si="193"/>
        <v>0</v>
      </c>
      <c r="O531" s="180"/>
      <c r="P531" s="177"/>
      <c r="Q531" s="166" t="str">
        <f t="shared" si="194"/>
        <v/>
      </c>
      <c r="R531" s="166"/>
      <c r="S531" s="167" t="e">
        <f>IF(HYPERLINK(INDEX(Tables!D:D,MATCH('BG Justif'!Q531,Tables!F:F,0)))&lt;&gt;"",HYPERLINK(INDEX(Tables!D:D,MATCH('BG Justif'!Q531,Tables!F:F,0)),"Tableau de variation"),"")</f>
        <v>#N/A</v>
      </c>
      <c r="T531" s="168"/>
      <c r="U531" s="169"/>
      <c r="Z531" s="233" t="str">
        <f t="shared" si="195"/>
        <v/>
      </c>
      <c r="AA531" s="233">
        <f t="shared" si="196"/>
        <v>0</v>
      </c>
      <c r="AB531" s="233">
        <f t="shared" si="209"/>
        <v>0</v>
      </c>
      <c r="AC531" s="233">
        <f t="shared" si="210"/>
        <v>0</v>
      </c>
      <c r="AD531" s="233">
        <f t="shared" si="211"/>
        <v>0</v>
      </c>
      <c r="AE531" s="233">
        <f t="shared" si="212"/>
        <v>0</v>
      </c>
      <c r="AF531" s="233">
        <f t="shared" si="213"/>
        <v>0</v>
      </c>
      <c r="AG531" s="233">
        <f t="shared" si="197"/>
        <v>0</v>
      </c>
      <c r="AH531" s="233">
        <f t="shared" si="198"/>
        <v>0</v>
      </c>
      <c r="AI531" s="233">
        <f t="shared" si="199"/>
        <v>0</v>
      </c>
      <c r="AJ531" s="233">
        <f t="shared" si="200"/>
        <v>0</v>
      </c>
      <c r="AK531" s="233">
        <f t="shared" si="201"/>
        <v>0</v>
      </c>
      <c r="AL531" s="233">
        <f t="shared" si="202"/>
        <v>0</v>
      </c>
      <c r="AM531" s="233">
        <f t="shared" si="203"/>
        <v>0</v>
      </c>
      <c r="AN531" s="233">
        <f t="shared" si="204"/>
        <v>0</v>
      </c>
      <c r="AO531" s="233">
        <f t="shared" si="205"/>
        <v>0</v>
      </c>
      <c r="AP531" s="233">
        <f t="shared" si="206"/>
        <v>0</v>
      </c>
      <c r="AQ531" s="233" t="str">
        <f t="shared" si="207"/>
        <v/>
      </c>
      <c r="AR531" s="113">
        <f t="shared" si="208"/>
        <v>0</v>
      </c>
    </row>
    <row r="532" spans="1:44">
      <c r="A532" s="158"/>
      <c r="B532" s="153"/>
      <c r="C532" s="154"/>
      <c r="D532" s="154"/>
      <c r="E532" s="154"/>
      <c r="F532" s="154"/>
      <c r="G532" s="154"/>
      <c r="H532" s="154"/>
      <c r="I532" s="141"/>
      <c r="J532" s="149"/>
      <c r="K532" s="143"/>
      <c r="L532" s="185">
        <f t="shared" si="191"/>
        <v>0</v>
      </c>
      <c r="M532" s="185">
        <f t="shared" si="192"/>
        <v>0</v>
      </c>
      <c r="N532" s="186">
        <f t="shared" si="193"/>
        <v>0</v>
      </c>
      <c r="O532" s="180"/>
      <c r="P532" s="177"/>
      <c r="Q532" s="166" t="str">
        <f t="shared" si="194"/>
        <v/>
      </c>
      <c r="R532" s="166"/>
      <c r="S532" s="167" t="e">
        <f>IF(HYPERLINK(INDEX(Tables!D:D,MATCH('BG Justif'!Q532,Tables!F:F,0)))&lt;&gt;"",HYPERLINK(INDEX(Tables!D:D,MATCH('BG Justif'!Q532,Tables!F:F,0)),"Tableau de variation"),"")</f>
        <v>#N/A</v>
      </c>
      <c r="T532" s="168"/>
      <c r="U532" s="169"/>
      <c r="Z532" s="233" t="str">
        <f t="shared" si="195"/>
        <v/>
      </c>
      <c r="AA532" s="233">
        <f t="shared" si="196"/>
        <v>0</v>
      </c>
      <c r="AB532" s="233">
        <f t="shared" si="209"/>
        <v>0</v>
      </c>
      <c r="AC532" s="233">
        <f t="shared" si="210"/>
        <v>0</v>
      </c>
      <c r="AD532" s="233">
        <f t="shared" si="211"/>
        <v>0</v>
      </c>
      <c r="AE532" s="233">
        <f t="shared" si="212"/>
        <v>0</v>
      </c>
      <c r="AF532" s="233">
        <f t="shared" si="213"/>
        <v>0</v>
      </c>
      <c r="AG532" s="233">
        <f t="shared" si="197"/>
        <v>0</v>
      </c>
      <c r="AH532" s="233">
        <f t="shared" si="198"/>
        <v>0</v>
      </c>
      <c r="AI532" s="233">
        <f t="shared" si="199"/>
        <v>0</v>
      </c>
      <c r="AJ532" s="233">
        <f t="shared" si="200"/>
        <v>0</v>
      </c>
      <c r="AK532" s="233">
        <f t="shared" si="201"/>
        <v>0</v>
      </c>
      <c r="AL532" s="233">
        <f t="shared" si="202"/>
        <v>0</v>
      </c>
      <c r="AM532" s="233">
        <f t="shared" si="203"/>
        <v>0</v>
      </c>
      <c r="AN532" s="233">
        <f t="shared" si="204"/>
        <v>0</v>
      </c>
      <c r="AO532" s="233">
        <f t="shared" si="205"/>
        <v>0</v>
      </c>
      <c r="AP532" s="233">
        <f t="shared" si="206"/>
        <v>0</v>
      </c>
      <c r="AQ532" s="233" t="str">
        <f t="shared" si="207"/>
        <v/>
      </c>
      <c r="AR532" s="113">
        <f t="shared" si="208"/>
        <v>0</v>
      </c>
    </row>
    <row r="533" spans="1:44">
      <c r="A533" s="158"/>
      <c r="B533" s="153"/>
      <c r="C533" s="154"/>
      <c r="D533" s="154"/>
      <c r="E533" s="154"/>
      <c r="F533" s="154"/>
      <c r="G533" s="154"/>
      <c r="H533" s="154"/>
      <c r="I533" s="150"/>
      <c r="J533" s="149"/>
      <c r="K533" s="151"/>
      <c r="L533" s="185">
        <f t="shared" si="191"/>
        <v>0</v>
      </c>
      <c r="M533" s="185">
        <f t="shared" si="192"/>
        <v>0</v>
      </c>
      <c r="N533" s="186">
        <f t="shared" si="193"/>
        <v>0</v>
      </c>
      <c r="O533" s="180"/>
      <c r="P533" s="177"/>
      <c r="Q533" s="166" t="str">
        <f t="shared" si="194"/>
        <v/>
      </c>
      <c r="R533" s="166"/>
      <c r="S533" s="167" t="e">
        <f>IF(HYPERLINK(INDEX(Tables!D:D,MATCH('BG Justif'!Q533,Tables!F:F,0)))&lt;&gt;"",HYPERLINK(INDEX(Tables!D:D,MATCH('BG Justif'!Q533,Tables!F:F,0)),"Tableau de variation"),"")</f>
        <v>#N/A</v>
      </c>
      <c r="T533" s="168"/>
      <c r="U533" s="169"/>
      <c r="Z533" s="233" t="str">
        <f t="shared" si="195"/>
        <v/>
      </c>
      <c r="AA533" s="233">
        <f t="shared" si="196"/>
        <v>0</v>
      </c>
      <c r="AB533" s="233">
        <f t="shared" si="209"/>
        <v>0</v>
      </c>
      <c r="AC533" s="233">
        <f t="shared" si="210"/>
        <v>0</v>
      </c>
      <c r="AD533" s="233">
        <f t="shared" si="211"/>
        <v>0</v>
      </c>
      <c r="AE533" s="233">
        <f t="shared" si="212"/>
        <v>0</v>
      </c>
      <c r="AF533" s="233">
        <f t="shared" si="213"/>
        <v>0</v>
      </c>
      <c r="AG533" s="233">
        <f t="shared" si="197"/>
        <v>0</v>
      </c>
      <c r="AH533" s="233">
        <f t="shared" si="198"/>
        <v>0</v>
      </c>
      <c r="AI533" s="233">
        <f t="shared" si="199"/>
        <v>0</v>
      </c>
      <c r="AJ533" s="233">
        <f t="shared" si="200"/>
        <v>0</v>
      </c>
      <c r="AK533" s="233">
        <f t="shared" si="201"/>
        <v>0</v>
      </c>
      <c r="AL533" s="233">
        <f t="shared" si="202"/>
        <v>0</v>
      </c>
      <c r="AM533" s="233">
        <f t="shared" si="203"/>
        <v>0</v>
      </c>
      <c r="AN533" s="233">
        <f t="shared" si="204"/>
        <v>0</v>
      </c>
      <c r="AO533" s="233">
        <f t="shared" si="205"/>
        <v>0</v>
      </c>
      <c r="AP533" s="233">
        <f t="shared" si="206"/>
        <v>0</v>
      </c>
      <c r="AQ533" s="233" t="str">
        <f t="shared" si="207"/>
        <v/>
      </c>
      <c r="AR533" s="113">
        <f t="shared" si="208"/>
        <v>0</v>
      </c>
    </row>
    <row r="534" spans="1:44">
      <c r="A534" s="158"/>
      <c r="B534" s="153"/>
      <c r="C534" s="154"/>
      <c r="D534" s="154"/>
      <c r="E534" s="154"/>
      <c r="F534" s="154"/>
      <c r="G534" s="154"/>
      <c r="H534" s="154"/>
      <c r="I534" s="141"/>
      <c r="J534" s="149"/>
      <c r="K534" s="143"/>
      <c r="L534" s="185">
        <f t="shared" si="191"/>
        <v>0</v>
      </c>
      <c r="M534" s="185">
        <f t="shared" si="192"/>
        <v>0</v>
      </c>
      <c r="N534" s="186">
        <f t="shared" si="193"/>
        <v>0</v>
      </c>
      <c r="O534" s="180"/>
      <c r="P534" s="177"/>
      <c r="Q534" s="166" t="str">
        <f t="shared" si="194"/>
        <v/>
      </c>
      <c r="R534" s="166"/>
      <c r="S534" s="167" t="e">
        <f>IF(HYPERLINK(INDEX(Tables!D:D,MATCH('BG Justif'!Q534,Tables!F:F,0)))&lt;&gt;"",HYPERLINK(INDEX(Tables!D:D,MATCH('BG Justif'!Q534,Tables!F:F,0)),"Tableau de variation"),"")</f>
        <v>#N/A</v>
      </c>
      <c r="T534" s="168"/>
      <c r="U534" s="169"/>
      <c r="Z534" s="233" t="str">
        <f t="shared" si="195"/>
        <v/>
      </c>
      <c r="AA534" s="233">
        <f t="shared" si="196"/>
        <v>0</v>
      </c>
      <c r="AB534" s="233">
        <f t="shared" si="209"/>
        <v>0</v>
      </c>
      <c r="AC534" s="233">
        <f t="shared" si="210"/>
        <v>0</v>
      </c>
      <c r="AD534" s="233">
        <f t="shared" si="211"/>
        <v>0</v>
      </c>
      <c r="AE534" s="233">
        <f t="shared" si="212"/>
        <v>0</v>
      </c>
      <c r="AF534" s="233">
        <f t="shared" si="213"/>
        <v>0</v>
      </c>
      <c r="AG534" s="233">
        <f t="shared" si="197"/>
        <v>0</v>
      </c>
      <c r="AH534" s="233">
        <f t="shared" si="198"/>
        <v>0</v>
      </c>
      <c r="AI534" s="233">
        <f t="shared" si="199"/>
        <v>0</v>
      </c>
      <c r="AJ534" s="233">
        <f t="shared" si="200"/>
        <v>0</v>
      </c>
      <c r="AK534" s="233">
        <f t="shared" si="201"/>
        <v>0</v>
      </c>
      <c r="AL534" s="233">
        <f t="shared" si="202"/>
        <v>0</v>
      </c>
      <c r="AM534" s="233">
        <f t="shared" si="203"/>
        <v>0</v>
      </c>
      <c r="AN534" s="233">
        <f t="shared" si="204"/>
        <v>0</v>
      </c>
      <c r="AO534" s="233">
        <f t="shared" si="205"/>
        <v>0</v>
      </c>
      <c r="AP534" s="233">
        <f t="shared" si="206"/>
        <v>0</v>
      </c>
      <c r="AQ534" s="233" t="str">
        <f t="shared" si="207"/>
        <v/>
      </c>
      <c r="AR534" s="113">
        <f t="shared" si="208"/>
        <v>0</v>
      </c>
    </row>
    <row r="535" spans="1:44">
      <c r="A535" s="158"/>
      <c r="B535" s="153"/>
      <c r="C535" s="154"/>
      <c r="D535" s="154"/>
      <c r="E535" s="154"/>
      <c r="F535" s="154"/>
      <c r="G535" s="154"/>
      <c r="H535" s="154"/>
      <c r="I535" s="150"/>
      <c r="J535" s="149"/>
      <c r="K535" s="151"/>
      <c r="L535" s="185">
        <f t="shared" si="191"/>
        <v>0</v>
      </c>
      <c r="M535" s="185">
        <f t="shared" si="192"/>
        <v>0</v>
      </c>
      <c r="N535" s="186">
        <f t="shared" si="193"/>
        <v>0</v>
      </c>
      <c r="O535" s="180"/>
      <c r="P535" s="177"/>
      <c r="Q535" s="166" t="str">
        <f t="shared" si="194"/>
        <v/>
      </c>
      <c r="R535" s="166"/>
      <c r="S535" s="167" t="e">
        <f>IF(HYPERLINK(INDEX(Tables!D:D,MATCH('BG Justif'!Q535,Tables!F:F,0)))&lt;&gt;"",HYPERLINK(INDEX(Tables!D:D,MATCH('BG Justif'!Q535,Tables!F:F,0)),"Tableau de variation"),"")</f>
        <v>#N/A</v>
      </c>
      <c r="T535" s="168"/>
      <c r="U535" s="169"/>
      <c r="Z535" s="233" t="str">
        <f t="shared" si="195"/>
        <v/>
      </c>
      <c r="AA535" s="233">
        <f t="shared" si="196"/>
        <v>0</v>
      </c>
      <c r="AB535" s="233">
        <f t="shared" si="209"/>
        <v>0</v>
      </c>
      <c r="AC535" s="233">
        <f t="shared" si="210"/>
        <v>0</v>
      </c>
      <c r="AD535" s="233">
        <f t="shared" si="211"/>
        <v>0</v>
      </c>
      <c r="AE535" s="233">
        <f t="shared" si="212"/>
        <v>0</v>
      </c>
      <c r="AF535" s="233">
        <f t="shared" si="213"/>
        <v>0</v>
      </c>
      <c r="AG535" s="233">
        <f t="shared" si="197"/>
        <v>0</v>
      </c>
      <c r="AH535" s="233">
        <f t="shared" si="198"/>
        <v>0</v>
      </c>
      <c r="AI535" s="233">
        <f t="shared" si="199"/>
        <v>0</v>
      </c>
      <c r="AJ535" s="233">
        <f t="shared" si="200"/>
        <v>0</v>
      </c>
      <c r="AK535" s="233">
        <f t="shared" si="201"/>
        <v>0</v>
      </c>
      <c r="AL535" s="233">
        <f t="shared" si="202"/>
        <v>0</v>
      </c>
      <c r="AM535" s="233">
        <f t="shared" si="203"/>
        <v>0</v>
      </c>
      <c r="AN535" s="233">
        <f t="shared" si="204"/>
        <v>0</v>
      </c>
      <c r="AO535" s="233">
        <f t="shared" si="205"/>
        <v>0</v>
      </c>
      <c r="AP535" s="233">
        <f t="shared" si="206"/>
        <v>0</v>
      </c>
      <c r="AQ535" s="233" t="str">
        <f t="shared" si="207"/>
        <v/>
      </c>
      <c r="AR535" s="113">
        <f t="shared" si="208"/>
        <v>0</v>
      </c>
    </row>
    <row r="536" spans="1:44">
      <c r="A536" s="158"/>
      <c r="B536" s="153"/>
      <c r="C536" s="154"/>
      <c r="D536" s="154"/>
      <c r="E536" s="154"/>
      <c r="F536" s="154"/>
      <c r="G536" s="154"/>
      <c r="H536" s="154"/>
      <c r="I536" s="141"/>
      <c r="J536" s="149"/>
      <c r="K536" s="143"/>
      <c r="L536" s="185">
        <f t="shared" si="191"/>
        <v>0</v>
      </c>
      <c r="M536" s="185">
        <f t="shared" si="192"/>
        <v>0</v>
      </c>
      <c r="N536" s="186">
        <f t="shared" si="193"/>
        <v>0</v>
      </c>
      <c r="O536" s="180"/>
      <c r="P536" s="177"/>
      <c r="Q536" s="166" t="str">
        <f t="shared" si="194"/>
        <v/>
      </c>
      <c r="R536" s="166"/>
      <c r="S536" s="167" t="e">
        <f>IF(HYPERLINK(INDEX(Tables!D:D,MATCH('BG Justif'!Q536,Tables!F:F,0)))&lt;&gt;"",HYPERLINK(INDEX(Tables!D:D,MATCH('BG Justif'!Q536,Tables!F:F,0)),"Tableau de variation"),"")</f>
        <v>#N/A</v>
      </c>
      <c r="T536" s="168"/>
      <c r="U536" s="169"/>
      <c r="Z536" s="233" t="str">
        <f t="shared" si="195"/>
        <v/>
      </c>
      <c r="AA536" s="233">
        <f t="shared" si="196"/>
        <v>0</v>
      </c>
      <c r="AB536" s="233">
        <f t="shared" si="209"/>
        <v>0</v>
      </c>
      <c r="AC536" s="233">
        <f t="shared" si="210"/>
        <v>0</v>
      </c>
      <c r="AD536" s="233">
        <f t="shared" si="211"/>
        <v>0</v>
      </c>
      <c r="AE536" s="233">
        <f t="shared" si="212"/>
        <v>0</v>
      </c>
      <c r="AF536" s="233">
        <f t="shared" si="213"/>
        <v>0</v>
      </c>
      <c r="AG536" s="233">
        <f t="shared" si="197"/>
        <v>0</v>
      </c>
      <c r="AH536" s="233">
        <f t="shared" si="198"/>
        <v>0</v>
      </c>
      <c r="AI536" s="233">
        <f t="shared" si="199"/>
        <v>0</v>
      </c>
      <c r="AJ536" s="233">
        <f t="shared" si="200"/>
        <v>0</v>
      </c>
      <c r="AK536" s="233">
        <f t="shared" si="201"/>
        <v>0</v>
      </c>
      <c r="AL536" s="233">
        <f t="shared" si="202"/>
        <v>0</v>
      </c>
      <c r="AM536" s="233">
        <f t="shared" si="203"/>
        <v>0</v>
      </c>
      <c r="AN536" s="233">
        <f t="shared" si="204"/>
        <v>0</v>
      </c>
      <c r="AO536" s="233">
        <f t="shared" si="205"/>
        <v>0</v>
      </c>
      <c r="AP536" s="233">
        <f t="shared" si="206"/>
        <v>0</v>
      </c>
      <c r="AQ536" s="233" t="str">
        <f t="shared" si="207"/>
        <v/>
      </c>
      <c r="AR536" s="113">
        <f t="shared" si="208"/>
        <v>0</v>
      </c>
    </row>
    <row r="537" spans="1:44">
      <c r="A537" s="158"/>
      <c r="B537" s="153"/>
      <c r="C537" s="154"/>
      <c r="D537" s="154"/>
      <c r="E537" s="154"/>
      <c r="F537" s="154"/>
      <c r="G537" s="154"/>
      <c r="H537" s="154"/>
      <c r="I537" s="150"/>
      <c r="J537" s="149"/>
      <c r="K537" s="151"/>
      <c r="L537" s="185">
        <f t="shared" si="191"/>
        <v>0</v>
      </c>
      <c r="M537" s="185">
        <f t="shared" si="192"/>
        <v>0</v>
      </c>
      <c r="N537" s="186">
        <f t="shared" si="193"/>
        <v>0</v>
      </c>
      <c r="O537" s="180"/>
      <c r="P537" s="177"/>
      <c r="Q537" s="166" t="str">
        <f t="shared" si="194"/>
        <v/>
      </c>
      <c r="R537" s="166"/>
      <c r="S537" s="167" t="e">
        <f>IF(HYPERLINK(INDEX(Tables!D:D,MATCH('BG Justif'!Q537,Tables!F:F,0)))&lt;&gt;"",HYPERLINK(INDEX(Tables!D:D,MATCH('BG Justif'!Q537,Tables!F:F,0)),"Tableau de variation"),"")</f>
        <v>#N/A</v>
      </c>
      <c r="T537" s="168"/>
      <c r="U537" s="169"/>
      <c r="Z537" s="233" t="str">
        <f t="shared" si="195"/>
        <v/>
      </c>
      <c r="AA537" s="233">
        <f t="shared" si="196"/>
        <v>0</v>
      </c>
      <c r="AB537" s="233">
        <f t="shared" si="209"/>
        <v>0</v>
      </c>
      <c r="AC537" s="233">
        <f t="shared" si="210"/>
        <v>0</v>
      </c>
      <c r="AD537" s="233">
        <f t="shared" si="211"/>
        <v>0</v>
      </c>
      <c r="AE537" s="233">
        <f t="shared" si="212"/>
        <v>0</v>
      </c>
      <c r="AF537" s="233">
        <f t="shared" si="213"/>
        <v>0</v>
      </c>
      <c r="AG537" s="233">
        <f t="shared" si="197"/>
        <v>0</v>
      </c>
      <c r="AH537" s="233">
        <f t="shared" si="198"/>
        <v>0</v>
      </c>
      <c r="AI537" s="233">
        <f t="shared" si="199"/>
        <v>0</v>
      </c>
      <c r="AJ537" s="233">
        <f t="shared" si="200"/>
        <v>0</v>
      </c>
      <c r="AK537" s="233">
        <f t="shared" si="201"/>
        <v>0</v>
      </c>
      <c r="AL537" s="233">
        <f t="shared" si="202"/>
        <v>0</v>
      </c>
      <c r="AM537" s="233">
        <f t="shared" si="203"/>
        <v>0</v>
      </c>
      <c r="AN537" s="233">
        <f t="shared" si="204"/>
        <v>0</v>
      </c>
      <c r="AO537" s="233">
        <f t="shared" si="205"/>
        <v>0</v>
      </c>
      <c r="AP537" s="233">
        <f t="shared" si="206"/>
        <v>0</v>
      </c>
      <c r="AQ537" s="233" t="str">
        <f t="shared" si="207"/>
        <v/>
      </c>
      <c r="AR537" s="113">
        <f t="shared" si="208"/>
        <v>0</v>
      </c>
    </row>
    <row r="538" spans="1:44">
      <c r="A538" s="158"/>
      <c r="B538" s="153"/>
      <c r="C538" s="154"/>
      <c r="D538" s="154"/>
      <c r="E538" s="154"/>
      <c r="F538" s="154"/>
      <c r="G538" s="154"/>
      <c r="H538" s="154"/>
      <c r="I538" s="141"/>
      <c r="J538" s="149"/>
      <c r="K538" s="143"/>
      <c r="L538" s="185">
        <f t="shared" si="191"/>
        <v>0</v>
      </c>
      <c r="M538" s="185">
        <f t="shared" si="192"/>
        <v>0</v>
      </c>
      <c r="N538" s="186">
        <f t="shared" si="193"/>
        <v>0</v>
      </c>
      <c r="O538" s="180"/>
      <c r="P538" s="177"/>
      <c r="Q538" s="166" t="str">
        <f t="shared" si="194"/>
        <v/>
      </c>
      <c r="R538" s="166"/>
      <c r="S538" s="167" t="e">
        <f>IF(HYPERLINK(INDEX(Tables!D:D,MATCH('BG Justif'!Q538,Tables!F:F,0)))&lt;&gt;"",HYPERLINK(INDEX(Tables!D:D,MATCH('BG Justif'!Q538,Tables!F:F,0)),"Tableau de variation"),"")</f>
        <v>#N/A</v>
      </c>
      <c r="T538" s="168"/>
      <c r="U538" s="169"/>
      <c r="Z538" s="233" t="str">
        <f t="shared" si="195"/>
        <v/>
      </c>
      <c r="AA538" s="233">
        <f t="shared" si="196"/>
        <v>0</v>
      </c>
      <c r="AB538" s="233">
        <f t="shared" si="209"/>
        <v>0</v>
      </c>
      <c r="AC538" s="233">
        <f t="shared" si="210"/>
        <v>0</v>
      </c>
      <c r="AD538" s="233">
        <f t="shared" si="211"/>
        <v>0</v>
      </c>
      <c r="AE538" s="233">
        <f t="shared" si="212"/>
        <v>0</v>
      </c>
      <c r="AF538" s="233">
        <f t="shared" si="213"/>
        <v>0</v>
      </c>
      <c r="AG538" s="233">
        <f t="shared" si="197"/>
        <v>0</v>
      </c>
      <c r="AH538" s="233">
        <f t="shared" si="198"/>
        <v>0</v>
      </c>
      <c r="AI538" s="233">
        <f t="shared" si="199"/>
        <v>0</v>
      </c>
      <c r="AJ538" s="233">
        <f t="shared" si="200"/>
        <v>0</v>
      </c>
      <c r="AK538" s="233">
        <f t="shared" si="201"/>
        <v>0</v>
      </c>
      <c r="AL538" s="233">
        <f t="shared" si="202"/>
        <v>0</v>
      </c>
      <c r="AM538" s="233">
        <f t="shared" si="203"/>
        <v>0</v>
      </c>
      <c r="AN538" s="233">
        <f t="shared" si="204"/>
        <v>0</v>
      </c>
      <c r="AO538" s="233">
        <f t="shared" si="205"/>
        <v>0</v>
      </c>
      <c r="AP538" s="233">
        <f t="shared" si="206"/>
        <v>0</v>
      </c>
      <c r="AQ538" s="233" t="str">
        <f t="shared" si="207"/>
        <v/>
      </c>
      <c r="AR538" s="113">
        <f t="shared" si="208"/>
        <v>0</v>
      </c>
    </row>
    <row r="539" spans="1:44">
      <c r="A539" s="158"/>
      <c r="B539" s="153"/>
      <c r="C539" s="154"/>
      <c r="D539" s="154"/>
      <c r="E539" s="154"/>
      <c r="F539" s="154"/>
      <c r="G539" s="154"/>
      <c r="H539" s="154"/>
      <c r="I539" s="150"/>
      <c r="J539" s="149"/>
      <c r="K539" s="151"/>
      <c r="L539" s="185">
        <f t="shared" si="191"/>
        <v>0</v>
      </c>
      <c r="M539" s="185">
        <f t="shared" si="192"/>
        <v>0</v>
      </c>
      <c r="N539" s="186">
        <f t="shared" si="193"/>
        <v>0</v>
      </c>
      <c r="O539" s="180"/>
      <c r="P539" s="177"/>
      <c r="Q539" s="166" t="str">
        <f t="shared" si="194"/>
        <v/>
      </c>
      <c r="R539" s="166"/>
      <c r="S539" s="167" t="e">
        <f>IF(HYPERLINK(INDEX(Tables!D:D,MATCH('BG Justif'!Q539,Tables!F:F,0)))&lt;&gt;"",HYPERLINK(INDEX(Tables!D:D,MATCH('BG Justif'!Q539,Tables!F:F,0)),"Tableau de variation"),"")</f>
        <v>#N/A</v>
      </c>
      <c r="T539" s="168"/>
      <c r="U539" s="169"/>
      <c r="Z539" s="233" t="str">
        <f t="shared" si="195"/>
        <v/>
      </c>
      <c r="AA539" s="233">
        <f t="shared" si="196"/>
        <v>0</v>
      </c>
      <c r="AB539" s="233">
        <f t="shared" si="209"/>
        <v>0</v>
      </c>
      <c r="AC539" s="233">
        <f t="shared" si="210"/>
        <v>0</v>
      </c>
      <c r="AD539" s="233">
        <f t="shared" si="211"/>
        <v>0</v>
      </c>
      <c r="AE539" s="233">
        <f t="shared" si="212"/>
        <v>0</v>
      </c>
      <c r="AF539" s="233">
        <f t="shared" si="213"/>
        <v>0</v>
      </c>
      <c r="AG539" s="233">
        <f t="shared" si="197"/>
        <v>0</v>
      </c>
      <c r="AH539" s="233">
        <f t="shared" si="198"/>
        <v>0</v>
      </c>
      <c r="AI539" s="233">
        <f t="shared" si="199"/>
        <v>0</v>
      </c>
      <c r="AJ539" s="233">
        <f t="shared" si="200"/>
        <v>0</v>
      </c>
      <c r="AK539" s="233">
        <f t="shared" si="201"/>
        <v>0</v>
      </c>
      <c r="AL539" s="233">
        <f t="shared" si="202"/>
        <v>0</v>
      </c>
      <c r="AM539" s="233">
        <f t="shared" si="203"/>
        <v>0</v>
      </c>
      <c r="AN539" s="233">
        <f t="shared" si="204"/>
        <v>0</v>
      </c>
      <c r="AO539" s="233">
        <f t="shared" si="205"/>
        <v>0</v>
      </c>
      <c r="AP539" s="233">
        <f t="shared" si="206"/>
        <v>0</v>
      </c>
      <c r="AQ539" s="233" t="str">
        <f t="shared" si="207"/>
        <v/>
      </c>
      <c r="AR539" s="113">
        <f t="shared" si="208"/>
        <v>0</v>
      </c>
    </row>
    <row r="540" spans="1:44">
      <c r="A540" s="158"/>
      <c r="B540" s="153"/>
      <c r="C540" s="154"/>
      <c r="D540" s="154"/>
      <c r="E540" s="154"/>
      <c r="F540" s="154"/>
      <c r="G540" s="154"/>
      <c r="H540" s="154"/>
      <c r="I540" s="141"/>
      <c r="J540" s="149"/>
      <c r="K540" s="143"/>
      <c r="L540" s="185">
        <f t="shared" si="191"/>
        <v>0</v>
      </c>
      <c r="M540" s="185">
        <f t="shared" si="192"/>
        <v>0</v>
      </c>
      <c r="N540" s="186">
        <f t="shared" si="193"/>
        <v>0</v>
      </c>
      <c r="O540" s="180"/>
      <c r="P540" s="177"/>
      <c r="Q540" s="166" t="str">
        <f t="shared" si="194"/>
        <v/>
      </c>
      <c r="R540" s="166"/>
      <c r="S540" s="167" t="e">
        <f>IF(HYPERLINK(INDEX(Tables!D:D,MATCH('BG Justif'!Q540,Tables!F:F,0)))&lt;&gt;"",HYPERLINK(INDEX(Tables!D:D,MATCH('BG Justif'!Q540,Tables!F:F,0)),"Tableau de variation"),"")</f>
        <v>#N/A</v>
      </c>
      <c r="T540" s="168"/>
      <c r="U540" s="169"/>
      <c r="Z540" s="233" t="str">
        <f t="shared" si="195"/>
        <v/>
      </c>
      <c r="AA540" s="233">
        <f t="shared" si="196"/>
        <v>0</v>
      </c>
      <c r="AB540" s="233">
        <f t="shared" si="209"/>
        <v>0</v>
      </c>
      <c r="AC540" s="233">
        <f t="shared" si="210"/>
        <v>0</v>
      </c>
      <c r="AD540" s="233">
        <f t="shared" si="211"/>
        <v>0</v>
      </c>
      <c r="AE540" s="233">
        <f t="shared" si="212"/>
        <v>0</v>
      </c>
      <c r="AF540" s="233">
        <f t="shared" si="213"/>
        <v>0</v>
      </c>
      <c r="AG540" s="233">
        <f t="shared" si="197"/>
        <v>0</v>
      </c>
      <c r="AH540" s="233">
        <f t="shared" si="198"/>
        <v>0</v>
      </c>
      <c r="AI540" s="233">
        <f t="shared" si="199"/>
        <v>0</v>
      </c>
      <c r="AJ540" s="233">
        <f t="shared" si="200"/>
        <v>0</v>
      </c>
      <c r="AK540" s="233">
        <f t="shared" si="201"/>
        <v>0</v>
      </c>
      <c r="AL540" s="233">
        <f t="shared" si="202"/>
        <v>0</v>
      </c>
      <c r="AM540" s="233">
        <f t="shared" si="203"/>
        <v>0</v>
      </c>
      <c r="AN540" s="233">
        <f t="shared" si="204"/>
        <v>0</v>
      </c>
      <c r="AO540" s="233">
        <f t="shared" si="205"/>
        <v>0</v>
      </c>
      <c r="AP540" s="233">
        <f t="shared" si="206"/>
        <v>0</v>
      </c>
      <c r="AQ540" s="233" t="str">
        <f t="shared" si="207"/>
        <v/>
      </c>
      <c r="AR540" s="113">
        <f t="shared" si="208"/>
        <v>0</v>
      </c>
    </row>
    <row r="541" spans="1:44">
      <c r="A541" s="158"/>
      <c r="B541" s="153"/>
      <c r="C541" s="154"/>
      <c r="D541" s="154"/>
      <c r="E541" s="154"/>
      <c r="F541" s="154"/>
      <c r="G541" s="154"/>
      <c r="H541" s="154"/>
      <c r="I541" s="150"/>
      <c r="J541" s="149"/>
      <c r="K541" s="151"/>
      <c r="L541" s="185">
        <f t="shared" si="191"/>
        <v>0</v>
      </c>
      <c r="M541" s="185">
        <f t="shared" si="192"/>
        <v>0</v>
      </c>
      <c r="N541" s="186">
        <f t="shared" si="193"/>
        <v>0</v>
      </c>
      <c r="O541" s="180"/>
      <c r="P541" s="177"/>
      <c r="Q541" s="166" t="str">
        <f t="shared" si="194"/>
        <v/>
      </c>
      <c r="R541" s="166"/>
      <c r="S541" s="167" t="e">
        <f>IF(HYPERLINK(INDEX(Tables!D:D,MATCH('BG Justif'!Q541,Tables!F:F,0)))&lt;&gt;"",HYPERLINK(INDEX(Tables!D:D,MATCH('BG Justif'!Q541,Tables!F:F,0)),"Tableau de variation"),"")</f>
        <v>#N/A</v>
      </c>
      <c r="T541" s="168"/>
      <c r="U541" s="169"/>
      <c r="Z541" s="233" t="str">
        <f t="shared" si="195"/>
        <v/>
      </c>
      <c r="AA541" s="233">
        <f t="shared" si="196"/>
        <v>0</v>
      </c>
      <c r="AB541" s="233">
        <f t="shared" si="209"/>
        <v>0</v>
      </c>
      <c r="AC541" s="233">
        <f t="shared" si="210"/>
        <v>0</v>
      </c>
      <c r="AD541" s="233">
        <f t="shared" si="211"/>
        <v>0</v>
      </c>
      <c r="AE541" s="233">
        <f t="shared" si="212"/>
        <v>0</v>
      </c>
      <c r="AF541" s="233">
        <f t="shared" si="213"/>
        <v>0</v>
      </c>
      <c r="AG541" s="233">
        <f t="shared" si="197"/>
        <v>0</v>
      </c>
      <c r="AH541" s="233">
        <f t="shared" si="198"/>
        <v>0</v>
      </c>
      <c r="AI541" s="233">
        <f t="shared" si="199"/>
        <v>0</v>
      </c>
      <c r="AJ541" s="233">
        <f t="shared" si="200"/>
        <v>0</v>
      </c>
      <c r="AK541" s="233">
        <f t="shared" si="201"/>
        <v>0</v>
      </c>
      <c r="AL541" s="233">
        <f t="shared" si="202"/>
        <v>0</v>
      </c>
      <c r="AM541" s="233">
        <f t="shared" si="203"/>
        <v>0</v>
      </c>
      <c r="AN541" s="233">
        <f t="shared" si="204"/>
        <v>0</v>
      </c>
      <c r="AO541" s="233">
        <f t="shared" si="205"/>
        <v>0</v>
      </c>
      <c r="AP541" s="233">
        <f t="shared" si="206"/>
        <v>0</v>
      </c>
      <c r="AQ541" s="233" t="str">
        <f t="shared" si="207"/>
        <v/>
      </c>
      <c r="AR541" s="113">
        <f t="shared" si="208"/>
        <v>0</v>
      </c>
    </row>
    <row r="542" spans="1:44">
      <c r="A542" s="158"/>
      <c r="B542" s="153"/>
      <c r="C542" s="154"/>
      <c r="D542" s="154"/>
      <c r="E542" s="154"/>
      <c r="F542" s="154"/>
      <c r="G542" s="154"/>
      <c r="H542" s="154"/>
      <c r="I542" s="141"/>
      <c r="J542" s="149"/>
      <c r="K542" s="143"/>
      <c r="L542" s="185">
        <f t="shared" si="191"/>
        <v>0</v>
      </c>
      <c r="M542" s="185">
        <f t="shared" si="192"/>
        <v>0</v>
      </c>
      <c r="N542" s="186">
        <f t="shared" si="193"/>
        <v>0</v>
      </c>
      <c r="O542" s="180"/>
      <c r="P542" s="177"/>
      <c r="Q542" s="166" t="str">
        <f t="shared" si="194"/>
        <v/>
      </c>
      <c r="R542" s="166"/>
      <c r="S542" s="167" t="e">
        <f>IF(HYPERLINK(INDEX(Tables!D:D,MATCH('BG Justif'!Q542,Tables!F:F,0)))&lt;&gt;"",HYPERLINK(INDEX(Tables!D:D,MATCH('BG Justif'!Q542,Tables!F:F,0)),"Tableau de variation"),"")</f>
        <v>#N/A</v>
      </c>
      <c r="T542" s="168"/>
      <c r="U542" s="169"/>
      <c r="Z542" s="233" t="str">
        <f t="shared" si="195"/>
        <v/>
      </c>
      <c r="AA542" s="233">
        <f t="shared" si="196"/>
        <v>0</v>
      </c>
      <c r="AB542" s="233">
        <f t="shared" si="209"/>
        <v>0</v>
      </c>
      <c r="AC542" s="233">
        <f t="shared" si="210"/>
        <v>0</v>
      </c>
      <c r="AD542" s="233">
        <f t="shared" si="211"/>
        <v>0</v>
      </c>
      <c r="AE542" s="233">
        <f t="shared" si="212"/>
        <v>0</v>
      </c>
      <c r="AF542" s="233">
        <f t="shared" si="213"/>
        <v>0</v>
      </c>
      <c r="AG542" s="233">
        <f t="shared" si="197"/>
        <v>0</v>
      </c>
      <c r="AH542" s="233">
        <f t="shared" si="198"/>
        <v>0</v>
      </c>
      <c r="AI542" s="233">
        <f t="shared" si="199"/>
        <v>0</v>
      </c>
      <c r="AJ542" s="233">
        <f t="shared" si="200"/>
        <v>0</v>
      </c>
      <c r="AK542" s="233">
        <f t="shared" si="201"/>
        <v>0</v>
      </c>
      <c r="AL542" s="233">
        <f t="shared" si="202"/>
        <v>0</v>
      </c>
      <c r="AM542" s="233">
        <f t="shared" si="203"/>
        <v>0</v>
      </c>
      <c r="AN542" s="233">
        <f t="shared" si="204"/>
        <v>0</v>
      </c>
      <c r="AO542" s="233">
        <f t="shared" si="205"/>
        <v>0</v>
      </c>
      <c r="AP542" s="233">
        <f t="shared" si="206"/>
        <v>0</v>
      </c>
      <c r="AQ542" s="233" t="str">
        <f t="shared" si="207"/>
        <v/>
      </c>
      <c r="AR542" s="113">
        <f t="shared" si="208"/>
        <v>0</v>
      </c>
    </row>
    <row r="543" spans="1:44">
      <c r="A543" s="158"/>
      <c r="B543" s="153"/>
      <c r="C543" s="154"/>
      <c r="D543" s="154"/>
      <c r="E543" s="154"/>
      <c r="F543" s="154"/>
      <c r="G543" s="154"/>
      <c r="H543" s="154"/>
      <c r="I543" s="150"/>
      <c r="J543" s="149"/>
      <c r="K543" s="151"/>
      <c r="L543" s="185">
        <f t="shared" si="191"/>
        <v>0</v>
      </c>
      <c r="M543" s="185">
        <f t="shared" si="192"/>
        <v>0</v>
      </c>
      <c r="N543" s="186">
        <f t="shared" si="193"/>
        <v>0</v>
      </c>
      <c r="O543" s="180"/>
      <c r="P543" s="177"/>
      <c r="Q543" s="166" t="str">
        <f t="shared" si="194"/>
        <v/>
      </c>
      <c r="R543" s="166"/>
      <c r="S543" s="167" t="e">
        <f>IF(HYPERLINK(INDEX(Tables!D:D,MATCH('BG Justif'!Q543,Tables!F:F,0)))&lt;&gt;"",HYPERLINK(INDEX(Tables!D:D,MATCH('BG Justif'!Q543,Tables!F:F,0)),"Tableau de variation"),"")</f>
        <v>#N/A</v>
      </c>
      <c r="T543" s="168"/>
      <c r="U543" s="169"/>
      <c r="Z543" s="233" t="str">
        <f t="shared" si="195"/>
        <v/>
      </c>
      <c r="AA543" s="233">
        <f t="shared" si="196"/>
        <v>0</v>
      </c>
      <c r="AB543" s="233">
        <f t="shared" si="209"/>
        <v>0</v>
      </c>
      <c r="AC543" s="233">
        <f t="shared" si="210"/>
        <v>0</v>
      </c>
      <c r="AD543" s="233">
        <f t="shared" si="211"/>
        <v>0</v>
      </c>
      <c r="AE543" s="233">
        <f t="shared" si="212"/>
        <v>0</v>
      </c>
      <c r="AF543" s="233">
        <f t="shared" si="213"/>
        <v>0</v>
      </c>
      <c r="AG543" s="233">
        <f t="shared" si="197"/>
        <v>0</v>
      </c>
      <c r="AH543" s="233">
        <f t="shared" si="198"/>
        <v>0</v>
      </c>
      <c r="AI543" s="233">
        <f t="shared" si="199"/>
        <v>0</v>
      </c>
      <c r="AJ543" s="233">
        <f t="shared" si="200"/>
        <v>0</v>
      </c>
      <c r="AK543" s="233">
        <f t="shared" si="201"/>
        <v>0</v>
      </c>
      <c r="AL543" s="233">
        <f t="shared" si="202"/>
        <v>0</v>
      </c>
      <c r="AM543" s="233">
        <f t="shared" si="203"/>
        <v>0</v>
      </c>
      <c r="AN543" s="233">
        <f t="shared" si="204"/>
        <v>0</v>
      </c>
      <c r="AO543" s="233">
        <f t="shared" si="205"/>
        <v>0</v>
      </c>
      <c r="AP543" s="233">
        <f t="shared" si="206"/>
        <v>0</v>
      </c>
      <c r="AQ543" s="233" t="str">
        <f t="shared" si="207"/>
        <v/>
      </c>
      <c r="AR543" s="113">
        <f t="shared" si="208"/>
        <v>0</v>
      </c>
    </row>
    <row r="544" spans="1:44">
      <c r="A544" s="158"/>
      <c r="B544" s="153"/>
      <c r="C544" s="154"/>
      <c r="D544" s="154"/>
      <c r="E544" s="154"/>
      <c r="F544" s="154"/>
      <c r="G544" s="154"/>
      <c r="H544" s="154"/>
      <c r="I544" s="141"/>
      <c r="J544" s="149"/>
      <c r="K544" s="143"/>
      <c r="L544" s="185">
        <f t="shared" si="191"/>
        <v>0</v>
      </c>
      <c r="M544" s="185">
        <f t="shared" si="192"/>
        <v>0</v>
      </c>
      <c r="N544" s="186">
        <f t="shared" si="193"/>
        <v>0</v>
      </c>
      <c r="O544" s="180"/>
      <c r="P544" s="177"/>
      <c r="Q544" s="166" t="str">
        <f t="shared" si="194"/>
        <v/>
      </c>
      <c r="R544" s="166"/>
      <c r="S544" s="167" t="e">
        <f>IF(HYPERLINK(INDEX(Tables!D:D,MATCH('BG Justif'!Q544,Tables!F:F,0)))&lt;&gt;"",HYPERLINK(INDEX(Tables!D:D,MATCH('BG Justif'!Q544,Tables!F:F,0)),"Tableau de variation"),"")</f>
        <v>#N/A</v>
      </c>
      <c r="T544" s="168"/>
      <c r="U544" s="169"/>
      <c r="Z544" s="233" t="str">
        <f t="shared" si="195"/>
        <v/>
      </c>
      <c r="AA544" s="233">
        <f t="shared" si="196"/>
        <v>0</v>
      </c>
      <c r="AB544" s="233">
        <f t="shared" si="209"/>
        <v>0</v>
      </c>
      <c r="AC544" s="233">
        <f t="shared" si="210"/>
        <v>0</v>
      </c>
      <c r="AD544" s="233">
        <f t="shared" si="211"/>
        <v>0</v>
      </c>
      <c r="AE544" s="233">
        <f t="shared" si="212"/>
        <v>0</v>
      </c>
      <c r="AF544" s="233">
        <f t="shared" si="213"/>
        <v>0</v>
      </c>
      <c r="AG544" s="233">
        <f t="shared" si="197"/>
        <v>0</v>
      </c>
      <c r="AH544" s="233">
        <f t="shared" si="198"/>
        <v>0</v>
      </c>
      <c r="AI544" s="233">
        <f t="shared" si="199"/>
        <v>0</v>
      </c>
      <c r="AJ544" s="233">
        <f t="shared" si="200"/>
        <v>0</v>
      </c>
      <c r="AK544" s="233">
        <f t="shared" si="201"/>
        <v>0</v>
      </c>
      <c r="AL544" s="233">
        <f t="shared" si="202"/>
        <v>0</v>
      </c>
      <c r="AM544" s="233">
        <f t="shared" si="203"/>
        <v>0</v>
      </c>
      <c r="AN544" s="233">
        <f t="shared" si="204"/>
        <v>0</v>
      </c>
      <c r="AO544" s="233">
        <f t="shared" si="205"/>
        <v>0</v>
      </c>
      <c r="AP544" s="233">
        <f t="shared" si="206"/>
        <v>0</v>
      </c>
      <c r="AQ544" s="233" t="str">
        <f t="shared" si="207"/>
        <v/>
      </c>
      <c r="AR544" s="113">
        <f t="shared" si="208"/>
        <v>0</v>
      </c>
    </row>
    <row r="545" spans="1:44">
      <c r="A545" s="158"/>
      <c r="B545" s="153"/>
      <c r="C545" s="154"/>
      <c r="D545" s="154"/>
      <c r="E545" s="154"/>
      <c r="F545" s="154"/>
      <c r="G545" s="154"/>
      <c r="H545" s="154"/>
      <c r="I545" s="150"/>
      <c r="J545" s="149"/>
      <c r="K545" s="151"/>
      <c r="L545" s="185">
        <f t="shared" si="191"/>
        <v>0</v>
      </c>
      <c r="M545" s="185">
        <f t="shared" si="192"/>
        <v>0</v>
      </c>
      <c r="N545" s="186">
        <f t="shared" si="193"/>
        <v>0</v>
      </c>
      <c r="O545" s="180"/>
      <c r="P545" s="177"/>
      <c r="Q545" s="166" t="str">
        <f t="shared" si="194"/>
        <v/>
      </c>
      <c r="R545" s="166"/>
      <c r="S545" s="167" t="e">
        <f>IF(HYPERLINK(INDEX(Tables!D:D,MATCH('BG Justif'!Q545,Tables!F:F,0)))&lt;&gt;"",HYPERLINK(INDEX(Tables!D:D,MATCH('BG Justif'!Q545,Tables!F:F,0)),"Tableau de variation"),"")</f>
        <v>#N/A</v>
      </c>
      <c r="T545" s="168"/>
      <c r="U545" s="169"/>
      <c r="Z545" s="233" t="str">
        <f t="shared" si="195"/>
        <v/>
      </c>
      <c r="AA545" s="233">
        <f t="shared" si="196"/>
        <v>0</v>
      </c>
      <c r="AB545" s="233">
        <f t="shared" si="209"/>
        <v>0</v>
      </c>
      <c r="AC545" s="233">
        <f t="shared" si="210"/>
        <v>0</v>
      </c>
      <c r="AD545" s="233">
        <f t="shared" si="211"/>
        <v>0</v>
      </c>
      <c r="AE545" s="233">
        <f t="shared" si="212"/>
        <v>0</v>
      </c>
      <c r="AF545" s="233">
        <f t="shared" si="213"/>
        <v>0</v>
      </c>
      <c r="AG545" s="233">
        <f t="shared" si="197"/>
        <v>0</v>
      </c>
      <c r="AH545" s="233">
        <f t="shared" si="198"/>
        <v>0</v>
      </c>
      <c r="AI545" s="233">
        <f t="shared" si="199"/>
        <v>0</v>
      </c>
      <c r="AJ545" s="233">
        <f t="shared" si="200"/>
        <v>0</v>
      </c>
      <c r="AK545" s="233">
        <f t="shared" si="201"/>
        <v>0</v>
      </c>
      <c r="AL545" s="233">
        <f t="shared" si="202"/>
        <v>0</v>
      </c>
      <c r="AM545" s="233">
        <f t="shared" si="203"/>
        <v>0</v>
      </c>
      <c r="AN545" s="233">
        <f t="shared" si="204"/>
        <v>0</v>
      </c>
      <c r="AO545" s="233">
        <f t="shared" si="205"/>
        <v>0</v>
      </c>
      <c r="AP545" s="233">
        <f t="shared" si="206"/>
        <v>0</v>
      </c>
      <c r="AQ545" s="233" t="str">
        <f t="shared" si="207"/>
        <v/>
      </c>
      <c r="AR545" s="113">
        <f t="shared" si="208"/>
        <v>0</v>
      </c>
    </row>
    <row r="546" spans="1:44">
      <c r="A546" s="158"/>
      <c r="B546" s="153"/>
      <c r="C546" s="154"/>
      <c r="D546" s="154"/>
      <c r="E546" s="154"/>
      <c r="F546" s="154"/>
      <c r="G546" s="154"/>
      <c r="H546" s="154"/>
      <c r="I546" s="141"/>
      <c r="J546" s="149"/>
      <c r="K546" s="143"/>
      <c r="L546" s="185">
        <f t="shared" si="191"/>
        <v>0</v>
      </c>
      <c r="M546" s="185">
        <f t="shared" si="192"/>
        <v>0</v>
      </c>
      <c r="N546" s="186">
        <f t="shared" si="193"/>
        <v>0</v>
      </c>
      <c r="O546" s="180"/>
      <c r="P546" s="177"/>
      <c r="Q546" s="166" t="str">
        <f t="shared" si="194"/>
        <v/>
      </c>
      <c r="R546" s="166"/>
      <c r="S546" s="167" t="e">
        <f>IF(HYPERLINK(INDEX(Tables!D:D,MATCH('BG Justif'!Q546,Tables!F:F,0)))&lt;&gt;"",HYPERLINK(INDEX(Tables!D:D,MATCH('BG Justif'!Q546,Tables!F:F,0)),"Tableau de variation"),"")</f>
        <v>#N/A</v>
      </c>
      <c r="T546" s="168"/>
      <c r="U546" s="169"/>
      <c r="Z546" s="233" t="str">
        <f t="shared" si="195"/>
        <v/>
      </c>
      <c r="AA546" s="233">
        <f t="shared" si="196"/>
        <v>0</v>
      </c>
      <c r="AB546" s="233">
        <f t="shared" si="209"/>
        <v>0</v>
      </c>
      <c r="AC546" s="233">
        <f t="shared" si="210"/>
        <v>0</v>
      </c>
      <c r="AD546" s="233">
        <f t="shared" si="211"/>
        <v>0</v>
      </c>
      <c r="AE546" s="233">
        <f t="shared" si="212"/>
        <v>0</v>
      </c>
      <c r="AF546" s="233">
        <f t="shared" si="213"/>
        <v>0</v>
      </c>
      <c r="AG546" s="233">
        <f t="shared" si="197"/>
        <v>0</v>
      </c>
      <c r="AH546" s="233">
        <f t="shared" si="198"/>
        <v>0</v>
      </c>
      <c r="AI546" s="233">
        <f t="shared" si="199"/>
        <v>0</v>
      </c>
      <c r="AJ546" s="233">
        <f t="shared" si="200"/>
        <v>0</v>
      </c>
      <c r="AK546" s="233">
        <f t="shared" si="201"/>
        <v>0</v>
      </c>
      <c r="AL546" s="233">
        <f t="shared" si="202"/>
        <v>0</v>
      </c>
      <c r="AM546" s="233">
        <f t="shared" si="203"/>
        <v>0</v>
      </c>
      <c r="AN546" s="233">
        <f t="shared" si="204"/>
        <v>0</v>
      </c>
      <c r="AO546" s="233">
        <f t="shared" si="205"/>
        <v>0</v>
      </c>
      <c r="AP546" s="233">
        <f t="shared" si="206"/>
        <v>0</v>
      </c>
      <c r="AQ546" s="233" t="str">
        <f t="shared" si="207"/>
        <v/>
      </c>
      <c r="AR546" s="113">
        <f t="shared" si="208"/>
        <v>0</v>
      </c>
    </row>
    <row r="547" spans="1:44">
      <c r="A547" s="158"/>
      <c r="B547" s="153"/>
      <c r="C547" s="154"/>
      <c r="D547" s="154"/>
      <c r="E547" s="154"/>
      <c r="F547" s="154"/>
      <c r="G547" s="154"/>
      <c r="H547" s="154"/>
      <c r="I547" s="150"/>
      <c r="J547" s="149"/>
      <c r="K547" s="151"/>
      <c r="L547" s="185">
        <f t="shared" si="191"/>
        <v>0</v>
      </c>
      <c r="M547" s="185">
        <f t="shared" si="192"/>
        <v>0</v>
      </c>
      <c r="N547" s="186">
        <f t="shared" si="193"/>
        <v>0</v>
      </c>
      <c r="O547" s="180"/>
      <c r="P547" s="177"/>
      <c r="Q547" s="166" t="str">
        <f t="shared" si="194"/>
        <v/>
      </c>
      <c r="R547" s="166"/>
      <c r="S547" s="167" t="e">
        <f>IF(HYPERLINK(INDEX(Tables!D:D,MATCH('BG Justif'!Q547,Tables!F:F,0)))&lt;&gt;"",HYPERLINK(INDEX(Tables!D:D,MATCH('BG Justif'!Q547,Tables!F:F,0)),"Tableau de variation"),"")</f>
        <v>#N/A</v>
      </c>
      <c r="T547" s="168"/>
      <c r="U547" s="169"/>
      <c r="Z547" s="233" t="str">
        <f t="shared" si="195"/>
        <v/>
      </c>
      <c r="AA547" s="233">
        <f t="shared" si="196"/>
        <v>0</v>
      </c>
      <c r="AB547" s="233">
        <f t="shared" si="209"/>
        <v>0</v>
      </c>
      <c r="AC547" s="233">
        <f t="shared" si="210"/>
        <v>0</v>
      </c>
      <c r="AD547" s="233">
        <f t="shared" si="211"/>
        <v>0</v>
      </c>
      <c r="AE547" s="233">
        <f t="shared" si="212"/>
        <v>0</v>
      </c>
      <c r="AF547" s="233">
        <f t="shared" si="213"/>
        <v>0</v>
      </c>
      <c r="AG547" s="233">
        <f t="shared" si="197"/>
        <v>0</v>
      </c>
      <c r="AH547" s="233">
        <f t="shared" si="198"/>
        <v>0</v>
      </c>
      <c r="AI547" s="233">
        <f t="shared" si="199"/>
        <v>0</v>
      </c>
      <c r="AJ547" s="233">
        <f t="shared" si="200"/>
        <v>0</v>
      </c>
      <c r="AK547" s="233">
        <f t="shared" si="201"/>
        <v>0</v>
      </c>
      <c r="AL547" s="233">
        <f t="shared" si="202"/>
        <v>0</v>
      </c>
      <c r="AM547" s="233">
        <f t="shared" si="203"/>
        <v>0</v>
      </c>
      <c r="AN547" s="233">
        <f t="shared" si="204"/>
        <v>0</v>
      </c>
      <c r="AO547" s="233">
        <f t="shared" si="205"/>
        <v>0</v>
      </c>
      <c r="AP547" s="233">
        <f t="shared" si="206"/>
        <v>0</v>
      </c>
      <c r="AQ547" s="233" t="str">
        <f t="shared" si="207"/>
        <v/>
      </c>
      <c r="AR547" s="113">
        <f t="shared" si="208"/>
        <v>0</v>
      </c>
    </row>
    <row r="548" spans="1:44">
      <c r="A548" s="158"/>
      <c r="B548" s="153"/>
      <c r="C548" s="154"/>
      <c r="D548" s="154"/>
      <c r="E548" s="154"/>
      <c r="F548" s="154"/>
      <c r="G548" s="154"/>
      <c r="H548" s="154"/>
      <c r="I548" s="141"/>
      <c r="J548" s="149"/>
      <c r="K548" s="143"/>
      <c r="L548" s="185">
        <f t="shared" si="191"/>
        <v>0</v>
      </c>
      <c r="M548" s="185">
        <f t="shared" si="192"/>
        <v>0</v>
      </c>
      <c r="N548" s="186">
        <f t="shared" si="193"/>
        <v>0</v>
      </c>
      <c r="O548" s="180"/>
      <c r="P548" s="177"/>
      <c r="Q548" s="166" t="str">
        <f t="shared" si="194"/>
        <v/>
      </c>
      <c r="R548" s="166"/>
      <c r="S548" s="167" t="e">
        <f>IF(HYPERLINK(INDEX(Tables!D:D,MATCH('BG Justif'!Q548,Tables!F:F,0)))&lt;&gt;"",HYPERLINK(INDEX(Tables!D:D,MATCH('BG Justif'!Q548,Tables!F:F,0)),"Tableau de variation"),"")</f>
        <v>#N/A</v>
      </c>
      <c r="T548" s="168"/>
      <c r="U548" s="169"/>
      <c r="Z548" s="233" t="str">
        <f t="shared" si="195"/>
        <v/>
      </c>
      <c r="AA548" s="233">
        <f t="shared" si="196"/>
        <v>0</v>
      </c>
      <c r="AB548" s="233">
        <f t="shared" si="209"/>
        <v>0</v>
      </c>
      <c r="AC548" s="233">
        <f t="shared" si="210"/>
        <v>0</v>
      </c>
      <c r="AD548" s="233">
        <f t="shared" si="211"/>
        <v>0</v>
      </c>
      <c r="AE548" s="233">
        <f t="shared" si="212"/>
        <v>0</v>
      </c>
      <c r="AF548" s="233">
        <f t="shared" si="213"/>
        <v>0</v>
      </c>
      <c r="AG548" s="233">
        <f t="shared" si="197"/>
        <v>0</v>
      </c>
      <c r="AH548" s="233">
        <f t="shared" si="198"/>
        <v>0</v>
      </c>
      <c r="AI548" s="233">
        <f t="shared" si="199"/>
        <v>0</v>
      </c>
      <c r="AJ548" s="233">
        <f t="shared" si="200"/>
        <v>0</v>
      </c>
      <c r="AK548" s="233">
        <f t="shared" si="201"/>
        <v>0</v>
      </c>
      <c r="AL548" s="233">
        <f t="shared" si="202"/>
        <v>0</v>
      </c>
      <c r="AM548" s="233">
        <f t="shared" si="203"/>
        <v>0</v>
      </c>
      <c r="AN548" s="233">
        <f t="shared" si="204"/>
        <v>0</v>
      </c>
      <c r="AO548" s="233">
        <f t="shared" si="205"/>
        <v>0</v>
      </c>
      <c r="AP548" s="233">
        <f t="shared" si="206"/>
        <v>0</v>
      </c>
      <c r="AQ548" s="233" t="str">
        <f t="shared" si="207"/>
        <v/>
      </c>
      <c r="AR548" s="113">
        <f t="shared" si="208"/>
        <v>0</v>
      </c>
    </row>
    <row r="549" spans="1:44">
      <c r="A549" s="158"/>
      <c r="B549" s="153"/>
      <c r="C549" s="154"/>
      <c r="D549" s="154"/>
      <c r="E549" s="154"/>
      <c r="F549" s="154"/>
      <c r="G549" s="154"/>
      <c r="H549" s="154"/>
      <c r="I549" s="150"/>
      <c r="J549" s="149"/>
      <c r="K549" s="151"/>
      <c r="L549" s="185">
        <f t="shared" si="191"/>
        <v>0</v>
      </c>
      <c r="M549" s="185">
        <f t="shared" si="192"/>
        <v>0</v>
      </c>
      <c r="N549" s="186">
        <f t="shared" si="193"/>
        <v>0</v>
      </c>
      <c r="O549" s="180"/>
      <c r="P549" s="177"/>
      <c r="Q549" s="166" t="str">
        <f t="shared" si="194"/>
        <v/>
      </c>
      <c r="R549" s="166"/>
      <c r="S549" s="167" t="e">
        <f>IF(HYPERLINK(INDEX(Tables!D:D,MATCH('BG Justif'!Q549,Tables!F:F,0)))&lt;&gt;"",HYPERLINK(INDEX(Tables!D:D,MATCH('BG Justif'!Q549,Tables!F:F,0)),"Tableau de variation"),"")</f>
        <v>#N/A</v>
      </c>
      <c r="T549" s="168"/>
      <c r="U549" s="169"/>
      <c r="Z549" s="233" t="str">
        <f t="shared" si="195"/>
        <v/>
      </c>
      <c r="AA549" s="233">
        <f t="shared" si="196"/>
        <v>0</v>
      </c>
      <c r="AB549" s="233">
        <f t="shared" si="209"/>
        <v>0</v>
      </c>
      <c r="AC549" s="233">
        <f t="shared" si="210"/>
        <v>0</v>
      </c>
      <c r="AD549" s="233">
        <f t="shared" si="211"/>
        <v>0</v>
      </c>
      <c r="AE549" s="233">
        <f t="shared" si="212"/>
        <v>0</v>
      </c>
      <c r="AF549" s="233">
        <f t="shared" si="213"/>
        <v>0</v>
      </c>
      <c r="AG549" s="233">
        <f t="shared" si="197"/>
        <v>0</v>
      </c>
      <c r="AH549" s="233">
        <f t="shared" si="198"/>
        <v>0</v>
      </c>
      <c r="AI549" s="233">
        <f t="shared" si="199"/>
        <v>0</v>
      </c>
      <c r="AJ549" s="233">
        <f t="shared" si="200"/>
        <v>0</v>
      </c>
      <c r="AK549" s="233">
        <f t="shared" si="201"/>
        <v>0</v>
      </c>
      <c r="AL549" s="233">
        <f t="shared" si="202"/>
        <v>0</v>
      </c>
      <c r="AM549" s="233">
        <f t="shared" si="203"/>
        <v>0</v>
      </c>
      <c r="AN549" s="233">
        <f t="shared" si="204"/>
        <v>0</v>
      </c>
      <c r="AO549" s="233">
        <f t="shared" si="205"/>
        <v>0</v>
      </c>
      <c r="AP549" s="233">
        <f t="shared" si="206"/>
        <v>0</v>
      </c>
      <c r="AQ549" s="233" t="str">
        <f t="shared" si="207"/>
        <v/>
      </c>
      <c r="AR549" s="113">
        <f t="shared" si="208"/>
        <v>0</v>
      </c>
    </row>
    <row r="550" spans="1:44">
      <c r="A550" s="158"/>
      <c r="B550" s="153"/>
      <c r="C550" s="154"/>
      <c r="D550" s="154"/>
      <c r="E550" s="154"/>
      <c r="F550" s="154"/>
      <c r="G550" s="154"/>
      <c r="H550" s="154"/>
      <c r="I550" s="141"/>
      <c r="J550" s="149"/>
      <c r="K550" s="143"/>
      <c r="L550" s="185">
        <f t="shared" si="191"/>
        <v>0</v>
      </c>
      <c r="M550" s="185">
        <f t="shared" si="192"/>
        <v>0</v>
      </c>
      <c r="N550" s="186">
        <f t="shared" si="193"/>
        <v>0</v>
      </c>
      <c r="O550" s="180"/>
      <c r="P550" s="177"/>
      <c r="Q550" s="166" t="str">
        <f t="shared" si="194"/>
        <v/>
      </c>
      <c r="R550" s="166"/>
      <c r="S550" s="167" t="e">
        <f>IF(HYPERLINK(INDEX(Tables!D:D,MATCH('BG Justif'!Q550,Tables!F:F,0)))&lt;&gt;"",HYPERLINK(INDEX(Tables!D:D,MATCH('BG Justif'!Q550,Tables!F:F,0)),"Tableau de variation"),"")</f>
        <v>#N/A</v>
      </c>
      <c r="T550" s="168"/>
      <c r="U550" s="169"/>
      <c r="Z550" s="233" t="str">
        <f t="shared" si="195"/>
        <v/>
      </c>
      <c r="AA550" s="233">
        <f t="shared" si="196"/>
        <v>0</v>
      </c>
      <c r="AB550" s="233">
        <f t="shared" si="209"/>
        <v>0</v>
      </c>
      <c r="AC550" s="233">
        <f t="shared" si="210"/>
        <v>0</v>
      </c>
      <c r="AD550" s="233">
        <f t="shared" si="211"/>
        <v>0</v>
      </c>
      <c r="AE550" s="233">
        <f t="shared" si="212"/>
        <v>0</v>
      </c>
      <c r="AF550" s="233">
        <f t="shared" si="213"/>
        <v>0</v>
      </c>
      <c r="AG550" s="233">
        <f t="shared" si="197"/>
        <v>0</v>
      </c>
      <c r="AH550" s="233">
        <f t="shared" si="198"/>
        <v>0</v>
      </c>
      <c r="AI550" s="233">
        <f t="shared" si="199"/>
        <v>0</v>
      </c>
      <c r="AJ550" s="233">
        <f t="shared" si="200"/>
        <v>0</v>
      </c>
      <c r="AK550" s="233">
        <f t="shared" si="201"/>
        <v>0</v>
      </c>
      <c r="AL550" s="233">
        <f t="shared" si="202"/>
        <v>0</v>
      </c>
      <c r="AM550" s="233">
        <f t="shared" si="203"/>
        <v>0</v>
      </c>
      <c r="AN550" s="233">
        <f t="shared" si="204"/>
        <v>0</v>
      </c>
      <c r="AO550" s="233">
        <f t="shared" si="205"/>
        <v>0</v>
      </c>
      <c r="AP550" s="233">
        <f t="shared" si="206"/>
        <v>0</v>
      </c>
      <c r="AQ550" s="233" t="str">
        <f t="shared" si="207"/>
        <v/>
      </c>
      <c r="AR550" s="113">
        <f t="shared" si="208"/>
        <v>0</v>
      </c>
    </row>
    <row r="551" spans="1:44">
      <c r="A551" s="158"/>
      <c r="B551" s="153"/>
      <c r="C551" s="154"/>
      <c r="D551" s="154"/>
      <c r="E551" s="154"/>
      <c r="F551" s="154"/>
      <c r="G551" s="154"/>
      <c r="H551" s="154"/>
      <c r="I551" s="150"/>
      <c r="J551" s="149"/>
      <c r="K551" s="151"/>
      <c r="L551" s="185">
        <f t="shared" si="191"/>
        <v>0</v>
      </c>
      <c r="M551" s="185">
        <f t="shared" si="192"/>
        <v>0</v>
      </c>
      <c r="N551" s="186">
        <f t="shared" si="193"/>
        <v>0</v>
      </c>
      <c r="O551" s="180"/>
      <c r="P551" s="177"/>
      <c r="Q551" s="166" t="str">
        <f t="shared" si="194"/>
        <v/>
      </c>
      <c r="R551" s="166"/>
      <c r="S551" s="167" t="e">
        <f>IF(HYPERLINK(INDEX(Tables!D:D,MATCH('BG Justif'!Q551,Tables!F:F,0)))&lt;&gt;"",HYPERLINK(INDEX(Tables!D:D,MATCH('BG Justif'!Q551,Tables!F:F,0)),"Tableau de variation"),"")</f>
        <v>#N/A</v>
      </c>
      <c r="T551" s="168"/>
      <c r="U551" s="169"/>
      <c r="Z551" s="233" t="str">
        <f t="shared" si="195"/>
        <v/>
      </c>
      <c r="AA551" s="233">
        <f t="shared" si="196"/>
        <v>0</v>
      </c>
      <c r="AB551" s="233">
        <f t="shared" si="209"/>
        <v>0</v>
      </c>
      <c r="AC551" s="233">
        <f t="shared" si="210"/>
        <v>0</v>
      </c>
      <c r="AD551" s="233">
        <f t="shared" si="211"/>
        <v>0</v>
      </c>
      <c r="AE551" s="233">
        <f t="shared" si="212"/>
        <v>0</v>
      </c>
      <c r="AF551" s="233">
        <f t="shared" si="213"/>
        <v>0</v>
      </c>
      <c r="AG551" s="233">
        <f t="shared" si="197"/>
        <v>0</v>
      </c>
      <c r="AH551" s="233">
        <f t="shared" si="198"/>
        <v>0</v>
      </c>
      <c r="AI551" s="233">
        <f t="shared" si="199"/>
        <v>0</v>
      </c>
      <c r="AJ551" s="233">
        <f t="shared" si="200"/>
        <v>0</v>
      </c>
      <c r="AK551" s="233">
        <f t="shared" si="201"/>
        <v>0</v>
      </c>
      <c r="AL551" s="233">
        <f t="shared" si="202"/>
        <v>0</v>
      </c>
      <c r="AM551" s="233">
        <f t="shared" si="203"/>
        <v>0</v>
      </c>
      <c r="AN551" s="233">
        <f t="shared" si="204"/>
        <v>0</v>
      </c>
      <c r="AO551" s="233">
        <f t="shared" si="205"/>
        <v>0</v>
      </c>
      <c r="AP551" s="233">
        <f t="shared" si="206"/>
        <v>0</v>
      </c>
      <c r="AQ551" s="233" t="str">
        <f t="shared" si="207"/>
        <v/>
      </c>
      <c r="AR551" s="113">
        <f t="shared" si="208"/>
        <v>0</v>
      </c>
    </row>
    <row r="552" spans="1:44">
      <c r="A552" s="158"/>
      <c r="B552" s="153"/>
      <c r="C552" s="154"/>
      <c r="D552" s="154"/>
      <c r="E552" s="154"/>
      <c r="F552" s="154"/>
      <c r="G552" s="154"/>
      <c r="H552" s="154"/>
      <c r="I552" s="141"/>
      <c r="J552" s="149"/>
      <c r="K552" s="143"/>
      <c r="L552" s="185">
        <f t="shared" si="191"/>
        <v>0</v>
      </c>
      <c r="M552" s="185">
        <f t="shared" si="192"/>
        <v>0</v>
      </c>
      <c r="N552" s="186">
        <f t="shared" si="193"/>
        <v>0</v>
      </c>
      <c r="O552" s="180"/>
      <c r="P552" s="177"/>
      <c r="Q552" s="166" t="str">
        <f t="shared" si="194"/>
        <v/>
      </c>
      <c r="R552" s="166"/>
      <c r="S552" s="167" t="e">
        <f>IF(HYPERLINK(INDEX(Tables!D:D,MATCH('BG Justif'!Q552,Tables!F:F,0)))&lt;&gt;"",HYPERLINK(INDEX(Tables!D:D,MATCH('BG Justif'!Q552,Tables!F:F,0)),"Tableau de variation"),"")</f>
        <v>#N/A</v>
      </c>
      <c r="T552" s="168"/>
      <c r="U552" s="169"/>
      <c r="Z552" s="233" t="str">
        <f t="shared" si="195"/>
        <v/>
      </c>
      <c r="AA552" s="233">
        <f t="shared" si="196"/>
        <v>0</v>
      </c>
      <c r="AB552" s="233">
        <f t="shared" si="209"/>
        <v>0</v>
      </c>
      <c r="AC552" s="233">
        <f t="shared" si="210"/>
        <v>0</v>
      </c>
      <c r="AD552" s="233">
        <f t="shared" si="211"/>
        <v>0</v>
      </c>
      <c r="AE552" s="233">
        <f t="shared" si="212"/>
        <v>0</v>
      </c>
      <c r="AF552" s="233">
        <f t="shared" si="213"/>
        <v>0</v>
      </c>
      <c r="AG552" s="233">
        <f t="shared" si="197"/>
        <v>0</v>
      </c>
      <c r="AH552" s="233">
        <f t="shared" si="198"/>
        <v>0</v>
      </c>
      <c r="AI552" s="233">
        <f t="shared" si="199"/>
        <v>0</v>
      </c>
      <c r="AJ552" s="233">
        <f t="shared" si="200"/>
        <v>0</v>
      </c>
      <c r="AK552" s="233">
        <f t="shared" si="201"/>
        <v>0</v>
      </c>
      <c r="AL552" s="233">
        <f t="shared" si="202"/>
        <v>0</v>
      </c>
      <c r="AM552" s="233">
        <f t="shared" si="203"/>
        <v>0</v>
      </c>
      <c r="AN552" s="233">
        <f t="shared" si="204"/>
        <v>0</v>
      </c>
      <c r="AO552" s="233">
        <f t="shared" si="205"/>
        <v>0</v>
      </c>
      <c r="AP552" s="233">
        <f t="shared" si="206"/>
        <v>0</v>
      </c>
      <c r="AQ552" s="233" t="str">
        <f t="shared" si="207"/>
        <v/>
      </c>
      <c r="AR552" s="113">
        <f t="shared" si="208"/>
        <v>0</v>
      </c>
    </row>
    <row r="553" spans="1:44">
      <c r="A553" s="158"/>
      <c r="B553" s="153"/>
      <c r="C553" s="154"/>
      <c r="D553" s="154"/>
      <c r="E553" s="154"/>
      <c r="F553" s="154"/>
      <c r="G553" s="154"/>
      <c r="H553" s="154"/>
      <c r="I553" s="150"/>
      <c r="J553" s="149"/>
      <c r="K553" s="151"/>
      <c r="L553" s="185">
        <f t="shared" si="191"/>
        <v>0</v>
      </c>
      <c r="M553" s="185">
        <f t="shared" si="192"/>
        <v>0</v>
      </c>
      <c r="N553" s="186">
        <f t="shared" si="193"/>
        <v>0</v>
      </c>
      <c r="O553" s="180"/>
      <c r="P553" s="177"/>
      <c r="Q553" s="166" t="str">
        <f t="shared" si="194"/>
        <v/>
      </c>
      <c r="R553" s="166"/>
      <c r="S553" s="167" t="e">
        <f>IF(HYPERLINK(INDEX(Tables!D:D,MATCH('BG Justif'!Q553,Tables!F:F,0)))&lt;&gt;"",HYPERLINK(INDEX(Tables!D:D,MATCH('BG Justif'!Q553,Tables!F:F,0)),"Tableau de variation"),"")</f>
        <v>#N/A</v>
      </c>
      <c r="T553" s="168"/>
      <c r="U553" s="169"/>
      <c r="Z553" s="233" t="str">
        <f t="shared" si="195"/>
        <v/>
      </c>
      <c r="AA553" s="233">
        <f t="shared" si="196"/>
        <v>0</v>
      </c>
      <c r="AB553" s="233">
        <f t="shared" si="209"/>
        <v>0</v>
      </c>
      <c r="AC553" s="233">
        <f t="shared" si="210"/>
        <v>0</v>
      </c>
      <c r="AD553" s="233">
        <f t="shared" si="211"/>
        <v>0</v>
      </c>
      <c r="AE553" s="233">
        <f t="shared" si="212"/>
        <v>0</v>
      </c>
      <c r="AF553" s="233">
        <f t="shared" si="213"/>
        <v>0</v>
      </c>
      <c r="AG553" s="233">
        <f t="shared" si="197"/>
        <v>0</v>
      </c>
      <c r="AH553" s="233">
        <f t="shared" si="198"/>
        <v>0</v>
      </c>
      <c r="AI553" s="233">
        <f t="shared" si="199"/>
        <v>0</v>
      </c>
      <c r="AJ553" s="233">
        <f t="shared" si="200"/>
        <v>0</v>
      </c>
      <c r="AK553" s="233">
        <f t="shared" si="201"/>
        <v>0</v>
      </c>
      <c r="AL553" s="233">
        <f t="shared" si="202"/>
        <v>0</v>
      </c>
      <c r="AM553" s="233">
        <f t="shared" si="203"/>
        <v>0</v>
      </c>
      <c r="AN553" s="233">
        <f t="shared" si="204"/>
        <v>0</v>
      </c>
      <c r="AO553" s="233">
        <f t="shared" si="205"/>
        <v>0</v>
      </c>
      <c r="AP553" s="233">
        <f t="shared" si="206"/>
        <v>0</v>
      </c>
      <c r="AQ553" s="233" t="str">
        <f t="shared" si="207"/>
        <v/>
      </c>
      <c r="AR553" s="113">
        <f t="shared" si="208"/>
        <v>0</v>
      </c>
    </row>
    <row r="554" spans="1:44">
      <c r="A554" s="158"/>
      <c r="B554" s="153"/>
      <c r="C554" s="154"/>
      <c r="D554" s="154"/>
      <c r="E554" s="154"/>
      <c r="F554" s="154"/>
      <c r="G554" s="154"/>
      <c r="H554" s="154"/>
      <c r="I554" s="141"/>
      <c r="J554" s="149"/>
      <c r="K554" s="143"/>
      <c r="L554" s="185">
        <f t="shared" ref="L554:L617" si="214">+C554-D554</f>
        <v>0</v>
      </c>
      <c r="M554" s="185">
        <f t="shared" ref="M554:M617" si="215">+G554-H554</f>
        <v>0</v>
      </c>
      <c r="N554" s="186">
        <f t="shared" ref="N554:N617" si="216">-L554+M554</f>
        <v>0</v>
      </c>
      <c r="O554" s="180"/>
      <c r="P554" s="177"/>
      <c r="Q554" s="166" t="str">
        <f t="shared" si="194"/>
        <v/>
      </c>
      <c r="R554" s="166"/>
      <c r="S554" s="167" t="e">
        <f>IF(HYPERLINK(INDEX(Tables!D:D,MATCH('BG Justif'!Q554,Tables!F:F,0)))&lt;&gt;"",HYPERLINK(INDEX(Tables!D:D,MATCH('BG Justif'!Q554,Tables!F:F,0)),"Tableau de variation"),"")</f>
        <v>#N/A</v>
      </c>
      <c r="T554" s="168"/>
      <c r="U554" s="169"/>
      <c r="Z554" s="233" t="str">
        <f t="shared" si="195"/>
        <v/>
      </c>
      <c r="AA554" s="233">
        <f t="shared" si="196"/>
        <v>0</v>
      </c>
      <c r="AB554" s="233">
        <f t="shared" si="209"/>
        <v>0</v>
      </c>
      <c r="AC554" s="233">
        <f t="shared" si="210"/>
        <v>0</v>
      </c>
      <c r="AD554" s="233">
        <f t="shared" si="211"/>
        <v>0</v>
      </c>
      <c r="AE554" s="233">
        <f t="shared" si="212"/>
        <v>0</v>
      </c>
      <c r="AF554" s="233">
        <f t="shared" si="213"/>
        <v>0</v>
      </c>
      <c r="AG554" s="233">
        <f t="shared" si="197"/>
        <v>0</v>
      </c>
      <c r="AH554" s="233">
        <f t="shared" si="198"/>
        <v>0</v>
      </c>
      <c r="AI554" s="233">
        <f t="shared" si="199"/>
        <v>0</v>
      </c>
      <c r="AJ554" s="233">
        <f t="shared" si="200"/>
        <v>0</v>
      </c>
      <c r="AK554" s="233">
        <f t="shared" si="201"/>
        <v>0</v>
      </c>
      <c r="AL554" s="233">
        <f t="shared" si="202"/>
        <v>0</v>
      </c>
      <c r="AM554" s="233">
        <f t="shared" si="203"/>
        <v>0</v>
      </c>
      <c r="AN554" s="233">
        <f t="shared" si="204"/>
        <v>0</v>
      </c>
      <c r="AO554" s="233">
        <f t="shared" si="205"/>
        <v>0</v>
      </c>
      <c r="AP554" s="233">
        <f t="shared" si="206"/>
        <v>0</v>
      </c>
      <c r="AQ554" s="233" t="str">
        <f t="shared" si="207"/>
        <v/>
      </c>
      <c r="AR554" s="113">
        <f t="shared" si="208"/>
        <v>0</v>
      </c>
    </row>
    <row r="555" spans="1:44">
      <c r="A555" s="158"/>
      <c r="B555" s="153"/>
      <c r="C555" s="154"/>
      <c r="D555" s="154"/>
      <c r="E555" s="154"/>
      <c r="F555" s="154"/>
      <c r="G555" s="154"/>
      <c r="H555" s="154"/>
      <c r="I555" s="150"/>
      <c r="J555" s="149"/>
      <c r="K555" s="151"/>
      <c r="L555" s="185">
        <f t="shared" si="214"/>
        <v>0</v>
      </c>
      <c r="M555" s="185">
        <f t="shared" si="215"/>
        <v>0</v>
      </c>
      <c r="N555" s="186">
        <f t="shared" si="216"/>
        <v>0</v>
      </c>
      <c r="O555" s="180"/>
      <c r="P555" s="177"/>
      <c r="Q555" s="166" t="str">
        <f t="shared" si="194"/>
        <v/>
      </c>
      <c r="R555" s="166"/>
      <c r="S555" s="167" t="e">
        <f>IF(HYPERLINK(INDEX(Tables!D:D,MATCH('BG Justif'!Q555,Tables!F:F,0)))&lt;&gt;"",HYPERLINK(INDEX(Tables!D:D,MATCH('BG Justif'!Q555,Tables!F:F,0)),"Tableau de variation"),"")</f>
        <v>#N/A</v>
      </c>
      <c r="T555" s="168"/>
      <c r="U555" s="169"/>
      <c r="Z555" s="233" t="str">
        <f t="shared" si="195"/>
        <v/>
      </c>
      <c r="AA555" s="233">
        <f t="shared" si="196"/>
        <v>0</v>
      </c>
      <c r="AB555" s="233">
        <f t="shared" si="209"/>
        <v>0</v>
      </c>
      <c r="AC555" s="233">
        <f t="shared" si="210"/>
        <v>0</v>
      </c>
      <c r="AD555" s="233">
        <f t="shared" si="211"/>
        <v>0</v>
      </c>
      <c r="AE555" s="233">
        <f t="shared" si="212"/>
        <v>0</v>
      </c>
      <c r="AF555" s="233">
        <f t="shared" si="213"/>
        <v>0</v>
      </c>
      <c r="AG555" s="233">
        <f t="shared" si="197"/>
        <v>0</v>
      </c>
      <c r="AH555" s="233">
        <f t="shared" si="198"/>
        <v>0</v>
      </c>
      <c r="AI555" s="233">
        <f t="shared" si="199"/>
        <v>0</v>
      </c>
      <c r="AJ555" s="233">
        <f t="shared" si="200"/>
        <v>0</v>
      </c>
      <c r="AK555" s="233">
        <f t="shared" si="201"/>
        <v>0</v>
      </c>
      <c r="AL555" s="233">
        <f t="shared" si="202"/>
        <v>0</v>
      </c>
      <c r="AM555" s="233">
        <f t="shared" si="203"/>
        <v>0</v>
      </c>
      <c r="AN555" s="233">
        <f t="shared" si="204"/>
        <v>0</v>
      </c>
      <c r="AO555" s="233">
        <f t="shared" si="205"/>
        <v>0</v>
      </c>
      <c r="AP555" s="233">
        <f t="shared" si="206"/>
        <v>0</v>
      </c>
      <c r="AQ555" s="233" t="str">
        <f t="shared" si="207"/>
        <v/>
      </c>
      <c r="AR555" s="113">
        <f t="shared" si="208"/>
        <v>0</v>
      </c>
    </row>
    <row r="556" spans="1:44">
      <c r="A556" s="158"/>
      <c r="B556" s="153"/>
      <c r="C556" s="154"/>
      <c r="D556" s="154"/>
      <c r="E556" s="154"/>
      <c r="F556" s="154"/>
      <c r="G556" s="154"/>
      <c r="H556" s="154"/>
      <c r="I556" s="141"/>
      <c r="J556" s="149"/>
      <c r="K556" s="143"/>
      <c r="L556" s="185">
        <f t="shared" si="214"/>
        <v>0</v>
      </c>
      <c r="M556" s="185">
        <f t="shared" si="215"/>
        <v>0</v>
      </c>
      <c r="N556" s="186">
        <f t="shared" si="216"/>
        <v>0</v>
      </c>
      <c r="O556" s="180"/>
      <c r="P556" s="177"/>
      <c r="Q556" s="166" t="str">
        <f t="shared" si="194"/>
        <v/>
      </c>
      <c r="R556" s="166"/>
      <c r="S556" s="167" t="e">
        <f>IF(HYPERLINK(INDEX(Tables!D:D,MATCH('BG Justif'!Q556,Tables!F:F,0)))&lt;&gt;"",HYPERLINK(INDEX(Tables!D:D,MATCH('BG Justif'!Q556,Tables!F:F,0)),"Tableau de variation"),"")</f>
        <v>#N/A</v>
      </c>
      <c r="T556" s="168"/>
      <c r="U556" s="169"/>
      <c r="Z556" s="233" t="str">
        <f t="shared" si="195"/>
        <v/>
      </c>
      <c r="AA556" s="233">
        <f t="shared" si="196"/>
        <v>0</v>
      </c>
      <c r="AB556" s="233">
        <f t="shared" si="209"/>
        <v>0</v>
      </c>
      <c r="AC556" s="233">
        <f t="shared" si="210"/>
        <v>0</v>
      </c>
      <c r="AD556" s="233">
        <f t="shared" si="211"/>
        <v>0</v>
      </c>
      <c r="AE556" s="233">
        <f t="shared" si="212"/>
        <v>0</v>
      </c>
      <c r="AF556" s="233">
        <f t="shared" si="213"/>
        <v>0</v>
      </c>
      <c r="AG556" s="233">
        <f t="shared" si="197"/>
        <v>0</v>
      </c>
      <c r="AH556" s="233">
        <f t="shared" si="198"/>
        <v>0</v>
      </c>
      <c r="AI556" s="233">
        <f t="shared" si="199"/>
        <v>0</v>
      </c>
      <c r="AJ556" s="233">
        <f t="shared" si="200"/>
        <v>0</v>
      </c>
      <c r="AK556" s="233">
        <f t="shared" si="201"/>
        <v>0</v>
      </c>
      <c r="AL556" s="233">
        <f t="shared" si="202"/>
        <v>0</v>
      </c>
      <c r="AM556" s="233">
        <f t="shared" si="203"/>
        <v>0</v>
      </c>
      <c r="AN556" s="233">
        <f t="shared" si="204"/>
        <v>0</v>
      </c>
      <c r="AO556" s="233">
        <f t="shared" si="205"/>
        <v>0</v>
      </c>
      <c r="AP556" s="233">
        <f t="shared" si="206"/>
        <v>0</v>
      </c>
      <c r="AQ556" s="233" t="str">
        <f t="shared" si="207"/>
        <v/>
      </c>
      <c r="AR556" s="113">
        <f t="shared" si="208"/>
        <v>0</v>
      </c>
    </row>
    <row r="557" spans="1:44">
      <c r="A557" s="158"/>
      <c r="B557" s="153"/>
      <c r="C557" s="154"/>
      <c r="D557" s="154"/>
      <c r="E557" s="154"/>
      <c r="F557" s="154"/>
      <c r="G557" s="154"/>
      <c r="H557" s="154"/>
      <c r="I557" s="150"/>
      <c r="J557" s="149"/>
      <c r="K557" s="151"/>
      <c r="L557" s="185">
        <f t="shared" si="214"/>
        <v>0</v>
      </c>
      <c r="M557" s="185">
        <f t="shared" si="215"/>
        <v>0</v>
      </c>
      <c r="N557" s="186">
        <f t="shared" si="216"/>
        <v>0</v>
      </c>
      <c r="O557" s="180"/>
      <c r="P557" s="177"/>
      <c r="Q557" s="166" t="str">
        <f t="shared" si="194"/>
        <v/>
      </c>
      <c r="R557" s="166"/>
      <c r="S557" s="167" t="e">
        <f>IF(HYPERLINK(INDEX(Tables!D:D,MATCH('BG Justif'!Q557,Tables!F:F,0)))&lt;&gt;"",HYPERLINK(INDEX(Tables!D:D,MATCH('BG Justif'!Q557,Tables!F:F,0)),"Tableau de variation"),"")</f>
        <v>#N/A</v>
      </c>
      <c r="T557" s="168"/>
      <c r="U557" s="169"/>
      <c r="Z557" s="233" t="str">
        <f t="shared" si="195"/>
        <v/>
      </c>
      <c r="AA557" s="233">
        <f t="shared" si="196"/>
        <v>0</v>
      </c>
      <c r="AB557" s="233">
        <f t="shared" si="209"/>
        <v>0</v>
      </c>
      <c r="AC557" s="233">
        <f t="shared" si="210"/>
        <v>0</v>
      </c>
      <c r="AD557" s="233">
        <f t="shared" si="211"/>
        <v>0</v>
      </c>
      <c r="AE557" s="233">
        <f t="shared" si="212"/>
        <v>0</v>
      </c>
      <c r="AF557" s="233">
        <f t="shared" si="213"/>
        <v>0</v>
      </c>
      <c r="AG557" s="233">
        <f t="shared" si="197"/>
        <v>0</v>
      </c>
      <c r="AH557" s="233">
        <f t="shared" si="198"/>
        <v>0</v>
      </c>
      <c r="AI557" s="233">
        <f t="shared" si="199"/>
        <v>0</v>
      </c>
      <c r="AJ557" s="233">
        <f t="shared" si="200"/>
        <v>0</v>
      </c>
      <c r="AK557" s="233">
        <f t="shared" si="201"/>
        <v>0</v>
      </c>
      <c r="AL557" s="233">
        <f t="shared" si="202"/>
        <v>0</v>
      </c>
      <c r="AM557" s="233">
        <f t="shared" si="203"/>
        <v>0</v>
      </c>
      <c r="AN557" s="233">
        <f t="shared" si="204"/>
        <v>0</v>
      </c>
      <c r="AO557" s="233">
        <f t="shared" si="205"/>
        <v>0</v>
      </c>
      <c r="AP557" s="233">
        <f t="shared" si="206"/>
        <v>0</v>
      </c>
      <c r="AQ557" s="233" t="str">
        <f t="shared" si="207"/>
        <v/>
      </c>
      <c r="AR557" s="113">
        <f t="shared" si="208"/>
        <v>0</v>
      </c>
    </row>
    <row r="558" spans="1:44">
      <c r="A558" s="158"/>
      <c r="B558" s="153"/>
      <c r="C558" s="154"/>
      <c r="D558" s="154"/>
      <c r="E558" s="154"/>
      <c r="F558" s="154"/>
      <c r="G558" s="154"/>
      <c r="H558" s="154"/>
      <c r="I558" s="141"/>
      <c r="J558" s="149"/>
      <c r="K558" s="143"/>
      <c r="L558" s="185">
        <f t="shared" si="214"/>
        <v>0</v>
      </c>
      <c r="M558" s="185">
        <f t="shared" si="215"/>
        <v>0</v>
      </c>
      <c r="N558" s="186">
        <f t="shared" si="216"/>
        <v>0</v>
      </c>
      <c r="O558" s="180"/>
      <c r="P558" s="177"/>
      <c r="Q558" s="166" t="str">
        <f t="shared" si="194"/>
        <v/>
      </c>
      <c r="R558" s="166"/>
      <c r="S558" s="167" t="e">
        <f>IF(HYPERLINK(INDEX(Tables!D:D,MATCH('BG Justif'!Q558,Tables!F:F,0)))&lt;&gt;"",HYPERLINK(INDEX(Tables!D:D,MATCH('BG Justif'!Q558,Tables!F:F,0)),"Tableau de variation"),"")</f>
        <v>#N/A</v>
      </c>
      <c r="T558" s="168"/>
      <c r="U558" s="169"/>
      <c r="Z558" s="233" t="str">
        <f t="shared" si="195"/>
        <v/>
      </c>
      <c r="AA558" s="233">
        <f t="shared" si="196"/>
        <v>0</v>
      </c>
      <c r="AB558" s="233">
        <f t="shared" si="209"/>
        <v>0</v>
      </c>
      <c r="AC558" s="233">
        <f t="shared" si="210"/>
        <v>0</v>
      </c>
      <c r="AD558" s="233">
        <f t="shared" si="211"/>
        <v>0</v>
      </c>
      <c r="AE558" s="233">
        <f t="shared" si="212"/>
        <v>0</v>
      </c>
      <c r="AF558" s="233">
        <f t="shared" si="213"/>
        <v>0</v>
      </c>
      <c r="AG558" s="233">
        <f t="shared" si="197"/>
        <v>0</v>
      </c>
      <c r="AH558" s="233">
        <f t="shared" si="198"/>
        <v>0</v>
      </c>
      <c r="AI558" s="233">
        <f t="shared" si="199"/>
        <v>0</v>
      </c>
      <c r="AJ558" s="233">
        <f t="shared" si="200"/>
        <v>0</v>
      </c>
      <c r="AK558" s="233">
        <f t="shared" si="201"/>
        <v>0</v>
      </c>
      <c r="AL558" s="233">
        <f t="shared" si="202"/>
        <v>0</v>
      </c>
      <c r="AM558" s="233">
        <f t="shared" si="203"/>
        <v>0</v>
      </c>
      <c r="AN558" s="233">
        <f t="shared" si="204"/>
        <v>0</v>
      </c>
      <c r="AO558" s="233">
        <f t="shared" si="205"/>
        <v>0</v>
      </c>
      <c r="AP558" s="233">
        <f t="shared" si="206"/>
        <v>0</v>
      </c>
      <c r="AQ558" s="233" t="str">
        <f t="shared" si="207"/>
        <v/>
      </c>
      <c r="AR558" s="113">
        <f t="shared" si="208"/>
        <v>0</v>
      </c>
    </row>
    <row r="559" spans="1:44">
      <c r="A559" s="158"/>
      <c r="B559" s="153"/>
      <c r="C559" s="154"/>
      <c r="D559" s="154"/>
      <c r="E559" s="154"/>
      <c r="F559" s="154"/>
      <c r="G559" s="154"/>
      <c r="H559" s="154"/>
      <c r="I559" s="150"/>
      <c r="J559" s="149"/>
      <c r="K559" s="151"/>
      <c r="L559" s="185">
        <f t="shared" si="214"/>
        <v>0</v>
      </c>
      <c r="M559" s="185">
        <f t="shared" si="215"/>
        <v>0</v>
      </c>
      <c r="N559" s="186">
        <f t="shared" si="216"/>
        <v>0</v>
      </c>
      <c r="O559" s="180"/>
      <c r="P559" s="177"/>
      <c r="Q559" s="166" t="str">
        <f t="shared" si="194"/>
        <v/>
      </c>
      <c r="R559" s="166"/>
      <c r="S559" s="167" t="e">
        <f>IF(HYPERLINK(INDEX(Tables!D:D,MATCH('BG Justif'!Q559,Tables!F:F,0)))&lt;&gt;"",HYPERLINK(INDEX(Tables!D:D,MATCH('BG Justif'!Q559,Tables!F:F,0)),"Tableau de variation"),"")</f>
        <v>#N/A</v>
      </c>
      <c r="T559" s="168"/>
      <c r="U559" s="169"/>
      <c r="Z559" s="233" t="str">
        <f t="shared" si="195"/>
        <v/>
      </c>
      <c r="AA559" s="233">
        <f t="shared" si="196"/>
        <v>0</v>
      </c>
      <c r="AB559" s="233">
        <f t="shared" si="209"/>
        <v>0</v>
      </c>
      <c r="AC559" s="233">
        <f t="shared" si="210"/>
        <v>0</v>
      </c>
      <c r="AD559" s="233">
        <f t="shared" si="211"/>
        <v>0</v>
      </c>
      <c r="AE559" s="233">
        <f t="shared" si="212"/>
        <v>0</v>
      </c>
      <c r="AF559" s="233">
        <f t="shared" si="213"/>
        <v>0</v>
      </c>
      <c r="AG559" s="233">
        <f t="shared" si="197"/>
        <v>0</v>
      </c>
      <c r="AH559" s="233">
        <f t="shared" si="198"/>
        <v>0</v>
      </c>
      <c r="AI559" s="233">
        <f t="shared" si="199"/>
        <v>0</v>
      </c>
      <c r="AJ559" s="233">
        <f t="shared" si="200"/>
        <v>0</v>
      </c>
      <c r="AK559" s="233">
        <f t="shared" si="201"/>
        <v>0</v>
      </c>
      <c r="AL559" s="233">
        <f t="shared" si="202"/>
        <v>0</v>
      </c>
      <c r="AM559" s="233">
        <f t="shared" si="203"/>
        <v>0</v>
      </c>
      <c r="AN559" s="233">
        <f t="shared" si="204"/>
        <v>0</v>
      </c>
      <c r="AO559" s="233">
        <f t="shared" si="205"/>
        <v>0</v>
      </c>
      <c r="AP559" s="233">
        <f t="shared" si="206"/>
        <v>0</v>
      </c>
      <c r="AQ559" s="233" t="str">
        <f t="shared" si="207"/>
        <v/>
      </c>
      <c r="AR559" s="113">
        <f t="shared" si="208"/>
        <v>0</v>
      </c>
    </row>
    <row r="560" spans="1:44">
      <c r="A560" s="158"/>
      <c r="B560" s="153"/>
      <c r="C560" s="154"/>
      <c r="D560" s="154"/>
      <c r="E560" s="154"/>
      <c r="F560" s="154"/>
      <c r="G560" s="154"/>
      <c r="H560" s="154"/>
      <c r="I560" s="141"/>
      <c r="J560" s="149"/>
      <c r="K560" s="143"/>
      <c r="L560" s="185">
        <f t="shared" si="214"/>
        <v>0</v>
      </c>
      <c r="M560" s="185">
        <f t="shared" si="215"/>
        <v>0</v>
      </c>
      <c r="N560" s="186">
        <f t="shared" si="216"/>
        <v>0</v>
      </c>
      <c r="O560" s="180"/>
      <c r="P560" s="177"/>
      <c r="Q560" s="166" t="str">
        <f t="shared" si="194"/>
        <v/>
      </c>
      <c r="R560" s="166"/>
      <c r="S560" s="167" t="e">
        <f>IF(HYPERLINK(INDEX(Tables!D:D,MATCH('BG Justif'!Q560,Tables!F:F,0)))&lt;&gt;"",HYPERLINK(INDEX(Tables!D:D,MATCH('BG Justif'!Q560,Tables!F:F,0)),"Tableau de variation"),"")</f>
        <v>#N/A</v>
      </c>
      <c r="T560" s="168"/>
      <c r="U560" s="169"/>
      <c r="Z560" s="233" t="str">
        <f t="shared" si="195"/>
        <v/>
      </c>
      <c r="AA560" s="233">
        <f t="shared" si="196"/>
        <v>0</v>
      </c>
      <c r="AB560" s="233">
        <f t="shared" si="209"/>
        <v>0</v>
      </c>
      <c r="AC560" s="233">
        <f t="shared" si="210"/>
        <v>0</v>
      </c>
      <c r="AD560" s="233">
        <f t="shared" si="211"/>
        <v>0</v>
      </c>
      <c r="AE560" s="233">
        <f t="shared" si="212"/>
        <v>0</v>
      </c>
      <c r="AF560" s="233">
        <f t="shared" si="213"/>
        <v>0</v>
      </c>
      <c r="AG560" s="233">
        <f t="shared" si="197"/>
        <v>0</v>
      </c>
      <c r="AH560" s="233">
        <f t="shared" si="198"/>
        <v>0</v>
      </c>
      <c r="AI560" s="233">
        <f t="shared" si="199"/>
        <v>0</v>
      </c>
      <c r="AJ560" s="233">
        <f t="shared" si="200"/>
        <v>0</v>
      </c>
      <c r="AK560" s="233">
        <f t="shared" si="201"/>
        <v>0</v>
      </c>
      <c r="AL560" s="233">
        <f t="shared" si="202"/>
        <v>0</v>
      </c>
      <c r="AM560" s="233">
        <f t="shared" si="203"/>
        <v>0</v>
      </c>
      <c r="AN560" s="233">
        <f t="shared" si="204"/>
        <v>0</v>
      </c>
      <c r="AO560" s="233">
        <f t="shared" si="205"/>
        <v>0</v>
      </c>
      <c r="AP560" s="233">
        <f t="shared" si="206"/>
        <v>0</v>
      </c>
      <c r="AQ560" s="233" t="str">
        <f t="shared" si="207"/>
        <v/>
      </c>
      <c r="AR560" s="113">
        <f t="shared" si="208"/>
        <v>0</v>
      </c>
    </row>
    <row r="561" spans="1:44">
      <c r="A561" s="158"/>
      <c r="B561" s="153"/>
      <c r="C561" s="154"/>
      <c r="D561" s="154"/>
      <c r="E561" s="154"/>
      <c r="F561" s="154"/>
      <c r="G561" s="154"/>
      <c r="H561" s="154"/>
      <c r="I561" s="150"/>
      <c r="J561" s="149"/>
      <c r="K561" s="151"/>
      <c r="L561" s="185">
        <f t="shared" si="214"/>
        <v>0</v>
      </c>
      <c r="M561" s="185">
        <f t="shared" si="215"/>
        <v>0</v>
      </c>
      <c r="N561" s="186">
        <f t="shared" si="216"/>
        <v>0</v>
      </c>
      <c r="O561" s="180"/>
      <c r="P561" s="177"/>
      <c r="Q561" s="166" t="str">
        <f t="shared" si="194"/>
        <v/>
      </c>
      <c r="R561" s="166"/>
      <c r="S561" s="167" t="e">
        <f>IF(HYPERLINK(INDEX(Tables!D:D,MATCH('BG Justif'!Q561,Tables!F:F,0)))&lt;&gt;"",HYPERLINK(INDEX(Tables!D:D,MATCH('BG Justif'!Q561,Tables!F:F,0)),"Tableau de variation"),"")</f>
        <v>#N/A</v>
      </c>
      <c r="T561" s="168"/>
      <c r="U561" s="169"/>
      <c r="Z561" s="233" t="str">
        <f t="shared" si="195"/>
        <v/>
      </c>
      <c r="AA561" s="233">
        <f t="shared" si="196"/>
        <v>0</v>
      </c>
      <c r="AB561" s="233">
        <f t="shared" si="209"/>
        <v>0</v>
      </c>
      <c r="AC561" s="233">
        <f t="shared" si="210"/>
        <v>0</v>
      </c>
      <c r="AD561" s="233">
        <f t="shared" si="211"/>
        <v>0</v>
      </c>
      <c r="AE561" s="233">
        <f t="shared" si="212"/>
        <v>0</v>
      </c>
      <c r="AF561" s="233">
        <f t="shared" si="213"/>
        <v>0</v>
      </c>
      <c r="AG561" s="233">
        <f t="shared" si="197"/>
        <v>0</v>
      </c>
      <c r="AH561" s="233">
        <f t="shared" si="198"/>
        <v>0</v>
      </c>
      <c r="AI561" s="233">
        <f t="shared" si="199"/>
        <v>0</v>
      </c>
      <c r="AJ561" s="233">
        <f t="shared" si="200"/>
        <v>0</v>
      </c>
      <c r="AK561" s="233">
        <f t="shared" si="201"/>
        <v>0</v>
      </c>
      <c r="AL561" s="233">
        <f t="shared" si="202"/>
        <v>0</v>
      </c>
      <c r="AM561" s="233">
        <f t="shared" si="203"/>
        <v>0</v>
      </c>
      <c r="AN561" s="233">
        <f t="shared" si="204"/>
        <v>0</v>
      </c>
      <c r="AO561" s="233">
        <f t="shared" si="205"/>
        <v>0</v>
      </c>
      <c r="AP561" s="233">
        <f t="shared" si="206"/>
        <v>0</v>
      </c>
      <c r="AQ561" s="233" t="str">
        <f t="shared" si="207"/>
        <v/>
      </c>
      <c r="AR561" s="113">
        <f t="shared" si="208"/>
        <v>0</v>
      </c>
    </row>
    <row r="562" spans="1:44">
      <c r="A562" s="158"/>
      <c r="B562" s="153"/>
      <c r="C562" s="154"/>
      <c r="D562" s="154"/>
      <c r="E562" s="154"/>
      <c r="F562" s="154"/>
      <c r="G562" s="154"/>
      <c r="H562" s="154"/>
      <c r="I562" s="141"/>
      <c r="J562" s="149"/>
      <c r="K562" s="143"/>
      <c r="L562" s="185">
        <f t="shared" si="214"/>
        <v>0</v>
      </c>
      <c r="M562" s="185">
        <f t="shared" si="215"/>
        <v>0</v>
      </c>
      <c r="N562" s="186">
        <f t="shared" si="216"/>
        <v>0</v>
      </c>
      <c r="O562" s="180"/>
      <c r="P562" s="177"/>
      <c r="Q562" s="166" t="str">
        <f t="shared" si="194"/>
        <v/>
      </c>
      <c r="R562" s="166"/>
      <c r="S562" s="167" t="e">
        <f>IF(HYPERLINK(INDEX(Tables!D:D,MATCH('BG Justif'!Q562,Tables!F:F,0)))&lt;&gt;"",HYPERLINK(INDEX(Tables!D:D,MATCH('BG Justif'!Q562,Tables!F:F,0)),"Tableau de variation"),"")</f>
        <v>#N/A</v>
      </c>
      <c r="T562" s="168"/>
      <c r="U562" s="169"/>
      <c r="Z562" s="233" t="str">
        <f t="shared" si="195"/>
        <v/>
      </c>
      <c r="AA562" s="233">
        <f t="shared" si="196"/>
        <v>0</v>
      </c>
      <c r="AB562" s="233">
        <f t="shared" si="209"/>
        <v>0</v>
      </c>
      <c r="AC562" s="233">
        <f t="shared" si="210"/>
        <v>0</v>
      </c>
      <c r="AD562" s="233">
        <f t="shared" si="211"/>
        <v>0</v>
      </c>
      <c r="AE562" s="233">
        <f t="shared" si="212"/>
        <v>0</v>
      </c>
      <c r="AF562" s="233">
        <f t="shared" si="213"/>
        <v>0</v>
      </c>
      <c r="AG562" s="233">
        <f t="shared" si="197"/>
        <v>0</v>
      </c>
      <c r="AH562" s="233">
        <f t="shared" si="198"/>
        <v>0</v>
      </c>
      <c r="AI562" s="233">
        <f t="shared" si="199"/>
        <v>0</v>
      </c>
      <c r="AJ562" s="233">
        <f t="shared" si="200"/>
        <v>0</v>
      </c>
      <c r="AK562" s="233">
        <f t="shared" si="201"/>
        <v>0</v>
      </c>
      <c r="AL562" s="233">
        <f t="shared" si="202"/>
        <v>0</v>
      </c>
      <c r="AM562" s="233">
        <f t="shared" si="203"/>
        <v>0</v>
      </c>
      <c r="AN562" s="233">
        <f t="shared" si="204"/>
        <v>0</v>
      </c>
      <c r="AO562" s="233">
        <f t="shared" si="205"/>
        <v>0</v>
      </c>
      <c r="AP562" s="233">
        <f t="shared" si="206"/>
        <v>0</v>
      </c>
      <c r="AQ562" s="233" t="str">
        <f t="shared" si="207"/>
        <v/>
      </c>
      <c r="AR562" s="113">
        <f t="shared" si="208"/>
        <v>0</v>
      </c>
    </row>
    <row r="563" spans="1:44">
      <c r="A563" s="158"/>
      <c r="B563" s="153"/>
      <c r="C563" s="154"/>
      <c r="D563" s="154"/>
      <c r="E563" s="154"/>
      <c r="F563" s="154"/>
      <c r="G563" s="154"/>
      <c r="H563" s="154"/>
      <c r="I563" s="150"/>
      <c r="J563" s="149"/>
      <c r="K563" s="151"/>
      <c r="L563" s="185">
        <f t="shared" si="214"/>
        <v>0</v>
      </c>
      <c r="M563" s="185">
        <f t="shared" si="215"/>
        <v>0</v>
      </c>
      <c r="N563" s="186">
        <f t="shared" si="216"/>
        <v>0</v>
      </c>
      <c r="O563" s="180"/>
      <c r="P563" s="177"/>
      <c r="Q563" s="166" t="str">
        <f t="shared" si="194"/>
        <v/>
      </c>
      <c r="R563" s="166"/>
      <c r="S563" s="167" t="e">
        <f>IF(HYPERLINK(INDEX(Tables!D:D,MATCH('BG Justif'!Q563,Tables!F:F,0)))&lt;&gt;"",HYPERLINK(INDEX(Tables!D:D,MATCH('BG Justif'!Q563,Tables!F:F,0)),"Tableau de variation"),"")</f>
        <v>#N/A</v>
      </c>
      <c r="T563" s="168"/>
      <c r="U563" s="169"/>
      <c r="Z563" s="233" t="str">
        <f t="shared" si="195"/>
        <v/>
      </c>
      <c r="AA563" s="233">
        <f t="shared" si="196"/>
        <v>0</v>
      </c>
      <c r="AB563" s="233">
        <f t="shared" si="209"/>
        <v>0</v>
      </c>
      <c r="AC563" s="233">
        <f t="shared" si="210"/>
        <v>0</v>
      </c>
      <c r="AD563" s="233">
        <f t="shared" si="211"/>
        <v>0</v>
      </c>
      <c r="AE563" s="233">
        <f t="shared" si="212"/>
        <v>0</v>
      </c>
      <c r="AF563" s="233">
        <f t="shared" si="213"/>
        <v>0</v>
      </c>
      <c r="AG563" s="233">
        <f t="shared" si="197"/>
        <v>0</v>
      </c>
      <c r="AH563" s="233">
        <f t="shared" si="198"/>
        <v>0</v>
      </c>
      <c r="AI563" s="233">
        <f t="shared" si="199"/>
        <v>0</v>
      </c>
      <c r="AJ563" s="233">
        <f t="shared" si="200"/>
        <v>0</v>
      </c>
      <c r="AK563" s="233">
        <f t="shared" si="201"/>
        <v>0</v>
      </c>
      <c r="AL563" s="233">
        <f t="shared" si="202"/>
        <v>0</v>
      </c>
      <c r="AM563" s="233">
        <f t="shared" si="203"/>
        <v>0</v>
      </c>
      <c r="AN563" s="233">
        <f t="shared" si="204"/>
        <v>0</v>
      </c>
      <c r="AO563" s="233">
        <f t="shared" si="205"/>
        <v>0</v>
      </c>
      <c r="AP563" s="233">
        <f t="shared" si="206"/>
        <v>0</v>
      </c>
      <c r="AQ563" s="233" t="str">
        <f t="shared" si="207"/>
        <v/>
      </c>
      <c r="AR563" s="113">
        <f t="shared" si="208"/>
        <v>0</v>
      </c>
    </row>
    <row r="564" spans="1:44">
      <c r="A564" s="158"/>
      <c r="B564" s="153"/>
      <c r="C564" s="154"/>
      <c r="D564" s="154"/>
      <c r="E564" s="154"/>
      <c r="F564" s="154"/>
      <c r="G564" s="154"/>
      <c r="H564" s="154"/>
      <c r="I564" s="141"/>
      <c r="J564" s="149"/>
      <c r="K564" s="143"/>
      <c r="L564" s="185">
        <f t="shared" si="214"/>
        <v>0</v>
      </c>
      <c r="M564" s="185">
        <f t="shared" si="215"/>
        <v>0</v>
      </c>
      <c r="N564" s="186">
        <f t="shared" si="216"/>
        <v>0</v>
      </c>
      <c r="O564" s="180"/>
      <c r="P564" s="177"/>
      <c r="Q564" s="166" t="str">
        <f t="shared" si="194"/>
        <v/>
      </c>
      <c r="R564" s="166"/>
      <c r="S564" s="167" t="e">
        <f>IF(HYPERLINK(INDEX(Tables!D:D,MATCH('BG Justif'!Q564,Tables!F:F,0)))&lt;&gt;"",HYPERLINK(INDEX(Tables!D:D,MATCH('BG Justif'!Q564,Tables!F:F,0)),"Tableau de variation"),"")</f>
        <v>#N/A</v>
      </c>
      <c r="T564" s="168"/>
      <c r="U564" s="169"/>
      <c r="Z564" s="233" t="str">
        <f t="shared" si="195"/>
        <v/>
      </c>
      <c r="AA564" s="233">
        <f t="shared" si="196"/>
        <v>0</v>
      </c>
      <c r="AB564" s="233">
        <f t="shared" si="209"/>
        <v>0</v>
      </c>
      <c r="AC564" s="233">
        <f t="shared" si="210"/>
        <v>0</v>
      </c>
      <c r="AD564" s="233">
        <f t="shared" si="211"/>
        <v>0</v>
      </c>
      <c r="AE564" s="233">
        <f t="shared" si="212"/>
        <v>0</v>
      </c>
      <c r="AF564" s="233">
        <f t="shared" si="213"/>
        <v>0</v>
      </c>
      <c r="AG564" s="233">
        <f t="shared" si="197"/>
        <v>0</v>
      </c>
      <c r="AH564" s="233">
        <f t="shared" si="198"/>
        <v>0</v>
      </c>
      <c r="AI564" s="233">
        <f t="shared" si="199"/>
        <v>0</v>
      </c>
      <c r="AJ564" s="233">
        <f t="shared" si="200"/>
        <v>0</v>
      </c>
      <c r="AK564" s="233">
        <f t="shared" si="201"/>
        <v>0</v>
      </c>
      <c r="AL564" s="233">
        <f t="shared" si="202"/>
        <v>0</v>
      </c>
      <c r="AM564" s="233">
        <f t="shared" si="203"/>
        <v>0</v>
      </c>
      <c r="AN564" s="233">
        <f t="shared" si="204"/>
        <v>0</v>
      </c>
      <c r="AO564" s="233">
        <f t="shared" si="205"/>
        <v>0</v>
      </c>
      <c r="AP564" s="233">
        <f t="shared" si="206"/>
        <v>0</v>
      </c>
      <c r="AQ564" s="233" t="str">
        <f t="shared" si="207"/>
        <v/>
      </c>
      <c r="AR564" s="113">
        <f t="shared" si="208"/>
        <v>0</v>
      </c>
    </row>
    <row r="565" spans="1:44">
      <c r="A565" s="158"/>
      <c r="B565" s="153"/>
      <c r="C565" s="154"/>
      <c r="D565" s="154"/>
      <c r="E565" s="154"/>
      <c r="F565" s="154"/>
      <c r="G565" s="154"/>
      <c r="H565" s="154"/>
      <c r="I565" s="150"/>
      <c r="J565" s="149"/>
      <c r="K565" s="151"/>
      <c r="L565" s="185">
        <f t="shared" si="214"/>
        <v>0</v>
      </c>
      <c r="M565" s="185">
        <f t="shared" si="215"/>
        <v>0</v>
      </c>
      <c r="N565" s="186">
        <f t="shared" si="216"/>
        <v>0</v>
      </c>
      <c r="O565" s="180"/>
      <c r="P565" s="177"/>
      <c r="Q565" s="166" t="str">
        <f t="shared" si="194"/>
        <v/>
      </c>
      <c r="R565" s="166"/>
      <c r="S565" s="167" t="e">
        <f>IF(HYPERLINK(INDEX(Tables!D:D,MATCH('BG Justif'!Q565,Tables!F:F,0)))&lt;&gt;"",HYPERLINK(INDEX(Tables!D:D,MATCH('BG Justif'!Q565,Tables!F:F,0)),"Tableau de variation"),"")</f>
        <v>#N/A</v>
      </c>
      <c r="T565" s="168"/>
      <c r="U565" s="169"/>
      <c r="Z565" s="233" t="str">
        <f t="shared" si="195"/>
        <v/>
      </c>
      <c r="AA565" s="233">
        <f t="shared" si="196"/>
        <v>0</v>
      </c>
      <c r="AB565" s="233">
        <f t="shared" si="209"/>
        <v>0</v>
      </c>
      <c r="AC565" s="233">
        <f t="shared" si="210"/>
        <v>0</v>
      </c>
      <c r="AD565" s="233">
        <f t="shared" si="211"/>
        <v>0</v>
      </c>
      <c r="AE565" s="233">
        <f t="shared" si="212"/>
        <v>0</v>
      </c>
      <c r="AF565" s="233">
        <f t="shared" si="213"/>
        <v>0</v>
      </c>
      <c r="AG565" s="233">
        <f t="shared" si="197"/>
        <v>0</v>
      </c>
      <c r="AH565" s="233">
        <f t="shared" si="198"/>
        <v>0</v>
      </c>
      <c r="AI565" s="233">
        <f t="shared" si="199"/>
        <v>0</v>
      </c>
      <c r="AJ565" s="233">
        <f t="shared" si="200"/>
        <v>0</v>
      </c>
      <c r="AK565" s="233">
        <f t="shared" si="201"/>
        <v>0</v>
      </c>
      <c r="AL565" s="233">
        <f t="shared" si="202"/>
        <v>0</v>
      </c>
      <c r="AM565" s="233">
        <f t="shared" si="203"/>
        <v>0</v>
      </c>
      <c r="AN565" s="233">
        <f t="shared" si="204"/>
        <v>0</v>
      </c>
      <c r="AO565" s="233">
        <f t="shared" si="205"/>
        <v>0</v>
      </c>
      <c r="AP565" s="233">
        <f t="shared" si="206"/>
        <v>0</v>
      </c>
      <c r="AQ565" s="233" t="str">
        <f t="shared" si="207"/>
        <v/>
      </c>
      <c r="AR565" s="113">
        <f t="shared" si="208"/>
        <v>0</v>
      </c>
    </row>
    <row r="566" spans="1:44">
      <c r="A566" s="158"/>
      <c r="B566" s="153"/>
      <c r="C566" s="154"/>
      <c r="D566" s="154"/>
      <c r="E566" s="154"/>
      <c r="F566" s="154"/>
      <c r="G566" s="154"/>
      <c r="H566" s="154"/>
      <c r="I566" s="141"/>
      <c r="J566" s="149"/>
      <c r="K566" s="143"/>
      <c r="L566" s="185">
        <f t="shared" si="214"/>
        <v>0</v>
      </c>
      <c r="M566" s="185">
        <f t="shared" si="215"/>
        <v>0</v>
      </c>
      <c r="N566" s="186">
        <f t="shared" si="216"/>
        <v>0</v>
      </c>
      <c r="O566" s="180"/>
      <c r="P566" s="177"/>
      <c r="Q566" s="166" t="str">
        <f t="shared" si="194"/>
        <v/>
      </c>
      <c r="R566" s="166"/>
      <c r="S566" s="167" t="e">
        <f>IF(HYPERLINK(INDEX(Tables!D:D,MATCH('BG Justif'!Q566,Tables!F:F,0)))&lt;&gt;"",HYPERLINK(INDEX(Tables!D:D,MATCH('BG Justif'!Q566,Tables!F:F,0)),"Tableau de variation"),"")</f>
        <v>#N/A</v>
      </c>
      <c r="T566" s="168"/>
      <c r="U566" s="169"/>
      <c r="Z566" s="233" t="str">
        <f t="shared" si="195"/>
        <v/>
      </c>
      <c r="AA566" s="233">
        <f t="shared" si="196"/>
        <v>0</v>
      </c>
      <c r="AB566" s="233">
        <f t="shared" si="209"/>
        <v>0</v>
      </c>
      <c r="AC566" s="233">
        <f t="shared" si="210"/>
        <v>0</v>
      </c>
      <c r="AD566" s="233">
        <f t="shared" si="211"/>
        <v>0</v>
      </c>
      <c r="AE566" s="233">
        <f t="shared" si="212"/>
        <v>0</v>
      </c>
      <c r="AF566" s="233">
        <f t="shared" si="213"/>
        <v>0</v>
      </c>
      <c r="AG566" s="233">
        <f t="shared" si="197"/>
        <v>0</v>
      </c>
      <c r="AH566" s="233">
        <f t="shared" si="198"/>
        <v>0</v>
      </c>
      <c r="AI566" s="233">
        <f t="shared" si="199"/>
        <v>0</v>
      </c>
      <c r="AJ566" s="233">
        <f t="shared" si="200"/>
        <v>0</v>
      </c>
      <c r="AK566" s="233">
        <f t="shared" si="201"/>
        <v>0</v>
      </c>
      <c r="AL566" s="233">
        <f t="shared" si="202"/>
        <v>0</v>
      </c>
      <c r="AM566" s="233">
        <f t="shared" si="203"/>
        <v>0</v>
      </c>
      <c r="AN566" s="233">
        <f t="shared" si="204"/>
        <v>0</v>
      </c>
      <c r="AO566" s="233">
        <f t="shared" si="205"/>
        <v>0</v>
      </c>
      <c r="AP566" s="233">
        <f t="shared" si="206"/>
        <v>0</v>
      </c>
      <c r="AQ566" s="233" t="str">
        <f t="shared" si="207"/>
        <v/>
      </c>
      <c r="AR566" s="113">
        <f t="shared" si="208"/>
        <v>0</v>
      </c>
    </row>
    <row r="567" spans="1:44">
      <c r="A567" s="158"/>
      <c r="B567" s="153"/>
      <c r="C567" s="154"/>
      <c r="D567" s="154"/>
      <c r="E567" s="154"/>
      <c r="F567" s="154"/>
      <c r="G567" s="154"/>
      <c r="H567" s="154"/>
      <c r="I567" s="150"/>
      <c r="J567" s="149"/>
      <c r="K567" s="151"/>
      <c r="L567" s="185">
        <f t="shared" si="214"/>
        <v>0</v>
      </c>
      <c r="M567" s="185">
        <f t="shared" si="215"/>
        <v>0</v>
      </c>
      <c r="N567" s="186">
        <f t="shared" si="216"/>
        <v>0</v>
      </c>
      <c r="O567" s="180"/>
      <c r="P567" s="177"/>
      <c r="Q567" s="166" t="str">
        <f t="shared" si="194"/>
        <v/>
      </c>
      <c r="R567" s="166"/>
      <c r="S567" s="167" t="e">
        <f>IF(HYPERLINK(INDEX(Tables!D:D,MATCH('BG Justif'!Q567,Tables!F:F,0)))&lt;&gt;"",HYPERLINK(INDEX(Tables!D:D,MATCH('BG Justif'!Q567,Tables!F:F,0)),"Tableau de variation"),"")</f>
        <v>#N/A</v>
      </c>
      <c r="T567" s="168"/>
      <c r="U567" s="169"/>
      <c r="Z567" s="233" t="str">
        <f t="shared" si="195"/>
        <v/>
      </c>
      <c r="AA567" s="233">
        <f t="shared" si="196"/>
        <v>0</v>
      </c>
      <c r="AB567" s="233">
        <f t="shared" si="209"/>
        <v>0</v>
      </c>
      <c r="AC567" s="233">
        <f t="shared" si="210"/>
        <v>0</v>
      </c>
      <c r="AD567" s="233">
        <f t="shared" si="211"/>
        <v>0</v>
      </c>
      <c r="AE567" s="233">
        <f t="shared" si="212"/>
        <v>0</v>
      </c>
      <c r="AF567" s="233">
        <f t="shared" si="213"/>
        <v>0</v>
      </c>
      <c r="AG567" s="233">
        <f t="shared" si="197"/>
        <v>0</v>
      </c>
      <c r="AH567" s="233">
        <f t="shared" si="198"/>
        <v>0</v>
      </c>
      <c r="AI567" s="233">
        <f t="shared" si="199"/>
        <v>0</v>
      </c>
      <c r="AJ567" s="233">
        <f t="shared" si="200"/>
        <v>0</v>
      </c>
      <c r="AK567" s="233">
        <f t="shared" si="201"/>
        <v>0</v>
      </c>
      <c r="AL567" s="233">
        <f t="shared" si="202"/>
        <v>0</v>
      </c>
      <c r="AM567" s="233">
        <f t="shared" si="203"/>
        <v>0</v>
      </c>
      <c r="AN567" s="233">
        <f t="shared" si="204"/>
        <v>0</v>
      </c>
      <c r="AO567" s="233">
        <f t="shared" si="205"/>
        <v>0</v>
      </c>
      <c r="AP567" s="233">
        <f t="shared" si="206"/>
        <v>0</v>
      </c>
      <c r="AQ567" s="233" t="str">
        <f t="shared" si="207"/>
        <v/>
      </c>
      <c r="AR567" s="113">
        <f t="shared" si="208"/>
        <v>0</v>
      </c>
    </row>
    <row r="568" spans="1:44">
      <c r="A568" s="158"/>
      <c r="B568" s="153"/>
      <c r="C568" s="154"/>
      <c r="D568" s="154"/>
      <c r="E568" s="154"/>
      <c r="F568" s="154"/>
      <c r="G568" s="154"/>
      <c r="H568" s="154"/>
      <c r="I568" s="141"/>
      <c r="J568" s="149"/>
      <c r="K568" s="143"/>
      <c r="L568" s="185">
        <f t="shared" si="214"/>
        <v>0</v>
      </c>
      <c r="M568" s="185">
        <f t="shared" si="215"/>
        <v>0</v>
      </c>
      <c r="N568" s="186">
        <f t="shared" si="216"/>
        <v>0</v>
      </c>
      <c r="O568" s="180"/>
      <c r="P568" s="177"/>
      <c r="Q568" s="166" t="str">
        <f t="shared" si="194"/>
        <v/>
      </c>
      <c r="R568" s="166"/>
      <c r="S568" s="167" t="e">
        <f>IF(HYPERLINK(INDEX(Tables!D:D,MATCH('BG Justif'!Q568,Tables!F:F,0)))&lt;&gt;"",HYPERLINK(INDEX(Tables!D:D,MATCH('BG Justif'!Q568,Tables!F:F,0)),"Tableau de variation"),"")</f>
        <v>#N/A</v>
      </c>
      <c r="T568" s="168"/>
      <c r="U568" s="169"/>
      <c r="Z568" s="233" t="str">
        <f t="shared" si="195"/>
        <v/>
      </c>
      <c r="AA568" s="233">
        <f t="shared" si="196"/>
        <v>0</v>
      </c>
      <c r="AB568" s="233">
        <f t="shared" si="209"/>
        <v>0</v>
      </c>
      <c r="AC568" s="233">
        <f t="shared" si="210"/>
        <v>0</v>
      </c>
      <c r="AD568" s="233">
        <f t="shared" si="211"/>
        <v>0</v>
      </c>
      <c r="AE568" s="233">
        <f t="shared" si="212"/>
        <v>0</v>
      </c>
      <c r="AF568" s="233">
        <f t="shared" si="213"/>
        <v>0</v>
      </c>
      <c r="AG568" s="233">
        <f t="shared" si="197"/>
        <v>0</v>
      </c>
      <c r="AH568" s="233">
        <f t="shared" si="198"/>
        <v>0</v>
      </c>
      <c r="AI568" s="233">
        <f t="shared" si="199"/>
        <v>0</v>
      </c>
      <c r="AJ568" s="233">
        <f t="shared" si="200"/>
        <v>0</v>
      </c>
      <c r="AK568" s="233">
        <f t="shared" si="201"/>
        <v>0</v>
      </c>
      <c r="AL568" s="233">
        <f t="shared" si="202"/>
        <v>0</v>
      </c>
      <c r="AM568" s="233">
        <f t="shared" si="203"/>
        <v>0</v>
      </c>
      <c r="AN568" s="233">
        <f t="shared" si="204"/>
        <v>0</v>
      </c>
      <c r="AO568" s="233">
        <f t="shared" si="205"/>
        <v>0</v>
      </c>
      <c r="AP568" s="233">
        <f t="shared" si="206"/>
        <v>0</v>
      </c>
      <c r="AQ568" s="233" t="str">
        <f t="shared" si="207"/>
        <v/>
      </c>
      <c r="AR568" s="113">
        <f t="shared" si="208"/>
        <v>0</v>
      </c>
    </row>
    <row r="569" spans="1:44">
      <c r="A569" s="158"/>
      <c r="B569" s="153"/>
      <c r="C569" s="154"/>
      <c r="D569" s="154"/>
      <c r="E569" s="154"/>
      <c r="F569" s="154"/>
      <c r="G569" s="154"/>
      <c r="H569" s="154"/>
      <c r="I569" s="150"/>
      <c r="J569" s="149"/>
      <c r="K569" s="151"/>
      <c r="L569" s="185">
        <f t="shared" si="214"/>
        <v>0</v>
      </c>
      <c r="M569" s="185">
        <f t="shared" si="215"/>
        <v>0</v>
      </c>
      <c r="N569" s="186">
        <f t="shared" si="216"/>
        <v>0</v>
      </c>
      <c r="O569" s="180"/>
      <c r="P569" s="177"/>
      <c r="Q569" s="166" t="str">
        <f t="shared" si="194"/>
        <v/>
      </c>
      <c r="R569" s="166"/>
      <c r="S569" s="167" t="e">
        <f>IF(HYPERLINK(INDEX(Tables!D:D,MATCH('BG Justif'!Q569,Tables!F:F,0)))&lt;&gt;"",HYPERLINK(INDEX(Tables!D:D,MATCH('BG Justif'!Q569,Tables!F:F,0)),"Tableau de variation"),"")</f>
        <v>#N/A</v>
      </c>
      <c r="T569" s="168"/>
      <c r="U569" s="169"/>
      <c r="Z569" s="233" t="str">
        <f t="shared" si="195"/>
        <v/>
      </c>
      <c r="AA569" s="233">
        <f t="shared" si="196"/>
        <v>0</v>
      </c>
      <c r="AB569" s="233">
        <f t="shared" si="209"/>
        <v>0</v>
      </c>
      <c r="AC569" s="233">
        <f t="shared" si="210"/>
        <v>0</v>
      </c>
      <c r="AD569" s="233">
        <f t="shared" si="211"/>
        <v>0</v>
      </c>
      <c r="AE569" s="233">
        <f t="shared" si="212"/>
        <v>0</v>
      </c>
      <c r="AF569" s="233">
        <f t="shared" si="213"/>
        <v>0</v>
      </c>
      <c r="AG569" s="233">
        <f t="shared" si="197"/>
        <v>0</v>
      </c>
      <c r="AH569" s="233">
        <f t="shared" si="198"/>
        <v>0</v>
      </c>
      <c r="AI569" s="233">
        <f t="shared" si="199"/>
        <v>0</v>
      </c>
      <c r="AJ569" s="233">
        <f t="shared" si="200"/>
        <v>0</v>
      </c>
      <c r="AK569" s="233">
        <f t="shared" si="201"/>
        <v>0</v>
      </c>
      <c r="AL569" s="233">
        <f t="shared" si="202"/>
        <v>0</v>
      </c>
      <c r="AM569" s="233">
        <f t="shared" si="203"/>
        <v>0</v>
      </c>
      <c r="AN569" s="233">
        <f t="shared" si="204"/>
        <v>0</v>
      </c>
      <c r="AO569" s="233">
        <f t="shared" si="205"/>
        <v>0</v>
      </c>
      <c r="AP569" s="233">
        <f t="shared" si="206"/>
        <v>0</v>
      </c>
      <c r="AQ569" s="233" t="str">
        <f t="shared" si="207"/>
        <v/>
      </c>
      <c r="AR569" s="113">
        <f t="shared" si="208"/>
        <v>0</v>
      </c>
    </row>
    <row r="570" spans="1:44">
      <c r="A570" s="158"/>
      <c r="B570" s="153"/>
      <c r="C570" s="154"/>
      <c r="D570" s="154"/>
      <c r="E570" s="154"/>
      <c r="F570" s="154"/>
      <c r="G570" s="154"/>
      <c r="H570" s="154"/>
      <c r="I570" s="141"/>
      <c r="J570" s="149"/>
      <c r="K570" s="143"/>
      <c r="L570" s="185">
        <f t="shared" si="214"/>
        <v>0</v>
      </c>
      <c r="M570" s="185">
        <f t="shared" si="215"/>
        <v>0</v>
      </c>
      <c r="N570" s="186">
        <f t="shared" si="216"/>
        <v>0</v>
      </c>
      <c r="O570" s="180"/>
      <c r="P570" s="177"/>
      <c r="Q570" s="166" t="str">
        <f t="shared" si="194"/>
        <v/>
      </c>
      <c r="R570" s="166"/>
      <c r="S570" s="167" t="e">
        <f>IF(HYPERLINK(INDEX(Tables!D:D,MATCH('BG Justif'!Q570,Tables!F:F,0)))&lt;&gt;"",HYPERLINK(INDEX(Tables!D:D,MATCH('BG Justif'!Q570,Tables!F:F,0)),"Tableau de variation"),"")</f>
        <v>#N/A</v>
      </c>
      <c r="T570" s="168"/>
      <c r="U570" s="169"/>
      <c r="Z570" s="233" t="str">
        <f t="shared" si="195"/>
        <v/>
      </c>
      <c r="AA570" s="233">
        <f t="shared" si="196"/>
        <v>0</v>
      </c>
      <c r="AB570" s="233">
        <f t="shared" si="209"/>
        <v>0</v>
      </c>
      <c r="AC570" s="233">
        <f t="shared" si="210"/>
        <v>0</v>
      </c>
      <c r="AD570" s="233">
        <f t="shared" si="211"/>
        <v>0</v>
      </c>
      <c r="AE570" s="233">
        <f t="shared" si="212"/>
        <v>0</v>
      </c>
      <c r="AF570" s="233">
        <f t="shared" si="213"/>
        <v>0</v>
      </c>
      <c r="AG570" s="233">
        <f t="shared" si="197"/>
        <v>0</v>
      </c>
      <c r="AH570" s="233">
        <f t="shared" si="198"/>
        <v>0</v>
      </c>
      <c r="AI570" s="233">
        <f t="shared" si="199"/>
        <v>0</v>
      </c>
      <c r="AJ570" s="233">
        <f t="shared" si="200"/>
        <v>0</v>
      </c>
      <c r="AK570" s="233">
        <f t="shared" si="201"/>
        <v>0</v>
      </c>
      <c r="AL570" s="233">
        <f t="shared" si="202"/>
        <v>0</v>
      </c>
      <c r="AM570" s="233">
        <f t="shared" si="203"/>
        <v>0</v>
      </c>
      <c r="AN570" s="233">
        <f t="shared" si="204"/>
        <v>0</v>
      </c>
      <c r="AO570" s="233">
        <f t="shared" si="205"/>
        <v>0</v>
      </c>
      <c r="AP570" s="233">
        <f t="shared" si="206"/>
        <v>0</v>
      </c>
      <c r="AQ570" s="233" t="str">
        <f t="shared" si="207"/>
        <v/>
      </c>
      <c r="AR570" s="113">
        <f t="shared" si="208"/>
        <v>0</v>
      </c>
    </row>
    <row r="571" spans="1:44">
      <c r="A571" s="158"/>
      <c r="B571" s="153"/>
      <c r="C571" s="154"/>
      <c r="D571" s="154"/>
      <c r="E571" s="154"/>
      <c r="F571" s="154"/>
      <c r="G571" s="154"/>
      <c r="H571" s="154"/>
      <c r="I571" s="150"/>
      <c r="J571" s="149"/>
      <c r="K571" s="151"/>
      <c r="L571" s="185">
        <f t="shared" si="214"/>
        <v>0</v>
      </c>
      <c r="M571" s="185">
        <f t="shared" si="215"/>
        <v>0</v>
      </c>
      <c r="N571" s="186">
        <f t="shared" si="216"/>
        <v>0</v>
      </c>
      <c r="O571" s="180"/>
      <c r="P571" s="177"/>
      <c r="Q571" s="166" t="str">
        <f t="shared" si="194"/>
        <v/>
      </c>
      <c r="R571" s="166"/>
      <c r="S571" s="167" t="e">
        <f>IF(HYPERLINK(INDEX(Tables!D:D,MATCH('BG Justif'!Q571,Tables!F:F,0)))&lt;&gt;"",HYPERLINK(INDEX(Tables!D:D,MATCH('BG Justif'!Q571,Tables!F:F,0)),"Tableau de variation"),"")</f>
        <v>#N/A</v>
      </c>
      <c r="T571" s="168"/>
      <c r="U571" s="169"/>
      <c r="Z571" s="233" t="str">
        <f t="shared" si="195"/>
        <v/>
      </c>
      <c r="AA571" s="233">
        <f t="shared" si="196"/>
        <v>0</v>
      </c>
      <c r="AB571" s="233">
        <f t="shared" si="209"/>
        <v>0</v>
      </c>
      <c r="AC571" s="233">
        <f t="shared" si="210"/>
        <v>0</v>
      </c>
      <c r="AD571" s="233">
        <f t="shared" si="211"/>
        <v>0</v>
      </c>
      <c r="AE571" s="233">
        <f t="shared" si="212"/>
        <v>0</v>
      </c>
      <c r="AF571" s="233">
        <f t="shared" si="213"/>
        <v>0</v>
      </c>
      <c r="AG571" s="233">
        <f t="shared" si="197"/>
        <v>0</v>
      </c>
      <c r="AH571" s="233">
        <f t="shared" si="198"/>
        <v>0</v>
      </c>
      <c r="AI571" s="233">
        <f t="shared" si="199"/>
        <v>0</v>
      </c>
      <c r="AJ571" s="233">
        <f t="shared" si="200"/>
        <v>0</v>
      </c>
      <c r="AK571" s="233">
        <f t="shared" si="201"/>
        <v>0</v>
      </c>
      <c r="AL571" s="233">
        <f t="shared" si="202"/>
        <v>0</v>
      </c>
      <c r="AM571" s="233">
        <f t="shared" si="203"/>
        <v>0</v>
      </c>
      <c r="AN571" s="233">
        <f t="shared" si="204"/>
        <v>0</v>
      </c>
      <c r="AO571" s="233">
        <f t="shared" si="205"/>
        <v>0</v>
      </c>
      <c r="AP571" s="233">
        <f t="shared" si="206"/>
        <v>0</v>
      </c>
      <c r="AQ571" s="233" t="str">
        <f t="shared" si="207"/>
        <v/>
      </c>
      <c r="AR571" s="113">
        <f t="shared" si="208"/>
        <v>0</v>
      </c>
    </row>
    <row r="572" spans="1:44">
      <c r="A572" s="158"/>
      <c r="B572" s="153"/>
      <c r="C572" s="154"/>
      <c r="D572" s="154"/>
      <c r="E572" s="154"/>
      <c r="F572" s="154"/>
      <c r="G572" s="154"/>
      <c r="H572" s="154"/>
      <c r="I572" s="141"/>
      <c r="J572" s="149"/>
      <c r="K572" s="143"/>
      <c r="L572" s="185">
        <f t="shared" si="214"/>
        <v>0</v>
      </c>
      <c r="M572" s="185">
        <f t="shared" si="215"/>
        <v>0</v>
      </c>
      <c r="N572" s="186">
        <f t="shared" si="216"/>
        <v>0</v>
      </c>
      <c r="O572" s="180"/>
      <c r="P572" s="177"/>
      <c r="Q572" s="166" t="str">
        <f t="shared" si="194"/>
        <v/>
      </c>
      <c r="R572" s="166"/>
      <c r="S572" s="167" t="e">
        <f>IF(HYPERLINK(INDEX(Tables!D:D,MATCH('BG Justif'!Q572,Tables!F:F,0)))&lt;&gt;"",HYPERLINK(INDEX(Tables!D:D,MATCH('BG Justif'!Q572,Tables!F:F,0)),"Tableau de variation"),"")</f>
        <v>#N/A</v>
      </c>
      <c r="T572" s="168"/>
      <c r="U572" s="169"/>
      <c r="Z572" s="233" t="str">
        <f t="shared" si="195"/>
        <v/>
      </c>
      <c r="AA572" s="233">
        <f t="shared" si="196"/>
        <v>0</v>
      </c>
      <c r="AB572" s="233">
        <f t="shared" si="209"/>
        <v>0</v>
      </c>
      <c r="AC572" s="233">
        <f t="shared" si="210"/>
        <v>0</v>
      </c>
      <c r="AD572" s="233">
        <f t="shared" si="211"/>
        <v>0</v>
      </c>
      <c r="AE572" s="233">
        <f t="shared" si="212"/>
        <v>0</v>
      </c>
      <c r="AF572" s="233">
        <f t="shared" si="213"/>
        <v>0</v>
      </c>
      <c r="AG572" s="233">
        <f t="shared" si="197"/>
        <v>0</v>
      </c>
      <c r="AH572" s="233">
        <f t="shared" si="198"/>
        <v>0</v>
      </c>
      <c r="AI572" s="233">
        <f t="shared" si="199"/>
        <v>0</v>
      </c>
      <c r="AJ572" s="233">
        <f t="shared" si="200"/>
        <v>0</v>
      </c>
      <c r="AK572" s="233">
        <f t="shared" si="201"/>
        <v>0</v>
      </c>
      <c r="AL572" s="233">
        <f t="shared" si="202"/>
        <v>0</v>
      </c>
      <c r="AM572" s="233">
        <f t="shared" si="203"/>
        <v>0</v>
      </c>
      <c r="AN572" s="233">
        <f t="shared" si="204"/>
        <v>0</v>
      </c>
      <c r="AO572" s="233">
        <f t="shared" si="205"/>
        <v>0</v>
      </c>
      <c r="AP572" s="233">
        <f t="shared" si="206"/>
        <v>0</v>
      </c>
      <c r="AQ572" s="233" t="str">
        <f t="shared" si="207"/>
        <v/>
      </c>
      <c r="AR572" s="113">
        <f t="shared" si="208"/>
        <v>0</v>
      </c>
    </row>
    <row r="573" spans="1:44">
      <c r="A573" s="158"/>
      <c r="B573" s="153"/>
      <c r="C573" s="154"/>
      <c r="D573" s="154"/>
      <c r="E573" s="154"/>
      <c r="F573" s="154"/>
      <c r="G573" s="154"/>
      <c r="H573" s="154"/>
      <c r="I573" s="150"/>
      <c r="J573" s="149"/>
      <c r="K573" s="151"/>
      <c r="L573" s="185">
        <f t="shared" si="214"/>
        <v>0</v>
      </c>
      <c r="M573" s="185">
        <f t="shared" si="215"/>
        <v>0</v>
      </c>
      <c r="N573" s="186">
        <f t="shared" si="216"/>
        <v>0</v>
      </c>
      <c r="O573" s="180"/>
      <c r="P573" s="177"/>
      <c r="Q573" s="166" t="str">
        <f t="shared" si="194"/>
        <v/>
      </c>
      <c r="R573" s="166"/>
      <c r="S573" s="167" t="e">
        <f>IF(HYPERLINK(INDEX(Tables!D:D,MATCH('BG Justif'!Q573,Tables!F:F,0)))&lt;&gt;"",HYPERLINK(INDEX(Tables!D:D,MATCH('BG Justif'!Q573,Tables!F:F,0)),"Tableau de variation"),"")</f>
        <v>#N/A</v>
      </c>
      <c r="T573" s="168"/>
      <c r="U573" s="169"/>
      <c r="Z573" s="233" t="str">
        <f t="shared" si="195"/>
        <v/>
      </c>
      <c r="AA573" s="233">
        <f t="shared" si="196"/>
        <v>0</v>
      </c>
      <c r="AB573" s="233">
        <f t="shared" si="209"/>
        <v>0</v>
      </c>
      <c r="AC573" s="233">
        <f t="shared" si="210"/>
        <v>0</v>
      </c>
      <c r="AD573" s="233">
        <f t="shared" si="211"/>
        <v>0</v>
      </c>
      <c r="AE573" s="233">
        <f t="shared" si="212"/>
        <v>0</v>
      </c>
      <c r="AF573" s="233">
        <f t="shared" si="213"/>
        <v>0</v>
      </c>
      <c r="AG573" s="233">
        <f t="shared" si="197"/>
        <v>0</v>
      </c>
      <c r="AH573" s="233">
        <f t="shared" si="198"/>
        <v>0</v>
      </c>
      <c r="AI573" s="233">
        <f t="shared" si="199"/>
        <v>0</v>
      </c>
      <c r="AJ573" s="233">
        <f t="shared" si="200"/>
        <v>0</v>
      </c>
      <c r="AK573" s="233">
        <f t="shared" si="201"/>
        <v>0</v>
      </c>
      <c r="AL573" s="233">
        <f t="shared" si="202"/>
        <v>0</v>
      </c>
      <c r="AM573" s="233">
        <f t="shared" si="203"/>
        <v>0</v>
      </c>
      <c r="AN573" s="233">
        <f t="shared" si="204"/>
        <v>0</v>
      </c>
      <c r="AO573" s="233">
        <f t="shared" si="205"/>
        <v>0</v>
      </c>
      <c r="AP573" s="233">
        <f t="shared" si="206"/>
        <v>0</v>
      </c>
      <c r="AQ573" s="233" t="str">
        <f t="shared" si="207"/>
        <v/>
      </c>
      <c r="AR573" s="113">
        <f t="shared" si="208"/>
        <v>0</v>
      </c>
    </row>
    <row r="574" spans="1:44">
      <c r="A574" s="158"/>
      <c r="B574" s="153"/>
      <c r="C574" s="154"/>
      <c r="D574" s="154"/>
      <c r="E574" s="154"/>
      <c r="F574" s="154"/>
      <c r="G574" s="154"/>
      <c r="H574" s="154"/>
      <c r="I574" s="141"/>
      <c r="J574" s="149"/>
      <c r="K574" s="143"/>
      <c r="L574" s="185">
        <f t="shared" si="214"/>
        <v>0</v>
      </c>
      <c r="M574" s="185">
        <f t="shared" si="215"/>
        <v>0</v>
      </c>
      <c r="N574" s="186">
        <f t="shared" si="216"/>
        <v>0</v>
      </c>
      <c r="O574" s="180"/>
      <c r="P574" s="177"/>
      <c r="Q574" s="166" t="str">
        <f t="shared" si="194"/>
        <v/>
      </c>
      <c r="R574" s="166"/>
      <c r="S574" s="167" t="e">
        <f>IF(HYPERLINK(INDEX(Tables!D:D,MATCH('BG Justif'!Q574,Tables!F:F,0)))&lt;&gt;"",HYPERLINK(INDEX(Tables!D:D,MATCH('BG Justif'!Q574,Tables!F:F,0)),"Tableau de variation"),"")</f>
        <v>#N/A</v>
      </c>
      <c r="T574" s="168"/>
      <c r="U574" s="169"/>
      <c r="Z574" s="233" t="str">
        <f t="shared" si="195"/>
        <v/>
      </c>
      <c r="AA574" s="233">
        <f t="shared" si="196"/>
        <v>0</v>
      </c>
      <c r="AB574" s="233">
        <f t="shared" si="209"/>
        <v>0</v>
      </c>
      <c r="AC574" s="233">
        <f t="shared" si="210"/>
        <v>0</v>
      </c>
      <c r="AD574" s="233">
        <f t="shared" si="211"/>
        <v>0</v>
      </c>
      <c r="AE574" s="233">
        <f t="shared" si="212"/>
        <v>0</v>
      </c>
      <c r="AF574" s="233">
        <f t="shared" si="213"/>
        <v>0</v>
      </c>
      <c r="AG574" s="233">
        <f t="shared" si="197"/>
        <v>0</v>
      </c>
      <c r="AH574" s="233">
        <f t="shared" si="198"/>
        <v>0</v>
      </c>
      <c r="AI574" s="233">
        <f t="shared" si="199"/>
        <v>0</v>
      </c>
      <c r="AJ574" s="233">
        <f t="shared" si="200"/>
        <v>0</v>
      </c>
      <c r="AK574" s="233">
        <f t="shared" si="201"/>
        <v>0</v>
      </c>
      <c r="AL574" s="233">
        <f t="shared" si="202"/>
        <v>0</v>
      </c>
      <c r="AM574" s="233">
        <f t="shared" si="203"/>
        <v>0</v>
      </c>
      <c r="AN574" s="233">
        <f t="shared" si="204"/>
        <v>0</v>
      </c>
      <c r="AO574" s="233">
        <f t="shared" si="205"/>
        <v>0</v>
      </c>
      <c r="AP574" s="233">
        <f t="shared" si="206"/>
        <v>0</v>
      </c>
      <c r="AQ574" s="233" t="str">
        <f t="shared" si="207"/>
        <v/>
      </c>
      <c r="AR574" s="113">
        <f t="shared" si="208"/>
        <v>0</v>
      </c>
    </row>
    <row r="575" spans="1:44">
      <c r="A575" s="158"/>
      <c r="B575" s="153"/>
      <c r="C575" s="154"/>
      <c r="D575" s="154"/>
      <c r="E575" s="154"/>
      <c r="F575" s="154"/>
      <c r="G575" s="154"/>
      <c r="H575" s="154"/>
      <c r="I575" s="150"/>
      <c r="J575" s="149"/>
      <c r="K575" s="151"/>
      <c r="L575" s="185">
        <f t="shared" si="214"/>
        <v>0</v>
      </c>
      <c r="M575" s="185">
        <f t="shared" si="215"/>
        <v>0</v>
      </c>
      <c r="N575" s="186">
        <f t="shared" si="216"/>
        <v>0</v>
      </c>
      <c r="O575" s="180"/>
      <c r="P575" s="177"/>
      <c r="Q575" s="166" t="str">
        <f t="shared" si="194"/>
        <v/>
      </c>
      <c r="R575" s="166"/>
      <c r="S575" s="167" t="e">
        <f>IF(HYPERLINK(INDEX(Tables!D:D,MATCH('BG Justif'!Q575,Tables!F:F,0)))&lt;&gt;"",HYPERLINK(INDEX(Tables!D:D,MATCH('BG Justif'!Q575,Tables!F:F,0)),"Tableau de variation"),"")</f>
        <v>#N/A</v>
      </c>
      <c r="T575" s="168"/>
      <c r="U575" s="169"/>
      <c r="Z575" s="233" t="str">
        <f t="shared" si="195"/>
        <v/>
      </c>
      <c r="AA575" s="233">
        <f t="shared" si="196"/>
        <v>0</v>
      </c>
      <c r="AB575" s="233">
        <f t="shared" si="209"/>
        <v>0</v>
      </c>
      <c r="AC575" s="233">
        <f t="shared" si="210"/>
        <v>0</v>
      </c>
      <c r="AD575" s="233">
        <f t="shared" si="211"/>
        <v>0</v>
      </c>
      <c r="AE575" s="233">
        <f t="shared" si="212"/>
        <v>0</v>
      </c>
      <c r="AF575" s="233">
        <f t="shared" si="213"/>
        <v>0</v>
      </c>
      <c r="AG575" s="233">
        <f t="shared" si="197"/>
        <v>0</v>
      </c>
      <c r="AH575" s="233">
        <f t="shared" si="198"/>
        <v>0</v>
      </c>
      <c r="AI575" s="233">
        <f t="shared" si="199"/>
        <v>0</v>
      </c>
      <c r="AJ575" s="233">
        <f t="shared" si="200"/>
        <v>0</v>
      </c>
      <c r="AK575" s="233">
        <f t="shared" si="201"/>
        <v>0</v>
      </c>
      <c r="AL575" s="233">
        <f t="shared" si="202"/>
        <v>0</v>
      </c>
      <c r="AM575" s="233">
        <f t="shared" si="203"/>
        <v>0</v>
      </c>
      <c r="AN575" s="233">
        <f t="shared" si="204"/>
        <v>0</v>
      </c>
      <c r="AO575" s="233">
        <f t="shared" si="205"/>
        <v>0</v>
      </c>
      <c r="AP575" s="233">
        <f t="shared" si="206"/>
        <v>0</v>
      </c>
      <c r="AQ575" s="233" t="str">
        <f t="shared" si="207"/>
        <v/>
      </c>
      <c r="AR575" s="113">
        <f t="shared" si="208"/>
        <v>0</v>
      </c>
    </row>
    <row r="576" spans="1:44">
      <c r="A576" s="158"/>
      <c r="B576" s="153"/>
      <c r="C576" s="154"/>
      <c r="D576" s="154"/>
      <c r="E576" s="154"/>
      <c r="F576" s="154"/>
      <c r="G576" s="154"/>
      <c r="H576" s="154"/>
      <c r="I576" s="141"/>
      <c r="J576" s="149"/>
      <c r="K576" s="143"/>
      <c r="L576" s="185">
        <f t="shared" si="214"/>
        <v>0</v>
      </c>
      <c r="M576" s="185">
        <f t="shared" si="215"/>
        <v>0</v>
      </c>
      <c r="N576" s="186">
        <f t="shared" si="216"/>
        <v>0</v>
      </c>
      <c r="O576" s="180"/>
      <c r="P576" s="177"/>
      <c r="Q576" s="166" t="str">
        <f t="shared" si="194"/>
        <v/>
      </c>
      <c r="R576" s="166"/>
      <c r="S576" s="167" t="e">
        <f>IF(HYPERLINK(INDEX(Tables!D:D,MATCH('BG Justif'!Q576,Tables!F:F,0)))&lt;&gt;"",HYPERLINK(INDEX(Tables!D:D,MATCH('BG Justif'!Q576,Tables!F:F,0)),"Tableau de variation"),"")</f>
        <v>#N/A</v>
      </c>
      <c r="T576" s="168"/>
      <c r="U576" s="169"/>
      <c r="Z576" s="233" t="str">
        <f t="shared" si="195"/>
        <v/>
      </c>
      <c r="AA576" s="233">
        <f t="shared" si="196"/>
        <v>0</v>
      </c>
      <c r="AB576" s="233">
        <f t="shared" si="209"/>
        <v>0</v>
      </c>
      <c r="AC576" s="233">
        <f t="shared" si="210"/>
        <v>0</v>
      </c>
      <c r="AD576" s="233">
        <f t="shared" si="211"/>
        <v>0</v>
      </c>
      <c r="AE576" s="233">
        <f t="shared" si="212"/>
        <v>0</v>
      </c>
      <c r="AF576" s="233">
        <f t="shared" si="213"/>
        <v>0</v>
      </c>
      <c r="AG576" s="233">
        <f t="shared" si="197"/>
        <v>0</v>
      </c>
      <c r="AH576" s="233">
        <f t="shared" si="198"/>
        <v>0</v>
      </c>
      <c r="AI576" s="233">
        <f t="shared" si="199"/>
        <v>0</v>
      </c>
      <c r="AJ576" s="233">
        <f t="shared" si="200"/>
        <v>0</v>
      </c>
      <c r="AK576" s="233">
        <f t="shared" si="201"/>
        <v>0</v>
      </c>
      <c r="AL576" s="233">
        <f t="shared" si="202"/>
        <v>0</v>
      </c>
      <c r="AM576" s="233">
        <f t="shared" si="203"/>
        <v>0</v>
      </c>
      <c r="AN576" s="233">
        <f t="shared" si="204"/>
        <v>0</v>
      </c>
      <c r="AO576" s="233">
        <f t="shared" si="205"/>
        <v>0</v>
      </c>
      <c r="AP576" s="233">
        <f t="shared" si="206"/>
        <v>0</v>
      </c>
      <c r="AQ576" s="233" t="str">
        <f t="shared" si="207"/>
        <v/>
      </c>
      <c r="AR576" s="113">
        <f t="shared" si="208"/>
        <v>0</v>
      </c>
    </row>
    <row r="577" spans="1:44">
      <c r="A577" s="158"/>
      <c r="B577" s="153"/>
      <c r="C577" s="154"/>
      <c r="D577" s="154"/>
      <c r="E577" s="154"/>
      <c r="F577" s="154"/>
      <c r="G577" s="154"/>
      <c r="H577" s="154"/>
      <c r="I577" s="150"/>
      <c r="J577" s="149"/>
      <c r="K577" s="151"/>
      <c r="L577" s="185">
        <f t="shared" si="214"/>
        <v>0</v>
      </c>
      <c r="M577" s="185">
        <f t="shared" si="215"/>
        <v>0</v>
      </c>
      <c r="N577" s="186">
        <f t="shared" si="216"/>
        <v>0</v>
      </c>
      <c r="O577" s="180"/>
      <c r="P577" s="177"/>
      <c r="Q577" s="166" t="str">
        <f t="shared" si="194"/>
        <v/>
      </c>
      <c r="R577" s="166"/>
      <c r="S577" s="167" t="e">
        <f>IF(HYPERLINK(INDEX(Tables!D:D,MATCH('BG Justif'!Q577,Tables!F:F,0)))&lt;&gt;"",HYPERLINK(INDEX(Tables!D:D,MATCH('BG Justif'!Q577,Tables!F:F,0)),"Tableau de variation"),"")</f>
        <v>#N/A</v>
      </c>
      <c r="T577" s="168"/>
      <c r="U577" s="169"/>
      <c r="Z577" s="233" t="str">
        <f t="shared" si="195"/>
        <v/>
      </c>
      <c r="AA577" s="233">
        <f t="shared" si="196"/>
        <v>0</v>
      </c>
      <c r="AB577" s="233">
        <f t="shared" si="209"/>
        <v>0</v>
      </c>
      <c r="AC577" s="233">
        <f t="shared" si="210"/>
        <v>0</v>
      </c>
      <c r="AD577" s="233">
        <f t="shared" si="211"/>
        <v>0</v>
      </c>
      <c r="AE577" s="233">
        <f t="shared" si="212"/>
        <v>0</v>
      </c>
      <c r="AF577" s="233">
        <f t="shared" si="213"/>
        <v>0</v>
      </c>
      <c r="AG577" s="233">
        <f t="shared" si="197"/>
        <v>0</v>
      </c>
      <c r="AH577" s="233">
        <f t="shared" si="198"/>
        <v>0</v>
      </c>
      <c r="AI577" s="233">
        <f t="shared" si="199"/>
        <v>0</v>
      </c>
      <c r="AJ577" s="233">
        <f t="shared" si="200"/>
        <v>0</v>
      </c>
      <c r="AK577" s="233">
        <f t="shared" si="201"/>
        <v>0</v>
      </c>
      <c r="AL577" s="233">
        <f t="shared" si="202"/>
        <v>0</v>
      </c>
      <c r="AM577" s="233">
        <f t="shared" si="203"/>
        <v>0</v>
      </c>
      <c r="AN577" s="233">
        <f t="shared" si="204"/>
        <v>0</v>
      </c>
      <c r="AO577" s="233">
        <f t="shared" si="205"/>
        <v>0</v>
      </c>
      <c r="AP577" s="233">
        <f t="shared" si="206"/>
        <v>0</v>
      </c>
      <c r="AQ577" s="233" t="str">
        <f t="shared" si="207"/>
        <v/>
      </c>
      <c r="AR577" s="113">
        <f t="shared" si="208"/>
        <v>0</v>
      </c>
    </row>
    <row r="578" spans="1:44">
      <c r="A578" s="158"/>
      <c r="B578" s="153"/>
      <c r="C578" s="154"/>
      <c r="D578" s="154"/>
      <c r="E578" s="154"/>
      <c r="F578" s="154"/>
      <c r="G578" s="154"/>
      <c r="H578" s="154"/>
      <c r="I578" s="141"/>
      <c r="J578" s="149"/>
      <c r="K578" s="143"/>
      <c r="L578" s="185">
        <f t="shared" si="214"/>
        <v>0</v>
      </c>
      <c r="M578" s="185">
        <f t="shared" si="215"/>
        <v>0</v>
      </c>
      <c r="N578" s="186">
        <f t="shared" si="216"/>
        <v>0</v>
      </c>
      <c r="O578" s="180"/>
      <c r="P578" s="177"/>
      <c r="Q578" s="166" t="str">
        <f t="shared" si="194"/>
        <v/>
      </c>
      <c r="R578" s="166"/>
      <c r="S578" s="167" t="e">
        <f>IF(HYPERLINK(INDEX(Tables!D:D,MATCH('BG Justif'!Q578,Tables!F:F,0)))&lt;&gt;"",HYPERLINK(INDEX(Tables!D:D,MATCH('BG Justif'!Q578,Tables!F:F,0)),"Tableau de variation"),"")</f>
        <v>#N/A</v>
      </c>
      <c r="T578" s="168"/>
      <c r="U578" s="169"/>
      <c r="Z578" s="233" t="str">
        <f t="shared" si="195"/>
        <v/>
      </c>
      <c r="AA578" s="233">
        <f t="shared" si="196"/>
        <v>0</v>
      </c>
      <c r="AB578" s="233">
        <f t="shared" si="209"/>
        <v>0</v>
      </c>
      <c r="AC578" s="233">
        <f t="shared" si="210"/>
        <v>0</v>
      </c>
      <c r="AD578" s="233">
        <f t="shared" si="211"/>
        <v>0</v>
      </c>
      <c r="AE578" s="233">
        <f t="shared" si="212"/>
        <v>0</v>
      </c>
      <c r="AF578" s="233">
        <f t="shared" si="213"/>
        <v>0</v>
      </c>
      <c r="AG578" s="233">
        <f t="shared" si="197"/>
        <v>0</v>
      </c>
      <c r="AH578" s="233">
        <f t="shared" si="198"/>
        <v>0</v>
      </c>
      <c r="AI578" s="233">
        <f t="shared" si="199"/>
        <v>0</v>
      </c>
      <c r="AJ578" s="233">
        <f t="shared" si="200"/>
        <v>0</v>
      </c>
      <c r="AK578" s="233">
        <f t="shared" si="201"/>
        <v>0</v>
      </c>
      <c r="AL578" s="233">
        <f t="shared" si="202"/>
        <v>0</v>
      </c>
      <c r="AM578" s="233">
        <f t="shared" si="203"/>
        <v>0</v>
      </c>
      <c r="AN578" s="233">
        <f t="shared" si="204"/>
        <v>0</v>
      </c>
      <c r="AO578" s="233">
        <f t="shared" si="205"/>
        <v>0</v>
      </c>
      <c r="AP578" s="233">
        <f t="shared" si="206"/>
        <v>0</v>
      </c>
      <c r="AQ578" s="233" t="str">
        <f t="shared" si="207"/>
        <v/>
      </c>
      <c r="AR578" s="113">
        <f t="shared" si="208"/>
        <v>0</v>
      </c>
    </row>
    <row r="579" spans="1:44">
      <c r="A579" s="158"/>
      <c r="B579" s="153"/>
      <c r="C579" s="154"/>
      <c r="D579" s="154"/>
      <c r="E579" s="154"/>
      <c r="F579" s="154"/>
      <c r="G579" s="154"/>
      <c r="H579" s="154"/>
      <c r="I579" s="150"/>
      <c r="J579" s="149"/>
      <c r="K579" s="151"/>
      <c r="L579" s="185">
        <f t="shared" si="214"/>
        <v>0</v>
      </c>
      <c r="M579" s="185">
        <f t="shared" si="215"/>
        <v>0</v>
      </c>
      <c r="N579" s="186">
        <f t="shared" si="216"/>
        <v>0</v>
      </c>
      <c r="O579" s="180"/>
      <c r="P579" s="177"/>
      <c r="Q579" s="166" t="str">
        <f t="shared" si="194"/>
        <v/>
      </c>
      <c r="R579" s="166"/>
      <c r="S579" s="167" t="e">
        <f>IF(HYPERLINK(INDEX(Tables!D:D,MATCH('BG Justif'!Q579,Tables!F:F,0)))&lt;&gt;"",HYPERLINK(INDEX(Tables!D:D,MATCH('BG Justif'!Q579,Tables!F:F,0)),"Tableau de variation"),"")</f>
        <v>#N/A</v>
      </c>
      <c r="T579" s="168"/>
      <c r="U579" s="169"/>
      <c r="Z579" s="233" t="str">
        <f t="shared" si="195"/>
        <v/>
      </c>
      <c r="AA579" s="233">
        <f t="shared" si="196"/>
        <v>0</v>
      </c>
      <c r="AB579" s="233">
        <f t="shared" si="209"/>
        <v>0</v>
      </c>
      <c r="AC579" s="233">
        <f t="shared" si="210"/>
        <v>0</v>
      </c>
      <c r="AD579" s="233">
        <f t="shared" si="211"/>
        <v>0</v>
      </c>
      <c r="AE579" s="233">
        <f t="shared" si="212"/>
        <v>0</v>
      </c>
      <c r="AF579" s="233">
        <f t="shared" si="213"/>
        <v>0</v>
      </c>
      <c r="AG579" s="233">
        <f t="shared" si="197"/>
        <v>0</v>
      </c>
      <c r="AH579" s="233">
        <f t="shared" si="198"/>
        <v>0</v>
      </c>
      <c r="AI579" s="233">
        <f t="shared" si="199"/>
        <v>0</v>
      </c>
      <c r="AJ579" s="233">
        <f t="shared" si="200"/>
        <v>0</v>
      </c>
      <c r="AK579" s="233">
        <f t="shared" si="201"/>
        <v>0</v>
      </c>
      <c r="AL579" s="233">
        <f t="shared" si="202"/>
        <v>0</v>
      </c>
      <c r="AM579" s="233">
        <f t="shared" si="203"/>
        <v>0</v>
      </c>
      <c r="AN579" s="233">
        <f t="shared" si="204"/>
        <v>0</v>
      </c>
      <c r="AO579" s="233">
        <f t="shared" si="205"/>
        <v>0</v>
      </c>
      <c r="AP579" s="233">
        <f t="shared" si="206"/>
        <v>0</v>
      </c>
      <c r="AQ579" s="233" t="str">
        <f t="shared" si="207"/>
        <v/>
      </c>
      <c r="AR579" s="113">
        <f t="shared" si="208"/>
        <v>0</v>
      </c>
    </row>
    <row r="580" spans="1:44">
      <c r="A580" s="158"/>
      <c r="B580" s="153"/>
      <c r="C580" s="154"/>
      <c r="D580" s="154"/>
      <c r="E580" s="154"/>
      <c r="F580" s="154"/>
      <c r="G580" s="154"/>
      <c r="H580" s="154"/>
      <c r="I580" s="141"/>
      <c r="J580" s="149"/>
      <c r="K580" s="143"/>
      <c r="L580" s="185">
        <f t="shared" si="214"/>
        <v>0</v>
      </c>
      <c r="M580" s="185">
        <f t="shared" si="215"/>
        <v>0</v>
      </c>
      <c r="N580" s="186">
        <f t="shared" si="216"/>
        <v>0</v>
      </c>
      <c r="O580" s="180"/>
      <c r="P580" s="177"/>
      <c r="Q580" s="166" t="str">
        <f t="shared" si="194"/>
        <v/>
      </c>
      <c r="R580" s="166"/>
      <c r="S580" s="167" t="e">
        <f>IF(HYPERLINK(INDEX(Tables!D:D,MATCH('BG Justif'!Q580,Tables!F:F,0)))&lt;&gt;"",HYPERLINK(INDEX(Tables!D:D,MATCH('BG Justif'!Q580,Tables!F:F,0)),"Tableau de variation"),"")</f>
        <v>#N/A</v>
      </c>
      <c r="T580" s="168"/>
      <c r="U580" s="169"/>
      <c r="Z580" s="233" t="str">
        <f t="shared" si="195"/>
        <v/>
      </c>
      <c r="AA580" s="233">
        <f t="shared" si="196"/>
        <v>0</v>
      </c>
      <c r="AB580" s="233">
        <f t="shared" si="209"/>
        <v>0</v>
      </c>
      <c r="AC580" s="233">
        <f t="shared" si="210"/>
        <v>0</v>
      </c>
      <c r="AD580" s="233">
        <f t="shared" si="211"/>
        <v>0</v>
      </c>
      <c r="AE580" s="233">
        <f t="shared" si="212"/>
        <v>0</v>
      </c>
      <c r="AF580" s="233">
        <f t="shared" si="213"/>
        <v>0</v>
      </c>
      <c r="AG580" s="233">
        <f t="shared" si="197"/>
        <v>0</v>
      </c>
      <c r="AH580" s="233">
        <f t="shared" si="198"/>
        <v>0</v>
      </c>
      <c r="AI580" s="233">
        <f t="shared" si="199"/>
        <v>0</v>
      </c>
      <c r="AJ580" s="233">
        <f t="shared" si="200"/>
        <v>0</v>
      </c>
      <c r="AK580" s="233">
        <f t="shared" si="201"/>
        <v>0</v>
      </c>
      <c r="AL580" s="233">
        <f t="shared" si="202"/>
        <v>0</v>
      </c>
      <c r="AM580" s="233">
        <f t="shared" si="203"/>
        <v>0</v>
      </c>
      <c r="AN580" s="233">
        <f t="shared" si="204"/>
        <v>0</v>
      </c>
      <c r="AO580" s="233">
        <f t="shared" si="205"/>
        <v>0</v>
      </c>
      <c r="AP580" s="233">
        <f t="shared" si="206"/>
        <v>0</v>
      </c>
      <c r="AQ580" s="233" t="str">
        <f t="shared" si="207"/>
        <v/>
      </c>
      <c r="AR580" s="113">
        <f t="shared" si="208"/>
        <v>0</v>
      </c>
    </row>
    <row r="581" spans="1:44">
      <c r="A581" s="158"/>
      <c r="B581" s="153"/>
      <c r="C581" s="154"/>
      <c r="D581" s="154"/>
      <c r="E581" s="154"/>
      <c r="F581" s="154"/>
      <c r="G581" s="154"/>
      <c r="H581" s="154"/>
      <c r="I581" s="150"/>
      <c r="J581" s="149"/>
      <c r="K581" s="151"/>
      <c r="L581" s="185">
        <f t="shared" si="214"/>
        <v>0</v>
      </c>
      <c r="M581" s="185">
        <f t="shared" si="215"/>
        <v>0</v>
      </c>
      <c r="N581" s="186">
        <f t="shared" si="216"/>
        <v>0</v>
      </c>
      <c r="O581" s="180"/>
      <c r="P581" s="177"/>
      <c r="Q581" s="166" t="str">
        <f t="shared" ref="Q581:Q644" si="217">IFERROR(VLOOKUP(A581,Table_Cptes,5,TRUE),"")</f>
        <v/>
      </c>
      <c r="R581" s="166"/>
      <c r="S581" s="167" t="e">
        <f>IF(HYPERLINK(INDEX(Tables!D:D,MATCH('BG Justif'!Q581,Tables!F:F,0)))&lt;&gt;"",HYPERLINK(INDEX(Tables!D:D,MATCH('BG Justif'!Q581,Tables!F:F,0)),"Tableau de variation"),"")</f>
        <v>#N/A</v>
      </c>
      <c r="T581" s="168"/>
      <c r="U581" s="169"/>
      <c r="Z581" s="233" t="str">
        <f t="shared" si="195"/>
        <v/>
      </c>
      <c r="AA581" s="233">
        <f t="shared" si="196"/>
        <v>0</v>
      </c>
      <c r="AB581" s="233">
        <f t="shared" si="209"/>
        <v>0</v>
      </c>
      <c r="AC581" s="233">
        <f t="shared" si="210"/>
        <v>0</v>
      </c>
      <c r="AD581" s="233">
        <f t="shared" si="211"/>
        <v>0</v>
      </c>
      <c r="AE581" s="233">
        <f t="shared" si="212"/>
        <v>0</v>
      </c>
      <c r="AF581" s="233">
        <f t="shared" si="213"/>
        <v>0</v>
      </c>
      <c r="AG581" s="233">
        <f t="shared" si="197"/>
        <v>0</v>
      </c>
      <c r="AH581" s="233">
        <f t="shared" si="198"/>
        <v>0</v>
      </c>
      <c r="AI581" s="233">
        <f t="shared" si="199"/>
        <v>0</v>
      </c>
      <c r="AJ581" s="233">
        <f t="shared" si="200"/>
        <v>0</v>
      </c>
      <c r="AK581" s="233">
        <f t="shared" si="201"/>
        <v>0</v>
      </c>
      <c r="AL581" s="233">
        <f t="shared" si="202"/>
        <v>0</v>
      </c>
      <c r="AM581" s="233">
        <f t="shared" si="203"/>
        <v>0</v>
      </c>
      <c r="AN581" s="233">
        <f t="shared" si="204"/>
        <v>0</v>
      </c>
      <c r="AO581" s="233">
        <f t="shared" si="205"/>
        <v>0</v>
      </c>
      <c r="AP581" s="233">
        <f t="shared" si="206"/>
        <v>0</v>
      </c>
      <c r="AQ581" s="233" t="str">
        <f t="shared" si="207"/>
        <v/>
      </c>
      <c r="AR581" s="113">
        <f t="shared" si="208"/>
        <v>0</v>
      </c>
    </row>
    <row r="582" spans="1:44">
      <c r="A582" s="158"/>
      <c r="B582" s="153"/>
      <c r="C582" s="154"/>
      <c r="D582" s="154"/>
      <c r="E582" s="154"/>
      <c r="F582" s="154"/>
      <c r="G582" s="154"/>
      <c r="H582" s="154"/>
      <c r="I582" s="141"/>
      <c r="J582" s="149"/>
      <c r="K582" s="143"/>
      <c r="L582" s="185">
        <f t="shared" si="214"/>
        <v>0</v>
      </c>
      <c r="M582" s="185">
        <f t="shared" si="215"/>
        <v>0</v>
      </c>
      <c r="N582" s="186">
        <f t="shared" si="216"/>
        <v>0</v>
      </c>
      <c r="O582" s="180"/>
      <c r="P582" s="177"/>
      <c r="Q582" s="166" t="str">
        <f t="shared" si="217"/>
        <v/>
      </c>
      <c r="R582" s="166"/>
      <c r="S582" s="167" t="e">
        <f>IF(HYPERLINK(INDEX(Tables!D:D,MATCH('BG Justif'!Q582,Tables!F:F,0)))&lt;&gt;"",HYPERLINK(INDEX(Tables!D:D,MATCH('BG Justif'!Q582,Tables!F:F,0)),"Tableau de variation"),"")</f>
        <v>#N/A</v>
      </c>
      <c r="T582" s="168"/>
      <c r="U582" s="169"/>
      <c r="Z582" s="233" t="str">
        <f t="shared" ref="Z582:Z645" si="218">+Q582</f>
        <v/>
      </c>
      <c r="AA582" s="233">
        <f t="shared" ref="AA582:AA645" si="219">+A582</f>
        <v>0</v>
      </c>
      <c r="AB582" s="233">
        <f t="shared" si="209"/>
        <v>0</v>
      </c>
      <c r="AC582" s="233">
        <f t="shared" si="210"/>
        <v>0</v>
      </c>
      <c r="AD582" s="233">
        <f t="shared" si="211"/>
        <v>0</v>
      </c>
      <c r="AE582" s="233">
        <f t="shared" si="212"/>
        <v>0</v>
      </c>
      <c r="AF582" s="233">
        <f t="shared" si="213"/>
        <v>0</v>
      </c>
      <c r="AG582" s="233">
        <f t="shared" si="197"/>
        <v>0</v>
      </c>
      <c r="AH582" s="233">
        <f t="shared" si="198"/>
        <v>0</v>
      </c>
      <c r="AI582" s="233">
        <f t="shared" si="199"/>
        <v>0</v>
      </c>
      <c r="AJ582" s="233">
        <f t="shared" si="200"/>
        <v>0</v>
      </c>
      <c r="AK582" s="233">
        <f t="shared" si="201"/>
        <v>0</v>
      </c>
      <c r="AL582" s="233">
        <f t="shared" si="202"/>
        <v>0</v>
      </c>
      <c r="AM582" s="233">
        <f t="shared" si="203"/>
        <v>0</v>
      </c>
      <c r="AN582" s="233">
        <f t="shared" si="204"/>
        <v>0</v>
      </c>
      <c r="AO582" s="233">
        <f t="shared" si="205"/>
        <v>0</v>
      </c>
      <c r="AP582" s="233">
        <f t="shared" si="206"/>
        <v>0</v>
      </c>
      <c r="AQ582" s="233" t="str">
        <f t="shared" si="207"/>
        <v/>
      </c>
      <c r="AR582" s="113">
        <f t="shared" si="208"/>
        <v>0</v>
      </c>
    </row>
    <row r="583" spans="1:44">
      <c r="A583" s="158"/>
      <c r="B583" s="153"/>
      <c r="C583" s="154"/>
      <c r="D583" s="154"/>
      <c r="E583" s="154"/>
      <c r="F583" s="154"/>
      <c r="G583" s="154"/>
      <c r="H583" s="154"/>
      <c r="I583" s="150"/>
      <c r="J583" s="149"/>
      <c r="K583" s="151"/>
      <c r="L583" s="185">
        <f t="shared" si="214"/>
        <v>0</v>
      </c>
      <c r="M583" s="185">
        <f t="shared" si="215"/>
        <v>0</v>
      </c>
      <c r="N583" s="186">
        <f t="shared" si="216"/>
        <v>0</v>
      </c>
      <c r="O583" s="180"/>
      <c r="P583" s="177"/>
      <c r="Q583" s="166" t="str">
        <f t="shared" si="217"/>
        <v/>
      </c>
      <c r="R583" s="166"/>
      <c r="S583" s="167" t="e">
        <f>IF(HYPERLINK(INDEX(Tables!D:D,MATCH('BG Justif'!Q583,Tables!F:F,0)))&lt;&gt;"",HYPERLINK(INDEX(Tables!D:D,MATCH('BG Justif'!Q583,Tables!F:F,0)),"Tableau de variation"),"")</f>
        <v>#N/A</v>
      </c>
      <c r="T583" s="168"/>
      <c r="U583" s="169"/>
      <c r="Z583" s="233" t="str">
        <f t="shared" si="218"/>
        <v/>
      </c>
      <c r="AA583" s="233">
        <f t="shared" si="219"/>
        <v>0</v>
      </c>
      <c r="AB583" s="233">
        <f t="shared" si="209"/>
        <v>0</v>
      </c>
      <c r="AC583" s="233">
        <f t="shared" si="210"/>
        <v>0</v>
      </c>
      <c r="AD583" s="233">
        <f t="shared" si="211"/>
        <v>0</v>
      </c>
      <c r="AE583" s="233">
        <f t="shared" si="212"/>
        <v>0</v>
      </c>
      <c r="AF583" s="233">
        <f t="shared" si="213"/>
        <v>0</v>
      </c>
      <c r="AG583" s="233">
        <f t="shared" si="197"/>
        <v>0</v>
      </c>
      <c r="AH583" s="233">
        <f t="shared" si="198"/>
        <v>0</v>
      </c>
      <c r="AI583" s="233">
        <f t="shared" si="199"/>
        <v>0</v>
      </c>
      <c r="AJ583" s="233">
        <f t="shared" si="200"/>
        <v>0</v>
      </c>
      <c r="AK583" s="233">
        <f t="shared" si="201"/>
        <v>0</v>
      </c>
      <c r="AL583" s="233">
        <f t="shared" si="202"/>
        <v>0</v>
      </c>
      <c r="AM583" s="233">
        <f t="shared" si="203"/>
        <v>0</v>
      </c>
      <c r="AN583" s="233">
        <f t="shared" si="204"/>
        <v>0</v>
      </c>
      <c r="AO583" s="233">
        <f t="shared" si="205"/>
        <v>0</v>
      </c>
      <c r="AP583" s="233">
        <f t="shared" si="206"/>
        <v>0</v>
      </c>
      <c r="AQ583" s="233" t="str">
        <f t="shared" si="207"/>
        <v/>
      </c>
      <c r="AR583" s="113">
        <f t="shared" si="208"/>
        <v>0</v>
      </c>
    </row>
    <row r="584" spans="1:44">
      <c r="A584" s="158"/>
      <c r="B584" s="153"/>
      <c r="C584" s="154"/>
      <c r="D584" s="154"/>
      <c r="E584" s="154"/>
      <c r="F584" s="154"/>
      <c r="G584" s="154"/>
      <c r="H584" s="154"/>
      <c r="I584" s="141"/>
      <c r="J584" s="149"/>
      <c r="K584" s="143"/>
      <c r="L584" s="185">
        <f t="shared" si="214"/>
        <v>0</v>
      </c>
      <c r="M584" s="185">
        <f t="shared" si="215"/>
        <v>0</v>
      </c>
      <c r="N584" s="186">
        <f t="shared" si="216"/>
        <v>0</v>
      </c>
      <c r="O584" s="180"/>
      <c r="P584" s="177"/>
      <c r="Q584" s="166" t="str">
        <f t="shared" si="217"/>
        <v/>
      </c>
      <c r="R584" s="166"/>
      <c r="S584" s="167" t="e">
        <f>IF(HYPERLINK(INDEX(Tables!D:D,MATCH('BG Justif'!Q584,Tables!F:F,0)))&lt;&gt;"",HYPERLINK(INDEX(Tables!D:D,MATCH('BG Justif'!Q584,Tables!F:F,0)),"Tableau de variation"),"")</f>
        <v>#N/A</v>
      </c>
      <c r="T584" s="168"/>
      <c r="U584" s="169"/>
      <c r="Z584" s="233" t="str">
        <f t="shared" si="218"/>
        <v/>
      </c>
      <c r="AA584" s="233">
        <f t="shared" si="219"/>
        <v>0</v>
      </c>
      <c r="AB584" s="233">
        <f t="shared" si="209"/>
        <v>0</v>
      </c>
      <c r="AC584" s="233">
        <f t="shared" si="210"/>
        <v>0</v>
      </c>
      <c r="AD584" s="233">
        <f t="shared" si="211"/>
        <v>0</v>
      </c>
      <c r="AE584" s="233">
        <f t="shared" si="212"/>
        <v>0</v>
      </c>
      <c r="AF584" s="233">
        <f t="shared" si="213"/>
        <v>0</v>
      </c>
      <c r="AG584" s="233">
        <f t="shared" si="197"/>
        <v>0</v>
      </c>
      <c r="AH584" s="233">
        <f t="shared" si="198"/>
        <v>0</v>
      </c>
      <c r="AI584" s="233">
        <f t="shared" si="199"/>
        <v>0</v>
      </c>
      <c r="AJ584" s="233">
        <f t="shared" si="200"/>
        <v>0</v>
      </c>
      <c r="AK584" s="233">
        <f t="shared" si="201"/>
        <v>0</v>
      </c>
      <c r="AL584" s="233">
        <f t="shared" si="202"/>
        <v>0</v>
      </c>
      <c r="AM584" s="233">
        <f t="shared" si="203"/>
        <v>0</v>
      </c>
      <c r="AN584" s="233">
        <f t="shared" si="204"/>
        <v>0</v>
      </c>
      <c r="AO584" s="233">
        <f t="shared" si="205"/>
        <v>0</v>
      </c>
      <c r="AP584" s="233">
        <f t="shared" si="206"/>
        <v>0</v>
      </c>
      <c r="AQ584" s="233" t="str">
        <f t="shared" si="207"/>
        <v/>
      </c>
      <c r="AR584" s="113">
        <f t="shared" si="208"/>
        <v>0</v>
      </c>
    </row>
    <row r="585" spans="1:44">
      <c r="A585" s="158"/>
      <c r="B585" s="153"/>
      <c r="C585" s="154"/>
      <c r="D585" s="154"/>
      <c r="E585" s="154"/>
      <c r="F585" s="154"/>
      <c r="G585" s="154"/>
      <c r="H585" s="154"/>
      <c r="I585" s="150"/>
      <c r="J585" s="149"/>
      <c r="K585" s="151"/>
      <c r="L585" s="185">
        <f t="shared" si="214"/>
        <v>0</v>
      </c>
      <c r="M585" s="185">
        <f t="shared" si="215"/>
        <v>0</v>
      </c>
      <c r="N585" s="186">
        <f t="shared" si="216"/>
        <v>0</v>
      </c>
      <c r="O585" s="180"/>
      <c r="P585" s="177"/>
      <c r="Q585" s="166" t="str">
        <f t="shared" si="217"/>
        <v/>
      </c>
      <c r="R585" s="166"/>
      <c r="S585" s="167" t="e">
        <f>IF(HYPERLINK(INDEX(Tables!D:D,MATCH('BG Justif'!Q585,Tables!F:F,0)))&lt;&gt;"",HYPERLINK(INDEX(Tables!D:D,MATCH('BG Justif'!Q585,Tables!F:F,0)),"Tableau de variation"),"")</f>
        <v>#N/A</v>
      </c>
      <c r="T585" s="168"/>
      <c r="U585" s="169"/>
      <c r="Z585" s="233" t="str">
        <f t="shared" si="218"/>
        <v/>
      </c>
      <c r="AA585" s="233">
        <f t="shared" si="219"/>
        <v>0</v>
      </c>
      <c r="AB585" s="233">
        <f t="shared" si="209"/>
        <v>0</v>
      </c>
      <c r="AC585" s="233">
        <f t="shared" si="210"/>
        <v>0</v>
      </c>
      <c r="AD585" s="233">
        <f t="shared" si="211"/>
        <v>0</v>
      </c>
      <c r="AE585" s="233">
        <f t="shared" si="212"/>
        <v>0</v>
      </c>
      <c r="AF585" s="233">
        <f t="shared" si="213"/>
        <v>0</v>
      </c>
      <c r="AG585" s="233">
        <f t="shared" si="197"/>
        <v>0</v>
      </c>
      <c r="AH585" s="233">
        <f t="shared" si="198"/>
        <v>0</v>
      </c>
      <c r="AI585" s="233">
        <f t="shared" si="199"/>
        <v>0</v>
      </c>
      <c r="AJ585" s="233">
        <f t="shared" si="200"/>
        <v>0</v>
      </c>
      <c r="AK585" s="233">
        <f t="shared" si="201"/>
        <v>0</v>
      </c>
      <c r="AL585" s="233">
        <f t="shared" si="202"/>
        <v>0</v>
      </c>
      <c r="AM585" s="233">
        <f t="shared" si="203"/>
        <v>0</v>
      </c>
      <c r="AN585" s="233">
        <f t="shared" si="204"/>
        <v>0</v>
      </c>
      <c r="AO585" s="233">
        <f t="shared" si="205"/>
        <v>0</v>
      </c>
      <c r="AP585" s="233">
        <f t="shared" si="206"/>
        <v>0</v>
      </c>
      <c r="AQ585" s="233" t="str">
        <f t="shared" si="207"/>
        <v/>
      </c>
      <c r="AR585" s="113">
        <f t="shared" si="208"/>
        <v>0</v>
      </c>
    </row>
    <row r="586" spans="1:44">
      <c r="A586" s="158"/>
      <c r="B586" s="153"/>
      <c r="C586" s="154"/>
      <c r="D586" s="154"/>
      <c r="E586" s="154"/>
      <c r="F586" s="154"/>
      <c r="G586" s="154"/>
      <c r="H586" s="154"/>
      <c r="I586" s="141"/>
      <c r="J586" s="149"/>
      <c r="K586" s="143"/>
      <c r="L586" s="185">
        <f t="shared" si="214"/>
        <v>0</v>
      </c>
      <c r="M586" s="185">
        <f t="shared" si="215"/>
        <v>0</v>
      </c>
      <c r="N586" s="186">
        <f t="shared" si="216"/>
        <v>0</v>
      </c>
      <c r="O586" s="180"/>
      <c r="P586" s="177"/>
      <c r="Q586" s="166" t="str">
        <f t="shared" si="217"/>
        <v/>
      </c>
      <c r="R586" s="166"/>
      <c r="S586" s="167" t="e">
        <f>IF(HYPERLINK(INDEX(Tables!D:D,MATCH('BG Justif'!Q586,Tables!F:F,0)))&lt;&gt;"",HYPERLINK(INDEX(Tables!D:D,MATCH('BG Justif'!Q586,Tables!F:F,0)),"Tableau de variation"),"")</f>
        <v>#N/A</v>
      </c>
      <c r="T586" s="168"/>
      <c r="U586" s="169"/>
      <c r="Z586" s="233" t="str">
        <f t="shared" si="218"/>
        <v/>
      </c>
      <c r="AA586" s="233">
        <f t="shared" si="219"/>
        <v>0</v>
      </c>
      <c r="AB586" s="233">
        <f t="shared" si="209"/>
        <v>0</v>
      </c>
      <c r="AC586" s="233">
        <f t="shared" si="210"/>
        <v>0</v>
      </c>
      <c r="AD586" s="233">
        <f t="shared" si="211"/>
        <v>0</v>
      </c>
      <c r="AE586" s="233">
        <f t="shared" si="212"/>
        <v>0</v>
      </c>
      <c r="AF586" s="233">
        <f t="shared" si="213"/>
        <v>0</v>
      </c>
      <c r="AG586" s="233">
        <f t="shared" si="197"/>
        <v>0</v>
      </c>
      <c r="AH586" s="233">
        <f t="shared" si="198"/>
        <v>0</v>
      </c>
      <c r="AI586" s="233">
        <f t="shared" si="199"/>
        <v>0</v>
      </c>
      <c r="AJ586" s="233">
        <f t="shared" si="200"/>
        <v>0</v>
      </c>
      <c r="AK586" s="233">
        <f t="shared" si="201"/>
        <v>0</v>
      </c>
      <c r="AL586" s="233">
        <f t="shared" si="202"/>
        <v>0</v>
      </c>
      <c r="AM586" s="233">
        <f t="shared" si="203"/>
        <v>0</v>
      </c>
      <c r="AN586" s="233">
        <f t="shared" si="204"/>
        <v>0</v>
      </c>
      <c r="AO586" s="233">
        <f t="shared" si="205"/>
        <v>0</v>
      </c>
      <c r="AP586" s="233">
        <f t="shared" si="206"/>
        <v>0</v>
      </c>
      <c r="AQ586" s="233" t="str">
        <f t="shared" si="207"/>
        <v/>
      </c>
      <c r="AR586" s="113">
        <f t="shared" si="208"/>
        <v>0</v>
      </c>
    </row>
    <row r="587" spans="1:44">
      <c r="A587" s="158"/>
      <c r="B587" s="153"/>
      <c r="C587" s="154"/>
      <c r="D587" s="154"/>
      <c r="E587" s="154"/>
      <c r="F587" s="154"/>
      <c r="G587" s="154"/>
      <c r="H587" s="154"/>
      <c r="I587" s="150"/>
      <c r="J587" s="149"/>
      <c r="K587" s="151"/>
      <c r="L587" s="185">
        <f t="shared" si="214"/>
        <v>0</v>
      </c>
      <c r="M587" s="185">
        <f t="shared" si="215"/>
        <v>0</v>
      </c>
      <c r="N587" s="186">
        <f t="shared" si="216"/>
        <v>0</v>
      </c>
      <c r="O587" s="180"/>
      <c r="P587" s="177"/>
      <c r="Q587" s="166" t="str">
        <f t="shared" si="217"/>
        <v/>
      </c>
      <c r="R587" s="166"/>
      <c r="S587" s="167" t="e">
        <f>IF(HYPERLINK(INDEX(Tables!D:D,MATCH('BG Justif'!Q587,Tables!F:F,0)))&lt;&gt;"",HYPERLINK(INDEX(Tables!D:D,MATCH('BG Justif'!Q587,Tables!F:F,0)),"Tableau de variation"),"")</f>
        <v>#N/A</v>
      </c>
      <c r="T587" s="168"/>
      <c r="U587" s="169"/>
      <c r="Z587" s="233" t="str">
        <f t="shared" si="218"/>
        <v/>
      </c>
      <c r="AA587" s="233">
        <f t="shared" si="219"/>
        <v>0</v>
      </c>
      <c r="AB587" s="233">
        <f t="shared" si="209"/>
        <v>0</v>
      </c>
      <c r="AC587" s="233">
        <f t="shared" si="210"/>
        <v>0</v>
      </c>
      <c r="AD587" s="233">
        <f t="shared" si="211"/>
        <v>0</v>
      </c>
      <c r="AE587" s="233">
        <f t="shared" si="212"/>
        <v>0</v>
      </c>
      <c r="AF587" s="233">
        <f t="shared" si="213"/>
        <v>0</v>
      </c>
      <c r="AG587" s="233">
        <f t="shared" si="197"/>
        <v>0</v>
      </c>
      <c r="AH587" s="233">
        <f t="shared" si="198"/>
        <v>0</v>
      </c>
      <c r="AI587" s="233">
        <f t="shared" si="199"/>
        <v>0</v>
      </c>
      <c r="AJ587" s="233">
        <f t="shared" si="200"/>
        <v>0</v>
      </c>
      <c r="AK587" s="233">
        <f t="shared" si="201"/>
        <v>0</v>
      </c>
      <c r="AL587" s="233">
        <f t="shared" si="202"/>
        <v>0</v>
      </c>
      <c r="AM587" s="233">
        <f t="shared" si="203"/>
        <v>0</v>
      </c>
      <c r="AN587" s="233">
        <f t="shared" si="204"/>
        <v>0</v>
      </c>
      <c r="AO587" s="233">
        <f t="shared" si="205"/>
        <v>0</v>
      </c>
      <c r="AP587" s="233">
        <f t="shared" si="206"/>
        <v>0</v>
      </c>
      <c r="AQ587" s="233" t="str">
        <f t="shared" si="207"/>
        <v/>
      </c>
      <c r="AR587" s="113">
        <f t="shared" si="208"/>
        <v>0</v>
      </c>
    </row>
    <row r="588" spans="1:44">
      <c r="A588" s="158"/>
      <c r="B588" s="153"/>
      <c r="C588" s="154"/>
      <c r="D588" s="154"/>
      <c r="E588" s="154"/>
      <c r="F588" s="154"/>
      <c r="G588" s="154"/>
      <c r="H588" s="154"/>
      <c r="I588" s="141"/>
      <c r="J588" s="149"/>
      <c r="K588" s="143"/>
      <c r="L588" s="185">
        <f t="shared" si="214"/>
        <v>0</v>
      </c>
      <c r="M588" s="185">
        <f t="shared" si="215"/>
        <v>0</v>
      </c>
      <c r="N588" s="186">
        <f t="shared" si="216"/>
        <v>0</v>
      </c>
      <c r="O588" s="180"/>
      <c r="P588" s="177"/>
      <c r="Q588" s="166" t="str">
        <f t="shared" si="217"/>
        <v/>
      </c>
      <c r="R588" s="166"/>
      <c r="S588" s="167" t="e">
        <f>IF(HYPERLINK(INDEX(Tables!D:D,MATCH('BG Justif'!Q588,Tables!F:F,0)))&lt;&gt;"",HYPERLINK(INDEX(Tables!D:D,MATCH('BG Justif'!Q588,Tables!F:F,0)),"Tableau de variation"),"")</f>
        <v>#N/A</v>
      </c>
      <c r="T588" s="168"/>
      <c r="U588" s="169"/>
      <c r="Z588" s="233" t="str">
        <f t="shared" si="218"/>
        <v/>
      </c>
      <c r="AA588" s="233">
        <f t="shared" si="219"/>
        <v>0</v>
      </c>
      <c r="AB588" s="233">
        <f t="shared" si="209"/>
        <v>0</v>
      </c>
      <c r="AC588" s="233">
        <f t="shared" si="210"/>
        <v>0</v>
      </c>
      <c r="AD588" s="233">
        <f t="shared" si="211"/>
        <v>0</v>
      </c>
      <c r="AE588" s="233">
        <f t="shared" si="212"/>
        <v>0</v>
      </c>
      <c r="AF588" s="233">
        <f t="shared" si="213"/>
        <v>0</v>
      </c>
      <c r="AG588" s="233">
        <f t="shared" si="197"/>
        <v>0</v>
      </c>
      <c r="AH588" s="233">
        <f t="shared" si="198"/>
        <v>0</v>
      </c>
      <c r="AI588" s="233">
        <f t="shared" si="199"/>
        <v>0</v>
      </c>
      <c r="AJ588" s="233">
        <f t="shared" si="200"/>
        <v>0</v>
      </c>
      <c r="AK588" s="233">
        <f t="shared" si="201"/>
        <v>0</v>
      </c>
      <c r="AL588" s="233">
        <f t="shared" si="202"/>
        <v>0</v>
      </c>
      <c r="AM588" s="233">
        <f t="shared" si="203"/>
        <v>0</v>
      </c>
      <c r="AN588" s="233">
        <f t="shared" si="204"/>
        <v>0</v>
      </c>
      <c r="AO588" s="233">
        <f t="shared" si="205"/>
        <v>0</v>
      </c>
      <c r="AP588" s="233">
        <f t="shared" si="206"/>
        <v>0</v>
      </c>
      <c r="AQ588" s="233" t="str">
        <f t="shared" si="207"/>
        <v/>
      </c>
      <c r="AR588" s="113">
        <f t="shared" si="208"/>
        <v>0</v>
      </c>
    </row>
    <row r="589" spans="1:44">
      <c r="A589" s="158"/>
      <c r="B589" s="153"/>
      <c r="C589" s="154"/>
      <c r="D589" s="154"/>
      <c r="E589" s="154"/>
      <c r="F589" s="154"/>
      <c r="G589" s="154"/>
      <c r="H589" s="154"/>
      <c r="I589" s="150"/>
      <c r="J589" s="149"/>
      <c r="K589" s="151"/>
      <c r="L589" s="185">
        <f t="shared" si="214"/>
        <v>0</v>
      </c>
      <c r="M589" s="185">
        <f t="shared" si="215"/>
        <v>0</v>
      </c>
      <c r="N589" s="186">
        <f t="shared" si="216"/>
        <v>0</v>
      </c>
      <c r="O589" s="180"/>
      <c r="P589" s="177"/>
      <c r="Q589" s="166" t="str">
        <f t="shared" si="217"/>
        <v/>
      </c>
      <c r="R589" s="166"/>
      <c r="S589" s="167" t="e">
        <f>IF(HYPERLINK(INDEX(Tables!D:D,MATCH('BG Justif'!Q589,Tables!F:F,0)))&lt;&gt;"",HYPERLINK(INDEX(Tables!D:D,MATCH('BG Justif'!Q589,Tables!F:F,0)),"Tableau de variation"),"")</f>
        <v>#N/A</v>
      </c>
      <c r="T589" s="168"/>
      <c r="U589" s="169"/>
      <c r="Z589" s="233" t="str">
        <f t="shared" si="218"/>
        <v/>
      </c>
      <c r="AA589" s="233">
        <f t="shared" si="219"/>
        <v>0</v>
      </c>
      <c r="AB589" s="233">
        <f t="shared" si="209"/>
        <v>0</v>
      </c>
      <c r="AC589" s="233">
        <f t="shared" si="210"/>
        <v>0</v>
      </c>
      <c r="AD589" s="233">
        <f t="shared" si="211"/>
        <v>0</v>
      </c>
      <c r="AE589" s="233">
        <f t="shared" si="212"/>
        <v>0</v>
      </c>
      <c r="AF589" s="233">
        <f t="shared" si="213"/>
        <v>0</v>
      </c>
      <c r="AG589" s="233">
        <f t="shared" si="197"/>
        <v>0</v>
      </c>
      <c r="AH589" s="233">
        <f t="shared" si="198"/>
        <v>0</v>
      </c>
      <c r="AI589" s="233">
        <f t="shared" si="199"/>
        <v>0</v>
      </c>
      <c r="AJ589" s="233">
        <f t="shared" si="200"/>
        <v>0</v>
      </c>
      <c r="AK589" s="233">
        <f t="shared" si="201"/>
        <v>0</v>
      </c>
      <c r="AL589" s="233">
        <f t="shared" si="202"/>
        <v>0</v>
      </c>
      <c r="AM589" s="233">
        <f t="shared" si="203"/>
        <v>0</v>
      </c>
      <c r="AN589" s="233">
        <f t="shared" si="204"/>
        <v>0</v>
      </c>
      <c r="AO589" s="233">
        <f t="shared" si="205"/>
        <v>0</v>
      </c>
      <c r="AP589" s="233">
        <f t="shared" si="206"/>
        <v>0</v>
      </c>
      <c r="AQ589" s="233" t="str">
        <f t="shared" si="207"/>
        <v/>
      </c>
      <c r="AR589" s="113">
        <f t="shared" si="208"/>
        <v>0</v>
      </c>
    </row>
    <row r="590" spans="1:44">
      <c r="A590" s="158"/>
      <c r="B590" s="153"/>
      <c r="C590" s="154"/>
      <c r="D590" s="154"/>
      <c r="E590" s="154"/>
      <c r="F590" s="154"/>
      <c r="G590" s="154"/>
      <c r="H590" s="154"/>
      <c r="I590" s="141"/>
      <c r="J590" s="149"/>
      <c r="K590" s="143"/>
      <c r="L590" s="185">
        <f t="shared" si="214"/>
        <v>0</v>
      </c>
      <c r="M590" s="185">
        <f t="shared" si="215"/>
        <v>0</v>
      </c>
      <c r="N590" s="186">
        <f t="shared" si="216"/>
        <v>0</v>
      </c>
      <c r="O590" s="180"/>
      <c r="P590" s="177"/>
      <c r="Q590" s="166" t="str">
        <f t="shared" si="217"/>
        <v/>
      </c>
      <c r="R590" s="166"/>
      <c r="S590" s="167" t="e">
        <f>IF(HYPERLINK(INDEX(Tables!D:D,MATCH('BG Justif'!Q590,Tables!F:F,0)))&lt;&gt;"",HYPERLINK(INDEX(Tables!D:D,MATCH('BG Justif'!Q590,Tables!F:F,0)),"Tableau de variation"),"")</f>
        <v>#N/A</v>
      </c>
      <c r="T590" s="168"/>
      <c r="U590" s="169"/>
      <c r="Z590" s="233" t="str">
        <f t="shared" si="218"/>
        <v/>
      </c>
      <c r="AA590" s="233">
        <f t="shared" si="219"/>
        <v>0</v>
      </c>
      <c r="AB590" s="233">
        <f t="shared" si="209"/>
        <v>0</v>
      </c>
      <c r="AC590" s="233">
        <f t="shared" si="210"/>
        <v>0</v>
      </c>
      <c r="AD590" s="233">
        <f t="shared" si="211"/>
        <v>0</v>
      </c>
      <c r="AE590" s="233">
        <f t="shared" si="212"/>
        <v>0</v>
      </c>
      <c r="AF590" s="233">
        <f t="shared" si="213"/>
        <v>0</v>
      </c>
      <c r="AG590" s="233">
        <f t="shared" si="197"/>
        <v>0</v>
      </c>
      <c r="AH590" s="233">
        <f t="shared" si="198"/>
        <v>0</v>
      </c>
      <c r="AI590" s="233">
        <f t="shared" si="199"/>
        <v>0</v>
      </c>
      <c r="AJ590" s="233">
        <f t="shared" si="200"/>
        <v>0</v>
      </c>
      <c r="AK590" s="233">
        <f t="shared" si="201"/>
        <v>0</v>
      </c>
      <c r="AL590" s="233">
        <f t="shared" si="202"/>
        <v>0</v>
      </c>
      <c r="AM590" s="233">
        <f t="shared" si="203"/>
        <v>0</v>
      </c>
      <c r="AN590" s="233">
        <f t="shared" si="204"/>
        <v>0</v>
      </c>
      <c r="AO590" s="233">
        <f t="shared" si="205"/>
        <v>0</v>
      </c>
      <c r="AP590" s="233">
        <f t="shared" si="206"/>
        <v>0</v>
      </c>
      <c r="AQ590" s="233" t="str">
        <f t="shared" si="207"/>
        <v/>
      </c>
      <c r="AR590" s="113">
        <f t="shared" si="208"/>
        <v>0</v>
      </c>
    </row>
    <row r="591" spans="1:44">
      <c r="A591" s="158"/>
      <c r="B591" s="153"/>
      <c r="C591" s="154"/>
      <c r="D591" s="154"/>
      <c r="E591" s="154"/>
      <c r="F591" s="154"/>
      <c r="G591" s="154"/>
      <c r="H591" s="154"/>
      <c r="I591" s="150"/>
      <c r="J591" s="149"/>
      <c r="K591" s="151"/>
      <c r="L591" s="185">
        <f t="shared" si="214"/>
        <v>0</v>
      </c>
      <c r="M591" s="185">
        <f t="shared" si="215"/>
        <v>0</v>
      </c>
      <c r="N591" s="186">
        <f t="shared" si="216"/>
        <v>0</v>
      </c>
      <c r="O591" s="180"/>
      <c r="P591" s="177"/>
      <c r="Q591" s="166" t="str">
        <f t="shared" si="217"/>
        <v/>
      </c>
      <c r="R591" s="166"/>
      <c r="S591" s="167" t="e">
        <f>IF(HYPERLINK(INDEX(Tables!D:D,MATCH('BG Justif'!Q591,Tables!F:F,0)))&lt;&gt;"",HYPERLINK(INDEX(Tables!D:D,MATCH('BG Justif'!Q591,Tables!F:F,0)),"Tableau de variation"),"")</f>
        <v>#N/A</v>
      </c>
      <c r="T591" s="168"/>
      <c r="U591" s="169"/>
      <c r="Z591" s="233" t="str">
        <f t="shared" si="218"/>
        <v/>
      </c>
      <c r="AA591" s="233">
        <f t="shared" si="219"/>
        <v>0</v>
      </c>
      <c r="AB591" s="233">
        <f t="shared" si="209"/>
        <v>0</v>
      </c>
      <c r="AC591" s="233">
        <f t="shared" si="210"/>
        <v>0</v>
      </c>
      <c r="AD591" s="233">
        <f t="shared" si="211"/>
        <v>0</v>
      </c>
      <c r="AE591" s="233">
        <f t="shared" si="212"/>
        <v>0</v>
      </c>
      <c r="AF591" s="233">
        <f t="shared" si="213"/>
        <v>0</v>
      </c>
      <c r="AG591" s="233">
        <f t="shared" ref="AG591:AG654" si="220">+G591</f>
        <v>0</v>
      </c>
      <c r="AH591" s="233">
        <f t="shared" ref="AH591:AH654" si="221">+H591</f>
        <v>0</v>
      </c>
      <c r="AI591" s="233">
        <f t="shared" ref="AI591:AI654" si="222">+I591</f>
        <v>0</v>
      </c>
      <c r="AJ591" s="233">
        <f t="shared" ref="AJ591:AJ654" si="223">+J591</f>
        <v>0</v>
      </c>
      <c r="AK591" s="233">
        <f t="shared" ref="AK591:AK654" si="224">+K591</f>
        <v>0</v>
      </c>
      <c r="AL591" s="233">
        <f t="shared" ref="AL591:AL654" si="225">+L591</f>
        <v>0</v>
      </c>
      <c r="AM591" s="233">
        <f t="shared" ref="AM591:AM654" si="226">+M591</f>
        <v>0</v>
      </c>
      <c r="AN591" s="233">
        <f t="shared" ref="AN591:AN654" si="227">+N591</f>
        <v>0</v>
      </c>
      <c r="AO591" s="233">
        <f t="shared" ref="AO591:AO654" si="228">+O591</f>
        <v>0</v>
      </c>
      <c r="AP591" s="233">
        <f t="shared" ref="AP591:AP654" si="229">+P591</f>
        <v>0</v>
      </c>
      <c r="AQ591" s="233" t="str">
        <f t="shared" ref="AQ591:AQ654" si="230">+Q591</f>
        <v/>
      </c>
      <c r="AR591" s="113">
        <f t="shared" ref="AR591:AR654" si="231">+R591</f>
        <v>0</v>
      </c>
    </row>
    <row r="592" spans="1:44">
      <c r="A592" s="158"/>
      <c r="B592" s="153"/>
      <c r="C592" s="154"/>
      <c r="D592" s="154"/>
      <c r="E592" s="154"/>
      <c r="F592" s="154"/>
      <c r="G592" s="154"/>
      <c r="H592" s="154"/>
      <c r="I592" s="141"/>
      <c r="J592" s="149"/>
      <c r="K592" s="143"/>
      <c r="L592" s="185">
        <f t="shared" si="214"/>
        <v>0</v>
      </c>
      <c r="M592" s="185">
        <f t="shared" si="215"/>
        <v>0</v>
      </c>
      <c r="N592" s="186">
        <f t="shared" si="216"/>
        <v>0</v>
      </c>
      <c r="O592" s="180"/>
      <c r="P592" s="177"/>
      <c r="Q592" s="166" t="str">
        <f t="shared" si="217"/>
        <v/>
      </c>
      <c r="R592" s="166"/>
      <c r="S592" s="167" t="e">
        <f>IF(HYPERLINK(INDEX(Tables!D:D,MATCH('BG Justif'!Q592,Tables!F:F,0)))&lt;&gt;"",HYPERLINK(INDEX(Tables!D:D,MATCH('BG Justif'!Q592,Tables!F:F,0)),"Tableau de variation"),"")</f>
        <v>#N/A</v>
      </c>
      <c r="T592" s="168"/>
      <c r="U592" s="169"/>
      <c r="Z592" s="233" t="str">
        <f t="shared" si="218"/>
        <v/>
      </c>
      <c r="AA592" s="233">
        <f t="shared" si="219"/>
        <v>0</v>
      </c>
      <c r="AB592" s="233">
        <f t="shared" ref="AB592:AB655" si="232">+B592</f>
        <v>0</v>
      </c>
      <c r="AC592" s="233">
        <f t="shared" ref="AC592:AC655" si="233">+C592</f>
        <v>0</v>
      </c>
      <c r="AD592" s="233">
        <f t="shared" ref="AD592:AD655" si="234">+D592</f>
        <v>0</v>
      </c>
      <c r="AE592" s="233">
        <f t="shared" ref="AE592:AE655" si="235">+E592</f>
        <v>0</v>
      </c>
      <c r="AF592" s="233">
        <f t="shared" ref="AF592:AF655" si="236">+F592</f>
        <v>0</v>
      </c>
      <c r="AG592" s="233">
        <f t="shared" si="220"/>
        <v>0</v>
      </c>
      <c r="AH592" s="233">
        <f t="shared" si="221"/>
        <v>0</v>
      </c>
      <c r="AI592" s="233">
        <f t="shared" si="222"/>
        <v>0</v>
      </c>
      <c r="AJ592" s="233">
        <f t="shared" si="223"/>
        <v>0</v>
      </c>
      <c r="AK592" s="233">
        <f t="shared" si="224"/>
        <v>0</v>
      </c>
      <c r="AL592" s="233">
        <f t="shared" si="225"/>
        <v>0</v>
      </c>
      <c r="AM592" s="233">
        <f t="shared" si="226"/>
        <v>0</v>
      </c>
      <c r="AN592" s="233">
        <f t="shared" si="227"/>
        <v>0</v>
      </c>
      <c r="AO592" s="233">
        <f t="shared" si="228"/>
        <v>0</v>
      </c>
      <c r="AP592" s="233">
        <f t="shared" si="229"/>
        <v>0</v>
      </c>
      <c r="AQ592" s="233" t="str">
        <f t="shared" si="230"/>
        <v/>
      </c>
      <c r="AR592" s="113">
        <f t="shared" si="231"/>
        <v>0</v>
      </c>
    </row>
    <row r="593" spans="1:44">
      <c r="A593" s="158"/>
      <c r="B593" s="153"/>
      <c r="C593" s="154"/>
      <c r="D593" s="154"/>
      <c r="E593" s="154"/>
      <c r="F593" s="154"/>
      <c r="G593" s="154"/>
      <c r="H593" s="154"/>
      <c r="I593" s="150"/>
      <c r="J593" s="149"/>
      <c r="K593" s="151"/>
      <c r="L593" s="185">
        <f t="shared" si="214"/>
        <v>0</v>
      </c>
      <c r="M593" s="185">
        <f t="shared" si="215"/>
        <v>0</v>
      </c>
      <c r="N593" s="186">
        <f t="shared" si="216"/>
        <v>0</v>
      </c>
      <c r="O593" s="180"/>
      <c r="P593" s="177"/>
      <c r="Q593" s="166" t="str">
        <f t="shared" si="217"/>
        <v/>
      </c>
      <c r="R593" s="166"/>
      <c r="S593" s="167" t="e">
        <f>IF(HYPERLINK(INDEX(Tables!D:D,MATCH('BG Justif'!Q593,Tables!F:F,0)))&lt;&gt;"",HYPERLINK(INDEX(Tables!D:D,MATCH('BG Justif'!Q593,Tables!F:F,0)),"Tableau de variation"),"")</f>
        <v>#N/A</v>
      </c>
      <c r="T593" s="168"/>
      <c r="U593" s="169"/>
      <c r="Z593" s="233" t="str">
        <f t="shared" si="218"/>
        <v/>
      </c>
      <c r="AA593" s="233">
        <f t="shared" si="219"/>
        <v>0</v>
      </c>
      <c r="AB593" s="233">
        <f t="shared" si="232"/>
        <v>0</v>
      </c>
      <c r="AC593" s="233">
        <f t="shared" si="233"/>
        <v>0</v>
      </c>
      <c r="AD593" s="233">
        <f t="shared" si="234"/>
        <v>0</v>
      </c>
      <c r="AE593" s="233">
        <f t="shared" si="235"/>
        <v>0</v>
      </c>
      <c r="AF593" s="233">
        <f t="shared" si="236"/>
        <v>0</v>
      </c>
      <c r="AG593" s="233">
        <f t="shared" si="220"/>
        <v>0</v>
      </c>
      <c r="AH593" s="233">
        <f t="shared" si="221"/>
        <v>0</v>
      </c>
      <c r="AI593" s="233">
        <f t="shared" si="222"/>
        <v>0</v>
      </c>
      <c r="AJ593" s="233">
        <f t="shared" si="223"/>
        <v>0</v>
      </c>
      <c r="AK593" s="233">
        <f t="shared" si="224"/>
        <v>0</v>
      </c>
      <c r="AL593" s="233">
        <f t="shared" si="225"/>
        <v>0</v>
      </c>
      <c r="AM593" s="233">
        <f t="shared" si="226"/>
        <v>0</v>
      </c>
      <c r="AN593" s="233">
        <f t="shared" si="227"/>
        <v>0</v>
      </c>
      <c r="AO593" s="233">
        <f t="shared" si="228"/>
        <v>0</v>
      </c>
      <c r="AP593" s="233">
        <f t="shared" si="229"/>
        <v>0</v>
      </c>
      <c r="AQ593" s="233" t="str">
        <f t="shared" si="230"/>
        <v/>
      </c>
      <c r="AR593" s="113">
        <f t="shared" si="231"/>
        <v>0</v>
      </c>
    </row>
    <row r="594" spans="1:44">
      <c r="A594" s="158"/>
      <c r="B594" s="153"/>
      <c r="C594" s="154"/>
      <c r="D594" s="154"/>
      <c r="E594" s="154"/>
      <c r="F594" s="154"/>
      <c r="G594" s="154"/>
      <c r="H594" s="154"/>
      <c r="I594" s="141"/>
      <c r="J594" s="149"/>
      <c r="K594" s="143"/>
      <c r="L594" s="185">
        <f t="shared" si="214"/>
        <v>0</v>
      </c>
      <c r="M594" s="185">
        <f t="shared" si="215"/>
        <v>0</v>
      </c>
      <c r="N594" s="186">
        <f t="shared" si="216"/>
        <v>0</v>
      </c>
      <c r="O594" s="180"/>
      <c r="P594" s="177"/>
      <c r="Q594" s="166" t="str">
        <f t="shared" si="217"/>
        <v/>
      </c>
      <c r="R594" s="166"/>
      <c r="S594" s="167" t="e">
        <f>IF(HYPERLINK(INDEX(Tables!D:D,MATCH('BG Justif'!Q594,Tables!F:F,0)))&lt;&gt;"",HYPERLINK(INDEX(Tables!D:D,MATCH('BG Justif'!Q594,Tables!F:F,0)),"Tableau de variation"),"")</f>
        <v>#N/A</v>
      </c>
      <c r="T594" s="168"/>
      <c r="U594" s="169"/>
      <c r="Z594" s="233" t="str">
        <f t="shared" si="218"/>
        <v/>
      </c>
      <c r="AA594" s="233">
        <f t="shared" si="219"/>
        <v>0</v>
      </c>
      <c r="AB594" s="233">
        <f t="shared" si="232"/>
        <v>0</v>
      </c>
      <c r="AC594" s="233">
        <f t="shared" si="233"/>
        <v>0</v>
      </c>
      <c r="AD594" s="233">
        <f t="shared" si="234"/>
        <v>0</v>
      </c>
      <c r="AE594" s="233">
        <f t="shared" si="235"/>
        <v>0</v>
      </c>
      <c r="AF594" s="233">
        <f t="shared" si="236"/>
        <v>0</v>
      </c>
      <c r="AG594" s="233">
        <f t="shared" si="220"/>
        <v>0</v>
      </c>
      <c r="AH594" s="233">
        <f t="shared" si="221"/>
        <v>0</v>
      </c>
      <c r="AI594" s="233">
        <f t="shared" si="222"/>
        <v>0</v>
      </c>
      <c r="AJ594" s="233">
        <f t="shared" si="223"/>
        <v>0</v>
      </c>
      <c r="AK594" s="233">
        <f t="shared" si="224"/>
        <v>0</v>
      </c>
      <c r="AL594" s="233">
        <f t="shared" si="225"/>
        <v>0</v>
      </c>
      <c r="AM594" s="233">
        <f t="shared" si="226"/>
        <v>0</v>
      </c>
      <c r="AN594" s="233">
        <f t="shared" si="227"/>
        <v>0</v>
      </c>
      <c r="AO594" s="233">
        <f t="shared" si="228"/>
        <v>0</v>
      </c>
      <c r="AP594" s="233">
        <f t="shared" si="229"/>
        <v>0</v>
      </c>
      <c r="AQ594" s="233" t="str">
        <f t="shared" si="230"/>
        <v/>
      </c>
      <c r="AR594" s="113">
        <f t="shared" si="231"/>
        <v>0</v>
      </c>
    </row>
    <row r="595" spans="1:44">
      <c r="A595" s="158"/>
      <c r="B595" s="153"/>
      <c r="C595" s="154"/>
      <c r="D595" s="154"/>
      <c r="E595" s="154"/>
      <c r="F595" s="154"/>
      <c r="G595" s="154"/>
      <c r="H595" s="154"/>
      <c r="I595" s="150"/>
      <c r="J595" s="149"/>
      <c r="K595" s="151"/>
      <c r="L595" s="185">
        <f t="shared" si="214"/>
        <v>0</v>
      </c>
      <c r="M595" s="185">
        <f t="shared" si="215"/>
        <v>0</v>
      </c>
      <c r="N595" s="186">
        <f t="shared" si="216"/>
        <v>0</v>
      </c>
      <c r="O595" s="180"/>
      <c r="P595" s="177"/>
      <c r="Q595" s="166" t="str">
        <f t="shared" si="217"/>
        <v/>
      </c>
      <c r="R595" s="166"/>
      <c r="S595" s="167" t="e">
        <f>IF(HYPERLINK(INDEX(Tables!D:D,MATCH('BG Justif'!Q595,Tables!F:F,0)))&lt;&gt;"",HYPERLINK(INDEX(Tables!D:D,MATCH('BG Justif'!Q595,Tables!F:F,0)),"Tableau de variation"),"")</f>
        <v>#N/A</v>
      </c>
      <c r="T595" s="168"/>
      <c r="U595" s="169"/>
      <c r="Z595" s="233" t="str">
        <f t="shared" si="218"/>
        <v/>
      </c>
      <c r="AA595" s="233">
        <f t="shared" si="219"/>
        <v>0</v>
      </c>
      <c r="AB595" s="233">
        <f t="shared" si="232"/>
        <v>0</v>
      </c>
      <c r="AC595" s="233">
        <f t="shared" si="233"/>
        <v>0</v>
      </c>
      <c r="AD595" s="233">
        <f t="shared" si="234"/>
        <v>0</v>
      </c>
      <c r="AE595" s="233">
        <f t="shared" si="235"/>
        <v>0</v>
      </c>
      <c r="AF595" s="233">
        <f t="shared" si="236"/>
        <v>0</v>
      </c>
      <c r="AG595" s="233">
        <f t="shared" si="220"/>
        <v>0</v>
      </c>
      <c r="AH595" s="233">
        <f t="shared" si="221"/>
        <v>0</v>
      </c>
      <c r="AI595" s="233">
        <f t="shared" si="222"/>
        <v>0</v>
      </c>
      <c r="AJ595" s="233">
        <f t="shared" si="223"/>
        <v>0</v>
      </c>
      <c r="AK595" s="233">
        <f t="shared" si="224"/>
        <v>0</v>
      </c>
      <c r="AL595" s="233">
        <f t="shared" si="225"/>
        <v>0</v>
      </c>
      <c r="AM595" s="233">
        <f t="shared" si="226"/>
        <v>0</v>
      </c>
      <c r="AN595" s="233">
        <f t="shared" si="227"/>
        <v>0</v>
      </c>
      <c r="AO595" s="233">
        <f t="shared" si="228"/>
        <v>0</v>
      </c>
      <c r="AP595" s="233">
        <f t="shared" si="229"/>
        <v>0</v>
      </c>
      <c r="AQ595" s="233" t="str">
        <f t="shared" si="230"/>
        <v/>
      </c>
      <c r="AR595" s="113">
        <f t="shared" si="231"/>
        <v>0</v>
      </c>
    </row>
    <row r="596" spans="1:44">
      <c r="A596" s="158"/>
      <c r="B596" s="153"/>
      <c r="C596" s="154"/>
      <c r="D596" s="154"/>
      <c r="E596" s="154"/>
      <c r="F596" s="154"/>
      <c r="G596" s="154"/>
      <c r="H596" s="154"/>
      <c r="I596" s="141"/>
      <c r="J596" s="149"/>
      <c r="K596" s="143"/>
      <c r="L596" s="185">
        <f t="shared" si="214"/>
        <v>0</v>
      </c>
      <c r="M596" s="185">
        <f t="shared" si="215"/>
        <v>0</v>
      </c>
      <c r="N596" s="186">
        <f t="shared" si="216"/>
        <v>0</v>
      </c>
      <c r="O596" s="180"/>
      <c r="P596" s="177"/>
      <c r="Q596" s="166" t="str">
        <f t="shared" si="217"/>
        <v/>
      </c>
      <c r="R596" s="166"/>
      <c r="S596" s="167" t="e">
        <f>IF(HYPERLINK(INDEX(Tables!D:D,MATCH('BG Justif'!Q596,Tables!F:F,0)))&lt;&gt;"",HYPERLINK(INDEX(Tables!D:D,MATCH('BG Justif'!Q596,Tables!F:F,0)),"Tableau de variation"),"")</f>
        <v>#N/A</v>
      </c>
      <c r="T596" s="168"/>
      <c r="U596" s="169"/>
      <c r="Z596" s="233" t="str">
        <f t="shared" si="218"/>
        <v/>
      </c>
      <c r="AA596" s="233">
        <f t="shared" si="219"/>
        <v>0</v>
      </c>
      <c r="AB596" s="233">
        <f t="shared" si="232"/>
        <v>0</v>
      </c>
      <c r="AC596" s="233">
        <f t="shared" si="233"/>
        <v>0</v>
      </c>
      <c r="AD596" s="233">
        <f t="shared" si="234"/>
        <v>0</v>
      </c>
      <c r="AE596" s="233">
        <f t="shared" si="235"/>
        <v>0</v>
      </c>
      <c r="AF596" s="233">
        <f t="shared" si="236"/>
        <v>0</v>
      </c>
      <c r="AG596" s="233">
        <f t="shared" si="220"/>
        <v>0</v>
      </c>
      <c r="AH596" s="233">
        <f t="shared" si="221"/>
        <v>0</v>
      </c>
      <c r="AI596" s="233">
        <f t="shared" si="222"/>
        <v>0</v>
      </c>
      <c r="AJ596" s="233">
        <f t="shared" si="223"/>
        <v>0</v>
      </c>
      <c r="AK596" s="233">
        <f t="shared" si="224"/>
        <v>0</v>
      </c>
      <c r="AL596" s="233">
        <f t="shared" si="225"/>
        <v>0</v>
      </c>
      <c r="AM596" s="233">
        <f t="shared" si="226"/>
        <v>0</v>
      </c>
      <c r="AN596" s="233">
        <f t="shared" si="227"/>
        <v>0</v>
      </c>
      <c r="AO596" s="233">
        <f t="shared" si="228"/>
        <v>0</v>
      </c>
      <c r="AP596" s="233">
        <f t="shared" si="229"/>
        <v>0</v>
      </c>
      <c r="AQ596" s="233" t="str">
        <f t="shared" si="230"/>
        <v/>
      </c>
      <c r="AR596" s="113">
        <f t="shared" si="231"/>
        <v>0</v>
      </c>
    </row>
    <row r="597" spans="1:44">
      <c r="A597" s="158"/>
      <c r="B597" s="153"/>
      <c r="C597" s="154"/>
      <c r="D597" s="154"/>
      <c r="E597" s="154"/>
      <c r="F597" s="154"/>
      <c r="G597" s="154"/>
      <c r="H597" s="154"/>
      <c r="I597" s="150"/>
      <c r="J597" s="149"/>
      <c r="K597" s="151"/>
      <c r="L597" s="185">
        <f t="shared" si="214"/>
        <v>0</v>
      </c>
      <c r="M597" s="185">
        <f t="shared" si="215"/>
        <v>0</v>
      </c>
      <c r="N597" s="186">
        <f t="shared" si="216"/>
        <v>0</v>
      </c>
      <c r="O597" s="180"/>
      <c r="P597" s="177"/>
      <c r="Q597" s="166" t="str">
        <f t="shared" si="217"/>
        <v/>
      </c>
      <c r="R597" s="166"/>
      <c r="S597" s="167" t="e">
        <f>IF(HYPERLINK(INDEX(Tables!D:D,MATCH('BG Justif'!Q597,Tables!F:F,0)))&lt;&gt;"",HYPERLINK(INDEX(Tables!D:D,MATCH('BG Justif'!Q597,Tables!F:F,0)),"Tableau de variation"),"")</f>
        <v>#N/A</v>
      </c>
      <c r="T597" s="168"/>
      <c r="U597" s="169"/>
      <c r="Z597" s="233" t="str">
        <f t="shared" si="218"/>
        <v/>
      </c>
      <c r="AA597" s="233">
        <f t="shared" si="219"/>
        <v>0</v>
      </c>
      <c r="AB597" s="233">
        <f t="shared" si="232"/>
        <v>0</v>
      </c>
      <c r="AC597" s="233">
        <f t="shared" si="233"/>
        <v>0</v>
      </c>
      <c r="AD597" s="233">
        <f t="shared" si="234"/>
        <v>0</v>
      </c>
      <c r="AE597" s="233">
        <f t="shared" si="235"/>
        <v>0</v>
      </c>
      <c r="AF597" s="233">
        <f t="shared" si="236"/>
        <v>0</v>
      </c>
      <c r="AG597" s="233">
        <f t="shared" si="220"/>
        <v>0</v>
      </c>
      <c r="AH597" s="233">
        <f t="shared" si="221"/>
        <v>0</v>
      </c>
      <c r="AI597" s="233">
        <f t="shared" si="222"/>
        <v>0</v>
      </c>
      <c r="AJ597" s="233">
        <f t="shared" si="223"/>
        <v>0</v>
      </c>
      <c r="AK597" s="233">
        <f t="shared" si="224"/>
        <v>0</v>
      </c>
      <c r="AL597" s="233">
        <f t="shared" si="225"/>
        <v>0</v>
      </c>
      <c r="AM597" s="233">
        <f t="shared" si="226"/>
        <v>0</v>
      </c>
      <c r="AN597" s="233">
        <f t="shared" si="227"/>
        <v>0</v>
      </c>
      <c r="AO597" s="233">
        <f t="shared" si="228"/>
        <v>0</v>
      </c>
      <c r="AP597" s="233">
        <f t="shared" si="229"/>
        <v>0</v>
      </c>
      <c r="AQ597" s="233" t="str">
        <f t="shared" si="230"/>
        <v/>
      </c>
      <c r="AR597" s="113">
        <f t="shared" si="231"/>
        <v>0</v>
      </c>
    </row>
    <row r="598" spans="1:44">
      <c r="A598" s="158"/>
      <c r="B598" s="153"/>
      <c r="C598" s="154"/>
      <c r="D598" s="154"/>
      <c r="E598" s="154"/>
      <c r="F598" s="154"/>
      <c r="G598" s="154"/>
      <c r="H598" s="154"/>
      <c r="I598" s="141"/>
      <c r="J598" s="149"/>
      <c r="K598" s="143"/>
      <c r="L598" s="185">
        <f t="shared" si="214"/>
        <v>0</v>
      </c>
      <c r="M598" s="185">
        <f t="shared" si="215"/>
        <v>0</v>
      </c>
      <c r="N598" s="186">
        <f t="shared" si="216"/>
        <v>0</v>
      </c>
      <c r="O598" s="180"/>
      <c r="P598" s="177"/>
      <c r="Q598" s="166" t="str">
        <f t="shared" si="217"/>
        <v/>
      </c>
      <c r="R598" s="166"/>
      <c r="S598" s="167" t="e">
        <f>IF(HYPERLINK(INDEX(Tables!D:D,MATCH('BG Justif'!Q598,Tables!F:F,0)))&lt;&gt;"",HYPERLINK(INDEX(Tables!D:D,MATCH('BG Justif'!Q598,Tables!F:F,0)),"Tableau de variation"),"")</f>
        <v>#N/A</v>
      </c>
      <c r="T598" s="168"/>
      <c r="U598" s="169"/>
      <c r="Z598" s="233" t="str">
        <f t="shared" si="218"/>
        <v/>
      </c>
      <c r="AA598" s="233">
        <f t="shared" si="219"/>
        <v>0</v>
      </c>
      <c r="AB598" s="233">
        <f t="shared" si="232"/>
        <v>0</v>
      </c>
      <c r="AC598" s="233">
        <f t="shared" si="233"/>
        <v>0</v>
      </c>
      <c r="AD598" s="233">
        <f t="shared" si="234"/>
        <v>0</v>
      </c>
      <c r="AE598" s="233">
        <f t="shared" si="235"/>
        <v>0</v>
      </c>
      <c r="AF598" s="233">
        <f t="shared" si="236"/>
        <v>0</v>
      </c>
      <c r="AG598" s="233">
        <f t="shared" si="220"/>
        <v>0</v>
      </c>
      <c r="AH598" s="233">
        <f t="shared" si="221"/>
        <v>0</v>
      </c>
      <c r="AI598" s="233">
        <f t="shared" si="222"/>
        <v>0</v>
      </c>
      <c r="AJ598" s="233">
        <f t="shared" si="223"/>
        <v>0</v>
      </c>
      <c r="AK598" s="233">
        <f t="shared" si="224"/>
        <v>0</v>
      </c>
      <c r="AL598" s="233">
        <f t="shared" si="225"/>
        <v>0</v>
      </c>
      <c r="AM598" s="233">
        <f t="shared" si="226"/>
        <v>0</v>
      </c>
      <c r="AN598" s="233">
        <f t="shared" si="227"/>
        <v>0</v>
      </c>
      <c r="AO598" s="233">
        <f t="shared" si="228"/>
        <v>0</v>
      </c>
      <c r="AP598" s="233">
        <f t="shared" si="229"/>
        <v>0</v>
      </c>
      <c r="AQ598" s="233" t="str">
        <f t="shared" si="230"/>
        <v/>
      </c>
      <c r="AR598" s="113">
        <f t="shared" si="231"/>
        <v>0</v>
      </c>
    </row>
    <row r="599" spans="1:44">
      <c r="A599" s="158"/>
      <c r="B599" s="153"/>
      <c r="C599" s="154"/>
      <c r="D599" s="154"/>
      <c r="E599" s="154"/>
      <c r="F599" s="154"/>
      <c r="G599" s="154"/>
      <c r="H599" s="154"/>
      <c r="I599" s="150"/>
      <c r="J599" s="149"/>
      <c r="K599" s="151"/>
      <c r="L599" s="185">
        <f t="shared" si="214"/>
        <v>0</v>
      </c>
      <c r="M599" s="185">
        <f t="shared" si="215"/>
        <v>0</v>
      </c>
      <c r="N599" s="186">
        <f t="shared" si="216"/>
        <v>0</v>
      </c>
      <c r="O599" s="180"/>
      <c r="P599" s="177"/>
      <c r="Q599" s="166" t="str">
        <f t="shared" si="217"/>
        <v/>
      </c>
      <c r="R599" s="166"/>
      <c r="S599" s="167" t="e">
        <f>IF(HYPERLINK(INDEX(Tables!D:D,MATCH('BG Justif'!Q599,Tables!F:F,0)))&lt;&gt;"",HYPERLINK(INDEX(Tables!D:D,MATCH('BG Justif'!Q599,Tables!F:F,0)),"Tableau de variation"),"")</f>
        <v>#N/A</v>
      </c>
      <c r="T599" s="168"/>
      <c r="U599" s="169"/>
      <c r="Z599" s="233" t="str">
        <f t="shared" si="218"/>
        <v/>
      </c>
      <c r="AA599" s="233">
        <f t="shared" si="219"/>
        <v>0</v>
      </c>
      <c r="AB599" s="233">
        <f t="shared" si="232"/>
        <v>0</v>
      </c>
      <c r="AC599" s="233">
        <f t="shared" si="233"/>
        <v>0</v>
      </c>
      <c r="AD599" s="233">
        <f t="shared" si="234"/>
        <v>0</v>
      </c>
      <c r="AE599" s="233">
        <f t="shared" si="235"/>
        <v>0</v>
      </c>
      <c r="AF599" s="233">
        <f t="shared" si="236"/>
        <v>0</v>
      </c>
      <c r="AG599" s="233">
        <f t="shared" si="220"/>
        <v>0</v>
      </c>
      <c r="AH599" s="233">
        <f t="shared" si="221"/>
        <v>0</v>
      </c>
      <c r="AI599" s="233">
        <f t="shared" si="222"/>
        <v>0</v>
      </c>
      <c r="AJ599" s="233">
        <f t="shared" si="223"/>
        <v>0</v>
      </c>
      <c r="AK599" s="233">
        <f t="shared" si="224"/>
        <v>0</v>
      </c>
      <c r="AL599" s="233">
        <f t="shared" si="225"/>
        <v>0</v>
      </c>
      <c r="AM599" s="233">
        <f t="shared" si="226"/>
        <v>0</v>
      </c>
      <c r="AN599" s="233">
        <f t="shared" si="227"/>
        <v>0</v>
      </c>
      <c r="AO599" s="233">
        <f t="shared" si="228"/>
        <v>0</v>
      </c>
      <c r="AP599" s="233">
        <f t="shared" si="229"/>
        <v>0</v>
      </c>
      <c r="AQ599" s="233" t="str">
        <f t="shared" si="230"/>
        <v/>
      </c>
      <c r="AR599" s="113">
        <f t="shared" si="231"/>
        <v>0</v>
      </c>
    </row>
    <row r="600" spans="1:44">
      <c r="A600" s="158"/>
      <c r="B600" s="153"/>
      <c r="C600" s="154"/>
      <c r="D600" s="154"/>
      <c r="E600" s="154"/>
      <c r="F600" s="154"/>
      <c r="G600" s="154"/>
      <c r="H600" s="154"/>
      <c r="I600" s="141"/>
      <c r="J600" s="149"/>
      <c r="K600" s="143"/>
      <c r="L600" s="185">
        <f t="shared" si="214"/>
        <v>0</v>
      </c>
      <c r="M600" s="185">
        <f t="shared" si="215"/>
        <v>0</v>
      </c>
      <c r="N600" s="186">
        <f t="shared" si="216"/>
        <v>0</v>
      </c>
      <c r="O600" s="180"/>
      <c r="P600" s="177"/>
      <c r="Q600" s="166" t="str">
        <f t="shared" si="217"/>
        <v/>
      </c>
      <c r="R600" s="166"/>
      <c r="S600" s="167" t="e">
        <f>IF(HYPERLINK(INDEX(Tables!D:D,MATCH('BG Justif'!Q600,Tables!F:F,0)))&lt;&gt;"",HYPERLINK(INDEX(Tables!D:D,MATCH('BG Justif'!Q600,Tables!F:F,0)),"Tableau de variation"),"")</f>
        <v>#N/A</v>
      </c>
      <c r="T600" s="168"/>
      <c r="U600" s="169"/>
      <c r="Z600" s="233" t="str">
        <f t="shared" si="218"/>
        <v/>
      </c>
      <c r="AA600" s="233">
        <f t="shared" si="219"/>
        <v>0</v>
      </c>
      <c r="AB600" s="233">
        <f t="shared" si="232"/>
        <v>0</v>
      </c>
      <c r="AC600" s="233">
        <f t="shared" si="233"/>
        <v>0</v>
      </c>
      <c r="AD600" s="233">
        <f t="shared" si="234"/>
        <v>0</v>
      </c>
      <c r="AE600" s="233">
        <f t="shared" si="235"/>
        <v>0</v>
      </c>
      <c r="AF600" s="233">
        <f t="shared" si="236"/>
        <v>0</v>
      </c>
      <c r="AG600" s="233">
        <f t="shared" si="220"/>
        <v>0</v>
      </c>
      <c r="AH600" s="233">
        <f t="shared" si="221"/>
        <v>0</v>
      </c>
      <c r="AI600" s="233">
        <f t="shared" si="222"/>
        <v>0</v>
      </c>
      <c r="AJ600" s="233">
        <f t="shared" si="223"/>
        <v>0</v>
      </c>
      <c r="AK600" s="233">
        <f t="shared" si="224"/>
        <v>0</v>
      </c>
      <c r="AL600" s="233">
        <f t="shared" si="225"/>
        <v>0</v>
      </c>
      <c r="AM600" s="233">
        <f t="shared" si="226"/>
        <v>0</v>
      </c>
      <c r="AN600" s="233">
        <f t="shared" si="227"/>
        <v>0</v>
      </c>
      <c r="AO600" s="233">
        <f t="shared" si="228"/>
        <v>0</v>
      </c>
      <c r="AP600" s="233">
        <f t="shared" si="229"/>
        <v>0</v>
      </c>
      <c r="AQ600" s="233" t="str">
        <f t="shared" si="230"/>
        <v/>
      </c>
      <c r="AR600" s="113">
        <f t="shared" si="231"/>
        <v>0</v>
      </c>
    </row>
    <row r="601" spans="1:44">
      <c r="A601" s="158"/>
      <c r="B601" s="153"/>
      <c r="C601" s="154"/>
      <c r="D601" s="154"/>
      <c r="E601" s="154"/>
      <c r="F601" s="154"/>
      <c r="G601" s="154"/>
      <c r="H601" s="154"/>
      <c r="I601" s="150"/>
      <c r="J601" s="149"/>
      <c r="K601" s="151"/>
      <c r="L601" s="185">
        <f t="shared" si="214"/>
        <v>0</v>
      </c>
      <c r="M601" s="185">
        <f t="shared" si="215"/>
        <v>0</v>
      </c>
      <c r="N601" s="186">
        <f t="shared" si="216"/>
        <v>0</v>
      </c>
      <c r="O601" s="180"/>
      <c r="P601" s="177"/>
      <c r="Q601" s="166" t="str">
        <f t="shared" si="217"/>
        <v/>
      </c>
      <c r="R601" s="166"/>
      <c r="S601" s="167" t="e">
        <f>IF(HYPERLINK(INDEX(Tables!D:D,MATCH('BG Justif'!Q601,Tables!F:F,0)))&lt;&gt;"",HYPERLINK(INDEX(Tables!D:D,MATCH('BG Justif'!Q601,Tables!F:F,0)),"Tableau de variation"),"")</f>
        <v>#N/A</v>
      </c>
      <c r="T601" s="168"/>
      <c r="U601" s="169"/>
      <c r="Z601" s="233" t="str">
        <f t="shared" si="218"/>
        <v/>
      </c>
      <c r="AA601" s="233">
        <f t="shared" si="219"/>
        <v>0</v>
      </c>
      <c r="AB601" s="233">
        <f t="shared" si="232"/>
        <v>0</v>
      </c>
      <c r="AC601" s="233">
        <f t="shared" si="233"/>
        <v>0</v>
      </c>
      <c r="AD601" s="233">
        <f t="shared" si="234"/>
        <v>0</v>
      </c>
      <c r="AE601" s="233">
        <f t="shared" si="235"/>
        <v>0</v>
      </c>
      <c r="AF601" s="233">
        <f t="shared" si="236"/>
        <v>0</v>
      </c>
      <c r="AG601" s="233">
        <f t="shared" si="220"/>
        <v>0</v>
      </c>
      <c r="AH601" s="233">
        <f t="shared" si="221"/>
        <v>0</v>
      </c>
      <c r="AI601" s="233">
        <f t="shared" si="222"/>
        <v>0</v>
      </c>
      <c r="AJ601" s="233">
        <f t="shared" si="223"/>
        <v>0</v>
      </c>
      <c r="AK601" s="233">
        <f t="shared" si="224"/>
        <v>0</v>
      </c>
      <c r="AL601" s="233">
        <f t="shared" si="225"/>
        <v>0</v>
      </c>
      <c r="AM601" s="233">
        <f t="shared" si="226"/>
        <v>0</v>
      </c>
      <c r="AN601" s="233">
        <f t="shared" si="227"/>
        <v>0</v>
      </c>
      <c r="AO601" s="233">
        <f t="shared" si="228"/>
        <v>0</v>
      </c>
      <c r="AP601" s="233">
        <f t="shared" si="229"/>
        <v>0</v>
      </c>
      <c r="AQ601" s="233" t="str">
        <f t="shared" si="230"/>
        <v/>
      </c>
      <c r="AR601" s="113">
        <f t="shared" si="231"/>
        <v>0</v>
      </c>
    </row>
    <row r="602" spans="1:44">
      <c r="A602" s="158"/>
      <c r="B602" s="153"/>
      <c r="C602" s="154"/>
      <c r="D602" s="154"/>
      <c r="E602" s="154"/>
      <c r="F602" s="154"/>
      <c r="G602" s="154"/>
      <c r="H602" s="154"/>
      <c r="I602" s="141"/>
      <c r="J602" s="149"/>
      <c r="K602" s="143"/>
      <c r="L602" s="185">
        <f t="shared" si="214"/>
        <v>0</v>
      </c>
      <c r="M602" s="185">
        <f t="shared" si="215"/>
        <v>0</v>
      </c>
      <c r="N602" s="186">
        <f t="shared" si="216"/>
        <v>0</v>
      </c>
      <c r="O602" s="180"/>
      <c r="P602" s="177"/>
      <c r="Q602" s="166" t="str">
        <f t="shared" si="217"/>
        <v/>
      </c>
      <c r="R602" s="166"/>
      <c r="S602" s="167" t="e">
        <f>IF(HYPERLINK(INDEX(Tables!D:D,MATCH('BG Justif'!Q602,Tables!F:F,0)))&lt;&gt;"",HYPERLINK(INDEX(Tables!D:D,MATCH('BG Justif'!Q602,Tables!F:F,0)),"Tableau de variation"),"")</f>
        <v>#N/A</v>
      </c>
      <c r="T602" s="168"/>
      <c r="U602" s="169"/>
      <c r="Z602" s="233" t="str">
        <f t="shared" si="218"/>
        <v/>
      </c>
      <c r="AA602" s="233">
        <f t="shared" si="219"/>
        <v>0</v>
      </c>
      <c r="AB602" s="233">
        <f t="shared" si="232"/>
        <v>0</v>
      </c>
      <c r="AC602" s="233">
        <f t="shared" si="233"/>
        <v>0</v>
      </c>
      <c r="AD602" s="233">
        <f t="shared" si="234"/>
        <v>0</v>
      </c>
      <c r="AE602" s="233">
        <f t="shared" si="235"/>
        <v>0</v>
      </c>
      <c r="AF602" s="233">
        <f t="shared" si="236"/>
        <v>0</v>
      </c>
      <c r="AG602" s="233">
        <f t="shared" si="220"/>
        <v>0</v>
      </c>
      <c r="AH602" s="233">
        <f t="shared" si="221"/>
        <v>0</v>
      </c>
      <c r="AI602" s="233">
        <f t="shared" si="222"/>
        <v>0</v>
      </c>
      <c r="AJ602" s="233">
        <f t="shared" si="223"/>
        <v>0</v>
      </c>
      <c r="AK602" s="233">
        <f t="shared" si="224"/>
        <v>0</v>
      </c>
      <c r="AL602" s="233">
        <f t="shared" si="225"/>
        <v>0</v>
      </c>
      <c r="AM602" s="233">
        <f t="shared" si="226"/>
        <v>0</v>
      </c>
      <c r="AN602" s="233">
        <f t="shared" si="227"/>
        <v>0</v>
      </c>
      <c r="AO602" s="233">
        <f t="shared" si="228"/>
        <v>0</v>
      </c>
      <c r="AP602" s="233">
        <f t="shared" si="229"/>
        <v>0</v>
      </c>
      <c r="AQ602" s="233" t="str">
        <f t="shared" si="230"/>
        <v/>
      </c>
      <c r="AR602" s="113">
        <f t="shared" si="231"/>
        <v>0</v>
      </c>
    </row>
    <row r="603" spans="1:44">
      <c r="A603" s="158"/>
      <c r="B603" s="153"/>
      <c r="C603" s="154"/>
      <c r="D603" s="154"/>
      <c r="E603" s="154"/>
      <c r="F603" s="154"/>
      <c r="G603" s="154"/>
      <c r="H603" s="154"/>
      <c r="I603" s="150"/>
      <c r="J603" s="149"/>
      <c r="K603" s="151"/>
      <c r="L603" s="185">
        <f t="shared" si="214"/>
        <v>0</v>
      </c>
      <c r="M603" s="185">
        <f t="shared" si="215"/>
        <v>0</v>
      </c>
      <c r="N603" s="186">
        <f t="shared" si="216"/>
        <v>0</v>
      </c>
      <c r="O603" s="180"/>
      <c r="P603" s="177"/>
      <c r="Q603" s="166" t="str">
        <f t="shared" si="217"/>
        <v/>
      </c>
      <c r="R603" s="166"/>
      <c r="S603" s="167" t="e">
        <f>IF(HYPERLINK(INDEX(Tables!D:D,MATCH('BG Justif'!Q603,Tables!F:F,0)))&lt;&gt;"",HYPERLINK(INDEX(Tables!D:D,MATCH('BG Justif'!Q603,Tables!F:F,0)),"Tableau de variation"),"")</f>
        <v>#N/A</v>
      </c>
      <c r="T603" s="168"/>
      <c r="U603" s="169"/>
      <c r="Z603" s="233" t="str">
        <f t="shared" si="218"/>
        <v/>
      </c>
      <c r="AA603" s="233">
        <f t="shared" si="219"/>
        <v>0</v>
      </c>
      <c r="AB603" s="233">
        <f t="shared" si="232"/>
        <v>0</v>
      </c>
      <c r="AC603" s="233">
        <f t="shared" si="233"/>
        <v>0</v>
      </c>
      <c r="AD603" s="233">
        <f t="shared" si="234"/>
        <v>0</v>
      </c>
      <c r="AE603" s="233">
        <f t="shared" si="235"/>
        <v>0</v>
      </c>
      <c r="AF603" s="233">
        <f t="shared" si="236"/>
        <v>0</v>
      </c>
      <c r="AG603" s="233">
        <f t="shared" si="220"/>
        <v>0</v>
      </c>
      <c r="AH603" s="233">
        <f t="shared" si="221"/>
        <v>0</v>
      </c>
      <c r="AI603" s="233">
        <f t="shared" si="222"/>
        <v>0</v>
      </c>
      <c r="AJ603" s="233">
        <f t="shared" si="223"/>
        <v>0</v>
      </c>
      <c r="AK603" s="233">
        <f t="shared" si="224"/>
        <v>0</v>
      </c>
      <c r="AL603" s="233">
        <f t="shared" si="225"/>
        <v>0</v>
      </c>
      <c r="AM603" s="233">
        <f t="shared" si="226"/>
        <v>0</v>
      </c>
      <c r="AN603" s="233">
        <f t="shared" si="227"/>
        <v>0</v>
      </c>
      <c r="AO603" s="233">
        <f t="shared" si="228"/>
        <v>0</v>
      </c>
      <c r="AP603" s="233">
        <f t="shared" si="229"/>
        <v>0</v>
      </c>
      <c r="AQ603" s="233" t="str">
        <f t="shared" si="230"/>
        <v/>
      </c>
      <c r="AR603" s="113">
        <f t="shared" si="231"/>
        <v>0</v>
      </c>
    </row>
    <row r="604" spans="1:44">
      <c r="A604" s="158"/>
      <c r="B604" s="153"/>
      <c r="C604" s="154"/>
      <c r="D604" s="154"/>
      <c r="E604" s="154"/>
      <c r="F604" s="154"/>
      <c r="G604" s="154"/>
      <c r="H604" s="154"/>
      <c r="I604" s="141"/>
      <c r="J604" s="149"/>
      <c r="K604" s="143"/>
      <c r="L604" s="185">
        <f t="shared" si="214"/>
        <v>0</v>
      </c>
      <c r="M604" s="185">
        <f t="shared" si="215"/>
        <v>0</v>
      </c>
      <c r="N604" s="186">
        <f t="shared" si="216"/>
        <v>0</v>
      </c>
      <c r="O604" s="180"/>
      <c r="P604" s="177"/>
      <c r="Q604" s="166" t="str">
        <f t="shared" si="217"/>
        <v/>
      </c>
      <c r="R604" s="166"/>
      <c r="S604" s="167" t="e">
        <f>IF(HYPERLINK(INDEX(Tables!D:D,MATCH('BG Justif'!Q604,Tables!F:F,0)))&lt;&gt;"",HYPERLINK(INDEX(Tables!D:D,MATCH('BG Justif'!Q604,Tables!F:F,0)),"Tableau de variation"),"")</f>
        <v>#N/A</v>
      </c>
      <c r="T604" s="168"/>
      <c r="U604" s="169"/>
      <c r="Z604" s="233" t="str">
        <f t="shared" si="218"/>
        <v/>
      </c>
      <c r="AA604" s="233">
        <f t="shared" si="219"/>
        <v>0</v>
      </c>
      <c r="AB604" s="233">
        <f t="shared" si="232"/>
        <v>0</v>
      </c>
      <c r="AC604" s="233">
        <f t="shared" si="233"/>
        <v>0</v>
      </c>
      <c r="AD604" s="233">
        <f t="shared" si="234"/>
        <v>0</v>
      </c>
      <c r="AE604" s="233">
        <f t="shared" si="235"/>
        <v>0</v>
      </c>
      <c r="AF604" s="233">
        <f t="shared" si="236"/>
        <v>0</v>
      </c>
      <c r="AG604" s="233">
        <f t="shared" si="220"/>
        <v>0</v>
      </c>
      <c r="AH604" s="233">
        <f t="shared" si="221"/>
        <v>0</v>
      </c>
      <c r="AI604" s="233">
        <f t="shared" si="222"/>
        <v>0</v>
      </c>
      <c r="AJ604" s="233">
        <f t="shared" si="223"/>
        <v>0</v>
      </c>
      <c r="AK604" s="233">
        <f t="shared" si="224"/>
        <v>0</v>
      </c>
      <c r="AL604" s="233">
        <f t="shared" si="225"/>
        <v>0</v>
      </c>
      <c r="AM604" s="233">
        <f t="shared" si="226"/>
        <v>0</v>
      </c>
      <c r="AN604" s="233">
        <f t="shared" si="227"/>
        <v>0</v>
      </c>
      <c r="AO604" s="233">
        <f t="shared" si="228"/>
        <v>0</v>
      </c>
      <c r="AP604" s="233">
        <f t="shared" si="229"/>
        <v>0</v>
      </c>
      <c r="AQ604" s="233" t="str">
        <f t="shared" si="230"/>
        <v/>
      </c>
      <c r="AR604" s="113">
        <f t="shared" si="231"/>
        <v>0</v>
      </c>
    </row>
    <row r="605" spans="1:44">
      <c r="A605" s="158"/>
      <c r="B605" s="153"/>
      <c r="C605" s="154"/>
      <c r="D605" s="154"/>
      <c r="E605" s="154"/>
      <c r="F605" s="154"/>
      <c r="G605" s="154"/>
      <c r="H605" s="154"/>
      <c r="I605" s="150"/>
      <c r="J605" s="149"/>
      <c r="K605" s="151"/>
      <c r="L605" s="185">
        <f t="shared" si="214"/>
        <v>0</v>
      </c>
      <c r="M605" s="185">
        <f t="shared" si="215"/>
        <v>0</v>
      </c>
      <c r="N605" s="186">
        <f t="shared" si="216"/>
        <v>0</v>
      </c>
      <c r="O605" s="180"/>
      <c r="P605" s="177"/>
      <c r="Q605" s="166" t="str">
        <f t="shared" si="217"/>
        <v/>
      </c>
      <c r="R605" s="166"/>
      <c r="S605" s="167" t="e">
        <f>IF(HYPERLINK(INDEX(Tables!D:D,MATCH('BG Justif'!Q605,Tables!F:F,0)))&lt;&gt;"",HYPERLINK(INDEX(Tables!D:D,MATCH('BG Justif'!Q605,Tables!F:F,0)),"Tableau de variation"),"")</f>
        <v>#N/A</v>
      </c>
      <c r="T605" s="168"/>
      <c r="U605" s="169"/>
      <c r="Z605" s="233" t="str">
        <f t="shared" si="218"/>
        <v/>
      </c>
      <c r="AA605" s="233">
        <f t="shared" si="219"/>
        <v>0</v>
      </c>
      <c r="AB605" s="233">
        <f t="shared" si="232"/>
        <v>0</v>
      </c>
      <c r="AC605" s="233">
        <f t="shared" si="233"/>
        <v>0</v>
      </c>
      <c r="AD605" s="233">
        <f t="shared" si="234"/>
        <v>0</v>
      </c>
      <c r="AE605" s="233">
        <f t="shared" si="235"/>
        <v>0</v>
      </c>
      <c r="AF605" s="233">
        <f t="shared" si="236"/>
        <v>0</v>
      </c>
      <c r="AG605" s="233">
        <f t="shared" si="220"/>
        <v>0</v>
      </c>
      <c r="AH605" s="233">
        <f t="shared" si="221"/>
        <v>0</v>
      </c>
      <c r="AI605" s="233">
        <f t="shared" si="222"/>
        <v>0</v>
      </c>
      <c r="AJ605" s="233">
        <f t="shared" si="223"/>
        <v>0</v>
      </c>
      <c r="AK605" s="233">
        <f t="shared" si="224"/>
        <v>0</v>
      </c>
      <c r="AL605" s="233">
        <f t="shared" si="225"/>
        <v>0</v>
      </c>
      <c r="AM605" s="233">
        <f t="shared" si="226"/>
        <v>0</v>
      </c>
      <c r="AN605" s="233">
        <f t="shared" si="227"/>
        <v>0</v>
      </c>
      <c r="AO605" s="233">
        <f t="shared" si="228"/>
        <v>0</v>
      </c>
      <c r="AP605" s="233">
        <f t="shared" si="229"/>
        <v>0</v>
      </c>
      <c r="AQ605" s="233" t="str">
        <f t="shared" si="230"/>
        <v/>
      </c>
      <c r="AR605" s="113">
        <f t="shared" si="231"/>
        <v>0</v>
      </c>
    </row>
    <row r="606" spans="1:44">
      <c r="A606" s="158"/>
      <c r="B606" s="153"/>
      <c r="C606" s="154"/>
      <c r="D606" s="154"/>
      <c r="E606" s="154"/>
      <c r="F606" s="154"/>
      <c r="G606" s="154"/>
      <c r="H606" s="154"/>
      <c r="I606" s="141"/>
      <c r="J606" s="149"/>
      <c r="K606" s="143"/>
      <c r="L606" s="185">
        <f t="shared" si="214"/>
        <v>0</v>
      </c>
      <c r="M606" s="185">
        <f t="shared" si="215"/>
        <v>0</v>
      </c>
      <c r="N606" s="186">
        <f t="shared" si="216"/>
        <v>0</v>
      </c>
      <c r="O606" s="180"/>
      <c r="P606" s="177"/>
      <c r="Q606" s="166" t="str">
        <f t="shared" si="217"/>
        <v/>
      </c>
      <c r="R606" s="166"/>
      <c r="S606" s="167" t="e">
        <f>IF(HYPERLINK(INDEX(Tables!D:D,MATCH('BG Justif'!Q606,Tables!F:F,0)))&lt;&gt;"",HYPERLINK(INDEX(Tables!D:D,MATCH('BG Justif'!Q606,Tables!F:F,0)),"Tableau de variation"),"")</f>
        <v>#N/A</v>
      </c>
      <c r="T606" s="168"/>
      <c r="U606" s="169"/>
      <c r="Z606" s="233" t="str">
        <f t="shared" si="218"/>
        <v/>
      </c>
      <c r="AA606" s="233">
        <f t="shared" si="219"/>
        <v>0</v>
      </c>
      <c r="AB606" s="233">
        <f t="shared" si="232"/>
        <v>0</v>
      </c>
      <c r="AC606" s="233">
        <f t="shared" si="233"/>
        <v>0</v>
      </c>
      <c r="AD606" s="233">
        <f t="shared" si="234"/>
        <v>0</v>
      </c>
      <c r="AE606" s="233">
        <f t="shared" si="235"/>
        <v>0</v>
      </c>
      <c r="AF606" s="233">
        <f t="shared" si="236"/>
        <v>0</v>
      </c>
      <c r="AG606" s="233">
        <f t="shared" si="220"/>
        <v>0</v>
      </c>
      <c r="AH606" s="233">
        <f t="shared" si="221"/>
        <v>0</v>
      </c>
      <c r="AI606" s="233">
        <f t="shared" si="222"/>
        <v>0</v>
      </c>
      <c r="AJ606" s="233">
        <f t="shared" si="223"/>
        <v>0</v>
      </c>
      <c r="AK606" s="233">
        <f t="shared" si="224"/>
        <v>0</v>
      </c>
      <c r="AL606" s="233">
        <f t="shared" si="225"/>
        <v>0</v>
      </c>
      <c r="AM606" s="233">
        <f t="shared" si="226"/>
        <v>0</v>
      </c>
      <c r="AN606" s="233">
        <f t="shared" si="227"/>
        <v>0</v>
      </c>
      <c r="AO606" s="233">
        <f t="shared" si="228"/>
        <v>0</v>
      </c>
      <c r="AP606" s="233">
        <f t="shared" si="229"/>
        <v>0</v>
      </c>
      <c r="AQ606" s="233" t="str">
        <f t="shared" si="230"/>
        <v/>
      </c>
      <c r="AR606" s="113">
        <f t="shared" si="231"/>
        <v>0</v>
      </c>
    </row>
    <row r="607" spans="1:44">
      <c r="A607" s="158"/>
      <c r="B607" s="153"/>
      <c r="C607" s="154"/>
      <c r="D607" s="154"/>
      <c r="E607" s="154"/>
      <c r="F607" s="154"/>
      <c r="G607" s="154"/>
      <c r="H607" s="154"/>
      <c r="I607" s="150"/>
      <c r="J607" s="149"/>
      <c r="K607" s="151"/>
      <c r="L607" s="185">
        <f t="shared" si="214"/>
        <v>0</v>
      </c>
      <c r="M607" s="185">
        <f t="shared" si="215"/>
        <v>0</v>
      </c>
      <c r="N607" s="186">
        <f t="shared" si="216"/>
        <v>0</v>
      </c>
      <c r="O607" s="180"/>
      <c r="P607" s="177"/>
      <c r="Q607" s="166" t="str">
        <f t="shared" si="217"/>
        <v/>
      </c>
      <c r="R607" s="166"/>
      <c r="S607" s="167" t="e">
        <f>IF(HYPERLINK(INDEX(Tables!D:D,MATCH('BG Justif'!Q607,Tables!F:F,0)))&lt;&gt;"",HYPERLINK(INDEX(Tables!D:D,MATCH('BG Justif'!Q607,Tables!F:F,0)),"Tableau de variation"),"")</f>
        <v>#N/A</v>
      </c>
      <c r="T607" s="168"/>
      <c r="U607" s="169"/>
      <c r="Z607" s="233" t="str">
        <f t="shared" si="218"/>
        <v/>
      </c>
      <c r="AA607" s="233">
        <f t="shared" si="219"/>
        <v>0</v>
      </c>
      <c r="AB607" s="233">
        <f t="shared" si="232"/>
        <v>0</v>
      </c>
      <c r="AC607" s="233">
        <f t="shared" si="233"/>
        <v>0</v>
      </c>
      <c r="AD607" s="233">
        <f t="shared" si="234"/>
        <v>0</v>
      </c>
      <c r="AE607" s="233">
        <f t="shared" si="235"/>
        <v>0</v>
      </c>
      <c r="AF607" s="233">
        <f t="shared" si="236"/>
        <v>0</v>
      </c>
      <c r="AG607" s="233">
        <f t="shared" si="220"/>
        <v>0</v>
      </c>
      <c r="AH607" s="233">
        <f t="shared" si="221"/>
        <v>0</v>
      </c>
      <c r="AI607" s="233">
        <f t="shared" si="222"/>
        <v>0</v>
      </c>
      <c r="AJ607" s="233">
        <f t="shared" si="223"/>
        <v>0</v>
      </c>
      <c r="AK607" s="233">
        <f t="shared" si="224"/>
        <v>0</v>
      </c>
      <c r="AL607" s="233">
        <f t="shared" si="225"/>
        <v>0</v>
      </c>
      <c r="AM607" s="233">
        <f t="shared" si="226"/>
        <v>0</v>
      </c>
      <c r="AN607" s="233">
        <f t="shared" si="227"/>
        <v>0</v>
      </c>
      <c r="AO607" s="233">
        <f t="shared" si="228"/>
        <v>0</v>
      </c>
      <c r="AP607" s="233">
        <f t="shared" si="229"/>
        <v>0</v>
      </c>
      <c r="AQ607" s="233" t="str">
        <f t="shared" si="230"/>
        <v/>
      </c>
      <c r="AR607" s="113">
        <f t="shared" si="231"/>
        <v>0</v>
      </c>
    </row>
    <row r="608" spans="1:44">
      <c r="A608" s="158"/>
      <c r="B608" s="153"/>
      <c r="C608" s="154"/>
      <c r="D608" s="154"/>
      <c r="E608" s="154"/>
      <c r="F608" s="154"/>
      <c r="G608" s="154"/>
      <c r="H608" s="154"/>
      <c r="I608" s="141"/>
      <c r="J608" s="149"/>
      <c r="K608" s="143"/>
      <c r="L608" s="185">
        <f t="shared" si="214"/>
        <v>0</v>
      </c>
      <c r="M608" s="185">
        <f t="shared" si="215"/>
        <v>0</v>
      </c>
      <c r="N608" s="186">
        <f t="shared" si="216"/>
        <v>0</v>
      </c>
      <c r="O608" s="180"/>
      <c r="P608" s="177"/>
      <c r="Q608" s="166" t="str">
        <f t="shared" si="217"/>
        <v/>
      </c>
      <c r="R608" s="166"/>
      <c r="S608" s="167" t="e">
        <f>IF(HYPERLINK(INDEX(Tables!D:D,MATCH('BG Justif'!Q608,Tables!F:F,0)))&lt;&gt;"",HYPERLINK(INDEX(Tables!D:D,MATCH('BG Justif'!Q608,Tables!F:F,0)),"Tableau de variation"),"")</f>
        <v>#N/A</v>
      </c>
      <c r="T608" s="168"/>
      <c r="U608" s="169"/>
      <c r="Z608" s="233" t="str">
        <f t="shared" si="218"/>
        <v/>
      </c>
      <c r="AA608" s="233">
        <f t="shared" si="219"/>
        <v>0</v>
      </c>
      <c r="AB608" s="233">
        <f t="shared" si="232"/>
        <v>0</v>
      </c>
      <c r="AC608" s="233">
        <f t="shared" si="233"/>
        <v>0</v>
      </c>
      <c r="AD608" s="233">
        <f t="shared" si="234"/>
        <v>0</v>
      </c>
      <c r="AE608" s="233">
        <f t="shared" si="235"/>
        <v>0</v>
      </c>
      <c r="AF608" s="233">
        <f t="shared" si="236"/>
        <v>0</v>
      </c>
      <c r="AG608" s="233">
        <f t="shared" si="220"/>
        <v>0</v>
      </c>
      <c r="AH608" s="233">
        <f t="shared" si="221"/>
        <v>0</v>
      </c>
      <c r="AI608" s="233">
        <f t="shared" si="222"/>
        <v>0</v>
      </c>
      <c r="AJ608" s="233">
        <f t="shared" si="223"/>
        <v>0</v>
      </c>
      <c r="AK608" s="233">
        <f t="shared" si="224"/>
        <v>0</v>
      </c>
      <c r="AL608" s="233">
        <f t="shared" si="225"/>
        <v>0</v>
      </c>
      <c r="AM608" s="233">
        <f t="shared" si="226"/>
        <v>0</v>
      </c>
      <c r="AN608" s="233">
        <f t="shared" si="227"/>
        <v>0</v>
      </c>
      <c r="AO608" s="233">
        <f t="shared" si="228"/>
        <v>0</v>
      </c>
      <c r="AP608" s="233">
        <f t="shared" si="229"/>
        <v>0</v>
      </c>
      <c r="AQ608" s="233" t="str">
        <f t="shared" si="230"/>
        <v/>
      </c>
      <c r="AR608" s="113">
        <f t="shared" si="231"/>
        <v>0</v>
      </c>
    </row>
    <row r="609" spans="1:44">
      <c r="A609" s="158"/>
      <c r="B609" s="153"/>
      <c r="C609" s="154"/>
      <c r="D609" s="154"/>
      <c r="E609" s="154"/>
      <c r="F609" s="154"/>
      <c r="G609" s="154"/>
      <c r="H609" s="154"/>
      <c r="I609" s="150"/>
      <c r="J609" s="149"/>
      <c r="K609" s="151"/>
      <c r="L609" s="185">
        <f t="shared" si="214"/>
        <v>0</v>
      </c>
      <c r="M609" s="185">
        <f t="shared" si="215"/>
        <v>0</v>
      </c>
      <c r="N609" s="186">
        <f t="shared" si="216"/>
        <v>0</v>
      </c>
      <c r="O609" s="180"/>
      <c r="P609" s="177"/>
      <c r="Q609" s="166" t="str">
        <f t="shared" si="217"/>
        <v/>
      </c>
      <c r="R609" s="166"/>
      <c r="S609" s="167" t="e">
        <f>IF(HYPERLINK(INDEX(Tables!D:D,MATCH('BG Justif'!Q609,Tables!F:F,0)))&lt;&gt;"",HYPERLINK(INDEX(Tables!D:D,MATCH('BG Justif'!Q609,Tables!F:F,0)),"Tableau de variation"),"")</f>
        <v>#N/A</v>
      </c>
      <c r="T609" s="168"/>
      <c r="U609" s="169"/>
      <c r="Z609" s="233" t="str">
        <f t="shared" si="218"/>
        <v/>
      </c>
      <c r="AA609" s="233">
        <f t="shared" si="219"/>
        <v>0</v>
      </c>
      <c r="AB609" s="233">
        <f t="shared" si="232"/>
        <v>0</v>
      </c>
      <c r="AC609" s="233">
        <f t="shared" si="233"/>
        <v>0</v>
      </c>
      <c r="AD609" s="233">
        <f t="shared" si="234"/>
        <v>0</v>
      </c>
      <c r="AE609" s="233">
        <f t="shared" si="235"/>
        <v>0</v>
      </c>
      <c r="AF609" s="233">
        <f t="shared" si="236"/>
        <v>0</v>
      </c>
      <c r="AG609" s="233">
        <f t="shared" si="220"/>
        <v>0</v>
      </c>
      <c r="AH609" s="233">
        <f t="shared" si="221"/>
        <v>0</v>
      </c>
      <c r="AI609" s="233">
        <f t="shared" si="222"/>
        <v>0</v>
      </c>
      <c r="AJ609" s="233">
        <f t="shared" si="223"/>
        <v>0</v>
      </c>
      <c r="AK609" s="233">
        <f t="shared" si="224"/>
        <v>0</v>
      </c>
      <c r="AL609" s="233">
        <f t="shared" si="225"/>
        <v>0</v>
      </c>
      <c r="AM609" s="233">
        <f t="shared" si="226"/>
        <v>0</v>
      </c>
      <c r="AN609" s="233">
        <f t="shared" si="227"/>
        <v>0</v>
      </c>
      <c r="AO609" s="233">
        <f t="shared" si="228"/>
        <v>0</v>
      </c>
      <c r="AP609" s="233">
        <f t="shared" si="229"/>
        <v>0</v>
      </c>
      <c r="AQ609" s="233" t="str">
        <f t="shared" si="230"/>
        <v/>
      </c>
      <c r="AR609" s="113">
        <f t="shared" si="231"/>
        <v>0</v>
      </c>
    </row>
    <row r="610" spans="1:44">
      <c r="A610" s="158"/>
      <c r="B610" s="153"/>
      <c r="C610" s="154"/>
      <c r="D610" s="154"/>
      <c r="E610" s="154"/>
      <c r="F610" s="154"/>
      <c r="G610" s="154"/>
      <c r="H610" s="154"/>
      <c r="I610" s="141"/>
      <c r="J610" s="149"/>
      <c r="K610" s="143"/>
      <c r="L610" s="185">
        <f t="shared" si="214"/>
        <v>0</v>
      </c>
      <c r="M610" s="185">
        <f t="shared" si="215"/>
        <v>0</v>
      </c>
      <c r="N610" s="186">
        <f t="shared" si="216"/>
        <v>0</v>
      </c>
      <c r="O610" s="180"/>
      <c r="P610" s="177"/>
      <c r="Q610" s="166" t="str">
        <f t="shared" si="217"/>
        <v/>
      </c>
      <c r="R610" s="166"/>
      <c r="S610" s="167" t="e">
        <f>IF(HYPERLINK(INDEX(Tables!D:D,MATCH('BG Justif'!Q610,Tables!F:F,0)))&lt;&gt;"",HYPERLINK(INDEX(Tables!D:D,MATCH('BG Justif'!Q610,Tables!F:F,0)),"Tableau de variation"),"")</f>
        <v>#N/A</v>
      </c>
      <c r="T610" s="168"/>
      <c r="U610" s="169"/>
      <c r="Z610" s="233" t="str">
        <f t="shared" si="218"/>
        <v/>
      </c>
      <c r="AA610" s="233">
        <f t="shared" si="219"/>
        <v>0</v>
      </c>
      <c r="AB610" s="233">
        <f t="shared" si="232"/>
        <v>0</v>
      </c>
      <c r="AC610" s="233">
        <f t="shared" si="233"/>
        <v>0</v>
      </c>
      <c r="AD610" s="233">
        <f t="shared" si="234"/>
        <v>0</v>
      </c>
      <c r="AE610" s="233">
        <f t="shared" si="235"/>
        <v>0</v>
      </c>
      <c r="AF610" s="233">
        <f t="shared" si="236"/>
        <v>0</v>
      </c>
      <c r="AG610" s="233">
        <f t="shared" si="220"/>
        <v>0</v>
      </c>
      <c r="AH610" s="233">
        <f t="shared" si="221"/>
        <v>0</v>
      </c>
      <c r="AI610" s="233">
        <f t="shared" si="222"/>
        <v>0</v>
      </c>
      <c r="AJ610" s="233">
        <f t="shared" si="223"/>
        <v>0</v>
      </c>
      <c r="AK610" s="233">
        <f t="shared" si="224"/>
        <v>0</v>
      </c>
      <c r="AL610" s="233">
        <f t="shared" si="225"/>
        <v>0</v>
      </c>
      <c r="AM610" s="233">
        <f t="shared" si="226"/>
        <v>0</v>
      </c>
      <c r="AN610" s="233">
        <f t="shared" si="227"/>
        <v>0</v>
      </c>
      <c r="AO610" s="233">
        <f t="shared" si="228"/>
        <v>0</v>
      </c>
      <c r="AP610" s="233">
        <f t="shared" si="229"/>
        <v>0</v>
      </c>
      <c r="AQ610" s="233" t="str">
        <f t="shared" si="230"/>
        <v/>
      </c>
      <c r="AR610" s="113">
        <f t="shared" si="231"/>
        <v>0</v>
      </c>
    </row>
    <row r="611" spans="1:44">
      <c r="A611" s="158"/>
      <c r="B611" s="153"/>
      <c r="C611" s="154"/>
      <c r="D611" s="154"/>
      <c r="E611" s="154"/>
      <c r="F611" s="154"/>
      <c r="G611" s="154"/>
      <c r="H611" s="154"/>
      <c r="I611" s="150"/>
      <c r="J611" s="149"/>
      <c r="K611" s="151"/>
      <c r="L611" s="185">
        <f t="shared" si="214"/>
        <v>0</v>
      </c>
      <c r="M611" s="185">
        <f t="shared" si="215"/>
        <v>0</v>
      </c>
      <c r="N611" s="186">
        <f t="shared" si="216"/>
        <v>0</v>
      </c>
      <c r="O611" s="180"/>
      <c r="P611" s="177"/>
      <c r="Q611" s="166" t="str">
        <f t="shared" si="217"/>
        <v/>
      </c>
      <c r="R611" s="166"/>
      <c r="S611" s="167" t="e">
        <f>IF(HYPERLINK(INDEX(Tables!D:D,MATCH('BG Justif'!Q611,Tables!F:F,0)))&lt;&gt;"",HYPERLINK(INDEX(Tables!D:D,MATCH('BG Justif'!Q611,Tables!F:F,0)),"Tableau de variation"),"")</f>
        <v>#N/A</v>
      </c>
      <c r="T611" s="168"/>
      <c r="U611" s="169"/>
      <c r="Z611" s="233" t="str">
        <f t="shared" si="218"/>
        <v/>
      </c>
      <c r="AA611" s="233">
        <f t="shared" si="219"/>
        <v>0</v>
      </c>
      <c r="AB611" s="233">
        <f t="shared" si="232"/>
        <v>0</v>
      </c>
      <c r="AC611" s="233">
        <f t="shared" si="233"/>
        <v>0</v>
      </c>
      <c r="AD611" s="233">
        <f t="shared" si="234"/>
        <v>0</v>
      </c>
      <c r="AE611" s="233">
        <f t="shared" si="235"/>
        <v>0</v>
      </c>
      <c r="AF611" s="233">
        <f t="shared" si="236"/>
        <v>0</v>
      </c>
      <c r="AG611" s="233">
        <f t="shared" si="220"/>
        <v>0</v>
      </c>
      <c r="AH611" s="233">
        <f t="shared" si="221"/>
        <v>0</v>
      </c>
      <c r="AI611" s="233">
        <f t="shared" si="222"/>
        <v>0</v>
      </c>
      <c r="AJ611" s="233">
        <f t="shared" si="223"/>
        <v>0</v>
      </c>
      <c r="AK611" s="233">
        <f t="shared" si="224"/>
        <v>0</v>
      </c>
      <c r="AL611" s="233">
        <f t="shared" si="225"/>
        <v>0</v>
      </c>
      <c r="AM611" s="233">
        <f t="shared" si="226"/>
        <v>0</v>
      </c>
      <c r="AN611" s="233">
        <f t="shared" si="227"/>
        <v>0</v>
      </c>
      <c r="AO611" s="233">
        <f t="shared" si="228"/>
        <v>0</v>
      </c>
      <c r="AP611" s="233">
        <f t="shared" si="229"/>
        <v>0</v>
      </c>
      <c r="AQ611" s="233" t="str">
        <f t="shared" si="230"/>
        <v/>
      </c>
      <c r="AR611" s="113">
        <f t="shared" si="231"/>
        <v>0</v>
      </c>
    </row>
    <row r="612" spans="1:44">
      <c r="A612" s="158"/>
      <c r="B612" s="153"/>
      <c r="C612" s="154"/>
      <c r="D612" s="154"/>
      <c r="E612" s="154"/>
      <c r="F612" s="154"/>
      <c r="G612" s="154"/>
      <c r="H612" s="154"/>
      <c r="I612" s="141"/>
      <c r="J612" s="149"/>
      <c r="K612" s="143"/>
      <c r="L612" s="185">
        <f t="shared" si="214"/>
        <v>0</v>
      </c>
      <c r="M612" s="185">
        <f t="shared" si="215"/>
        <v>0</v>
      </c>
      <c r="N612" s="186">
        <f t="shared" si="216"/>
        <v>0</v>
      </c>
      <c r="O612" s="180"/>
      <c r="P612" s="177"/>
      <c r="Q612" s="166" t="str">
        <f t="shared" si="217"/>
        <v/>
      </c>
      <c r="R612" s="166"/>
      <c r="S612" s="167" t="e">
        <f>IF(HYPERLINK(INDEX(Tables!D:D,MATCH('BG Justif'!Q612,Tables!F:F,0)))&lt;&gt;"",HYPERLINK(INDEX(Tables!D:D,MATCH('BG Justif'!Q612,Tables!F:F,0)),"Tableau de variation"),"")</f>
        <v>#N/A</v>
      </c>
      <c r="T612" s="168"/>
      <c r="U612" s="169"/>
      <c r="Z612" s="233" t="str">
        <f t="shared" si="218"/>
        <v/>
      </c>
      <c r="AA612" s="233">
        <f t="shared" si="219"/>
        <v>0</v>
      </c>
      <c r="AB612" s="233">
        <f t="shared" si="232"/>
        <v>0</v>
      </c>
      <c r="AC612" s="233">
        <f t="shared" si="233"/>
        <v>0</v>
      </c>
      <c r="AD612" s="233">
        <f t="shared" si="234"/>
        <v>0</v>
      </c>
      <c r="AE612" s="233">
        <f t="shared" si="235"/>
        <v>0</v>
      </c>
      <c r="AF612" s="233">
        <f t="shared" si="236"/>
        <v>0</v>
      </c>
      <c r="AG612" s="233">
        <f t="shared" si="220"/>
        <v>0</v>
      </c>
      <c r="AH612" s="233">
        <f t="shared" si="221"/>
        <v>0</v>
      </c>
      <c r="AI612" s="233">
        <f t="shared" si="222"/>
        <v>0</v>
      </c>
      <c r="AJ612" s="233">
        <f t="shared" si="223"/>
        <v>0</v>
      </c>
      <c r="AK612" s="233">
        <f t="shared" si="224"/>
        <v>0</v>
      </c>
      <c r="AL612" s="233">
        <f t="shared" si="225"/>
        <v>0</v>
      </c>
      <c r="AM612" s="233">
        <f t="shared" si="226"/>
        <v>0</v>
      </c>
      <c r="AN612" s="233">
        <f t="shared" si="227"/>
        <v>0</v>
      </c>
      <c r="AO612" s="233">
        <f t="shared" si="228"/>
        <v>0</v>
      </c>
      <c r="AP612" s="233">
        <f t="shared" si="229"/>
        <v>0</v>
      </c>
      <c r="AQ612" s="233" t="str">
        <f t="shared" si="230"/>
        <v/>
      </c>
      <c r="AR612" s="113">
        <f t="shared" si="231"/>
        <v>0</v>
      </c>
    </row>
    <row r="613" spans="1:44">
      <c r="A613" s="158"/>
      <c r="B613" s="153"/>
      <c r="C613" s="154"/>
      <c r="D613" s="154"/>
      <c r="E613" s="154"/>
      <c r="F613" s="154"/>
      <c r="G613" s="154"/>
      <c r="H613" s="154"/>
      <c r="I613" s="150"/>
      <c r="J613" s="149"/>
      <c r="K613" s="151"/>
      <c r="L613" s="185">
        <f t="shared" si="214"/>
        <v>0</v>
      </c>
      <c r="M613" s="185">
        <f t="shared" si="215"/>
        <v>0</v>
      </c>
      <c r="N613" s="186">
        <f t="shared" si="216"/>
        <v>0</v>
      </c>
      <c r="O613" s="180"/>
      <c r="P613" s="177"/>
      <c r="Q613" s="166" t="str">
        <f t="shared" si="217"/>
        <v/>
      </c>
      <c r="R613" s="166"/>
      <c r="S613" s="167" t="e">
        <f>IF(HYPERLINK(INDEX(Tables!D:D,MATCH('BG Justif'!Q613,Tables!F:F,0)))&lt;&gt;"",HYPERLINK(INDEX(Tables!D:D,MATCH('BG Justif'!Q613,Tables!F:F,0)),"Tableau de variation"),"")</f>
        <v>#N/A</v>
      </c>
      <c r="T613" s="168"/>
      <c r="U613" s="169"/>
      <c r="Z613" s="233" t="str">
        <f t="shared" si="218"/>
        <v/>
      </c>
      <c r="AA613" s="233">
        <f t="shared" si="219"/>
        <v>0</v>
      </c>
      <c r="AB613" s="233">
        <f t="shared" si="232"/>
        <v>0</v>
      </c>
      <c r="AC613" s="233">
        <f t="shared" si="233"/>
        <v>0</v>
      </c>
      <c r="AD613" s="233">
        <f t="shared" si="234"/>
        <v>0</v>
      </c>
      <c r="AE613" s="233">
        <f t="shared" si="235"/>
        <v>0</v>
      </c>
      <c r="AF613" s="233">
        <f t="shared" si="236"/>
        <v>0</v>
      </c>
      <c r="AG613" s="233">
        <f t="shared" si="220"/>
        <v>0</v>
      </c>
      <c r="AH613" s="233">
        <f t="shared" si="221"/>
        <v>0</v>
      </c>
      <c r="AI613" s="233">
        <f t="shared" si="222"/>
        <v>0</v>
      </c>
      <c r="AJ613" s="233">
        <f t="shared" si="223"/>
        <v>0</v>
      </c>
      <c r="AK613" s="233">
        <f t="shared" si="224"/>
        <v>0</v>
      </c>
      <c r="AL613" s="233">
        <f t="shared" si="225"/>
        <v>0</v>
      </c>
      <c r="AM613" s="233">
        <f t="shared" si="226"/>
        <v>0</v>
      </c>
      <c r="AN613" s="233">
        <f t="shared" si="227"/>
        <v>0</v>
      </c>
      <c r="AO613" s="233">
        <f t="shared" si="228"/>
        <v>0</v>
      </c>
      <c r="AP613" s="233">
        <f t="shared" si="229"/>
        <v>0</v>
      </c>
      <c r="AQ613" s="233" t="str">
        <f t="shared" si="230"/>
        <v/>
      </c>
      <c r="AR613" s="113">
        <f t="shared" si="231"/>
        <v>0</v>
      </c>
    </row>
    <row r="614" spans="1:44">
      <c r="A614" s="158"/>
      <c r="B614" s="153"/>
      <c r="C614" s="154"/>
      <c r="D614" s="154"/>
      <c r="E614" s="154"/>
      <c r="F614" s="154"/>
      <c r="G614" s="154"/>
      <c r="H614" s="154"/>
      <c r="I614" s="141"/>
      <c r="J614" s="149"/>
      <c r="K614" s="143"/>
      <c r="L614" s="185">
        <f t="shared" si="214"/>
        <v>0</v>
      </c>
      <c r="M614" s="185">
        <f t="shared" si="215"/>
        <v>0</v>
      </c>
      <c r="N614" s="186">
        <f t="shared" si="216"/>
        <v>0</v>
      </c>
      <c r="O614" s="180"/>
      <c r="P614" s="177"/>
      <c r="Q614" s="166" t="str">
        <f t="shared" si="217"/>
        <v/>
      </c>
      <c r="R614" s="166"/>
      <c r="S614" s="167" t="e">
        <f>IF(HYPERLINK(INDEX(Tables!D:D,MATCH('BG Justif'!Q614,Tables!F:F,0)))&lt;&gt;"",HYPERLINK(INDEX(Tables!D:D,MATCH('BG Justif'!Q614,Tables!F:F,0)),"Tableau de variation"),"")</f>
        <v>#N/A</v>
      </c>
      <c r="T614" s="168"/>
      <c r="U614" s="169"/>
      <c r="Z614" s="233" t="str">
        <f t="shared" si="218"/>
        <v/>
      </c>
      <c r="AA614" s="233">
        <f t="shared" si="219"/>
        <v>0</v>
      </c>
      <c r="AB614" s="233">
        <f t="shared" si="232"/>
        <v>0</v>
      </c>
      <c r="AC614" s="233">
        <f t="shared" si="233"/>
        <v>0</v>
      </c>
      <c r="AD614" s="233">
        <f t="shared" si="234"/>
        <v>0</v>
      </c>
      <c r="AE614" s="233">
        <f t="shared" si="235"/>
        <v>0</v>
      </c>
      <c r="AF614" s="233">
        <f t="shared" si="236"/>
        <v>0</v>
      </c>
      <c r="AG614" s="233">
        <f t="shared" si="220"/>
        <v>0</v>
      </c>
      <c r="AH614" s="233">
        <f t="shared" si="221"/>
        <v>0</v>
      </c>
      <c r="AI614" s="233">
        <f t="shared" si="222"/>
        <v>0</v>
      </c>
      <c r="AJ614" s="233">
        <f t="shared" si="223"/>
        <v>0</v>
      </c>
      <c r="AK614" s="233">
        <f t="shared" si="224"/>
        <v>0</v>
      </c>
      <c r="AL614" s="233">
        <f t="shared" si="225"/>
        <v>0</v>
      </c>
      <c r="AM614" s="233">
        <f t="shared" si="226"/>
        <v>0</v>
      </c>
      <c r="AN614" s="233">
        <f t="shared" si="227"/>
        <v>0</v>
      </c>
      <c r="AO614" s="233">
        <f t="shared" si="228"/>
        <v>0</v>
      </c>
      <c r="AP614" s="233">
        <f t="shared" si="229"/>
        <v>0</v>
      </c>
      <c r="AQ614" s="233" t="str">
        <f t="shared" si="230"/>
        <v/>
      </c>
      <c r="AR614" s="113">
        <f t="shared" si="231"/>
        <v>0</v>
      </c>
    </row>
    <row r="615" spans="1:44">
      <c r="A615" s="158"/>
      <c r="B615" s="153"/>
      <c r="C615" s="154"/>
      <c r="D615" s="154"/>
      <c r="E615" s="154"/>
      <c r="F615" s="154"/>
      <c r="G615" s="154"/>
      <c r="H615" s="154"/>
      <c r="I615" s="150"/>
      <c r="J615" s="149"/>
      <c r="K615" s="151"/>
      <c r="L615" s="185">
        <f t="shared" si="214"/>
        <v>0</v>
      </c>
      <c r="M615" s="185">
        <f t="shared" si="215"/>
        <v>0</v>
      </c>
      <c r="N615" s="186">
        <f t="shared" si="216"/>
        <v>0</v>
      </c>
      <c r="O615" s="180"/>
      <c r="P615" s="177"/>
      <c r="Q615" s="166" t="str">
        <f t="shared" si="217"/>
        <v/>
      </c>
      <c r="R615" s="166"/>
      <c r="S615" s="167" t="e">
        <f>IF(HYPERLINK(INDEX(Tables!D:D,MATCH('BG Justif'!Q615,Tables!F:F,0)))&lt;&gt;"",HYPERLINK(INDEX(Tables!D:D,MATCH('BG Justif'!Q615,Tables!F:F,0)),"Tableau de variation"),"")</f>
        <v>#N/A</v>
      </c>
      <c r="T615" s="168"/>
      <c r="U615" s="169"/>
      <c r="Z615" s="233" t="str">
        <f t="shared" si="218"/>
        <v/>
      </c>
      <c r="AA615" s="233">
        <f t="shared" si="219"/>
        <v>0</v>
      </c>
      <c r="AB615" s="233">
        <f t="shared" si="232"/>
        <v>0</v>
      </c>
      <c r="AC615" s="233">
        <f t="shared" si="233"/>
        <v>0</v>
      </c>
      <c r="AD615" s="233">
        <f t="shared" si="234"/>
        <v>0</v>
      </c>
      <c r="AE615" s="233">
        <f t="shared" si="235"/>
        <v>0</v>
      </c>
      <c r="AF615" s="233">
        <f t="shared" si="236"/>
        <v>0</v>
      </c>
      <c r="AG615" s="233">
        <f t="shared" si="220"/>
        <v>0</v>
      </c>
      <c r="AH615" s="233">
        <f t="shared" si="221"/>
        <v>0</v>
      </c>
      <c r="AI615" s="233">
        <f t="shared" si="222"/>
        <v>0</v>
      </c>
      <c r="AJ615" s="233">
        <f t="shared" si="223"/>
        <v>0</v>
      </c>
      <c r="AK615" s="233">
        <f t="shared" si="224"/>
        <v>0</v>
      </c>
      <c r="AL615" s="233">
        <f t="shared" si="225"/>
        <v>0</v>
      </c>
      <c r="AM615" s="233">
        <f t="shared" si="226"/>
        <v>0</v>
      </c>
      <c r="AN615" s="233">
        <f t="shared" si="227"/>
        <v>0</v>
      </c>
      <c r="AO615" s="233">
        <f t="shared" si="228"/>
        <v>0</v>
      </c>
      <c r="AP615" s="233">
        <f t="shared" si="229"/>
        <v>0</v>
      </c>
      <c r="AQ615" s="233" t="str">
        <f t="shared" si="230"/>
        <v/>
      </c>
      <c r="AR615" s="113">
        <f t="shared" si="231"/>
        <v>0</v>
      </c>
    </row>
    <row r="616" spans="1:44">
      <c r="A616" s="158"/>
      <c r="B616" s="153"/>
      <c r="C616" s="154"/>
      <c r="D616" s="154"/>
      <c r="E616" s="154"/>
      <c r="F616" s="154"/>
      <c r="G616" s="154"/>
      <c r="H616" s="154"/>
      <c r="I616" s="141"/>
      <c r="J616" s="149"/>
      <c r="K616" s="143"/>
      <c r="L616" s="185">
        <f t="shared" si="214"/>
        <v>0</v>
      </c>
      <c r="M616" s="185">
        <f t="shared" si="215"/>
        <v>0</v>
      </c>
      <c r="N616" s="186">
        <f t="shared" si="216"/>
        <v>0</v>
      </c>
      <c r="O616" s="180"/>
      <c r="P616" s="177"/>
      <c r="Q616" s="166" t="str">
        <f t="shared" si="217"/>
        <v/>
      </c>
      <c r="R616" s="166"/>
      <c r="S616" s="167" t="e">
        <f>IF(HYPERLINK(INDEX(Tables!D:D,MATCH('BG Justif'!Q616,Tables!F:F,0)))&lt;&gt;"",HYPERLINK(INDEX(Tables!D:D,MATCH('BG Justif'!Q616,Tables!F:F,0)),"Tableau de variation"),"")</f>
        <v>#N/A</v>
      </c>
      <c r="T616" s="168"/>
      <c r="U616" s="169"/>
      <c r="Z616" s="233" t="str">
        <f t="shared" si="218"/>
        <v/>
      </c>
      <c r="AA616" s="233">
        <f t="shared" si="219"/>
        <v>0</v>
      </c>
      <c r="AB616" s="233">
        <f t="shared" si="232"/>
        <v>0</v>
      </c>
      <c r="AC616" s="233">
        <f t="shared" si="233"/>
        <v>0</v>
      </c>
      <c r="AD616" s="233">
        <f t="shared" si="234"/>
        <v>0</v>
      </c>
      <c r="AE616" s="233">
        <f t="shared" si="235"/>
        <v>0</v>
      </c>
      <c r="AF616" s="233">
        <f t="shared" si="236"/>
        <v>0</v>
      </c>
      <c r="AG616" s="233">
        <f t="shared" si="220"/>
        <v>0</v>
      </c>
      <c r="AH616" s="233">
        <f t="shared" si="221"/>
        <v>0</v>
      </c>
      <c r="AI616" s="233">
        <f t="shared" si="222"/>
        <v>0</v>
      </c>
      <c r="AJ616" s="233">
        <f t="shared" si="223"/>
        <v>0</v>
      </c>
      <c r="AK616" s="233">
        <f t="shared" si="224"/>
        <v>0</v>
      </c>
      <c r="AL616" s="233">
        <f t="shared" si="225"/>
        <v>0</v>
      </c>
      <c r="AM616" s="233">
        <f t="shared" si="226"/>
        <v>0</v>
      </c>
      <c r="AN616" s="233">
        <f t="shared" si="227"/>
        <v>0</v>
      </c>
      <c r="AO616" s="233">
        <f t="shared" si="228"/>
        <v>0</v>
      </c>
      <c r="AP616" s="233">
        <f t="shared" si="229"/>
        <v>0</v>
      </c>
      <c r="AQ616" s="233" t="str">
        <f t="shared" si="230"/>
        <v/>
      </c>
      <c r="AR616" s="113">
        <f t="shared" si="231"/>
        <v>0</v>
      </c>
    </row>
    <row r="617" spans="1:44">
      <c r="A617" s="158"/>
      <c r="B617" s="153"/>
      <c r="C617" s="154"/>
      <c r="D617" s="154"/>
      <c r="E617" s="154"/>
      <c r="F617" s="154"/>
      <c r="G617" s="154"/>
      <c r="H617" s="154"/>
      <c r="I617" s="150"/>
      <c r="J617" s="149"/>
      <c r="K617" s="151"/>
      <c r="L617" s="185">
        <f t="shared" si="214"/>
        <v>0</v>
      </c>
      <c r="M617" s="185">
        <f t="shared" si="215"/>
        <v>0</v>
      </c>
      <c r="N617" s="186">
        <f t="shared" si="216"/>
        <v>0</v>
      </c>
      <c r="O617" s="180"/>
      <c r="P617" s="177"/>
      <c r="Q617" s="166" t="str">
        <f t="shared" si="217"/>
        <v/>
      </c>
      <c r="R617" s="166"/>
      <c r="S617" s="167" t="e">
        <f>IF(HYPERLINK(INDEX(Tables!D:D,MATCH('BG Justif'!Q617,Tables!F:F,0)))&lt;&gt;"",HYPERLINK(INDEX(Tables!D:D,MATCH('BG Justif'!Q617,Tables!F:F,0)),"Tableau de variation"),"")</f>
        <v>#N/A</v>
      </c>
      <c r="T617" s="168"/>
      <c r="U617" s="169"/>
      <c r="Z617" s="233" t="str">
        <f t="shared" si="218"/>
        <v/>
      </c>
      <c r="AA617" s="233">
        <f t="shared" si="219"/>
        <v>0</v>
      </c>
      <c r="AB617" s="233">
        <f t="shared" si="232"/>
        <v>0</v>
      </c>
      <c r="AC617" s="233">
        <f t="shared" si="233"/>
        <v>0</v>
      </c>
      <c r="AD617" s="233">
        <f t="shared" si="234"/>
        <v>0</v>
      </c>
      <c r="AE617" s="233">
        <f t="shared" si="235"/>
        <v>0</v>
      </c>
      <c r="AF617" s="233">
        <f t="shared" si="236"/>
        <v>0</v>
      </c>
      <c r="AG617" s="233">
        <f t="shared" si="220"/>
        <v>0</v>
      </c>
      <c r="AH617" s="233">
        <f t="shared" si="221"/>
        <v>0</v>
      </c>
      <c r="AI617" s="233">
        <f t="shared" si="222"/>
        <v>0</v>
      </c>
      <c r="AJ617" s="233">
        <f t="shared" si="223"/>
        <v>0</v>
      </c>
      <c r="AK617" s="233">
        <f t="shared" si="224"/>
        <v>0</v>
      </c>
      <c r="AL617" s="233">
        <f t="shared" si="225"/>
        <v>0</v>
      </c>
      <c r="AM617" s="233">
        <f t="shared" si="226"/>
        <v>0</v>
      </c>
      <c r="AN617" s="233">
        <f t="shared" si="227"/>
        <v>0</v>
      </c>
      <c r="AO617" s="233">
        <f t="shared" si="228"/>
        <v>0</v>
      </c>
      <c r="AP617" s="233">
        <f t="shared" si="229"/>
        <v>0</v>
      </c>
      <c r="AQ617" s="233" t="str">
        <f t="shared" si="230"/>
        <v/>
      </c>
      <c r="AR617" s="113">
        <f t="shared" si="231"/>
        <v>0</v>
      </c>
    </row>
    <row r="618" spans="1:44">
      <c r="A618" s="158"/>
      <c r="B618" s="153"/>
      <c r="C618" s="154"/>
      <c r="D618" s="154"/>
      <c r="E618" s="154"/>
      <c r="F618" s="154"/>
      <c r="G618" s="154"/>
      <c r="H618" s="154"/>
      <c r="I618" s="141"/>
      <c r="J618" s="149"/>
      <c r="K618" s="143"/>
      <c r="L618" s="185">
        <f t="shared" ref="L618:L681" si="237">+C618-D618</f>
        <v>0</v>
      </c>
      <c r="M618" s="185">
        <f t="shared" ref="M618:M681" si="238">+G618-H618</f>
        <v>0</v>
      </c>
      <c r="N618" s="186">
        <f t="shared" ref="N618:N681" si="239">-L618+M618</f>
        <v>0</v>
      </c>
      <c r="O618" s="180"/>
      <c r="P618" s="177"/>
      <c r="Q618" s="166" t="str">
        <f t="shared" si="217"/>
        <v/>
      </c>
      <c r="R618" s="166"/>
      <c r="S618" s="167" t="e">
        <f>IF(HYPERLINK(INDEX(Tables!D:D,MATCH('BG Justif'!Q618,Tables!F:F,0)))&lt;&gt;"",HYPERLINK(INDEX(Tables!D:D,MATCH('BG Justif'!Q618,Tables!F:F,0)),"Tableau de variation"),"")</f>
        <v>#N/A</v>
      </c>
      <c r="T618" s="168"/>
      <c r="U618" s="169"/>
      <c r="Z618" s="233" t="str">
        <f t="shared" si="218"/>
        <v/>
      </c>
      <c r="AA618" s="233">
        <f t="shared" si="219"/>
        <v>0</v>
      </c>
      <c r="AB618" s="233">
        <f t="shared" si="232"/>
        <v>0</v>
      </c>
      <c r="AC618" s="233">
        <f t="shared" si="233"/>
        <v>0</v>
      </c>
      <c r="AD618" s="233">
        <f t="shared" si="234"/>
        <v>0</v>
      </c>
      <c r="AE618" s="233">
        <f t="shared" si="235"/>
        <v>0</v>
      </c>
      <c r="AF618" s="233">
        <f t="shared" si="236"/>
        <v>0</v>
      </c>
      <c r="AG618" s="233">
        <f t="shared" si="220"/>
        <v>0</v>
      </c>
      <c r="AH618" s="233">
        <f t="shared" si="221"/>
        <v>0</v>
      </c>
      <c r="AI618" s="233">
        <f t="shared" si="222"/>
        <v>0</v>
      </c>
      <c r="AJ618" s="233">
        <f t="shared" si="223"/>
        <v>0</v>
      </c>
      <c r="AK618" s="233">
        <f t="shared" si="224"/>
        <v>0</v>
      </c>
      <c r="AL618" s="233">
        <f t="shared" si="225"/>
        <v>0</v>
      </c>
      <c r="AM618" s="233">
        <f t="shared" si="226"/>
        <v>0</v>
      </c>
      <c r="AN618" s="233">
        <f t="shared" si="227"/>
        <v>0</v>
      </c>
      <c r="AO618" s="233">
        <f t="shared" si="228"/>
        <v>0</v>
      </c>
      <c r="AP618" s="233">
        <f t="shared" si="229"/>
        <v>0</v>
      </c>
      <c r="AQ618" s="233" t="str">
        <f t="shared" si="230"/>
        <v/>
      </c>
      <c r="AR618" s="113">
        <f t="shared" si="231"/>
        <v>0</v>
      </c>
    </row>
    <row r="619" spans="1:44">
      <c r="A619" s="158"/>
      <c r="B619" s="153"/>
      <c r="C619" s="154"/>
      <c r="D619" s="154"/>
      <c r="E619" s="154"/>
      <c r="F619" s="154"/>
      <c r="G619" s="154"/>
      <c r="H619" s="154"/>
      <c r="I619" s="150"/>
      <c r="J619" s="149"/>
      <c r="K619" s="151"/>
      <c r="L619" s="185">
        <f t="shared" si="237"/>
        <v>0</v>
      </c>
      <c r="M619" s="185">
        <f t="shared" si="238"/>
        <v>0</v>
      </c>
      <c r="N619" s="186">
        <f t="shared" si="239"/>
        <v>0</v>
      </c>
      <c r="O619" s="180"/>
      <c r="P619" s="177"/>
      <c r="Q619" s="166" t="str">
        <f t="shared" si="217"/>
        <v/>
      </c>
      <c r="R619" s="166"/>
      <c r="S619" s="167" t="e">
        <f>IF(HYPERLINK(INDEX(Tables!D:D,MATCH('BG Justif'!Q619,Tables!F:F,0)))&lt;&gt;"",HYPERLINK(INDEX(Tables!D:D,MATCH('BG Justif'!Q619,Tables!F:F,0)),"Tableau de variation"),"")</f>
        <v>#N/A</v>
      </c>
      <c r="T619" s="168"/>
      <c r="U619" s="169"/>
      <c r="Z619" s="233" t="str">
        <f t="shared" si="218"/>
        <v/>
      </c>
      <c r="AA619" s="233">
        <f t="shared" si="219"/>
        <v>0</v>
      </c>
      <c r="AB619" s="233">
        <f t="shared" si="232"/>
        <v>0</v>
      </c>
      <c r="AC619" s="233">
        <f t="shared" si="233"/>
        <v>0</v>
      </c>
      <c r="AD619" s="233">
        <f t="shared" si="234"/>
        <v>0</v>
      </c>
      <c r="AE619" s="233">
        <f t="shared" si="235"/>
        <v>0</v>
      </c>
      <c r="AF619" s="233">
        <f t="shared" si="236"/>
        <v>0</v>
      </c>
      <c r="AG619" s="233">
        <f t="shared" si="220"/>
        <v>0</v>
      </c>
      <c r="AH619" s="233">
        <f t="shared" si="221"/>
        <v>0</v>
      </c>
      <c r="AI619" s="233">
        <f t="shared" si="222"/>
        <v>0</v>
      </c>
      <c r="AJ619" s="233">
        <f t="shared" si="223"/>
        <v>0</v>
      </c>
      <c r="AK619" s="233">
        <f t="shared" si="224"/>
        <v>0</v>
      </c>
      <c r="AL619" s="233">
        <f t="shared" si="225"/>
        <v>0</v>
      </c>
      <c r="AM619" s="233">
        <f t="shared" si="226"/>
        <v>0</v>
      </c>
      <c r="AN619" s="233">
        <f t="shared" si="227"/>
        <v>0</v>
      </c>
      <c r="AO619" s="233">
        <f t="shared" si="228"/>
        <v>0</v>
      </c>
      <c r="AP619" s="233">
        <f t="shared" si="229"/>
        <v>0</v>
      </c>
      <c r="AQ619" s="233" t="str">
        <f t="shared" si="230"/>
        <v/>
      </c>
      <c r="AR619" s="113">
        <f t="shared" si="231"/>
        <v>0</v>
      </c>
    </row>
    <row r="620" spans="1:44">
      <c r="A620" s="158"/>
      <c r="B620" s="153"/>
      <c r="C620" s="154"/>
      <c r="D620" s="154"/>
      <c r="E620" s="154"/>
      <c r="F620" s="154"/>
      <c r="G620" s="154"/>
      <c r="H620" s="154"/>
      <c r="I620" s="141"/>
      <c r="J620" s="149"/>
      <c r="K620" s="143"/>
      <c r="L620" s="185">
        <f t="shared" si="237"/>
        <v>0</v>
      </c>
      <c r="M620" s="185">
        <f t="shared" si="238"/>
        <v>0</v>
      </c>
      <c r="N620" s="186">
        <f t="shared" si="239"/>
        <v>0</v>
      </c>
      <c r="O620" s="180"/>
      <c r="P620" s="177"/>
      <c r="Q620" s="166" t="str">
        <f t="shared" si="217"/>
        <v/>
      </c>
      <c r="R620" s="166"/>
      <c r="S620" s="167" t="e">
        <f>IF(HYPERLINK(INDEX(Tables!D:D,MATCH('BG Justif'!Q620,Tables!F:F,0)))&lt;&gt;"",HYPERLINK(INDEX(Tables!D:D,MATCH('BG Justif'!Q620,Tables!F:F,0)),"Tableau de variation"),"")</f>
        <v>#N/A</v>
      </c>
      <c r="T620" s="168"/>
      <c r="U620" s="169"/>
      <c r="Z620" s="233" t="str">
        <f t="shared" si="218"/>
        <v/>
      </c>
      <c r="AA620" s="233">
        <f t="shared" si="219"/>
        <v>0</v>
      </c>
      <c r="AB620" s="233">
        <f t="shared" si="232"/>
        <v>0</v>
      </c>
      <c r="AC620" s="233">
        <f t="shared" si="233"/>
        <v>0</v>
      </c>
      <c r="AD620" s="233">
        <f t="shared" si="234"/>
        <v>0</v>
      </c>
      <c r="AE620" s="233">
        <f t="shared" si="235"/>
        <v>0</v>
      </c>
      <c r="AF620" s="233">
        <f t="shared" si="236"/>
        <v>0</v>
      </c>
      <c r="AG620" s="233">
        <f t="shared" si="220"/>
        <v>0</v>
      </c>
      <c r="AH620" s="233">
        <f t="shared" si="221"/>
        <v>0</v>
      </c>
      <c r="AI620" s="233">
        <f t="shared" si="222"/>
        <v>0</v>
      </c>
      <c r="AJ620" s="233">
        <f t="shared" si="223"/>
        <v>0</v>
      </c>
      <c r="AK620" s="233">
        <f t="shared" si="224"/>
        <v>0</v>
      </c>
      <c r="AL620" s="233">
        <f t="shared" si="225"/>
        <v>0</v>
      </c>
      <c r="AM620" s="233">
        <f t="shared" si="226"/>
        <v>0</v>
      </c>
      <c r="AN620" s="233">
        <f t="shared" si="227"/>
        <v>0</v>
      </c>
      <c r="AO620" s="233">
        <f t="shared" si="228"/>
        <v>0</v>
      </c>
      <c r="AP620" s="233">
        <f t="shared" si="229"/>
        <v>0</v>
      </c>
      <c r="AQ620" s="233" t="str">
        <f t="shared" si="230"/>
        <v/>
      </c>
      <c r="AR620" s="113">
        <f t="shared" si="231"/>
        <v>0</v>
      </c>
    </row>
    <row r="621" spans="1:44">
      <c r="A621" s="158"/>
      <c r="B621" s="153"/>
      <c r="C621" s="154"/>
      <c r="D621" s="154"/>
      <c r="E621" s="154"/>
      <c r="F621" s="154"/>
      <c r="G621" s="154"/>
      <c r="H621" s="154"/>
      <c r="I621" s="150"/>
      <c r="J621" s="149"/>
      <c r="K621" s="151"/>
      <c r="L621" s="185">
        <f t="shared" si="237"/>
        <v>0</v>
      </c>
      <c r="M621" s="185">
        <f t="shared" si="238"/>
        <v>0</v>
      </c>
      <c r="N621" s="186">
        <f t="shared" si="239"/>
        <v>0</v>
      </c>
      <c r="O621" s="180"/>
      <c r="P621" s="177"/>
      <c r="Q621" s="166" t="str">
        <f t="shared" si="217"/>
        <v/>
      </c>
      <c r="R621" s="166"/>
      <c r="S621" s="167" t="e">
        <f>IF(HYPERLINK(INDEX(Tables!D:D,MATCH('BG Justif'!Q621,Tables!F:F,0)))&lt;&gt;"",HYPERLINK(INDEX(Tables!D:D,MATCH('BG Justif'!Q621,Tables!F:F,0)),"Tableau de variation"),"")</f>
        <v>#N/A</v>
      </c>
      <c r="T621" s="168"/>
      <c r="U621" s="169"/>
      <c r="Z621" s="233" t="str">
        <f t="shared" si="218"/>
        <v/>
      </c>
      <c r="AA621" s="233">
        <f t="shared" si="219"/>
        <v>0</v>
      </c>
      <c r="AB621" s="233">
        <f t="shared" si="232"/>
        <v>0</v>
      </c>
      <c r="AC621" s="233">
        <f t="shared" si="233"/>
        <v>0</v>
      </c>
      <c r="AD621" s="233">
        <f t="shared" si="234"/>
        <v>0</v>
      </c>
      <c r="AE621" s="233">
        <f t="shared" si="235"/>
        <v>0</v>
      </c>
      <c r="AF621" s="233">
        <f t="shared" si="236"/>
        <v>0</v>
      </c>
      <c r="AG621" s="233">
        <f t="shared" si="220"/>
        <v>0</v>
      </c>
      <c r="AH621" s="233">
        <f t="shared" si="221"/>
        <v>0</v>
      </c>
      <c r="AI621" s="233">
        <f t="shared" si="222"/>
        <v>0</v>
      </c>
      <c r="AJ621" s="233">
        <f t="shared" si="223"/>
        <v>0</v>
      </c>
      <c r="AK621" s="233">
        <f t="shared" si="224"/>
        <v>0</v>
      </c>
      <c r="AL621" s="233">
        <f t="shared" si="225"/>
        <v>0</v>
      </c>
      <c r="AM621" s="233">
        <f t="shared" si="226"/>
        <v>0</v>
      </c>
      <c r="AN621" s="233">
        <f t="shared" si="227"/>
        <v>0</v>
      </c>
      <c r="AO621" s="233">
        <f t="shared" si="228"/>
        <v>0</v>
      </c>
      <c r="AP621" s="233">
        <f t="shared" si="229"/>
        <v>0</v>
      </c>
      <c r="AQ621" s="233" t="str">
        <f t="shared" si="230"/>
        <v/>
      </c>
      <c r="AR621" s="113">
        <f t="shared" si="231"/>
        <v>0</v>
      </c>
    </row>
    <row r="622" spans="1:44">
      <c r="A622" s="158"/>
      <c r="B622" s="153"/>
      <c r="C622" s="154"/>
      <c r="D622" s="154"/>
      <c r="E622" s="154"/>
      <c r="F622" s="154"/>
      <c r="G622" s="154"/>
      <c r="H622" s="154"/>
      <c r="I622" s="141"/>
      <c r="J622" s="149"/>
      <c r="K622" s="143"/>
      <c r="L622" s="185">
        <f t="shared" si="237"/>
        <v>0</v>
      </c>
      <c r="M622" s="185">
        <f t="shared" si="238"/>
        <v>0</v>
      </c>
      <c r="N622" s="186">
        <f t="shared" si="239"/>
        <v>0</v>
      </c>
      <c r="O622" s="180"/>
      <c r="P622" s="177"/>
      <c r="Q622" s="166" t="str">
        <f t="shared" si="217"/>
        <v/>
      </c>
      <c r="R622" s="166"/>
      <c r="S622" s="167" t="e">
        <f>IF(HYPERLINK(INDEX(Tables!D:D,MATCH('BG Justif'!Q622,Tables!F:F,0)))&lt;&gt;"",HYPERLINK(INDEX(Tables!D:D,MATCH('BG Justif'!Q622,Tables!F:F,0)),"Tableau de variation"),"")</f>
        <v>#N/A</v>
      </c>
      <c r="T622" s="168"/>
      <c r="U622" s="169"/>
      <c r="Z622" s="233" t="str">
        <f t="shared" si="218"/>
        <v/>
      </c>
      <c r="AA622" s="233">
        <f t="shared" si="219"/>
        <v>0</v>
      </c>
      <c r="AB622" s="233">
        <f t="shared" si="232"/>
        <v>0</v>
      </c>
      <c r="AC622" s="233">
        <f t="shared" si="233"/>
        <v>0</v>
      </c>
      <c r="AD622" s="233">
        <f t="shared" si="234"/>
        <v>0</v>
      </c>
      <c r="AE622" s="233">
        <f t="shared" si="235"/>
        <v>0</v>
      </c>
      <c r="AF622" s="233">
        <f t="shared" si="236"/>
        <v>0</v>
      </c>
      <c r="AG622" s="233">
        <f t="shared" si="220"/>
        <v>0</v>
      </c>
      <c r="AH622" s="233">
        <f t="shared" si="221"/>
        <v>0</v>
      </c>
      <c r="AI622" s="233">
        <f t="shared" si="222"/>
        <v>0</v>
      </c>
      <c r="AJ622" s="233">
        <f t="shared" si="223"/>
        <v>0</v>
      </c>
      <c r="AK622" s="233">
        <f t="shared" si="224"/>
        <v>0</v>
      </c>
      <c r="AL622" s="233">
        <f t="shared" si="225"/>
        <v>0</v>
      </c>
      <c r="AM622" s="233">
        <f t="shared" si="226"/>
        <v>0</v>
      </c>
      <c r="AN622" s="233">
        <f t="shared" si="227"/>
        <v>0</v>
      </c>
      <c r="AO622" s="233">
        <f t="shared" si="228"/>
        <v>0</v>
      </c>
      <c r="AP622" s="233">
        <f t="shared" si="229"/>
        <v>0</v>
      </c>
      <c r="AQ622" s="233" t="str">
        <f t="shared" si="230"/>
        <v/>
      </c>
      <c r="AR622" s="113">
        <f t="shared" si="231"/>
        <v>0</v>
      </c>
    </row>
    <row r="623" spans="1:44">
      <c r="A623" s="158"/>
      <c r="B623" s="153"/>
      <c r="C623" s="154"/>
      <c r="D623" s="154"/>
      <c r="E623" s="154"/>
      <c r="F623" s="154"/>
      <c r="G623" s="154"/>
      <c r="H623" s="154"/>
      <c r="I623" s="150"/>
      <c r="J623" s="149"/>
      <c r="K623" s="151"/>
      <c r="L623" s="185">
        <f t="shared" si="237"/>
        <v>0</v>
      </c>
      <c r="M623" s="185">
        <f t="shared" si="238"/>
        <v>0</v>
      </c>
      <c r="N623" s="186">
        <f t="shared" si="239"/>
        <v>0</v>
      </c>
      <c r="O623" s="180"/>
      <c r="P623" s="177"/>
      <c r="Q623" s="166" t="str">
        <f t="shared" si="217"/>
        <v/>
      </c>
      <c r="R623" s="166"/>
      <c r="S623" s="167" t="e">
        <f>IF(HYPERLINK(INDEX(Tables!D:D,MATCH('BG Justif'!Q623,Tables!F:F,0)))&lt;&gt;"",HYPERLINK(INDEX(Tables!D:D,MATCH('BG Justif'!Q623,Tables!F:F,0)),"Tableau de variation"),"")</f>
        <v>#N/A</v>
      </c>
      <c r="T623" s="168"/>
      <c r="U623" s="169"/>
      <c r="Z623" s="233" t="str">
        <f t="shared" si="218"/>
        <v/>
      </c>
      <c r="AA623" s="233">
        <f t="shared" si="219"/>
        <v>0</v>
      </c>
      <c r="AB623" s="233">
        <f t="shared" si="232"/>
        <v>0</v>
      </c>
      <c r="AC623" s="233">
        <f t="shared" si="233"/>
        <v>0</v>
      </c>
      <c r="AD623" s="233">
        <f t="shared" si="234"/>
        <v>0</v>
      </c>
      <c r="AE623" s="233">
        <f t="shared" si="235"/>
        <v>0</v>
      </c>
      <c r="AF623" s="233">
        <f t="shared" si="236"/>
        <v>0</v>
      </c>
      <c r="AG623" s="233">
        <f t="shared" si="220"/>
        <v>0</v>
      </c>
      <c r="AH623" s="233">
        <f t="shared" si="221"/>
        <v>0</v>
      </c>
      <c r="AI623" s="233">
        <f t="shared" si="222"/>
        <v>0</v>
      </c>
      <c r="AJ623" s="233">
        <f t="shared" si="223"/>
        <v>0</v>
      </c>
      <c r="AK623" s="233">
        <f t="shared" si="224"/>
        <v>0</v>
      </c>
      <c r="AL623" s="233">
        <f t="shared" si="225"/>
        <v>0</v>
      </c>
      <c r="AM623" s="233">
        <f t="shared" si="226"/>
        <v>0</v>
      </c>
      <c r="AN623" s="233">
        <f t="shared" si="227"/>
        <v>0</v>
      </c>
      <c r="AO623" s="233">
        <f t="shared" si="228"/>
        <v>0</v>
      </c>
      <c r="AP623" s="233">
        <f t="shared" si="229"/>
        <v>0</v>
      </c>
      <c r="AQ623" s="233" t="str">
        <f t="shared" si="230"/>
        <v/>
      </c>
      <c r="AR623" s="113">
        <f t="shared" si="231"/>
        <v>0</v>
      </c>
    </row>
    <row r="624" spans="1:44">
      <c r="A624" s="158"/>
      <c r="B624" s="153"/>
      <c r="C624" s="154"/>
      <c r="D624" s="154"/>
      <c r="E624" s="154"/>
      <c r="F624" s="154"/>
      <c r="G624" s="154"/>
      <c r="H624" s="154"/>
      <c r="I624" s="141"/>
      <c r="J624" s="149"/>
      <c r="K624" s="143"/>
      <c r="L624" s="185">
        <f t="shared" si="237"/>
        <v>0</v>
      </c>
      <c r="M624" s="185">
        <f t="shared" si="238"/>
        <v>0</v>
      </c>
      <c r="N624" s="186">
        <f t="shared" si="239"/>
        <v>0</v>
      </c>
      <c r="O624" s="180"/>
      <c r="P624" s="177"/>
      <c r="Q624" s="166" t="str">
        <f t="shared" si="217"/>
        <v/>
      </c>
      <c r="R624" s="166"/>
      <c r="S624" s="167" t="e">
        <f>IF(HYPERLINK(INDEX(Tables!D:D,MATCH('BG Justif'!Q624,Tables!F:F,0)))&lt;&gt;"",HYPERLINK(INDEX(Tables!D:D,MATCH('BG Justif'!Q624,Tables!F:F,0)),"Tableau de variation"),"")</f>
        <v>#N/A</v>
      </c>
      <c r="T624" s="168"/>
      <c r="U624" s="169"/>
      <c r="Z624" s="233" t="str">
        <f t="shared" si="218"/>
        <v/>
      </c>
      <c r="AA624" s="233">
        <f t="shared" si="219"/>
        <v>0</v>
      </c>
      <c r="AB624" s="233">
        <f t="shared" si="232"/>
        <v>0</v>
      </c>
      <c r="AC624" s="233">
        <f t="shared" si="233"/>
        <v>0</v>
      </c>
      <c r="AD624" s="233">
        <f t="shared" si="234"/>
        <v>0</v>
      </c>
      <c r="AE624" s="233">
        <f t="shared" si="235"/>
        <v>0</v>
      </c>
      <c r="AF624" s="233">
        <f t="shared" si="236"/>
        <v>0</v>
      </c>
      <c r="AG624" s="233">
        <f t="shared" si="220"/>
        <v>0</v>
      </c>
      <c r="AH624" s="233">
        <f t="shared" si="221"/>
        <v>0</v>
      </c>
      <c r="AI624" s="233">
        <f t="shared" si="222"/>
        <v>0</v>
      </c>
      <c r="AJ624" s="233">
        <f t="shared" si="223"/>
        <v>0</v>
      </c>
      <c r="AK624" s="233">
        <f t="shared" si="224"/>
        <v>0</v>
      </c>
      <c r="AL624" s="233">
        <f t="shared" si="225"/>
        <v>0</v>
      </c>
      <c r="AM624" s="233">
        <f t="shared" si="226"/>
        <v>0</v>
      </c>
      <c r="AN624" s="233">
        <f t="shared" si="227"/>
        <v>0</v>
      </c>
      <c r="AO624" s="233">
        <f t="shared" si="228"/>
        <v>0</v>
      </c>
      <c r="AP624" s="233">
        <f t="shared" si="229"/>
        <v>0</v>
      </c>
      <c r="AQ624" s="233" t="str">
        <f t="shared" si="230"/>
        <v/>
      </c>
      <c r="AR624" s="113">
        <f t="shared" si="231"/>
        <v>0</v>
      </c>
    </row>
    <row r="625" spans="1:44">
      <c r="A625" s="158"/>
      <c r="B625" s="153"/>
      <c r="C625" s="154"/>
      <c r="D625" s="154"/>
      <c r="E625" s="154"/>
      <c r="F625" s="154"/>
      <c r="G625" s="154"/>
      <c r="H625" s="154"/>
      <c r="I625" s="150"/>
      <c r="J625" s="149"/>
      <c r="K625" s="151"/>
      <c r="L625" s="185">
        <f t="shared" si="237"/>
        <v>0</v>
      </c>
      <c r="M625" s="185">
        <f t="shared" si="238"/>
        <v>0</v>
      </c>
      <c r="N625" s="186">
        <f t="shared" si="239"/>
        <v>0</v>
      </c>
      <c r="O625" s="180"/>
      <c r="P625" s="177"/>
      <c r="Q625" s="166" t="str">
        <f t="shared" si="217"/>
        <v/>
      </c>
      <c r="R625" s="166"/>
      <c r="S625" s="167" t="e">
        <f>IF(HYPERLINK(INDEX(Tables!D:D,MATCH('BG Justif'!Q625,Tables!F:F,0)))&lt;&gt;"",HYPERLINK(INDEX(Tables!D:D,MATCH('BG Justif'!Q625,Tables!F:F,0)),"Tableau de variation"),"")</f>
        <v>#N/A</v>
      </c>
      <c r="T625" s="168"/>
      <c r="U625" s="169"/>
      <c r="Z625" s="233" t="str">
        <f t="shared" si="218"/>
        <v/>
      </c>
      <c r="AA625" s="233">
        <f t="shared" si="219"/>
        <v>0</v>
      </c>
      <c r="AB625" s="233">
        <f t="shared" si="232"/>
        <v>0</v>
      </c>
      <c r="AC625" s="233">
        <f t="shared" si="233"/>
        <v>0</v>
      </c>
      <c r="AD625" s="233">
        <f t="shared" si="234"/>
        <v>0</v>
      </c>
      <c r="AE625" s="233">
        <f t="shared" si="235"/>
        <v>0</v>
      </c>
      <c r="AF625" s="233">
        <f t="shared" si="236"/>
        <v>0</v>
      </c>
      <c r="AG625" s="233">
        <f t="shared" si="220"/>
        <v>0</v>
      </c>
      <c r="AH625" s="233">
        <f t="shared" si="221"/>
        <v>0</v>
      </c>
      <c r="AI625" s="233">
        <f t="shared" si="222"/>
        <v>0</v>
      </c>
      <c r="AJ625" s="233">
        <f t="shared" si="223"/>
        <v>0</v>
      </c>
      <c r="AK625" s="233">
        <f t="shared" si="224"/>
        <v>0</v>
      </c>
      <c r="AL625" s="233">
        <f t="shared" si="225"/>
        <v>0</v>
      </c>
      <c r="AM625" s="233">
        <f t="shared" si="226"/>
        <v>0</v>
      </c>
      <c r="AN625" s="233">
        <f t="shared" si="227"/>
        <v>0</v>
      </c>
      <c r="AO625" s="233">
        <f t="shared" si="228"/>
        <v>0</v>
      </c>
      <c r="AP625" s="233">
        <f t="shared" si="229"/>
        <v>0</v>
      </c>
      <c r="AQ625" s="233" t="str">
        <f t="shared" si="230"/>
        <v/>
      </c>
      <c r="AR625" s="113">
        <f t="shared" si="231"/>
        <v>0</v>
      </c>
    </row>
    <row r="626" spans="1:44">
      <c r="A626" s="158"/>
      <c r="B626" s="153"/>
      <c r="C626" s="154"/>
      <c r="D626" s="154"/>
      <c r="E626" s="154"/>
      <c r="F626" s="154"/>
      <c r="G626" s="154"/>
      <c r="H626" s="154"/>
      <c r="I626" s="141"/>
      <c r="J626" s="149"/>
      <c r="K626" s="143"/>
      <c r="L626" s="185">
        <f t="shared" si="237"/>
        <v>0</v>
      </c>
      <c r="M626" s="185">
        <f t="shared" si="238"/>
        <v>0</v>
      </c>
      <c r="N626" s="186">
        <f t="shared" si="239"/>
        <v>0</v>
      </c>
      <c r="O626" s="180"/>
      <c r="P626" s="177"/>
      <c r="Q626" s="166" t="str">
        <f t="shared" si="217"/>
        <v/>
      </c>
      <c r="R626" s="166"/>
      <c r="S626" s="167" t="e">
        <f>IF(HYPERLINK(INDEX(Tables!D:D,MATCH('BG Justif'!Q626,Tables!F:F,0)))&lt;&gt;"",HYPERLINK(INDEX(Tables!D:D,MATCH('BG Justif'!Q626,Tables!F:F,0)),"Tableau de variation"),"")</f>
        <v>#N/A</v>
      </c>
      <c r="T626" s="168"/>
      <c r="U626" s="169"/>
      <c r="Z626" s="233" t="str">
        <f t="shared" si="218"/>
        <v/>
      </c>
      <c r="AA626" s="233">
        <f t="shared" si="219"/>
        <v>0</v>
      </c>
      <c r="AB626" s="233">
        <f t="shared" si="232"/>
        <v>0</v>
      </c>
      <c r="AC626" s="233">
        <f t="shared" si="233"/>
        <v>0</v>
      </c>
      <c r="AD626" s="233">
        <f t="shared" si="234"/>
        <v>0</v>
      </c>
      <c r="AE626" s="233">
        <f t="shared" si="235"/>
        <v>0</v>
      </c>
      <c r="AF626" s="233">
        <f t="shared" si="236"/>
        <v>0</v>
      </c>
      <c r="AG626" s="233">
        <f t="shared" si="220"/>
        <v>0</v>
      </c>
      <c r="AH626" s="233">
        <f t="shared" si="221"/>
        <v>0</v>
      </c>
      <c r="AI626" s="233">
        <f t="shared" si="222"/>
        <v>0</v>
      </c>
      <c r="AJ626" s="233">
        <f t="shared" si="223"/>
        <v>0</v>
      </c>
      <c r="AK626" s="233">
        <f t="shared" si="224"/>
        <v>0</v>
      </c>
      <c r="AL626" s="233">
        <f t="shared" si="225"/>
        <v>0</v>
      </c>
      <c r="AM626" s="233">
        <f t="shared" si="226"/>
        <v>0</v>
      </c>
      <c r="AN626" s="233">
        <f t="shared" si="227"/>
        <v>0</v>
      </c>
      <c r="AO626" s="233">
        <f t="shared" si="228"/>
        <v>0</v>
      </c>
      <c r="AP626" s="233">
        <f t="shared" si="229"/>
        <v>0</v>
      </c>
      <c r="AQ626" s="233" t="str">
        <f t="shared" si="230"/>
        <v/>
      </c>
      <c r="AR626" s="113">
        <f t="shared" si="231"/>
        <v>0</v>
      </c>
    </row>
    <row r="627" spans="1:44">
      <c r="A627" s="158"/>
      <c r="B627" s="153"/>
      <c r="C627" s="154"/>
      <c r="D627" s="154"/>
      <c r="E627" s="154"/>
      <c r="F627" s="154"/>
      <c r="G627" s="154"/>
      <c r="H627" s="154"/>
      <c r="I627" s="150"/>
      <c r="J627" s="149"/>
      <c r="K627" s="151"/>
      <c r="L627" s="185">
        <f t="shared" si="237"/>
        <v>0</v>
      </c>
      <c r="M627" s="185">
        <f t="shared" si="238"/>
        <v>0</v>
      </c>
      <c r="N627" s="186">
        <f t="shared" si="239"/>
        <v>0</v>
      </c>
      <c r="O627" s="180"/>
      <c r="P627" s="177"/>
      <c r="Q627" s="166" t="str">
        <f t="shared" si="217"/>
        <v/>
      </c>
      <c r="R627" s="166"/>
      <c r="S627" s="167" t="e">
        <f>IF(HYPERLINK(INDEX(Tables!D:D,MATCH('BG Justif'!Q627,Tables!F:F,0)))&lt;&gt;"",HYPERLINK(INDEX(Tables!D:D,MATCH('BG Justif'!Q627,Tables!F:F,0)),"Tableau de variation"),"")</f>
        <v>#N/A</v>
      </c>
      <c r="T627" s="168"/>
      <c r="U627" s="169"/>
      <c r="Z627" s="233" t="str">
        <f t="shared" si="218"/>
        <v/>
      </c>
      <c r="AA627" s="233">
        <f t="shared" si="219"/>
        <v>0</v>
      </c>
      <c r="AB627" s="233">
        <f t="shared" si="232"/>
        <v>0</v>
      </c>
      <c r="AC627" s="233">
        <f t="shared" si="233"/>
        <v>0</v>
      </c>
      <c r="AD627" s="233">
        <f t="shared" si="234"/>
        <v>0</v>
      </c>
      <c r="AE627" s="233">
        <f t="shared" si="235"/>
        <v>0</v>
      </c>
      <c r="AF627" s="233">
        <f t="shared" si="236"/>
        <v>0</v>
      </c>
      <c r="AG627" s="233">
        <f t="shared" si="220"/>
        <v>0</v>
      </c>
      <c r="AH627" s="233">
        <f t="shared" si="221"/>
        <v>0</v>
      </c>
      <c r="AI627" s="233">
        <f t="shared" si="222"/>
        <v>0</v>
      </c>
      <c r="AJ627" s="233">
        <f t="shared" si="223"/>
        <v>0</v>
      </c>
      <c r="AK627" s="233">
        <f t="shared" si="224"/>
        <v>0</v>
      </c>
      <c r="AL627" s="233">
        <f t="shared" si="225"/>
        <v>0</v>
      </c>
      <c r="AM627" s="233">
        <f t="shared" si="226"/>
        <v>0</v>
      </c>
      <c r="AN627" s="233">
        <f t="shared" si="227"/>
        <v>0</v>
      </c>
      <c r="AO627" s="233">
        <f t="shared" si="228"/>
        <v>0</v>
      </c>
      <c r="AP627" s="233">
        <f t="shared" si="229"/>
        <v>0</v>
      </c>
      <c r="AQ627" s="233" t="str">
        <f t="shared" si="230"/>
        <v/>
      </c>
      <c r="AR627" s="113">
        <f t="shared" si="231"/>
        <v>0</v>
      </c>
    </row>
    <row r="628" spans="1:44">
      <c r="A628" s="158"/>
      <c r="B628" s="153"/>
      <c r="C628" s="154"/>
      <c r="D628" s="154"/>
      <c r="E628" s="154"/>
      <c r="F628" s="154"/>
      <c r="G628" s="154"/>
      <c r="H628" s="154"/>
      <c r="I628" s="141"/>
      <c r="J628" s="149"/>
      <c r="K628" s="143"/>
      <c r="L628" s="185">
        <f t="shared" si="237"/>
        <v>0</v>
      </c>
      <c r="M628" s="185">
        <f t="shared" si="238"/>
        <v>0</v>
      </c>
      <c r="N628" s="186">
        <f t="shared" si="239"/>
        <v>0</v>
      </c>
      <c r="O628" s="180"/>
      <c r="P628" s="177"/>
      <c r="Q628" s="166" t="str">
        <f t="shared" si="217"/>
        <v/>
      </c>
      <c r="R628" s="166"/>
      <c r="S628" s="167" t="e">
        <f>IF(HYPERLINK(INDEX(Tables!D:D,MATCH('BG Justif'!Q628,Tables!F:F,0)))&lt;&gt;"",HYPERLINK(INDEX(Tables!D:D,MATCH('BG Justif'!Q628,Tables!F:F,0)),"Tableau de variation"),"")</f>
        <v>#N/A</v>
      </c>
      <c r="T628" s="168"/>
      <c r="U628" s="169"/>
      <c r="Z628" s="233" t="str">
        <f t="shared" si="218"/>
        <v/>
      </c>
      <c r="AA628" s="233">
        <f t="shared" si="219"/>
        <v>0</v>
      </c>
      <c r="AB628" s="233">
        <f t="shared" si="232"/>
        <v>0</v>
      </c>
      <c r="AC628" s="233">
        <f t="shared" si="233"/>
        <v>0</v>
      </c>
      <c r="AD628" s="233">
        <f t="shared" si="234"/>
        <v>0</v>
      </c>
      <c r="AE628" s="233">
        <f t="shared" si="235"/>
        <v>0</v>
      </c>
      <c r="AF628" s="233">
        <f t="shared" si="236"/>
        <v>0</v>
      </c>
      <c r="AG628" s="233">
        <f t="shared" si="220"/>
        <v>0</v>
      </c>
      <c r="AH628" s="233">
        <f t="shared" si="221"/>
        <v>0</v>
      </c>
      <c r="AI628" s="233">
        <f t="shared" si="222"/>
        <v>0</v>
      </c>
      <c r="AJ628" s="233">
        <f t="shared" si="223"/>
        <v>0</v>
      </c>
      <c r="AK628" s="233">
        <f t="shared" si="224"/>
        <v>0</v>
      </c>
      <c r="AL628" s="233">
        <f t="shared" si="225"/>
        <v>0</v>
      </c>
      <c r="AM628" s="233">
        <f t="shared" si="226"/>
        <v>0</v>
      </c>
      <c r="AN628" s="233">
        <f t="shared" si="227"/>
        <v>0</v>
      </c>
      <c r="AO628" s="233">
        <f t="shared" si="228"/>
        <v>0</v>
      </c>
      <c r="AP628" s="233">
        <f t="shared" si="229"/>
        <v>0</v>
      </c>
      <c r="AQ628" s="233" t="str">
        <f t="shared" si="230"/>
        <v/>
      </c>
      <c r="AR628" s="113">
        <f t="shared" si="231"/>
        <v>0</v>
      </c>
    </row>
    <row r="629" spans="1:44">
      <c r="A629" s="158"/>
      <c r="B629" s="153"/>
      <c r="C629" s="154"/>
      <c r="D629" s="154"/>
      <c r="E629" s="154"/>
      <c r="F629" s="154"/>
      <c r="G629" s="154"/>
      <c r="H629" s="154"/>
      <c r="I629" s="150"/>
      <c r="J629" s="149"/>
      <c r="K629" s="151"/>
      <c r="L629" s="185">
        <f t="shared" si="237"/>
        <v>0</v>
      </c>
      <c r="M629" s="185">
        <f t="shared" si="238"/>
        <v>0</v>
      </c>
      <c r="N629" s="186">
        <f t="shared" si="239"/>
        <v>0</v>
      </c>
      <c r="O629" s="180"/>
      <c r="P629" s="177"/>
      <c r="Q629" s="166" t="str">
        <f t="shared" si="217"/>
        <v/>
      </c>
      <c r="R629" s="166"/>
      <c r="S629" s="167" t="e">
        <f>IF(HYPERLINK(INDEX(Tables!D:D,MATCH('BG Justif'!Q629,Tables!F:F,0)))&lt;&gt;"",HYPERLINK(INDEX(Tables!D:D,MATCH('BG Justif'!Q629,Tables!F:F,0)),"Tableau de variation"),"")</f>
        <v>#N/A</v>
      </c>
      <c r="T629" s="168"/>
      <c r="U629" s="169"/>
      <c r="Z629" s="233" t="str">
        <f t="shared" si="218"/>
        <v/>
      </c>
      <c r="AA629" s="233">
        <f t="shared" si="219"/>
        <v>0</v>
      </c>
      <c r="AB629" s="233">
        <f t="shared" si="232"/>
        <v>0</v>
      </c>
      <c r="AC629" s="233">
        <f t="shared" si="233"/>
        <v>0</v>
      </c>
      <c r="AD629" s="233">
        <f t="shared" si="234"/>
        <v>0</v>
      </c>
      <c r="AE629" s="233">
        <f t="shared" si="235"/>
        <v>0</v>
      </c>
      <c r="AF629" s="233">
        <f t="shared" si="236"/>
        <v>0</v>
      </c>
      <c r="AG629" s="233">
        <f t="shared" si="220"/>
        <v>0</v>
      </c>
      <c r="AH629" s="233">
        <f t="shared" si="221"/>
        <v>0</v>
      </c>
      <c r="AI629" s="233">
        <f t="shared" si="222"/>
        <v>0</v>
      </c>
      <c r="AJ629" s="233">
        <f t="shared" si="223"/>
        <v>0</v>
      </c>
      <c r="AK629" s="233">
        <f t="shared" si="224"/>
        <v>0</v>
      </c>
      <c r="AL629" s="233">
        <f t="shared" si="225"/>
        <v>0</v>
      </c>
      <c r="AM629" s="233">
        <f t="shared" si="226"/>
        <v>0</v>
      </c>
      <c r="AN629" s="233">
        <f t="shared" si="227"/>
        <v>0</v>
      </c>
      <c r="AO629" s="233">
        <f t="shared" si="228"/>
        <v>0</v>
      </c>
      <c r="AP629" s="233">
        <f t="shared" si="229"/>
        <v>0</v>
      </c>
      <c r="AQ629" s="233" t="str">
        <f t="shared" si="230"/>
        <v/>
      </c>
      <c r="AR629" s="113">
        <f t="shared" si="231"/>
        <v>0</v>
      </c>
    </row>
    <row r="630" spans="1:44">
      <c r="A630" s="158"/>
      <c r="B630" s="153"/>
      <c r="C630" s="154"/>
      <c r="D630" s="154"/>
      <c r="E630" s="154"/>
      <c r="F630" s="154"/>
      <c r="G630" s="154"/>
      <c r="H630" s="154"/>
      <c r="I630" s="141"/>
      <c r="J630" s="149"/>
      <c r="K630" s="143"/>
      <c r="L630" s="185">
        <f t="shared" si="237"/>
        <v>0</v>
      </c>
      <c r="M630" s="185">
        <f t="shared" si="238"/>
        <v>0</v>
      </c>
      <c r="N630" s="186">
        <f t="shared" si="239"/>
        <v>0</v>
      </c>
      <c r="O630" s="180"/>
      <c r="P630" s="177"/>
      <c r="Q630" s="166" t="str">
        <f t="shared" si="217"/>
        <v/>
      </c>
      <c r="R630" s="166"/>
      <c r="S630" s="167" t="e">
        <f>IF(HYPERLINK(INDEX(Tables!D:D,MATCH('BG Justif'!Q630,Tables!F:F,0)))&lt;&gt;"",HYPERLINK(INDEX(Tables!D:D,MATCH('BG Justif'!Q630,Tables!F:F,0)),"Tableau de variation"),"")</f>
        <v>#N/A</v>
      </c>
      <c r="T630" s="168"/>
      <c r="U630" s="169"/>
      <c r="Z630" s="233" t="str">
        <f t="shared" si="218"/>
        <v/>
      </c>
      <c r="AA630" s="233">
        <f t="shared" si="219"/>
        <v>0</v>
      </c>
      <c r="AB630" s="233">
        <f t="shared" si="232"/>
        <v>0</v>
      </c>
      <c r="AC630" s="233">
        <f t="shared" si="233"/>
        <v>0</v>
      </c>
      <c r="AD630" s="233">
        <f t="shared" si="234"/>
        <v>0</v>
      </c>
      <c r="AE630" s="233">
        <f t="shared" si="235"/>
        <v>0</v>
      </c>
      <c r="AF630" s="233">
        <f t="shared" si="236"/>
        <v>0</v>
      </c>
      <c r="AG630" s="233">
        <f t="shared" si="220"/>
        <v>0</v>
      </c>
      <c r="AH630" s="233">
        <f t="shared" si="221"/>
        <v>0</v>
      </c>
      <c r="AI630" s="233">
        <f t="shared" si="222"/>
        <v>0</v>
      </c>
      <c r="AJ630" s="233">
        <f t="shared" si="223"/>
        <v>0</v>
      </c>
      <c r="AK630" s="233">
        <f t="shared" si="224"/>
        <v>0</v>
      </c>
      <c r="AL630" s="233">
        <f t="shared" si="225"/>
        <v>0</v>
      </c>
      <c r="AM630" s="233">
        <f t="shared" si="226"/>
        <v>0</v>
      </c>
      <c r="AN630" s="233">
        <f t="shared" si="227"/>
        <v>0</v>
      </c>
      <c r="AO630" s="233">
        <f t="shared" si="228"/>
        <v>0</v>
      </c>
      <c r="AP630" s="233">
        <f t="shared" si="229"/>
        <v>0</v>
      </c>
      <c r="AQ630" s="233" t="str">
        <f t="shared" si="230"/>
        <v/>
      </c>
      <c r="AR630" s="113">
        <f t="shared" si="231"/>
        <v>0</v>
      </c>
    </row>
    <row r="631" spans="1:44">
      <c r="A631" s="158"/>
      <c r="B631" s="153"/>
      <c r="C631" s="154"/>
      <c r="D631" s="154"/>
      <c r="E631" s="154"/>
      <c r="F631" s="154"/>
      <c r="G631" s="154"/>
      <c r="H631" s="154"/>
      <c r="I631" s="150"/>
      <c r="J631" s="149"/>
      <c r="K631" s="151"/>
      <c r="L631" s="185">
        <f t="shared" si="237"/>
        <v>0</v>
      </c>
      <c r="M631" s="185">
        <f t="shared" si="238"/>
        <v>0</v>
      </c>
      <c r="N631" s="186">
        <f t="shared" si="239"/>
        <v>0</v>
      </c>
      <c r="O631" s="180"/>
      <c r="P631" s="177"/>
      <c r="Q631" s="166" t="str">
        <f t="shared" si="217"/>
        <v/>
      </c>
      <c r="R631" s="166"/>
      <c r="S631" s="167" t="e">
        <f>IF(HYPERLINK(INDEX(Tables!D:D,MATCH('BG Justif'!Q631,Tables!F:F,0)))&lt;&gt;"",HYPERLINK(INDEX(Tables!D:D,MATCH('BG Justif'!Q631,Tables!F:F,0)),"Tableau de variation"),"")</f>
        <v>#N/A</v>
      </c>
      <c r="T631" s="168"/>
      <c r="U631" s="169"/>
      <c r="Z631" s="233" t="str">
        <f t="shared" si="218"/>
        <v/>
      </c>
      <c r="AA631" s="233">
        <f t="shared" si="219"/>
        <v>0</v>
      </c>
      <c r="AB631" s="233">
        <f t="shared" si="232"/>
        <v>0</v>
      </c>
      <c r="AC631" s="233">
        <f t="shared" si="233"/>
        <v>0</v>
      </c>
      <c r="AD631" s="233">
        <f t="shared" si="234"/>
        <v>0</v>
      </c>
      <c r="AE631" s="233">
        <f t="shared" si="235"/>
        <v>0</v>
      </c>
      <c r="AF631" s="233">
        <f t="shared" si="236"/>
        <v>0</v>
      </c>
      <c r="AG631" s="233">
        <f t="shared" si="220"/>
        <v>0</v>
      </c>
      <c r="AH631" s="233">
        <f t="shared" si="221"/>
        <v>0</v>
      </c>
      <c r="AI631" s="233">
        <f t="shared" si="222"/>
        <v>0</v>
      </c>
      <c r="AJ631" s="233">
        <f t="shared" si="223"/>
        <v>0</v>
      </c>
      <c r="AK631" s="233">
        <f t="shared" si="224"/>
        <v>0</v>
      </c>
      <c r="AL631" s="233">
        <f t="shared" si="225"/>
        <v>0</v>
      </c>
      <c r="AM631" s="233">
        <f t="shared" si="226"/>
        <v>0</v>
      </c>
      <c r="AN631" s="233">
        <f t="shared" si="227"/>
        <v>0</v>
      </c>
      <c r="AO631" s="233">
        <f t="shared" si="228"/>
        <v>0</v>
      </c>
      <c r="AP631" s="233">
        <f t="shared" si="229"/>
        <v>0</v>
      </c>
      <c r="AQ631" s="233" t="str">
        <f t="shared" si="230"/>
        <v/>
      </c>
      <c r="AR631" s="113">
        <f t="shared" si="231"/>
        <v>0</v>
      </c>
    </row>
    <row r="632" spans="1:44">
      <c r="A632" s="158"/>
      <c r="B632" s="153"/>
      <c r="C632" s="154"/>
      <c r="D632" s="154"/>
      <c r="E632" s="154"/>
      <c r="F632" s="154"/>
      <c r="G632" s="154"/>
      <c r="H632" s="154"/>
      <c r="I632" s="141"/>
      <c r="J632" s="149"/>
      <c r="K632" s="143"/>
      <c r="L632" s="185">
        <f t="shared" si="237"/>
        <v>0</v>
      </c>
      <c r="M632" s="185">
        <f t="shared" si="238"/>
        <v>0</v>
      </c>
      <c r="N632" s="186">
        <f t="shared" si="239"/>
        <v>0</v>
      </c>
      <c r="O632" s="180"/>
      <c r="P632" s="177"/>
      <c r="Q632" s="166" t="str">
        <f t="shared" si="217"/>
        <v/>
      </c>
      <c r="R632" s="166"/>
      <c r="S632" s="167" t="e">
        <f>IF(HYPERLINK(INDEX(Tables!D:D,MATCH('BG Justif'!Q632,Tables!F:F,0)))&lt;&gt;"",HYPERLINK(INDEX(Tables!D:D,MATCH('BG Justif'!Q632,Tables!F:F,0)),"Tableau de variation"),"")</f>
        <v>#N/A</v>
      </c>
      <c r="T632" s="168"/>
      <c r="U632" s="169"/>
      <c r="Z632" s="233" t="str">
        <f t="shared" si="218"/>
        <v/>
      </c>
      <c r="AA632" s="233">
        <f t="shared" si="219"/>
        <v>0</v>
      </c>
      <c r="AB632" s="233">
        <f t="shared" si="232"/>
        <v>0</v>
      </c>
      <c r="AC632" s="233">
        <f t="shared" si="233"/>
        <v>0</v>
      </c>
      <c r="AD632" s="233">
        <f t="shared" si="234"/>
        <v>0</v>
      </c>
      <c r="AE632" s="233">
        <f t="shared" si="235"/>
        <v>0</v>
      </c>
      <c r="AF632" s="233">
        <f t="shared" si="236"/>
        <v>0</v>
      </c>
      <c r="AG632" s="233">
        <f t="shared" si="220"/>
        <v>0</v>
      </c>
      <c r="AH632" s="233">
        <f t="shared" si="221"/>
        <v>0</v>
      </c>
      <c r="AI632" s="233">
        <f t="shared" si="222"/>
        <v>0</v>
      </c>
      <c r="AJ632" s="233">
        <f t="shared" si="223"/>
        <v>0</v>
      </c>
      <c r="AK632" s="233">
        <f t="shared" si="224"/>
        <v>0</v>
      </c>
      <c r="AL632" s="233">
        <f t="shared" si="225"/>
        <v>0</v>
      </c>
      <c r="AM632" s="233">
        <f t="shared" si="226"/>
        <v>0</v>
      </c>
      <c r="AN632" s="233">
        <f t="shared" si="227"/>
        <v>0</v>
      </c>
      <c r="AO632" s="233">
        <f t="shared" si="228"/>
        <v>0</v>
      </c>
      <c r="AP632" s="233">
        <f t="shared" si="229"/>
        <v>0</v>
      </c>
      <c r="AQ632" s="233" t="str">
        <f t="shared" si="230"/>
        <v/>
      </c>
      <c r="AR632" s="113">
        <f t="shared" si="231"/>
        <v>0</v>
      </c>
    </row>
    <row r="633" spans="1:44">
      <c r="A633" s="158"/>
      <c r="B633" s="153"/>
      <c r="C633" s="154"/>
      <c r="D633" s="154"/>
      <c r="E633" s="154"/>
      <c r="F633" s="154"/>
      <c r="G633" s="154"/>
      <c r="H633" s="154"/>
      <c r="I633" s="150"/>
      <c r="J633" s="149"/>
      <c r="K633" s="151"/>
      <c r="L633" s="185">
        <f t="shared" si="237"/>
        <v>0</v>
      </c>
      <c r="M633" s="185">
        <f t="shared" si="238"/>
        <v>0</v>
      </c>
      <c r="N633" s="186">
        <f t="shared" si="239"/>
        <v>0</v>
      </c>
      <c r="O633" s="180"/>
      <c r="P633" s="177"/>
      <c r="Q633" s="166" t="str">
        <f t="shared" si="217"/>
        <v/>
      </c>
      <c r="R633" s="166"/>
      <c r="S633" s="167" t="e">
        <f>IF(HYPERLINK(INDEX(Tables!D:D,MATCH('BG Justif'!Q633,Tables!F:F,0)))&lt;&gt;"",HYPERLINK(INDEX(Tables!D:D,MATCH('BG Justif'!Q633,Tables!F:F,0)),"Tableau de variation"),"")</f>
        <v>#N/A</v>
      </c>
      <c r="T633" s="168"/>
      <c r="U633" s="169"/>
      <c r="Z633" s="233" t="str">
        <f t="shared" si="218"/>
        <v/>
      </c>
      <c r="AA633" s="233">
        <f t="shared" si="219"/>
        <v>0</v>
      </c>
      <c r="AB633" s="233">
        <f t="shared" si="232"/>
        <v>0</v>
      </c>
      <c r="AC633" s="233">
        <f t="shared" si="233"/>
        <v>0</v>
      </c>
      <c r="AD633" s="233">
        <f t="shared" si="234"/>
        <v>0</v>
      </c>
      <c r="AE633" s="233">
        <f t="shared" si="235"/>
        <v>0</v>
      </c>
      <c r="AF633" s="233">
        <f t="shared" si="236"/>
        <v>0</v>
      </c>
      <c r="AG633" s="233">
        <f t="shared" si="220"/>
        <v>0</v>
      </c>
      <c r="AH633" s="233">
        <f t="shared" si="221"/>
        <v>0</v>
      </c>
      <c r="AI633" s="233">
        <f t="shared" si="222"/>
        <v>0</v>
      </c>
      <c r="AJ633" s="233">
        <f t="shared" si="223"/>
        <v>0</v>
      </c>
      <c r="AK633" s="233">
        <f t="shared" si="224"/>
        <v>0</v>
      </c>
      <c r="AL633" s="233">
        <f t="shared" si="225"/>
        <v>0</v>
      </c>
      <c r="AM633" s="233">
        <f t="shared" si="226"/>
        <v>0</v>
      </c>
      <c r="AN633" s="233">
        <f t="shared" si="227"/>
        <v>0</v>
      </c>
      <c r="AO633" s="233">
        <f t="shared" si="228"/>
        <v>0</v>
      </c>
      <c r="AP633" s="233">
        <f t="shared" si="229"/>
        <v>0</v>
      </c>
      <c r="AQ633" s="233" t="str">
        <f t="shared" si="230"/>
        <v/>
      </c>
      <c r="AR633" s="113">
        <f t="shared" si="231"/>
        <v>0</v>
      </c>
    </row>
    <row r="634" spans="1:44">
      <c r="A634" s="158"/>
      <c r="B634" s="153"/>
      <c r="C634" s="154"/>
      <c r="D634" s="154"/>
      <c r="E634" s="154"/>
      <c r="F634" s="154"/>
      <c r="G634" s="154"/>
      <c r="H634" s="154"/>
      <c r="I634" s="141"/>
      <c r="J634" s="149"/>
      <c r="K634" s="143"/>
      <c r="L634" s="185">
        <f t="shared" si="237"/>
        <v>0</v>
      </c>
      <c r="M634" s="185">
        <f t="shared" si="238"/>
        <v>0</v>
      </c>
      <c r="N634" s="186">
        <f t="shared" si="239"/>
        <v>0</v>
      </c>
      <c r="O634" s="180"/>
      <c r="P634" s="177"/>
      <c r="Q634" s="166" t="str">
        <f t="shared" si="217"/>
        <v/>
      </c>
      <c r="R634" s="166"/>
      <c r="S634" s="167" t="e">
        <f>IF(HYPERLINK(INDEX(Tables!D:D,MATCH('BG Justif'!Q634,Tables!F:F,0)))&lt;&gt;"",HYPERLINK(INDEX(Tables!D:D,MATCH('BG Justif'!Q634,Tables!F:F,0)),"Tableau de variation"),"")</f>
        <v>#N/A</v>
      </c>
      <c r="T634" s="168"/>
      <c r="U634" s="169"/>
      <c r="Z634" s="233" t="str">
        <f t="shared" si="218"/>
        <v/>
      </c>
      <c r="AA634" s="233">
        <f t="shared" si="219"/>
        <v>0</v>
      </c>
      <c r="AB634" s="233">
        <f t="shared" si="232"/>
        <v>0</v>
      </c>
      <c r="AC634" s="233">
        <f t="shared" si="233"/>
        <v>0</v>
      </c>
      <c r="AD634" s="233">
        <f t="shared" si="234"/>
        <v>0</v>
      </c>
      <c r="AE634" s="233">
        <f t="shared" si="235"/>
        <v>0</v>
      </c>
      <c r="AF634" s="233">
        <f t="shared" si="236"/>
        <v>0</v>
      </c>
      <c r="AG634" s="233">
        <f t="shared" si="220"/>
        <v>0</v>
      </c>
      <c r="AH634" s="233">
        <f t="shared" si="221"/>
        <v>0</v>
      </c>
      <c r="AI634" s="233">
        <f t="shared" si="222"/>
        <v>0</v>
      </c>
      <c r="AJ634" s="233">
        <f t="shared" si="223"/>
        <v>0</v>
      </c>
      <c r="AK634" s="233">
        <f t="shared" si="224"/>
        <v>0</v>
      </c>
      <c r="AL634" s="233">
        <f t="shared" si="225"/>
        <v>0</v>
      </c>
      <c r="AM634" s="233">
        <f t="shared" si="226"/>
        <v>0</v>
      </c>
      <c r="AN634" s="233">
        <f t="shared" si="227"/>
        <v>0</v>
      </c>
      <c r="AO634" s="233">
        <f t="shared" si="228"/>
        <v>0</v>
      </c>
      <c r="AP634" s="233">
        <f t="shared" si="229"/>
        <v>0</v>
      </c>
      <c r="AQ634" s="233" t="str">
        <f t="shared" si="230"/>
        <v/>
      </c>
      <c r="AR634" s="113">
        <f t="shared" si="231"/>
        <v>0</v>
      </c>
    </row>
    <row r="635" spans="1:44">
      <c r="A635" s="158"/>
      <c r="B635" s="153"/>
      <c r="C635" s="154"/>
      <c r="D635" s="154"/>
      <c r="E635" s="154"/>
      <c r="F635" s="154"/>
      <c r="G635" s="154"/>
      <c r="H635" s="154"/>
      <c r="I635" s="150"/>
      <c r="J635" s="149"/>
      <c r="K635" s="151"/>
      <c r="L635" s="185">
        <f t="shared" si="237"/>
        <v>0</v>
      </c>
      <c r="M635" s="185">
        <f t="shared" si="238"/>
        <v>0</v>
      </c>
      <c r="N635" s="186">
        <f t="shared" si="239"/>
        <v>0</v>
      </c>
      <c r="O635" s="180"/>
      <c r="P635" s="177"/>
      <c r="Q635" s="166" t="str">
        <f t="shared" si="217"/>
        <v/>
      </c>
      <c r="R635" s="166"/>
      <c r="S635" s="167" t="e">
        <f>IF(HYPERLINK(INDEX(Tables!D:D,MATCH('BG Justif'!Q635,Tables!F:F,0)))&lt;&gt;"",HYPERLINK(INDEX(Tables!D:D,MATCH('BG Justif'!Q635,Tables!F:F,0)),"Tableau de variation"),"")</f>
        <v>#N/A</v>
      </c>
      <c r="T635" s="168"/>
      <c r="U635" s="169"/>
      <c r="Z635" s="233" t="str">
        <f t="shared" si="218"/>
        <v/>
      </c>
      <c r="AA635" s="233">
        <f t="shared" si="219"/>
        <v>0</v>
      </c>
      <c r="AB635" s="233">
        <f t="shared" si="232"/>
        <v>0</v>
      </c>
      <c r="AC635" s="233">
        <f t="shared" si="233"/>
        <v>0</v>
      </c>
      <c r="AD635" s="233">
        <f t="shared" si="234"/>
        <v>0</v>
      </c>
      <c r="AE635" s="233">
        <f t="shared" si="235"/>
        <v>0</v>
      </c>
      <c r="AF635" s="233">
        <f t="shared" si="236"/>
        <v>0</v>
      </c>
      <c r="AG635" s="233">
        <f t="shared" si="220"/>
        <v>0</v>
      </c>
      <c r="AH635" s="233">
        <f t="shared" si="221"/>
        <v>0</v>
      </c>
      <c r="AI635" s="233">
        <f t="shared" si="222"/>
        <v>0</v>
      </c>
      <c r="AJ635" s="233">
        <f t="shared" si="223"/>
        <v>0</v>
      </c>
      <c r="AK635" s="233">
        <f t="shared" si="224"/>
        <v>0</v>
      </c>
      <c r="AL635" s="233">
        <f t="shared" si="225"/>
        <v>0</v>
      </c>
      <c r="AM635" s="233">
        <f t="shared" si="226"/>
        <v>0</v>
      </c>
      <c r="AN635" s="233">
        <f t="shared" si="227"/>
        <v>0</v>
      </c>
      <c r="AO635" s="233">
        <f t="shared" si="228"/>
        <v>0</v>
      </c>
      <c r="AP635" s="233">
        <f t="shared" si="229"/>
        <v>0</v>
      </c>
      <c r="AQ635" s="233" t="str">
        <f t="shared" si="230"/>
        <v/>
      </c>
      <c r="AR635" s="113">
        <f t="shared" si="231"/>
        <v>0</v>
      </c>
    </row>
    <row r="636" spans="1:44">
      <c r="A636" s="158"/>
      <c r="B636" s="153"/>
      <c r="C636" s="154"/>
      <c r="D636" s="154"/>
      <c r="E636" s="154"/>
      <c r="F636" s="154"/>
      <c r="G636" s="154"/>
      <c r="H636" s="154"/>
      <c r="I636" s="141"/>
      <c r="J636" s="149"/>
      <c r="K636" s="143"/>
      <c r="L636" s="185">
        <f t="shared" si="237"/>
        <v>0</v>
      </c>
      <c r="M636" s="185">
        <f t="shared" si="238"/>
        <v>0</v>
      </c>
      <c r="N636" s="186">
        <f t="shared" si="239"/>
        <v>0</v>
      </c>
      <c r="O636" s="180"/>
      <c r="P636" s="177"/>
      <c r="Q636" s="166" t="str">
        <f t="shared" si="217"/>
        <v/>
      </c>
      <c r="R636" s="166"/>
      <c r="S636" s="167" t="e">
        <f>IF(HYPERLINK(INDEX(Tables!D:D,MATCH('BG Justif'!Q636,Tables!F:F,0)))&lt;&gt;"",HYPERLINK(INDEX(Tables!D:D,MATCH('BG Justif'!Q636,Tables!F:F,0)),"Tableau de variation"),"")</f>
        <v>#N/A</v>
      </c>
      <c r="T636" s="168"/>
      <c r="U636" s="169"/>
      <c r="Z636" s="233" t="str">
        <f t="shared" si="218"/>
        <v/>
      </c>
      <c r="AA636" s="233">
        <f t="shared" si="219"/>
        <v>0</v>
      </c>
      <c r="AB636" s="233">
        <f t="shared" si="232"/>
        <v>0</v>
      </c>
      <c r="AC636" s="233">
        <f t="shared" si="233"/>
        <v>0</v>
      </c>
      <c r="AD636" s="233">
        <f t="shared" si="234"/>
        <v>0</v>
      </c>
      <c r="AE636" s="233">
        <f t="shared" si="235"/>
        <v>0</v>
      </c>
      <c r="AF636" s="233">
        <f t="shared" si="236"/>
        <v>0</v>
      </c>
      <c r="AG636" s="233">
        <f t="shared" si="220"/>
        <v>0</v>
      </c>
      <c r="AH636" s="233">
        <f t="shared" si="221"/>
        <v>0</v>
      </c>
      <c r="AI636" s="233">
        <f t="shared" si="222"/>
        <v>0</v>
      </c>
      <c r="AJ636" s="233">
        <f t="shared" si="223"/>
        <v>0</v>
      </c>
      <c r="AK636" s="233">
        <f t="shared" si="224"/>
        <v>0</v>
      </c>
      <c r="AL636" s="233">
        <f t="shared" si="225"/>
        <v>0</v>
      </c>
      <c r="AM636" s="233">
        <f t="shared" si="226"/>
        <v>0</v>
      </c>
      <c r="AN636" s="233">
        <f t="shared" si="227"/>
        <v>0</v>
      </c>
      <c r="AO636" s="233">
        <f t="shared" si="228"/>
        <v>0</v>
      </c>
      <c r="AP636" s="233">
        <f t="shared" si="229"/>
        <v>0</v>
      </c>
      <c r="AQ636" s="233" t="str">
        <f t="shared" si="230"/>
        <v/>
      </c>
      <c r="AR636" s="113">
        <f t="shared" si="231"/>
        <v>0</v>
      </c>
    </row>
    <row r="637" spans="1:44">
      <c r="A637" s="158"/>
      <c r="B637" s="153"/>
      <c r="C637" s="154"/>
      <c r="D637" s="154"/>
      <c r="E637" s="154"/>
      <c r="F637" s="154"/>
      <c r="G637" s="154"/>
      <c r="H637" s="154"/>
      <c r="I637" s="150"/>
      <c r="J637" s="149"/>
      <c r="K637" s="151"/>
      <c r="L637" s="185">
        <f t="shared" si="237"/>
        <v>0</v>
      </c>
      <c r="M637" s="185">
        <f t="shared" si="238"/>
        <v>0</v>
      </c>
      <c r="N637" s="186">
        <f t="shared" si="239"/>
        <v>0</v>
      </c>
      <c r="O637" s="180"/>
      <c r="P637" s="177"/>
      <c r="Q637" s="166" t="str">
        <f t="shared" si="217"/>
        <v/>
      </c>
      <c r="R637" s="166"/>
      <c r="S637" s="167" t="e">
        <f>IF(HYPERLINK(INDEX(Tables!D:D,MATCH('BG Justif'!Q637,Tables!F:F,0)))&lt;&gt;"",HYPERLINK(INDEX(Tables!D:D,MATCH('BG Justif'!Q637,Tables!F:F,0)),"Tableau de variation"),"")</f>
        <v>#N/A</v>
      </c>
      <c r="T637" s="168"/>
      <c r="U637" s="169"/>
      <c r="Z637" s="233" t="str">
        <f t="shared" si="218"/>
        <v/>
      </c>
      <c r="AA637" s="233">
        <f t="shared" si="219"/>
        <v>0</v>
      </c>
      <c r="AB637" s="233">
        <f t="shared" si="232"/>
        <v>0</v>
      </c>
      <c r="AC637" s="233">
        <f t="shared" si="233"/>
        <v>0</v>
      </c>
      <c r="AD637" s="233">
        <f t="shared" si="234"/>
        <v>0</v>
      </c>
      <c r="AE637" s="233">
        <f t="shared" si="235"/>
        <v>0</v>
      </c>
      <c r="AF637" s="233">
        <f t="shared" si="236"/>
        <v>0</v>
      </c>
      <c r="AG637" s="233">
        <f t="shared" si="220"/>
        <v>0</v>
      </c>
      <c r="AH637" s="233">
        <f t="shared" si="221"/>
        <v>0</v>
      </c>
      <c r="AI637" s="233">
        <f t="shared" si="222"/>
        <v>0</v>
      </c>
      <c r="AJ637" s="233">
        <f t="shared" si="223"/>
        <v>0</v>
      </c>
      <c r="AK637" s="233">
        <f t="shared" si="224"/>
        <v>0</v>
      </c>
      <c r="AL637" s="233">
        <f t="shared" si="225"/>
        <v>0</v>
      </c>
      <c r="AM637" s="233">
        <f t="shared" si="226"/>
        <v>0</v>
      </c>
      <c r="AN637" s="233">
        <f t="shared" si="227"/>
        <v>0</v>
      </c>
      <c r="AO637" s="233">
        <f t="shared" si="228"/>
        <v>0</v>
      </c>
      <c r="AP637" s="233">
        <f t="shared" si="229"/>
        <v>0</v>
      </c>
      <c r="AQ637" s="233" t="str">
        <f t="shared" si="230"/>
        <v/>
      </c>
      <c r="AR637" s="113">
        <f t="shared" si="231"/>
        <v>0</v>
      </c>
    </row>
    <row r="638" spans="1:44">
      <c r="A638" s="158"/>
      <c r="B638" s="153"/>
      <c r="C638" s="154"/>
      <c r="D638" s="154"/>
      <c r="E638" s="154"/>
      <c r="F638" s="154"/>
      <c r="G638" s="154"/>
      <c r="H638" s="154"/>
      <c r="I638" s="141"/>
      <c r="J638" s="149"/>
      <c r="K638" s="143"/>
      <c r="L638" s="185">
        <f t="shared" si="237"/>
        <v>0</v>
      </c>
      <c r="M638" s="185">
        <f t="shared" si="238"/>
        <v>0</v>
      </c>
      <c r="N638" s="186">
        <f t="shared" si="239"/>
        <v>0</v>
      </c>
      <c r="O638" s="180"/>
      <c r="P638" s="177"/>
      <c r="Q638" s="166" t="str">
        <f t="shared" si="217"/>
        <v/>
      </c>
      <c r="R638" s="166"/>
      <c r="S638" s="167" t="e">
        <f>IF(HYPERLINK(INDEX(Tables!D:D,MATCH('BG Justif'!Q638,Tables!F:F,0)))&lt;&gt;"",HYPERLINK(INDEX(Tables!D:D,MATCH('BG Justif'!Q638,Tables!F:F,0)),"Tableau de variation"),"")</f>
        <v>#N/A</v>
      </c>
      <c r="T638" s="168"/>
      <c r="U638" s="169"/>
      <c r="Z638" s="233" t="str">
        <f t="shared" si="218"/>
        <v/>
      </c>
      <c r="AA638" s="233">
        <f t="shared" si="219"/>
        <v>0</v>
      </c>
      <c r="AB638" s="233">
        <f t="shared" si="232"/>
        <v>0</v>
      </c>
      <c r="AC638" s="233">
        <f t="shared" si="233"/>
        <v>0</v>
      </c>
      <c r="AD638" s="233">
        <f t="shared" si="234"/>
        <v>0</v>
      </c>
      <c r="AE638" s="233">
        <f t="shared" si="235"/>
        <v>0</v>
      </c>
      <c r="AF638" s="233">
        <f t="shared" si="236"/>
        <v>0</v>
      </c>
      <c r="AG638" s="233">
        <f t="shared" si="220"/>
        <v>0</v>
      </c>
      <c r="AH638" s="233">
        <f t="shared" si="221"/>
        <v>0</v>
      </c>
      <c r="AI638" s="233">
        <f t="shared" si="222"/>
        <v>0</v>
      </c>
      <c r="AJ638" s="233">
        <f t="shared" si="223"/>
        <v>0</v>
      </c>
      <c r="AK638" s="233">
        <f t="shared" si="224"/>
        <v>0</v>
      </c>
      <c r="AL638" s="233">
        <f t="shared" si="225"/>
        <v>0</v>
      </c>
      <c r="AM638" s="233">
        <f t="shared" si="226"/>
        <v>0</v>
      </c>
      <c r="AN638" s="233">
        <f t="shared" si="227"/>
        <v>0</v>
      </c>
      <c r="AO638" s="233">
        <f t="shared" si="228"/>
        <v>0</v>
      </c>
      <c r="AP638" s="233">
        <f t="shared" si="229"/>
        <v>0</v>
      </c>
      <c r="AQ638" s="233" t="str">
        <f t="shared" si="230"/>
        <v/>
      </c>
      <c r="AR638" s="113">
        <f t="shared" si="231"/>
        <v>0</v>
      </c>
    </row>
    <row r="639" spans="1:44">
      <c r="A639" s="158"/>
      <c r="B639" s="153"/>
      <c r="C639" s="154"/>
      <c r="D639" s="154"/>
      <c r="E639" s="154"/>
      <c r="F639" s="154"/>
      <c r="G639" s="154"/>
      <c r="H639" s="154"/>
      <c r="I639" s="150"/>
      <c r="J639" s="149"/>
      <c r="K639" s="151"/>
      <c r="L639" s="185">
        <f t="shared" si="237"/>
        <v>0</v>
      </c>
      <c r="M639" s="185">
        <f t="shared" si="238"/>
        <v>0</v>
      </c>
      <c r="N639" s="186">
        <f t="shared" si="239"/>
        <v>0</v>
      </c>
      <c r="O639" s="180"/>
      <c r="P639" s="177"/>
      <c r="Q639" s="166" t="str">
        <f t="shared" si="217"/>
        <v/>
      </c>
      <c r="R639" s="166"/>
      <c r="S639" s="167" t="e">
        <f>IF(HYPERLINK(INDEX(Tables!D:D,MATCH('BG Justif'!Q639,Tables!F:F,0)))&lt;&gt;"",HYPERLINK(INDEX(Tables!D:D,MATCH('BG Justif'!Q639,Tables!F:F,0)),"Tableau de variation"),"")</f>
        <v>#N/A</v>
      </c>
      <c r="T639" s="168"/>
      <c r="U639" s="169"/>
      <c r="Z639" s="233" t="str">
        <f t="shared" si="218"/>
        <v/>
      </c>
      <c r="AA639" s="233">
        <f t="shared" si="219"/>
        <v>0</v>
      </c>
      <c r="AB639" s="233">
        <f t="shared" si="232"/>
        <v>0</v>
      </c>
      <c r="AC639" s="233">
        <f t="shared" si="233"/>
        <v>0</v>
      </c>
      <c r="AD639" s="233">
        <f t="shared" si="234"/>
        <v>0</v>
      </c>
      <c r="AE639" s="233">
        <f t="shared" si="235"/>
        <v>0</v>
      </c>
      <c r="AF639" s="233">
        <f t="shared" si="236"/>
        <v>0</v>
      </c>
      <c r="AG639" s="233">
        <f t="shared" si="220"/>
        <v>0</v>
      </c>
      <c r="AH639" s="233">
        <f t="shared" si="221"/>
        <v>0</v>
      </c>
      <c r="AI639" s="233">
        <f t="shared" si="222"/>
        <v>0</v>
      </c>
      <c r="AJ639" s="233">
        <f t="shared" si="223"/>
        <v>0</v>
      </c>
      <c r="AK639" s="233">
        <f t="shared" si="224"/>
        <v>0</v>
      </c>
      <c r="AL639" s="233">
        <f t="shared" si="225"/>
        <v>0</v>
      </c>
      <c r="AM639" s="233">
        <f t="shared" si="226"/>
        <v>0</v>
      </c>
      <c r="AN639" s="233">
        <f t="shared" si="227"/>
        <v>0</v>
      </c>
      <c r="AO639" s="233">
        <f t="shared" si="228"/>
        <v>0</v>
      </c>
      <c r="AP639" s="233">
        <f t="shared" si="229"/>
        <v>0</v>
      </c>
      <c r="AQ639" s="233" t="str">
        <f t="shared" si="230"/>
        <v/>
      </c>
      <c r="AR639" s="113">
        <f t="shared" si="231"/>
        <v>0</v>
      </c>
    </row>
    <row r="640" spans="1:44">
      <c r="A640" s="158"/>
      <c r="B640" s="153"/>
      <c r="C640" s="154"/>
      <c r="D640" s="154"/>
      <c r="E640" s="154"/>
      <c r="F640" s="154"/>
      <c r="G640" s="154"/>
      <c r="H640" s="154"/>
      <c r="I640" s="141"/>
      <c r="J640" s="149"/>
      <c r="K640" s="143"/>
      <c r="L640" s="185">
        <f t="shared" si="237"/>
        <v>0</v>
      </c>
      <c r="M640" s="185">
        <f t="shared" si="238"/>
        <v>0</v>
      </c>
      <c r="N640" s="186">
        <f t="shared" si="239"/>
        <v>0</v>
      </c>
      <c r="O640" s="180"/>
      <c r="P640" s="177"/>
      <c r="Q640" s="166" t="str">
        <f t="shared" si="217"/>
        <v/>
      </c>
      <c r="R640" s="166"/>
      <c r="S640" s="167" t="e">
        <f>IF(HYPERLINK(INDEX(Tables!D:D,MATCH('BG Justif'!Q640,Tables!F:F,0)))&lt;&gt;"",HYPERLINK(INDEX(Tables!D:D,MATCH('BG Justif'!Q640,Tables!F:F,0)),"Tableau de variation"),"")</f>
        <v>#N/A</v>
      </c>
      <c r="T640" s="168"/>
      <c r="U640" s="169"/>
      <c r="Z640" s="233" t="str">
        <f t="shared" si="218"/>
        <v/>
      </c>
      <c r="AA640" s="233">
        <f t="shared" si="219"/>
        <v>0</v>
      </c>
      <c r="AB640" s="233">
        <f t="shared" si="232"/>
        <v>0</v>
      </c>
      <c r="AC640" s="233">
        <f t="shared" si="233"/>
        <v>0</v>
      </c>
      <c r="AD640" s="233">
        <f t="shared" si="234"/>
        <v>0</v>
      </c>
      <c r="AE640" s="233">
        <f t="shared" si="235"/>
        <v>0</v>
      </c>
      <c r="AF640" s="233">
        <f t="shared" si="236"/>
        <v>0</v>
      </c>
      <c r="AG640" s="233">
        <f t="shared" si="220"/>
        <v>0</v>
      </c>
      <c r="AH640" s="233">
        <f t="shared" si="221"/>
        <v>0</v>
      </c>
      <c r="AI640" s="233">
        <f t="shared" si="222"/>
        <v>0</v>
      </c>
      <c r="AJ640" s="233">
        <f t="shared" si="223"/>
        <v>0</v>
      </c>
      <c r="AK640" s="233">
        <f t="shared" si="224"/>
        <v>0</v>
      </c>
      <c r="AL640" s="233">
        <f t="shared" si="225"/>
        <v>0</v>
      </c>
      <c r="AM640" s="233">
        <f t="shared" si="226"/>
        <v>0</v>
      </c>
      <c r="AN640" s="233">
        <f t="shared" si="227"/>
        <v>0</v>
      </c>
      <c r="AO640" s="233">
        <f t="shared" si="228"/>
        <v>0</v>
      </c>
      <c r="AP640" s="233">
        <f t="shared" si="229"/>
        <v>0</v>
      </c>
      <c r="AQ640" s="233" t="str">
        <f t="shared" si="230"/>
        <v/>
      </c>
      <c r="AR640" s="113">
        <f t="shared" si="231"/>
        <v>0</v>
      </c>
    </row>
    <row r="641" spans="1:44">
      <c r="A641" s="158"/>
      <c r="B641" s="153"/>
      <c r="C641" s="154"/>
      <c r="D641" s="154"/>
      <c r="E641" s="154"/>
      <c r="F641" s="154"/>
      <c r="G641" s="154"/>
      <c r="H641" s="154"/>
      <c r="I641" s="150"/>
      <c r="J641" s="149"/>
      <c r="K641" s="151"/>
      <c r="L641" s="185">
        <f t="shared" si="237"/>
        <v>0</v>
      </c>
      <c r="M641" s="185">
        <f t="shared" si="238"/>
        <v>0</v>
      </c>
      <c r="N641" s="186">
        <f t="shared" si="239"/>
        <v>0</v>
      </c>
      <c r="O641" s="180"/>
      <c r="P641" s="177"/>
      <c r="Q641" s="166" t="str">
        <f t="shared" si="217"/>
        <v/>
      </c>
      <c r="R641" s="166"/>
      <c r="S641" s="167" t="e">
        <f>IF(HYPERLINK(INDEX(Tables!D:D,MATCH('BG Justif'!Q641,Tables!F:F,0)))&lt;&gt;"",HYPERLINK(INDEX(Tables!D:D,MATCH('BG Justif'!Q641,Tables!F:F,0)),"Tableau de variation"),"")</f>
        <v>#N/A</v>
      </c>
      <c r="T641" s="168"/>
      <c r="U641" s="169"/>
      <c r="Z641" s="233" t="str">
        <f t="shared" si="218"/>
        <v/>
      </c>
      <c r="AA641" s="233">
        <f t="shared" si="219"/>
        <v>0</v>
      </c>
      <c r="AB641" s="233">
        <f t="shared" si="232"/>
        <v>0</v>
      </c>
      <c r="AC641" s="233">
        <f t="shared" si="233"/>
        <v>0</v>
      </c>
      <c r="AD641" s="233">
        <f t="shared" si="234"/>
        <v>0</v>
      </c>
      <c r="AE641" s="233">
        <f t="shared" si="235"/>
        <v>0</v>
      </c>
      <c r="AF641" s="233">
        <f t="shared" si="236"/>
        <v>0</v>
      </c>
      <c r="AG641" s="233">
        <f t="shared" si="220"/>
        <v>0</v>
      </c>
      <c r="AH641" s="233">
        <f t="shared" si="221"/>
        <v>0</v>
      </c>
      <c r="AI641" s="233">
        <f t="shared" si="222"/>
        <v>0</v>
      </c>
      <c r="AJ641" s="233">
        <f t="shared" si="223"/>
        <v>0</v>
      </c>
      <c r="AK641" s="233">
        <f t="shared" si="224"/>
        <v>0</v>
      </c>
      <c r="AL641" s="233">
        <f t="shared" si="225"/>
        <v>0</v>
      </c>
      <c r="AM641" s="233">
        <f t="shared" si="226"/>
        <v>0</v>
      </c>
      <c r="AN641" s="233">
        <f t="shared" si="227"/>
        <v>0</v>
      </c>
      <c r="AO641" s="233">
        <f t="shared" si="228"/>
        <v>0</v>
      </c>
      <c r="AP641" s="233">
        <f t="shared" si="229"/>
        <v>0</v>
      </c>
      <c r="AQ641" s="233" t="str">
        <f t="shared" si="230"/>
        <v/>
      </c>
      <c r="AR641" s="113">
        <f t="shared" si="231"/>
        <v>0</v>
      </c>
    </row>
    <row r="642" spans="1:44">
      <c r="A642" s="158"/>
      <c r="B642" s="153"/>
      <c r="C642" s="154"/>
      <c r="D642" s="154"/>
      <c r="E642" s="154"/>
      <c r="F642" s="154"/>
      <c r="G642" s="154"/>
      <c r="H642" s="154"/>
      <c r="I642" s="141"/>
      <c r="J642" s="149"/>
      <c r="K642" s="143"/>
      <c r="L642" s="185">
        <f t="shared" si="237"/>
        <v>0</v>
      </c>
      <c r="M642" s="185">
        <f t="shared" si="238"/>
        <v>0</v>
      </c>
      <c r="N642" s="186">
        <f t="shared" si="239"/>
        <v>0</v>
      </c>
      <c r="O642" s="180"/>
      <c r="P642" s="177"/>
      <c r="Q642" s="166" t="str">
        <f t="shared" si="217"/>
        <v/>
      </c>
      <c r="R642" s="166"/>
      <c r="S642" s="167" t="e">
        <f>IF(HYPERLINK(INDEX(Tables!D:D,MATCH('BG Justif'!Q642,Tables!F:F,0)))&lt;&gt;"",HYPERLINK(INDEX(Tables!D:D,MATCH('BG Justif'!Q642,Tables!F:F,0)),"Tableau de variation"),"")</f>
        <v>#N/A</v>
      </c>
      <c r="T642" s="168"/>
      <c r="U642" s="169"/>
      <c r="Z642" s="233" t="str">
        <f t="shared" si="218"/>
        <v/>
      </c>
      <c r="AA642" s="233">
        <f t="shared" si="219"/>
        <v>0</v>
      </c>
      <c r="AB642" s="233">
        <f t="shared" si="232"/>
        <v>0</v>
      </c>
      <c r="AC642" s="233">
        <f t="shared" si="233"/>
        <v>0</v>
      </c>
      <c r="AD642" s="233">
        <f t="shared" si="234"/>
        <v>0</v>
      </c>
      <c r="AE642" s="233">
        <f t="shared" si="235"/>
        <v>0</v>
      </c>
      <c r="AF642" s="233">
        <f t="shared" si="236"/>
        <v>0</v>
      </c>
      <c r="AG642" s="233">
        <f t="shared" si="220"/>
        <v>0</v>
      </c>
      <c r="AH642" s="233">
        <f t="shared" si="221"/>
        <v>0</v>
      </c>
      <c r="AI642" s="233">
        <f t="shared" si="222"/>
        <v>0</v>
      </c>
      <c r="AJ642" s="233">
        <f t="shared" si="223"/>
        <v>0</v>
      </c>
      <c r="AK642" s="233">
        <f t="shared" si="224"/>
        <v>0</v>
      </c>
      <c r="AL642" s="233">
        <f t="shared" si="225"/>
        <v>0</v>
      </c>
      <c r="AM642" s="233">
        <f t="shared" si="226"/>
        <v>0</v>
      </c>
      <c r="AN642" s="233">
        <f t="shared" si="227"/>
        <v>0</v>
      </c>
      <c r="AO642" s="233">
        <f t="shared" si="228"/>
        <v>0</v>
      </c>
      <c r="AP642" s="233">
        <f t="shared" si="229"/>
        <v>0</v>
      </c>
      <c r="AQ642" s="233" t="str">
        <f t="shared" si="230"/>
        <v/>
      </c>
      <c r="AR642" s="113">
        <f t="shared" si="231"/>
        <v>0</v>
      </c>
    </row>
    <row r="643" spans="1:44">
      <c r="A643" s="158"/>
      <c r="B643" s="153"/>
      <c r="C643" s="154"/>
      <c r="D643" s="154"/>
      <c r="E643" s="154"/>
      <c r="F643" s="154"/>
      <c r="G643" s="154"/>
      <c r="H643" s="154"/>
      <c r="I643" s="150"/>
      <c r="J643" s="149"/>
      <c r="K643" s="151"/>
      <c r="L643" s="185">
        <f t="shared" si="237"/>
        <v>0</v>
      </c>
      <c r="M643" s="185">
        <f t="shared" si="238"/>
        <v>0</v>
      </c>
      <c r="N643" s="186">
        <f t="shared" si="239"/>
        <v>0</v>
      </c>
      <c r="O643" s="180"/>
      <c r="P643" s="177"/>
      <c r="Q643" s="166" t="str">
        <f t="shared" si="217"/>
        <v/>
      </c>
      <c r="R643" s="166"/>
      <c r="S643" s="167" t="e">
        <f>IF(HYPERLINK(INDEX(Tables!D:D,MATCH('BG Justif'!Q643,Tables!F:F,0)))&lt;&gt;"",HYPERLINK(INDEX(Tables!D:D,MATCH('BG Justif'!Q643,Tables!F:F,0)),"Tableau de variation"),"")</f>
        <v>#N/A</v>
      </c>
      <c r="T643" s="168"/>
      <c r="U643" s="169"/>
      <c r="Z643" s="233" t="str">
        <f t="shared" si="218"/>
        <v/>
      </c>
      <c r="AA643" s="233">
        <f t="shared" si="219"/>
        <v>0</v>
      </c>
      <c r="AB643" s="233">
        <f t="shared" si="232"/>
        <v>0</v>
      </c>
      <c r="AC643" s="233">
        <f t="shared" si="233"/>
        <v>0</v>
      </c>
      <c r="AD643" s="233">
        <f t="shared" si="234"/>
        <v>0</v>
      </c>
      <c r="AE643" s="233">
        <f t="shared" si="235"/>
        <v>0</v>
      </c>
      <c r="AF643" s="233">
        <f t="shared" si="236"/>
        <v>0</v>
      </c>
      <c r="AG643" s="233">
        <f t="shared" si="220"/>
        <v>0</v>
      </c>
      <c r="AH643" s="233">
        <f t="shared" si="221"/>
        <v>0</v>
      </c>
      <c r="AI643" s="233">
        <f t="shared" si="222"/>
        <v>0</v>
      </c>
      <c r="AJ643" s="233">
        <f t="shared" si="223"/>
        <v>0</v>
      </c>
      <c r="AK643" s="233">
        <f t="shared" si="224"/>
        <v>0</v>
      </c>
      <c r="AL643" s="233">
        <f t="shared" si="225"/>
        <v>0</v>
      </c>
      <c r="AM643" s="233">
        <f t="shared" si="226"/>
        <v>0</v>
      </c>
      <c r="AN643" s="233">
        <f t="shared" si="227"/>
        <v>0</v>
      </c>
      <c r="AO643" s="233">
        <f t="shared" si="228"/>
        <v>0</v>
      </c>
      <c r="AP643" s="233">
        <f t="shared" si="229"/>
        <v>0</v>
      </c>
      <c r="AQ643" s="233" t="str">
        <f t="shared" si="230"/>
        <v/>
      </c>
      <c r="AR643" s="113">
        <f t="shared" si="231"/>
        <v>0</v>
      </c>
    </row>
    <row r="644" spans="1:44">
      <c r="A644" s="158"/>
      <c r="B644" s="153"/>
      <c r="C644" s="154"/>
      <c r="D644" s="154"/>
      <c r="E644" s="154"/>
      <c r="F644" s="154"/>
      <c r="G644" s="154"/>
      <c r="H644" s="154"/>
      <c r="I644" s="141"/>
      <c r="J644" s="149"/>
      <c r="K644" s="143"/>
      <c r="L644" s="185">
        <f t="shared" si="237"/>
        <v>0</v>
      </c>
      <c r="M644" s="185">
        <f t="shared" si="238"/>
        <v>0</v>
      </c>
      <c r="N644" s="186">
        <f t="shared" si="239"/>
        <v>0</v>
      </c>
      <c r="O644" s="180"/>
      <c r="P644" s="177"/>
      <c r="Q644" s="166" t="str">
        <f t="shared" si="217"/>
        <v/>
      </c>
      <c r="R644" s="166"/>
      <c r="S644" s="167" t="e">
        <f>IF(HYPERLINK(INDEX(Tables!D:D,MATCH('BG Justif'!Q644,Tables!F:F,0)))&lt;&gt;"",HYPERLINK(INDEX(Tables!D:D,MATCH('BG Justif'!Q644,Tables!F:F,0)),"Tableau de variation"),"")</f>
        <v>#N/A</v>
      </c>
      <c r="T644" s="168"/>
      <c r="U644" s="169"/>
      <c r="Z644" s="233" t="str">
        <f t="shared" si="218"/>
        <v/>
      </c>
      <c r="AA644" s="233">
        <f t="shared" si="219"/>
        <v>0</v>
      </c>
      <c r="AB644" s="233">
        <f t="shared" si="232"/>
        <v>0</v>
      </c>
      <c r="AC644" s="233">
        <f t="shared" si="233"/>
        <v>0</v>
      </c>
      <c r="AD644" s="233">
        <f t="shared" si="234"/>
        <v>0</v>
      </c>
      <c r="AE644" s="233">
        <f t="shared" si="235"/>
        <v>0</v>
      </c>
      <c r="AF644" s="233">
        <f t="shared" si="236"/>
        <v>0</v>
      </c>
      <c r="AG644" s="233">
        <f t="shared" si="220"/>
        <v>0</v>
      </c>
      <c r="AH644" s="233">
        <f t="shared" si="221"/>
        <v>0</v>
      </c>
      <c r="AI644" s="233">
        <f t="shared" si="222"/>
        <v>0</v>
      </c>
      <c r="AJ644" s="233">
        <f t="shared" si="223"/>
        <v>0</v>
      </c>
      <c r="AK644" s="233">
        <f t="shared" si="224"/>
        <v>0</v>
      </c>
      <c r="AL644" s="233">
        <f t="shared" si="225"/>
        <v>0</v>
      </c>
      <c r="AM644" s="233">
        <f t="shared" si="226"/>
        <v>0</v>
      </c>
      <c r="AN644" s="233">
        <f t="shared" si="227"/>
        <v>0</v>
      </c>
      <c r="AO644" s="233">
        <f t="shared" si="228"/>
        <v>0</v>
      </c>
      <c r="AP644" s="233">
        <f t="shared" si="229"/>
        <v>0</v>
      </c>
      <c r="AQ644" s="233" t="str">
        <f t="shared" si="230"/>
        <v/>
      </c>
      <c r="AR644" s="113">
        <f t="shared" si="231"/>
        <v>0</v>
      </c>
    </row>
    <row r="645" spans="1:44">
      <c r="A645" s="158"/>
      <c r="B645" s="153"/>
      <c r="C645" s="154"/>
      <c r="D645" s="154"/>
      <c r="E645" s="154"/>
      <c r="F645" s="154"/>
      <c r="G645" s="154"/>
      <c r="H645" s="154"/>
      <c r="I645" s="150"/>
      <c r="J645" s="149"/>
      <c r="K645" s="151"/>
      <c r="L645" s="185">
        <f t="shared" si="237"/>
        <v>0</v>
      </c>
      <c r="M645" s="185">
        <f t="shared" si="238"/>
        <v>0</v>
      </c>
      <c r="N645" s="186">
        <f t="shared" si="239"/>
        <v>0</v>
      </c>
      <c r="O645" s="180"/>
      <c r="P645" s="177"/>
      <c r="Q645" s="166" t="str">
        <f t="shared" ref="Q645:Q708" si="240">IFERROR(VLOOKUP(A645,Table_Cptes,5,TRUE),"")</f>
        <v/>
      </c>
      <c r="R645" s="166"/>
      <c r="S645" s="167" t="e">
        <f>IF(HYPERLINK(INDEX(Tables!D:D,MATCH('BG Justif'!Q645,Tables!F:F,0)))&lt;&gt;"",HYPERLINK(INDEX(Tables!D:D,MATCH('BG Justif'!Q645,Tables!F:F,0)),"Tableau de variation"),"")</f>
        <v>#N/A</v>
      </c>
      <c r="T645" s="168"/>
      <c r="U645" s="169"/>
      <c r="Z645" s="233" t="str">
        <f t="shared" si="218"/>
        <v/>
      </c>
      <c r="AA645" s="233">
        <f t="shared" si="219"/>
        <v>0</v>
      </c>
      <c r="AB645" s="233">
        <f t="shared" si="232"/>
        <v>0</v>
      </c>
      <c r="AC645" s="233">
        <f t="shared" si="233"/>
        <v>0</v>
      </c>
      <c r="AD645" s="233">
        <f t="shared" si="234"/>
        <v>0</v>
      </c>
      <c r="AE645" s="233">
        <f t="shared" si="235"/>
        <v>0</v>
      </c>
      <c r="AF645" s="233">
        <f t="shared" si="236"/>
        <v>0</v>
      </c>
      <c r="AG645" s="233">
        <f t="shared" si="220"/>
        <v>0</v>
      </c>
      <c r="AH645" s="233">
        <f t="shared" si="221"/>
        <v>0</v>
      </c>
      <c r="AI645" s="233">
        <f t="shared" si="222"/>
        <v>0</v>
      </c>
      <c r="AJ645" s="233">
        <f t="shared" si="223"/>
        <v>0</v>
      </c>
      <c r="AK645" s="233">
        <f t="shared" si="224"/>
        <v>0</v>
      </c>
      <c r="AL645" s="233">
        <f t="shared" si="225"/>
        <v>0</v>
      </c>
      <c r="AM645" s="233">
        <f t="shared" si="226"/>
        <v>0</v>
      </c>
      <c r="AN645" s="233">
        <f t="shared" si="227"/>
        <v>0</v>
      </c>
      <c r="AO645" s="233">
        <f t="shared" si="228"/>
        <v>0</v>
      </c>
      <c r="AP645" s="233">
        <f t="shared" si="229"/>
        <v>0</v>
      </c>
      <c r="AQ645" s="233" t="str">
        <f t="shared" si="230"/>
        <v/>
      </c>
      <c r="AR645" s="113">
        <f t="shared" si="231"/>
        <v>0</v>
      </c>
    </row>
    <row r="646" spans="1:44">
      <c r="A646" s="158"/>
      <c r="B646" s="153"/>
      <c r="C646" s="154"/>
      <c r="D646" s="154"/>
      <c r="E646" s="154"/>
      <c r="F646" s="154"/>
      <c r="G646" s="154"/>
      <c r="H646" s="154"/>
      <c r="I646" s="141"/>
      <c r="J646" s="149"/>
      <c r="K646" s="143"/>
      <c r="L646" s="185">
        <f t="shared" si="237"/>
        <v>0</v>
      </c>
      <c r="M646" s="185">
        <f t="shared" si="238"/>
        <v>0</v>
      </c>
      <c r="N646" s="186">
        <f t="shared" si="239"/>
        <v>0</v>
      </c>
      <c r="O646" s="180"/>
      <c r="P646" s="177"/>
      <c r="Q646" s="166" t="str">
        <f t="shared" si="240"/>
        <v/>
      </c>
      <c r="R646" s="166"/>
      <c r="S646" s="167" t="e">
        <f>IF(HYPERLINK(INDEX(Tables!D:D,MATCH('BG Justif'!Q646,Tables!F:F,0)))&lt;&gt;"",HYPERLINK(INDEX(Tables!D:D,MATCH('BG Justif'!Q646,Tables!F:F,0)),"Tableau de variation"),"")</f>
        <v>#N/A</v>
      </c>
      <c r="T646" s="168"/>
      <c r="U646" s="169"/>
      <c r="Z646" s="233" t="str">
        <f t="shared" ref="Z646:Z709" si="241">+Q646</f>
        <v/>
      </c>
      <c r="AA646" s="233">
        <f t="shared" ref="AA646:AA709" si="242">+A646</f>
        <v>0</v>
      </c>
      <c r="AB646" s="233">
        <f t="shared" si="232"/>
        <v>0</v>
      </c>
      <c r="AC646" s="233">
        <f t="shared" si="233"/>
        <v>0</v>
      </c>
      <c r="AD646" s="233">
        <f t="shared" si="234"/>
        <v>0</v>
      </c>
      <c r="AE646" s="233">
        <f t="shared" si="235"/>
        <v>0</v>
      </c>
      <c r="AF646" s="233">
        <f t="shared" si="236"/>
        <v>0</v>
      </c>
      <c r="AG646" s="233">
        <f t="shared" si="220"/>
        <v>0</v>
      </c>
      <c r="AH646" s="233">
        <f t="shared" si="221"/>
        <v>0</v>
      </c>
      <c r="AI646" s="233">
        <f t="shared" si="222"/>
        <v>0</v>
      </c>
      <c r="AJ646" s="233">
        <f t="shared" si="223"/>
        <v>0</v>
      </c>
      <c r="AK646" s="233">
        <f t="shared" si="224"/>
        <v>0</v>
      </c>
      <c r="AL646" s="233">
        <f t="shared" si="225"/>
        <v>0</v>
      </c>
      <c r="AM646" s="233">
        <f t="shared" si="226"/>
        <v>0</v>
      </c>
      <c r="AN646" s="233">
        <f t="shared" si="227"/>
        <v>0</v>
      </c>
      <c r="AO646" s="233">
        <f t="shared" si="228"/>
        <v>0</v>
      </c>
      <c r="AP646" s="233">
        <f t="shared" si="229"/>
        <v>0</v>
      </c>
      <c r="AQ646" s="233" t="str">
        <f t="shared" si="230"/>
        <v/>
      </c>
      <c r="AR646" s="113">
        <f t="shared" si="231"/>
        <v>0</v>
      </c>
    </row>
    <row r="647" spans="1:44">
      <c r="A647" s="158"/>
      <c r="B647" s="153"/>
      <c r="C647" s="154"/>
      <c r="D647" s="154"/>
      <c r="E647" s="154"/>
      <c r="F647" s="154"/>
      <c r="G647" s="154"/>
      <c r="H647" s="154"/>
      <c r="I647" s="150"/>
      <c r="J647" s="149"/>
      <c r="K647" s="151"/>
      <c r="L647" s="185">
        <f t="shared" si="237"/>
        <v>0</v>
      </c>
      <c r="M647" s="185">
        <f t="shared" si="238"/>
        <v>0</v>
      </c>
      <c r="N647" s="186">
        <f t="shared" si="239"/>
        <v>0</v>
      </c>
      <c r="O647" s="180"/>
      <c r="P647" s="177"/>
      <c r="Q647" s="166" t="str">
        <f t="shared" si="240"/>
        <v/>
      </c>
      <c r="R647" s="166"/>
      <c r="S647" s="167" t="e">
        <f>IF(HYPERLINK(INDEX(Tables!D:D,MATCH('BG Justif'!Q647,Tables!F:F,0)))&lt;&gt;"",HYPERLINK(INDEX(Tables!D:D,MATCH('BG Justif'!Q647,Tables!F:F,0)),"Tableau de variation"),"")</f>
        <v>#N/A</v>
      </c>
      <c r="T647" s="168"/>
      <c r="U647" s="169"/>
      <c r="Z647" s="233" t="str">
        <f t="shared" si="241"/>
        <v/>
      </c>
      <c r="AA647" s="233">
        <f t="shared" si="242"/>
        <v>0</v>
      </c>
      <c r="AB647" s="233">
        <f t="shared" si="232"/>
        <v>0</v>
      </c>
      <c r="AC647" s="233">
        <f t="shared" si="233"/>
        <v>0</v>
      </c>
      <c r="AD647" s="233">
        <f t="shared" si="234"/>
        <v>0</v>
      </c>
      <c r="AE647" s="233">
        <f t="shared" si="235"/>
        <v>0</v>
      </c>
      <c r="AF647" s="233">
        <f t="shared" si="236"/>
        <v>0</v>
      </c>
      <c r="AG647" s="233">
        <f t="shared" si="220"/>
        <v>0</v>
      </c>
      <c r="AH647" s="233">
        <f t="shared" si="221"/>
        <v>0</v>
      </c>
      <c r="AI647" s="233">
        <f t="shared" si="222"/>
        <v>0</v>
      </c>
      <c r="AJ647" s="233">
        <f t="shared" si="223"/>
        <v>0</v>
      </c>
      <c r="AK647" s="233">
        <f t="shared" si="224"/>
        <v>0</v>
      </c>
      <c r="AL647" s="233">
        <f t="shared" si="225"/>
        <v>0</v>
      </c>
      <c r="AM647" s="233">
        <f t="shared" si="226"/>
        <v>0</v>
      </c>
      <c r="AN647" s="233">
        <f t="shared" si="227"/>
        <v>0</v>
      </c>
      <c r="AO647" s="233">
        <f t="shared" si="228"/>
        <v>0</v>
      </c>
      <c r="AP647" s="233">
        <f t="shared" si="229"/>
        <v>0</v>
      </c>
      <c r="AQ647" s="233" t="str">
        <f t="shared" si="230"/>
        <v/>
      </c>
      <c r="AR647" s="113">
        <f t="shared" si="231"/>
        <v>0</v>
      </c>
    </row>
    <row r="648" spans="1:44">
      <c r="A648" s="158"/>
      <c r="B648" s="153"/>
      <c r="C648" s="154"/>
      <c r="D648" s="154"/>
      <c r="E648" s="154"/>
      <c r="F648" s="154"/>
      <c r="G648" s="154"/>
      <c r="H648" s="154"/>
      <c r="I648" s="141"/>
      <c r="J648" s="149"/>
      <c r="K648" s="143"/>
      <c r="L648" s="185">
        <f t="shared" si="237"/>
        <v>0</v>
      </c>
      <c r="M648" s="185">
        <f t="shared" si="238"/>
        <v>0</v>
      </c>
      <c r="N648" s="186">
        <f t="shared" si="239"/>
        <v>0</v>
      </c>
      <c r="O648" s="180"/>
      <c r="P648" s="177"/>
      <c r="Q648" s="166" t="str">
        <f t="shared" si="240"/>
        <v/>
      </c>
      <c r="R648" s="166"/>
      <c r="S648" s="167" t="e">
        <f>IF(HYPERLINK(INDEX(Tables!D:D,MATCH('BG Justif'!Q648,Tables!F:F,0)))&lt;&gt;"",HYPERLINK(INDEX(Tables!D:D,MATCH('BG Justif'!Q648,Tables!F:F,0)),"Tableau de variation"),"")</f>
        <v>#N/A</v>
      </c>
      <c r="T648" s="168"/>
      <c r="U648" s="169"/>
      <c r="Z648" s="233" t="str">
        <f t="shared" si="241"/>
        <v/>
      </c>
      <c r="AA648" s="233">
        <f t="shared" si="242"/>
        <v>0</v>
      </c>
      <c r="AB648" s="233">
        <f t="shared" si="232"/>
        <v>0</v>
      </c>
      <c r="AC648" s="233">
        <f t="shared" si="233"/>
        <v>0</v>
      </c>
      <c r="AD648" s="233">
        <f t="shared" si="234"/>
        <v>0</v>
      </c>
      <c r="AE648" s="233">
        <f t="shared" si="235"/>
        <v>0</v>
      </c>
      <c r="AF648" s="233">
        <f t="shared" si="236"/>
        <v>0</v>
      </c>
      <c r="AG648" s="233">
        <f t="shared" si="220"/>
        <v>0</v>
      </c>
      <c r="AH648" s="233">
        <f t="shared" si="221"/>
        <v>0</v>
      </c>
      <c r="AI648" s="233">
        <f t="shared" si="222"/>
        <v>0</v>
      </c>
      <c r="AJ648" s="233">
        <f t="shared" si="223"/>
        <v>0</v>
      </c>
      <c r="AK648" s="233">
        <f t="shared" si="224"/>
        <v>0</v>
      </c>
      <c r="AL648" s="233">
        <f t="shared" si="225"/>
        <v>0</v>
      </c>
      <c r="AM648" s="233">
        <f t="shared" si="226"/>
        <v>0</v>
      </c>
      <c r="AN648" s="233">
        <f t="shared" si="227"/>
        <v>0</v>
      </c>
      <c r="AO648" s="233">
        <f t="shared" si="228"/>
        <v>0</v>
      </c>
      <c r="AP648" s="233">
        <f t="shared" si="229"/>
        <v>0</v>
      </c>
      <c r="AQ648" s="233" t="str">
        <f t="shared" si="230"/>
        <v/>
      </c>
      <c r="AR648" s="113">
        <f t="shared" si="231"/>
        <v>0</v>
      </c>
    </row>
    <row r="649" spans="1:44">
      <c r="A649" s="158"/>
      <c r="B649" s="153"/>
      <c r="C649" s="154"/>
      <c r="D649" s="154"/>
      <c r="E649" s="154"/>
      <c r="F649" s="154"/>
      <c r="G649" s="154"/>
      <c r="H649" s="154"/>
      <c r="I649" s="150"/>
      <c r="J649" s="149"/>
      <c r="K649" s="151"/>
      <c r="L649" s="185">
        <f t="shared" si="237"/>
        <v>0</v>
      </c>
      <c r="M649" s="185">
        <f t="shared" si="238"/>
        <v>0</v>
      </c>
      <c r="N649" s="186">
        <f t="shared" si="239"/>
        <v>0</v>
      </c>
      <c r="O649" s="180"/>
      <c r="P649" s="177"/>
      <c r="Q649" s="166" t="str">
        <f t="shared" si="240"/>
        <v/>
      </c>
      <c r="R649" s="166"/>
      <c r="S649" s="167" t="e">
        <f>IF(HYPERLINK(INDEX(Tables!D:D,MATCH('BG Justif'!Q649,Tables!F:F,0)))&lt;&gt;"",HYPERLINK(INDEX(Tables!D:D,MATCH('BG Justif'!Q649,Tables!F:F,0)),"Tableau de variation"),"")</f>
        <v>#N/A</v>
      </c>
      <c r="T649" s="168"/>
      <c r="U649" s="169"/>
      <c r="Z649" s="233" t="str">
        <f t="shared" si="241"/>
        <v/>
      </c>
      <c r="AA649" s="233">
        <f t="shared" si="242"/>
        <v>0</v>
      </c>
      <c r="AB649" s="233">
        <f t="shared" si="232"/>
        <v>0</v>
      </c>
      <c r="AC649" s="233">
        <f t="shared" si="233"/>
        <v>0</v>
      </c>
      <c r="AD649" s="233">
        <f t="shared" si="234"/>
        <v>0</v>
      </c>
      <c r="AE649" s="233">
        <f t="shared" si="235"/>
        <v>0</v>
      </c>
      <c r="AF649" s="233">
        <f t="shared" si="236"/>
        <v>0</v>
      </c>
      <c r="AG649" s="233">
        <f t="shared" si="220"/>
        <v>0</v>
      </c>
      <c r="AH649" s="233">
        <f t="shared" si="221"/>
        <v>0</v>
      </c>
      <c r="AI649" s="233">
        <f t="shared" si="222"/>
        <v>0</v>
      </c>
      <c r="AJ649" s="233">
        <f t="shared" si="223"/>
        <v>0</v>
      </c>
      <c r="AK649" s="233">
        <f t="shared" si="224"/>
        <v>0</v>
      </c>
      <c r="AL649" s="233">
        <f t="shared" si="225"/>
        <v>0</v>
      </c>
      <c r="AM649" s="233">
        <f t="shared" si="226"/>
        <v>0</v>
      </c>
      <c r="AN649" s="233">
        <f t="shared" si="227"/>
        <v>0</v>
      </c>
      <c r="AO649" s="233">
        <f t="shared" si="228"/>
        <v>0</v>
      </c>
      <c r="AP649" s="233">
        <f t="shared" si="229"/>
        <v>0</v>
      </c>
      <c r="AQ649" s="233" t="str">
        <f t="shared" si="230"/>
        <v/>
      </c>
      <c r="AR649" s="113">
        <f t="shared" si="231"/>
        <v>0</v>
      </c>
    </row>
    <row r="650" spans="1:44">
      <c r="A650" s="158"/>
      <c r="B650" s="153"/>
      <c r="C650" s="154"/>
      <c r="D650" s="154"/>
      <c r="E650" s="154"/>
      <c r="F650" s="154"/>
      <c r="G650" s="154"/>
      <c r="H650" s="154"/>
      <c r="I650" s="141"/>
      <c r="J650" s="149"/>
      <c r="K650" s="143"/>
      <c r="L650" s="185">
        <f t="shared" si="237"/>
        <v>0</v>
      </c>
      <c r="M650" s="185">
        <f t="shared" si="238"/>
        <v>0</v>
      </c>
      <c r="N650" s="186">
        <f t="shared" si="239"/>
        <v>0</v>
      </c>
      <c r="O650" s="180"/>
      <c r="P650" s="177"/>
      <c r="Q650" s="166" t="str">
        <f t="shared" si="240"/>
        <v/>
      </c>
      <c r="R650" s="166"/>
      <c r="S650" s="167" t="e">
        <f>IF(HYPERLINK(INDEX(Tables!D:D,MATCH('BG Justif'!Q650,Tables!F:F,0)))&lt;&gt;"",HYPERLINK(INDEX(Tables!D:D,MATCH('BG Justif'!Q650,Tables!F:F,0)),"Tableau de variation"),"")</f>
        <v>#N/A</v>
      </c>
      <c r="T650" s="168"/>
      <c r="U650" s="169"/>
      <c r="Z650" s="233" t="str">
        <f t="shared" si="241"/>
        <v/>
      </c>
      <c r="AA650" s="233">
        <f t="shared" si="242"/>
        <v>0</v>
      </c>
      <c r="AB650" s="233">
        <f t="shared" si="232"/>
        <v>0</v>
      </c>
      <c r="AC650" s="233">
        <f t="shared" si="233"/>
        <v>0</v>
      </c>
      <c r="AD650" s="233">
        <f t="shared" si="234"/>
        <v>0</v>
      </c>
      <c r="AE650" s="233">
        <f t="shared" si="235"/>
        <v>0</v>
      </c>
      <c r="AF650" s="233">
        <f t="shared" si="236"/>
        <v>0</v>
      </c>
      <c r="AG650" s="233">
        <f t="shared" si="220"/>
        <v>0</v>
      </c>
      <c r="AH650" s="233">
        <f t="shared" si="221"/>
        <v>0</v>
      </c>
      <c r="AI650" s="233">
        <f t="shared" si="222"/>
        <v>0</v>
      </c>
      <c r="AJ650" s="233">
        <f t="shared" si="223"/>
        <v>0</v>
      </c>
      <c r="AK650" s="233">
        <f t="shared" si="224"/>
        <v>0</v>
      </c>
      <c r="AL650" s="233">
        <f t="shared" si="225"/>
        <v>0</v>
      </c>
      <c r="AM650" s="233">
        <f t="shared" si="226"/>
        <v>0</v>
      </c>
      <c r="AN650" s="233">
        <f t="shared" si="227"/>
        <v>0</v>
      </c>
      <c r="AO650" s="233">
        <f t="shared" si="228"/>
        <v>0</v>
      </c>
      <c r="AP650" s="233">
        <f t="shared" si="229"/>
        <v>0</v>
      </c>
      <c r="AQ650" s="233" t="str">
        <f t="shared" si="230"/>
        <v/>
      </c>
      <c r="AR650" s="113">
        <f t="shared" si="231"/>
        <v>0</v>
      </c>
    </row>
    <row r="651" spans="1:44">
      <c r="A651" s="158"/>
      <c r="B651" s="153"/>
      <c r="C651" s="154"/>
      <c r="D651" s="154"/>
      <c r="E651" s="154"/>
      <c r="F651" s="154"/>
      <c r="G651" s="154"/>
      <c r="H651" s="154"/>
      <c r="I651" s="150"/>
      <c r="J651" s="149"/>
      <c r="K651" s="151"/>
      <c r="L651" s="185">
        <f t="shared" si="237"/>
        <v>0</v>
      </c>
      <c r="M651" s="185">
        <f t="shared" si="238"/>
        <v>0</v>
      </c>
      <c r="N651" s="186">
        <f t="shared" si="239"/>
        <v>0</v>
      </c>
      <c r="O651" s="180"/>
      <c r="P651" s="177"/>
      <c r="Q651" s="166" t="str">
        <f t="shared" si="240"/>
        <v/>
      </c>
      <c r="R651" s="166"/>
      <c r="S651" s="167" t="e">
        <f>IF(HYPERLINK(INDEX(Tables!D:D,MATCH('BG Justif'!Q651,Tables!F:F,0)))&lt;&gt;"",HYPERLINK(INDEX(Tables!D:D,MATCH('BG Justif'!Q651,Tables!F:F,0)),"Tableau de variation"),"")</f>
        <v>#N/A</v>
      </c>
      <c r="T651" s="168"/>
      <c r="U651" s="169"/>
      <c r="Z651" s="233" t="str">
        <f t="shared" si="241"/>
        <v/>
      </c>
      <c r="AA651" s="233">
        <f t="shared" si="242"/>
        <v>0</v>
      </c>
      <c r="AB651" s="233">
        <f t="shared" si="232"/>
        <v>0</v>
      </c>
      <c r="AC651" s="233">
        <f t="shared" si="233"/>
        <v>0</v>
      </c>
      <c r="AD651" s="233">
        <f t="shared" si="234"/>
        <v>0</v>
      </c>
      <c r="AE651" s="233">
        <f t="shared" si="235"/>
        <v>0</v>
      </c>
      <c r="AF651" s="233">
        <f t="shared" si="236"/>
        <v>0</v>
      </c>
      <c r="AG651" s="233">
        <f t="shared" si="220"/>
        <v>0</v>
      </c>
      <c r="AH651" s="233">
        <f t="shared" si="221"/>
        <v>0</v>
      </c>
      <c r="AI651" s="233">
        <f t="shared" si="222"/>
        <v>0</v>
      </c>
      <c r="AJ651" s="233">
        <f t="shared" si="223"/>
        <v>0</v>
      </c>
      <c r="AK651" s="233">
        <f t="shared" si="224"/>
        <v>0</v>
      </c>
      <c r="AL651" s="233">
        <f t="shared" si="225"/>
        <v>0</v>
      </c>
      <c r="AM651" s="233">
        <f t="shared" si="226"/>
        <v>0</v>
      </c>
      <c r="AN651" s="233">
        <f t="shared" si="227"/>
        <v>0</v>
      </c>
      <c r="AO651" s="233">
        <f t="shared" si="228"/>
        <v>0</v>
      </c>
      <c r="AP651" s="233">
        <f t="shared" si="229"/>
        <v>0</v>
      </c>
      <c r="AQ651" s="233" t="str">
        <f t="shared" si="230"/>
        <v/>
      </c>
      <c r="AR651" s="113">
        <f t="shared" si="231"/>
        <v>0</v>
      </c>
    </row>
    <row r="652" spans="1:44">
      <c r="A652" s="158"/>
      <c r="B652" s="153"/>
      <c r="C652" s="154"/>
      <c r="D652" s="154"/>
      <c r="E652" s="154"/>
      <c r="F652" s="154"/>
      <c r="G652" s="154"/>
      <c r="H652" s="154"/>
      <c r="I652" s="141"/>
      <c r="J652" s="149"/>
      <c r="K652" s="143"/>
      <c r="L652" s="185">
        <f t="shared" si="237"/>
        <v>0</v>
      </c>
      <c r="M652" s="185">
        <f t="shared" si="238"/>
        <v>0</v>
      </c>
      <c r="N652" s="186">
        <f t="shared" si="239"/>
        <v>0</v>
      </c>
      <c r="O652" s="180"/>
      <c r="P652" s="177"/>
      <c r="Q652" s="166" t="str">
        <f t="shared" si="240"/>
        <v/>
      </c>
      <c r="R652" s="166"/>
      <c r="S652" s="167" t="e">
        <f>IF(HYPERLINK(INDEX(Tables!D:D,MATCH('BG Justif'!Q652,Tables!F:F,0)))&lt;&gt;"",HYPERLINK(INDEX(Tables!D:D,MATCH('BG Justif'!Q652,Tables!F:F,0)),"Tableau de variation"),"")</f>
        <v>#N/A</v>
      </c>
      <c r="T652" s="168"/>
      <c r="U652" s="169"/>
      <c r="Z652" s="233" t="str">
        <f t="shared" si="241"/>
        <v/>
      </c>
      <c r="AA652" s="233">
        <f t="shared" si="242"/>
        <v>0</v>
      </c>
      <c r="AB652" s="233">
        <f t="shared" si="232"/>
        <v>0</v>
      </c>
      <c r="AC652" s="233">
        <f t="shared" si="233"/>
        <v>0</v>
      </c>
      <c r="AD652" s="233">
        <f t="shared" si="234"/>
        <v>0</v>
      </c>
      <c r="AE652" s="233">
        <f t="shared" si="235"/>
        <v>0</v>
      </c>
      <c r="AF652" s="233">
        <f t="shared" si="236"/>
        <v>0</v>
      </c>
      <c r="AG652" s="233">
        <f t="shared" si="220"/>
        <v>0</v>
      </c>
      <c r="AH652" s="233">
        <f t="shared" si="221"/>
        <v>0</v>
      </c>
      <c r="AI652" s="233">
        <f t="shared" si="222"/>
        <v>0</v>
      </c>
      <c r="AJ652" s="233">
        <f t="shared" si="223"/>
        <v>0</v>
      </c>
      <c r="AK652" s="233">
        <f t="shared" si="224"/>
        <v>0</v>
      </c>
      <c r="AL652" s="233">
        <f t="shared" si="225"/>
        <v>0</v>
      </c>
      <c r="AM652" s="233">
        <f t="shared" si="226"/>
        <v>0</v>
      </c>
      <c r="AN652" s="233">
        <f t="shared" si="227"/>
        <v>0</v>
      </c>
      <c r="AO652" s="233">
        <f t="shared" si="228"/>
        <v>0</v>
      </c>
      <c r="AP652" s="233">
        <f t="shared" si="229"/>
        <v>0</v>
      </c>
      <c r="AQ652" s="233" t="str">
        <f t="shared" si="230"/>
        <v/>
      </c>
      <c r="AR652" s="113">
        <f t="shared" si="231"/>
        <v>0</v>
      </c>
    </row>
    <row r="653" spans="1:44">
      <c r="A653" s="158"/>
      <c r="B653" s="153"/>
      <c r="C653" s="154"/>
      <c r="D653" s="154"/>
      <c r="E653" s="154"/>
      <c r="F653" s="154"/>
      <c r="G653" s="154"/>
      <c r="H653" s="154"/>
      <c r="I653" s="150"/>
      <c r="J653" s="149"/>
      <c r="K653" s="151"/>
      <c r="L653" s="185">
        <f t="shared" si="237"/>
        <v>0</v>
      </c>
      <c r="M653" s="185">
        <f t="shared" si="238"/>
        <v>0</v>
      </c>
      <c r="N653" s="186">
        <f t="shared" si="239"/>
        <v>0</v>
      </c>
      <c r="O653" s="180"/>
      <c r="P653" s="177"/>
      <c r="Q653" s="166" t="str">
        <f t="shared" si="240"/>
        <v/>
      </c>
      <c r="R653" s="166"/>
      <c r="S653" s="167" t="e">
        <f>IF(HYPERLINK(INDEX(Tables!D:D,MATCH('BG Justif'!Q653,Tables!F:F,0)))&lt;&gt;"",HYPERLINK(INDEX(Tables!D:D,MATCH('BG Justif'!Q653,Tables!F:F,0)),"Tableau de variation"),"")</f>
        <v>#N/A</v>
      </c>
      <c r="T653" s="168"/>
      <c r="U653" s="169"/>
      <c r="Z653" s="233" t="str">
        <f t="shared" si="241"/>
        <v/>
      </c>
      <c r="AA653" s="233">
        <f t="shared" si="242"/>
        <v>0</v>
      </c>
      <c r="AB653" s="233">
        <f t="shared" si="232"/>
        <v>0</v>
      </c>
      <c r="AC653" s="233">
        <f t="shared" si="233"/>
        <v>0</v>
      </c>
      <c r="AD653" s="233">
        <f t="shared" si="234"/>
        <v>0</v>
      </c>
      <c r="AE653" s="233">
        <f t="shared" si="235"/>
        <v>0</v>
      </c>
      <c r="AF653" s="233">
        <f t="shared" si="236"/>
        <v>0</v>
      </c>
      <c r="AG653" s="233">
        <f t="shared" si="220"/>
        <v>0</v>
      </c>
      <c r="AH653" s="233">
        <f t="shared" si="221"/>
        <v>0</v>
      </c>
      <c r="AI653" s="233">
        <f t="shared" si="222"/>
        <v>0</v>
      </c>
      <c r="AJ653" s="233">
        <f t="shared" si="223"/>
        <v>0</v>
      </c>
      <c r="AK653" s="233">
        <f t="shared" si="224"/>
        <v>0</v>
      </c>
      <c r="AL653" s="233">
        <f t="shared" si="225"/>
        <v>0</v>
      </c>
      <c r="AM653" s="233">
        <f t="shared" si="226"/>
        <v>0</v>
      </c>
      <c r="AN653" s="233">
        <f t="shared" si="227"/>
        <v>0</v>
      </c>
      <c r="AO653" s="233">
        <f t="shared" si="228"/>
        <v>0</v>
      </c>
      <c r="AP653" s="233">
        <f t="shared" si="229"/>
        <v>0</v>
      </c>
      <c r="AQ653" s="233" t="str">
        <f t="shared" si="230"/>
        <v/>
      </c>
      <c r="AR653" s="113">
        <f t="shared" si="231"/>
        <v>0</v>
      </c>
    </row>
    <row r="654" spans="1:44">
      <c r="A654" s="158"/>
      <c r="B654" s="153"/>
      <c r="C654" s="154"/>
      <c r="D654" s="154"/>
      <c r="E654" s="154"/>
      <c r="F654" s="154"/>
      <c r="G654" s="154"/>
      <c r="H654" s="154"/>
      <c r="I654" s="141"/>
      <c r="J654" s="149"/>
      <c r="K654" s="143"/>
      <c r="L654" s="185">
        <f t="shared" si="237"/>
        <v>0</v>
      </c>
      <c r="M654" s="185">
        <f t="shared" si="238"/>
        <v>0</v>
      </c>
      <c r="N654" s="186">
        <f t="shared" si="239"/>
        <v>0</v>
      </c>
      <c r="O654" s="180"/>
      <c r="P654" s="177"/>
      <c r="Q654" s="166" t="str">
        <f t="shared" si="240"/>
        <v/>
      </c>
      <c r="R654" s="166"/>
      <c r="S654" s="167" t="e">
        <f>IF(HYPERLINK(INDEX(Tables!D:D,MATCH('BG Justif'!Q654,Tables!F:F,0)))&lt;&gt;"",HYPERLINK(INDEX(Tables!D:D,MATCH('BG Justif'!Q654,Tables!F:F,0)),"Tableau de variation"),"")</f>
        <v>#N/A</v>
      </c>
      <c r="T654" s="168"/>
      <c r="U654" s="169"/>
      <c r="Z654" s="233" t="str">
        <f t="shared" si="241"/>
        <v/>
      </c>
      <c r="AA654" s="233">
        <f t="shared" si="242"/>
        <v>0</v>
      </c>
      <c r="AB654" s="233">
        <f t="shared" si="232"/>
        <v>0</v>
      </c>
      <c r="AC654" s="233">
        <f t="shared" si="233"/>
        <v>0</v>
      </c>
      <c r="AD654" s="233">
        <f t="shared" si="234"/>
        <v>0</v>
      </c>
      <c r="AE654" s="233">
        <f t="shared" si="235"/>
        <v>0</v>
      </c>
      <c r="AF654" s="233">
        <f t="shared" si="236"/>
        <v>0</v>
      </c>
      <c r="AG654" s="233">
        <f t="shared" si="220"/>
        <v>0</v>
      </c>
      <c r="AH654" s="233">
        <f t="shared" si="221"/>
        <v>0</v>
      </c>
      <c r="AI654" s="233">
        <f t="shared" si="222"/>
        <v>0</v>
      </c>
      <c r="AJ654" s="233">
        <f t="shared" si="223"/>
        <v>0</v>
      </c>
      <c r="AK654" s="233">
        <f t="shared" si="224"/>
        <v>0</v>
      </c>
      <c r="AL654" s="233">
        <f t="shared" si="225"/>
        <v>0</v>
      </c>
      <c r="AM654" s="233">
        <f t="shared" si="226"/>
        <v>0</v>
      </c>
      <c r="AN654" s="233">
        <f t="shared" si="227"/>
        <v>0</v>
      </c>
      <c r="AO654" s="233">
        <f t="shared" si="228"/>
        <v>0</v>
      </c>
      <c r="AP654" s="233">
        <f t="shared" si="229"/>
        <v>0</v>
      </c>
      <c r="AQ654" s="233" t="str">
        <f t="shared" si="230"/>
        <v/>
      </c>
      <c r="AR654" s="113">
        <f t="shared" si="231"/>
        <v>0</v>
      </c>
    </row>
    <row r="655" spans="1:44">
      <c r="A655" s="158"/>
      <c r="B655" s="153"/>
      <c r="C655" s="154"/>
      <c r="D655" s="154"/>
      <c r="E655" s="154"/>
      <c r="F655" s="154"/>
      <c r="G655" s="154"/>
      <c r="H655" s="154"/>
      <c r="I655" s="150"/>
      <c r="J655" s="149"/>
      <c r="K655" s="151"/>
      <c r="L655" s="185">
        <f t="shared" si="237"/>
        <v>0</v>
      </c>
      <c r="M655" s="185">
        <f t="shared" si="238"/>
        <v>0</v>
      </c>
      <c r="N655" s="186">
        <f t="shared" si="239"/>
        <v>0</v>
      </c>
      <c r="O655" s="180"/>
      <c r="P655" s="177"/>
      <c r="Q655" s="166" t="str">
        <f t="shared" si="240"/>
        <v/>
      </c>
      <c r="R655" s="166"/>
      <c r="S655" s="167" t="e">
        <f>IF(HYPERLINK(INDEX(Tables!D:D,MATCH('BG Justif'!Q655,Tables!F:F,0)))&lt;&gt;"",HYPERLINK(INDEX(Tables!D:D,MATCH('BG Justif'!Q655,Tables!F:F,0)),"Tableau de variation"),"")</f>
        <v>#N/A</v>
      </c>
      <c r="T655" s="168"/>
      <c r="U655" s="169"/>
      <c r="Z655" s="233" t="str">
        <f t="shared" si="241"/>
        <v/>
      </c>
      <c r="AA655" s="233">
        <f t="shared" si="242"/>
        <v>0</v>
      </c>
      <c r="AB655" s="233">
        <f t="shared" si="232"/>
        <v>0</v>
      </c>
      <c r="AC655" s="233">
        <f t="shared" si="233"/>
        <v>0</v>
      </c>
      <c r="AD655" s="233">
        <f t="shared" si="234"/>
        <v>0</v>
      </c>
      <c r="AE655" s="233">
        <f t="shared" si="235"/>
        <v>0</v>
      </c>
      <c r="AF655" s="233">
        <f t="shared" si="236"/>
        <v>0</v>
      </c>
      <c r="AG655" s="233">
        <f t="shared" ref="AG655:AG718" si="243">+G655</f>
        <v>0</v>
      </c>
      <c r="AH655" s="233">
        <f t="shared" ref="AH655:AH718" si="244">+H655</f>
        <v>0</v>
      </c>
      <c r="AI655" s="233">
        <f t="shared" ref="AI655:AI718" si="245">+I655</f>
        <v>0</v>
      </c>
      <c r="AJ655" s="233">
        <f t="shared" ref="AJ655:AJ718" si="246">+J655</f>
        <v>0</v>
      </c>
      <c r="AK655" s="233">
        <f t="shared" ref="AK655:AK718" si="247">+K655</f>
        <v>0</v>
      </c>
      <c r="AL655" s="233">
        <f t="shared" ref="AL655:AL718" si="248">+L655</f>
        <v>0</v>
      </c>
      <c r="AM655" s="233">
        <f t="shared" ref="AM655:AM718" si="249">+M655</f>
        <v>0</v>
      </c>
      <c r="AN655" s="233">
        <f t="shared" ref="AN655:AN718" si="250">+N655</f>
        <v>0</v>
      </c>
      <c r="AO655" s="233">
        <f t="shared" ref="AO655:AO718" si="251">+O655</f>
        <v>0</v>
      </c>
      <c r="AP655" s="233">
        <f t="shared" ref="AP655:AP718" si="252">+P655</f>
        <v>0</v>
      </c>
      <c r="AQ655" s="233" t="str">
        <f t="shared" ref="AQ655:AQ718" si="253">+Q655</f>
        <v/>
      </c>
      <c r="AR655" s="113">
        <f t="shared" ref="AR655:AR718" si="254">+R655</f>
        <v>0</v>
      </c>
    </row>
    <row r="656" spans="1:44">
      <c r="A656" s="158"/>
      <c r="B656" s="153"/>
      <c r="C656" s="154"/>
      <c r="D656" s="154"/>
      <c r="E656" s="154"/>
      <c r="F656" s="154"/>
      <c r="G656" s="154"/>
      <c r="H656" s="154"/>
      <c r="I656" s="141"/>
      <c r="J656" s="149"/>
      <c r="K656" s="143"/>
      <c r="L656" s="185">
        <f t="shared" si="237"/>
        <v>0</v>
      </c>
      <c r="M656" s="185">
        <f t="shared" si="238"/>
        <v>0</v>
      </c>
      <c r="N656" s="186">
        <f t="shared" si="239"/>
        <v>0</v>
      </c>
      <c r="O656" s="180"/>
      <c r="P656" s="177"/>
      <c r="Q656" s="166" t="str">
        <f t="shared" si="240"/>
        <v/>
      </c>
      <c r="R656" s="166"/>
      <c r="S656" s="167" t="e">
        <f>IF(HYPERLINK(INDEX(Tables!D:D,MATCH('BG Justif'!Q656,Tables!F:F,0)))&lt;&gt;"",HYPERLINK(INDEX(Tables!D:D,MATCH('BG Justif'!Q656,Tables!F:F,0)),"Tableau de variation"),"")</f>
        <v>#N/A</v>
      </c>
      <c r="T656" s="168"/>
      <c r="U656" s="169"/>
      <c r="Z656" s="233" t="str">
        <f t="shared" si="241"/>
        <v/>
      </c>
      <c r="AA656" s="233">
        <f t="shared" si="242"/>
        <v>0</v>
      </c>
      <c r="AB656" s="233">
        <f t="shared" ref="AB656:AB719" si="255">+B656</f>
        <v>0</v>
      </c>
      <c r="AC656" s="233">
        <f t="shared" ref="AC656:AC719" si="256">+C656</f>
        <v>0</v>
      </c>
      <c r="AD656" s="233">
        <f t="shared" ref="AD656:AD719" si="257">+D656</f>
        <v>0</v>
      </c>
      <c r="AE656" s="233">
        <f t="shared" ref="AE656:AE719" si="258">+E656</f>
        <v>0</v>
      </c>
      <c r="AF656" s="233">
        <f t="shared" ref="AF656:AF719" si="259">+F656</f>
        <v>0</v>
      </c>
      <c r="AG656" s="233">
        <f t="shared" si="243"/>
        <v>0</v>
      </c>
      <c r="AH656" s="233">
        <f t="shared" si="244"/>
        <v>0</v>
      </c>
      <c r="AI656" s="233">
        <f t="shared" si="245"/>
        <v>0</v>
      </c>
      <c r="AJ656" s="233">
        <f t="shared" si="246"/>
        <v>0</v>
      </c>
      <c r="AK656" s="233">
        <f t="shared" si="247"/>
        <v>0</v>
      </c>
      <c r="AL656" s="233">
        <f t="shared" si="248"/>
        <v>0</v>
      </c>
      <c r="AM656" s="233">
        <f t="shared" si="249"/>
        <v>0</v>
      </c>
      <c r="AN656" s="233">
        <f t="shared" si="250"/>
        <v>0</v>
      </c>
      <c r="AO656" s="233">
        <f t="shared" si="251"/>
        <v>0</v>
      </c>
      <c r="AP656" s="233">
        <f t="shared" si="252"/>
        <v>0</v>
      </c>
      <c r="AQ656" s="233" t="str">
        <f t="shared" si="253"/>
        <v/>
      </c>
      <c r="AR656" s="113">
        <f t="shared" si="254"/>
        <v>0</v>
      </c>
    </row>
    <row r="657" spans="1:44">
      <c r="A657" s="158"/>
      <c r="B657" s="153"/>
      <c r="C657" s="154"/>
      <c r="D657" s="154"/>
      <c r="E657" s="154"/>
      <c r="F657" s="154"/>
      <c r="G657" s="154"/>
      <c r="H657" s="154"/>
      <c r="I657" s="150"/>
      <c r="J657" s="149"/>
      <c r="K657" s="151"/>
      <c r="L657" s="185">
        <f t="shared" si="237"/>
        <v>0</v>
      </c>
      <c r="M657" s="185">
        <f t="shared" si="238"/>
        <v>0</v>
      </c>
      <c r="N657" s="186">
        <f t="shared" si="239"/>
        <v>0</v>
      </c>
      <c r="O657" s="180"/>
      <c r="P657" s="177"/>
      <c r="Q657" s="166" t="str">
        <f t="shared" si="240"/>
        <v/>
      </c>
      <c r="R657" s="166"/>
      <c r="S657" s="167" t="e">
        <f>IF(HYPERLINK(INDEX(Tables!D:D,MATCH('BG Justif'!Q657,Tables!F:F,0)))&lt;&gt;"",HYPERLINK(INDEX(Tables!D:D,MATCH('BG Justif'!Q657,Tables!F:F,0)),"Tableau de variation"),"")</f>
        <v>#N/A</v>
      </c>
      <c r="T657" s="168"/>
      <c r="U657" s="169"/>
      <c r="Z657" s="233" t="str">
        <f t="shared" si="241"/>
        <v/>
      </c>
      <c r="AA657" s="233">
        <f t="shared" si="242"/>
        <v>0</v>
      </c>
      <c r="AB657" s="233">
        <f t="shared" si="255"/>
        <v>0</v>
      </c>
      <c r="AC657" s="233">
        <f t="shared" si="256"/>
        <v>0</v>
      </c>
      <c r="AD657" s="233">
        <f t="shared" si="257"/>
        <v>0</v>
      </c>
      <c r="AE657" s="233">
        <f t="shared" si="258"/>
        <v>0</v>
      </c>
      <c r="AF657" s="233">
        <f t="shared" si="259"/>
        <v>0</v>
      </c>
      <c r="AG657" s="233">
        <f t="shared" si="243"/>
        <v>0</v>
      </c>
      <c r="AH657" s="233">
        <f t="shared" si="244"/>
        <v>0</v>
      </c>
      <c r="AI657" s="233">
        <f t="shared" si="245"/>
        <v>0</v>
      </c>
      <c r="AJ657" s="233">
        <f t="shared" si="246"/>
        <v>0</v>
      </c>
      <c r="AK657" s="233">
        <f t="shared" si="247"/>
        <v>0</v>
      </c>
      <c r="AL657" s="233">
        <f t="shared" si="248"/>
        <v>0</v>
      </c>
      <c r="AM657" s="233">
        <f t="shared" si="249"/>
        <v>0</v>
      </c>
      <c r="AN657" s="233">
        <f t="shared" si="250"/>
        <v>0</v>
      </c>
      <c r="AO657" s="233">
        <f t="shared" si="251"/>
        <v>0</v>
      </c>
      <c r="AP657" s="233">
        <f t="shared" si="252"/>
        <v>0</v>
      </c>
      <c r="AQ657" s="233" t="str">
        <f t="shared" si="253"/>
        <v/>
      </c>
      <c r="AR657" s="113">
        <f t="shared" si="254"/>
        <v>0</v>
      </c>
    </row>
    <row r="658" spans="1:44">
      <c r="A658" s="158"/>
      <c r="B658" s="153"/>
      <c r="C658" s="154"/>
      <c r="D658" s="154"/>
      <c r="E658" s="154"/>
      <c r="F658" s="154"/>
      <c r="G658" s="154"/>
      <c r="H658" s="154"/>
      <c r="I658" s="141"/>
      <c r="J658" s="149"/>
      <c r="K658" s="143"/>
      <c r="L658" s="185">
        <f t="shared" si="237"/>
        <v>0</v>
      </c>
      <c r="M658" s="185">
        <f t="shared" si="238"/>
        <v>0</v>
      </c>
      <c r="N658" s="186">
        <f t="shared" si="239"/>
        <v>0</v>
      </c>
      <c r="O658" s="180"/>
      <c r="P658" s="177"/>
      <c r="Q658" s="166" t="str">
        <f t="shared" si="240"/>
        <v/>
      </c>
      <c r="R658" s="166"/>
      <c r="S658" s="167" t="e">
        <f>IF(HYPERLINK(INDEX(Tables!D:D,MATCH('BG Justif'!Q658,Tables!F:F,0)))&lt;&gt;"",HYPERLINK(INDEX(Tables!D:D,MATCH('BG Justif'!Q658,Tables!F:F,0)),"Tableau de variation"),"")</f>
        <v>#N/A</v>
      </c>
      <c r="T658" s="168"/>
      <c r="U658" s="169"/>
      <c r="Z658" s="233" t="str">
        <f t="shared" si="241"/>
        <v/>
      </c>
      <c r="AA658" s="233">
        <f t="shared" si="242"/>
        <v>0</v>
      </c>
      <c r="AB658" s="233">
        <f t="shared" si="255"/>
        <v>0</v>
      </c>
      <c r="AC658" s="233">
        <f t="shared" si="256"/>
        <v>0</v>
      </c>
      <c r="AD658" s="233">
        <f t="shared" si="257"/>
        <v>0</v>
      </c>
      <c r="AE658" s="233">
        <f t="shared" si="258"/>
        <v>0</v>
      </c>
      <c r="AF658" s="233">
        <f t="shared" si="259"/>
        <v>0</v>
      </c>
      <c r="AG658" s="233">
        <f t="shared" si="243"/>
        <v>0</v>
      </c>
      <c r="AH658" s="233">
        <f t="shared" si="244"/>
        <v>0</v>
      </c>
      <c r="AI658" s="233">
        <f t="shared" si="245"/>
        <v>0</v>
      </c>
      <c r="AJ658" s="233">
        <f t="shared" si="246"/>
        <v>0</v>
      </c>
      <c r="AK658" s="233">
        <f t="shared" si="247"/>
        <v>0</v>
      </c>
      <c r="AL658" s="233">
        <f t="shared" si="248"/>
        <v>0</v>
      </c>
      <c r="AM658" s="233">
        <f t="shared" si="249"/>
        <v>0</v>
      </c>
      <c r="AN658" s="233">
        <f t="shared" si="250"/>
        <v>0</v>
      </c>
      <c r="AO658" s="233">
        <f t="shared" si="251"/>
        <v>0</v>
      </c>
      <c r="AP658" s="233">
        <f t="shared" si="252"/>
        <v>0</v>
      </c>
      <c r="AQ658" s="233" t="str">
        <f t="shared" si="253"/>
        <v/>
      </c>
      <c r="AR658" s="113">
        <f t="shared" si="254"/>
        <v>0</v>
      </c>
    </row>
    <row r="659" spans="1:44">
      <c r="A659" s="158"/>
      <c r="B659" s="153"/>
      <c r="C659" s="154"/>
      <c r="D659" s="154"/>
      <c r="E659" s="154"/>
      <c r="F659" s="154"/>
      <c r="G659" s="154"/>
      <c r="H659" s="154"/>
      <c r="I659" s="150"/>
      <c r="J659" s="149"/>
      <c r="K659" s="151"/>
      <c r="L659" s="185">
        <f t="shared" si="237"/>
        <v>0</v>
      </c>
      <c r="M659" s="185">
        <f t="shared" si="238"/>
        <v>0</v>
      </c>
      <c r="N659" s="186">
        <f t="shared" si="239"/>
        <v>0</v>
      </c>
      <c r="O659" s="180"/>
      <c r="P659" s="177"/>
      <c r="Q659" s="166" t="str">
        <f t="shared" si="240"/>
        <v/>
      </c>
      <c r="R659" s="166"/>
      <c r="S659" s="167" t="e">
        <f>IF(HYPERLINK(INDEX(Tables!D:D,MATCH('BG Justif'!Q659,Tables!F:F,0)))&lt;&gt;"",HYPERLINK(INDEX(Tables!D:D,MATCH('BG Justif'!Q659,Tables!F:F,0)),"Tableau de variation"),"")</f>
        <v>#N/A</v>
      </c>
      <c r="T659" s="168"/>
      <c r="U659" s="169"/>
      <c r="Z659" s="233" t="str">
        <f t="shared" si="241"/>
        <v/>
      </c>
      <c r="AA659" s="233">
        <f t="shared" si="242"/>
        <v>0</v>
      </c>
      <c r="AB659" s="233">
        <f t="shared" si="255"/>
        <v>0</v>
      </c>
      <c r="AC659" s="233">
        <f t="shared" si="256"/>
        <v>0</v>
      </c>
      <c r="AD659" s="233">
        <f t="shared" si="257"/>
        <v>0</v>
      </c>
      <c r="AE659" s="233">
        <f t="shared" si="258"/>
        <v>0</v>
      </c>
      <c r="AF659" s="233">
        <f t="shared" si="259"/>
        <v>0</v>
      </c>
      <c r="AG659" s="233">
        <f t="shared" si="243"/>
        <v>0</v>
      </c>
      <c r="AH659" s="233">
        <f t="shared" si="244"/>
        <v>0</v>
      </c>
      <c r="AI659" s="233">
        <f t="shared" si="245"/>
        <v>0</v>
      </c>
      <c r="AJ659" s="233">
        <f t="shared" si="246"/>
        <v>0</v>
      </c>
      <c r="AK659" s="233">
        <f t="shared" si="247"/>
        <v>0</v>
      </c>
      <c r="AL659" s="233">
        <f t="shared" si="248"/>
        <v>0</v>
      </c>
      <c r="AM659" s="233">
        <f t="shared" si="249"/>
        <v>0</v>
      </c>
      <c r="AN659" s="233">
        <f t="shared" si="250"/>
        <v>0</v>
      </c>
      <c r="AO659" s="233">
        <f t="shared" si="251"/>
        <v>0</v>
      </c>
      <c r="AP659" s="233">
        <f t="shared" si="252"/>
        <v>0</v>
      </c>
      <c r="AQ659" s="233" t="str">
        <f t="shared" si="253"/>
        <v/>
      </c>
      <c r="AR659" s="113">
        <f t="shared" si="254"/>
        <v>0</v>
      </c>
    </row>
    <row r="660" spans="1:44">
      <c r="A660" s="158"/>
      <c r="B660" s="153"/>
      <c r="C660" s="154"/>
      <c r="D660" s="154"/>
      <c r="E660" s="154"/>
      <c r="F660" s="154"/>
      <c r="G660" s="154"/>
      <c r="H660" s="154"/>
      <c r="I660" s="141"/>
      <c r="J660" s="149"/>
      <c r="K660" s="143"/>
      <c r="L660" s="185">
        <f t="shared" si="237"/>
        <v>0</v>
      </c>
      <c r="M660" s="185">
        <f t="shared" si="238"/>
        <v>0</v>
      </c>
      <c r="N660" s="186">
        <f t="shared" si="239"/>
        <v>0</v>
      </c>
      <c r="O660" s="180"/>
      <c r="P660" s="177"/>
      <c r="Q660" s="166" t="str">
        <f t="shared" si="240"/>
        <v/>
      </c>
      <c r="R660" s="166"/>
      <c r="S660" s="167" t="e">
        <f>IF(HYPERLINK(INDEX(Tables!D:D,MATCH('BG Justif'!Q660,Tables!F:F,0)))&lt;&gt;"",HYPERLINK(INDEX(Tables!D:D,MATCH('BG Justif'!Q660,Tables!F:F,0)),"Tableau de variation"),"")</f>
        <v>#N/A</v>
      </c>
      <c r="T660" s="168"/>
      <c r="U660" s="169"/>
      <c r="Z660" s="233" t="str">
        <f t="shared" si="241"/>
        <v/>
      </c>
      <c r="AA660" s="233">
        <f t="shared" si="242"/>
        <v>0</v>
      </c>
      <c r="AB660" s="233">
        <f t="shared" si="255"/>
        <v>0</v>
      </c>
      <c r="AC660" s="233">
        <f t="shared" si="256"/>
        <v>0</v>
      </c>
      <c r="AD660" s="233">
        <f t="shared" si="257"/>
        <v>0</v>
      </c>
      <c r="AE660" s="233">
        <f t="shared" si="258"/>
        <v>0</v>
      </c>
      <c r="AF660" s="233">
        <f t="shared" si="259"/>
        <v>0</v>
      </c>
      <c r="AG660" s="233">
        <f t="shared" si="243"/>
        <v>0</v>
      </c>
      <c r="AH660" s="233">
        <f t="shared" si="244"/>
        <v>0</v>
      </c>
      <c r="AI660" s="233">
        <f t="shared" si="245"/>
        <v>0</v>
      </c>
      <c r="AJ660" s="233">
        <f t="shared" si="246"/>
        <v>0</v>
      </c>
      <c r="AK660" s="233">
        <f t="shared" si="247"/>
        <v>0</v>
      </c>
      <c r="AL660" s="233">
        <f t="shared" si="248"/>
        <v>0</v>
      </c>
      <c r="AM660" s="233">
        <f t="shared" si="249"/>
        <v>0</v>
      </c>
      <c r="AN660" s="233">
        <f t="shared" si="250"/>
        <v>0</v>
      </c>
      <c r="AO660" s="233">
        <f t="shared" si="251"/>
        <v>0</v>
      </c>
      <c r="AP660" s="233">
        <f t="shared" si="252"/>
        <v>0</v>
      </c>
      <c r="AQ660" s="233" t="str">
        <f t="shared" si="253"/>
        <v/>
      </c>
      <c r="AR660" s="113">
        <f t="shared" si="254"/>
        <v>0</v>
      </c>
    </row>
    <row r="661" spans="1:44">
      <c r="A661" s="158"/>
      <c r="B661" s="153"/>
      <c r="C661" s="154"/>
      <c r="D661" s="154"/>
      <c r="E661" s="154"/>
      <c r="F661" s="154"/>
      <c r="G661" s="154"/>
      <c r="H661" s="154"/>
      <c r="I661" s="150"/>
      <c r="J661" s="149"/>
      <c r="K661" s="151"/>
      <c r="L661" s="185">
        <f t="shared" si="237"/>
        <v>0</v>
      </c>
      <c r="M661" s="185">
        <f t="shared" si="238"/>
        <v>0</v>
      </c>
      <c r="N661" s="186">
        <f t="shared" si="239"/>
        <v>0</v>
      </c>
      <c r="O661" s="180"/>
      <c r="P661" s="177"/>
      <c r="Q661" s="166" t="str">
        <f t="shared" si="240"/>
        <v/>
      </c>
      <c r="R661" s="166"/>
      <c r="S661" s="167" t="e">
        <f>IF(HYPERLINK(INDEX(Tables!D:D,MATCH('BG Justif'!Q661,Tables!F:F,0)))&lt;&gt;"",HYPERLINK(INDEX(Tables!D:D,MATCH('BG Justif'!Q661,Tables!F:F,0)),"Tableau de variation"),"")</f>
        <v>#N/A</v>
      </c>
      <c r="T661" s="168"/>
      <c r="U661" s="169"/>
      <c r="Z661" s="233" t="str">
        <f t="shared" si="241"/>
        <v/>
      </c>
      <c r="AA661" s="233">
        <f t="shared" si="242"/>
        <v>0</v>
      </c>
      <c r="AB661" s="233">
        <f t="shared" si="255"/>
        <v>0</v>
      </c>
      <c r="AC661" s="233">
        <f t="shared" si="256"/>
        <v>0</v>
      </c>
      <c r="AD661" s="233">
        <f t="shared" si="257"/>
        <v>0</v>
      </c>
      <c r="AE661" s="233">
        <f t="shared" si="258"/>
        <v>0</v>
      </c>
      <c r="AF661" s="233">
        <f t="shared" si="259"/>
        <v>0</v>
      </c>
      <c r="AG661" s="233">
        <f t="shared" si="243"/>
        <v>0</v>
      </c>
      <c r="AH661" s="233">
        <f t="shared" si="244"/>
        <v>0</v>
      </c>
      <c r="AI661" s="233">
        <f t="shared" si="245"/>
        <v>0</v>
      </c>
      <c r="AJ661" s="233">
        <f t="shared" si="246"/>
        <v>0</v>
      </c>
      <c r="AK661" s="233">
        <f t="shared" si="247"/>
        <v>0</v>
      </c>
      <c r="AL661" s="233">
        <f t="shared" si="248"/>
        <v>0</v>
      </c>
      <c r="AM661" s="233">
        <f t="shared" si="249"/>
        <v>0</v>
      </c>
      <c r="AN661" s="233">
        <f t="shared" si="250"/>
        <v>0</v>
      </c>
      <c r="AO661" s="233">
        <f t="shared" si="251"/>
        <v>0</v>
      </c>
      <c r="AP661" s="233">
        <f t="shared" si="252"/>
        <v>0</v>
      </c>
      <c r="AQ661" s="233" t="str">
        <f t="shared" si="253"/>
        <v/>
      </c>
      <c r="AR661" s="113">
        <f t="shared" si="254"/>
        <v>0</v>
      </c>
    </row>
    <row r="662" spans="1:44">
      <c r="A662" s="158"/>
      <c r="B662" s="153"/>
      <c r="C662" s="154"/>
      <c r="D662" s="154"/>
      <c r="E662" s="154"/>
      <c r="F662" s="154"/>
      <c r="G662" s="154"/>
      <c r="H662" s="154"/>
      <c r="I662" s="141"/>
      <c r="J662" s="149"/>
      <c r="K662" s="143"/>
      <c r="L662" s="185">
        <f t="shared" si="237"/>
        <v>0</v>
      </c>
      <c r="M662" s="185">
        <f t="shared" si="238"/>
        <v>0</v>
      </c>
      <c r="N662" s="186">
        <f t="shared" si="239"/>
        <v>0</v>
      </c>
      <c r="O662" s="180"/>
      <c r="P662" s="177"/>
      <c r="Q662" s="166" t="str">
        <f t="shared" si="240"/>
        <v/>
      </c>
      <c r="R662" s="166"/>
      <c r="S662" s="167" t="e">
        <f>IF(HYPERLINK(INDEX(Tables!D:D,MATCH('BG Justif'!Q662,Tables!F:F,0)))&lt;&gt;"",HYPERLINK(INDEX(Tables!D:D,MATCH('BG Justif'!Q662,Tables!F:F,0)),"Tableau de variation"),"")</f>
        <v>#N/A</v>
      </c>
      <c r="T662" s="168"/>
      <c r="U662" s="169"/>
      <c r="Z662" s="233" t="str">
        <f t="shared" si="241"/>
        <v/>
      </c>
      <c r="AA662" s="233">
        <f t="shared" si="242"/>
        <v>0</v>
      </c>
      <c r="AB662" s="233">
        <f t="shared" si="255"/>
        <v>0</v>
      </c>
      <c r="AC662" s="233">
        <f t="shared" si="256"/>
        <v>0</v>
      </c>
      <c r="AD662" s="233">
        <f t="shared" si="257"/>
        <v>0</v>
      </c>
      <c r="AE662" s="233">
        <f t="shared" si="258"/>
        <v>0</v>
      </c>
      <c r="AF662" s="233">
        <f t="shared" si="259"/>
        <v>0</v>
      </c>
      <c r="AG662" s="233">
        <f t="shared" si="243"/>
        <v>0</v>
      </c>
      <c r="AH662" s="233">
        <f t="shared" si="244"/>
        <v>0</v>
      </c>
      <c r="AI662" s="233">
        <f t="shared" si="245"/>
        <v>0</v>
      </c>
      <c r="AJ662" s="233">
        <f t="shared" si="246"/>
        <v>0</v>
      </c>
      <c r="AK662" s="233">
        <f t="shared" si="247"/>
        <v>0</v>
      </c>
      <c r="AL662" s="233">
        <f t="shared" si="248"/>
        <v>0</v>
      </c>
      <c r="AM662" s="233">
        <f t="shared" si="249"/>
        <v>0</v>
      </c>
      <c r="AN662" s="233">
        <f t="shared" si="250"/>
        <v>0</v>
      </c>
      <c r="AO662" s="233">
        <f t="shared" si="251"/>
        <v>0</v>
      </c>
      <c r="AP662" s="233">
        <f t="shared" si="252"/>
        <v>0</v>
      </c>
      <c r="AQ662" s="233" t="str">
        <f t="shared" si="253"/>
        <v/>
      </c>
      <c r="AR662" s="113">
        <f t="shared" si="254"/>
        <v>0</v>
      </c>
    </row>
    <row r="663" spans="1:44">
      <c r="A663" s="158"/>
      <c r="B663" s="153"/>
      <c r="C663" s="154"/>
      <c r="D663" s="154"/>
      <c r="E663" s="154"/>
      <c r="F663" s="154"/>
      <c r="G663" s="154"/>
      <c r="H663" s="154"/>
      <c r="I663" s="150"/>
      <c r="J663" s="149"/>
      <c r="K663" s="151"/>
      <c r="L663" s="185">
        <f t="shared" si="237"/>
        <v>0</v>
      </c>
      <c r="M663" s="185">
        <f t="shared" si="238"/>
        <v>0</v>
      </c>
      <c r="N663" s="186">
        <f t="shared" si="239"/>
        <v>0</v>
      </c>
      <c r="O663" s="180"/>
      <c r="P663" s="177"/>
      <c r="Q663" s="166" t="str">
        <f t="shared" si="240"/>
        <v/>
      </c>
      <c r="R663" s="166"/>
      <c r="S663" s="167" t="e">
        <f>IF(HYPERLINK(INDEX(Tables!D:D,MATCH('BG Justif'!Q663,Tables!F:F,0)))&lt;&gt;"",HYPERLINK(INDEX(Tables!D:D,MATCH('BG Justif'!Q663,Tables!F:F,0)),"Tableau de variation"),"")</f>
        <v>#N/A</v>
      </c>
      <c r="T663" s="168"/>
      <c r="U663" s="169"/>
      <c r="Z663" s="233" t="str">
        <f t="shared" si="241"/>
        <v/>
      </c>
      <c r="AA663" s="233">
        <f t="shared" si="242"/>
        <v>0</v>
      </c>
      <c r="AB663" s="233">
        <f t="shared" si="255"/>
        <v>0</v>
      </c>
      <c r="AC663" s="233">
        <f t="shared" si="256"/>
        <v>0</v>
      </c>
      <c r="AD663" s="233">
        <f t="shared" si="257"/>
        <v>0</v>
      </c>
      <c r="AE663" s="233">
        <f t="shared" si="258"/>
        <v>0</v>
      </c>
      <c r="AF663" s="233">
        <f t="shared" si="259"/>
        <v>0</v>
      </c>
      <c r="AG663" s="233">
        <f t="shared" si="243"/>
        <v>0</v>
      </c>
      <c r="AH663" s="233">
        <f t="shared" si="244"/>
        <v>0</v>
      </c>
      <c r="AI663" s="233">
        <f t="shared" si="245"/>
        <v>0</v>
      </c>
      <c r="AJ663" s="233">
        <f t="shared" si="246"/>
        <v>0</v>
      </c>
      <c r="AK663" s="233">
        <f t="shared" si="247"/>
        <v>0</v>
      </c>
      <c r="AL663" s="233">
        <f t="shared" si="248"/>
        <v>0</v>
      </c>
      <c r="AM663" s="233">
        <f t="shared" si="249"/>
        <v>0</v>
      </c>
      <c r="AN663" s="233">
        <f t="shared" si="250"/>
        <v>0</v>
      </c>
      <c r="AO663" s="233">
        <f t="shared" si="251"/>
        <v>0</v>
      </c>
      <c r="AP663" s="233">
        <f t="shared" si="252"/>
        <v>0</v>
      </c>
      <c r="AQ663" s="233" t="str">
        <f t="shared" si="253"/>
        <v/>
      </c>
      <c r="AR663" s="113">
        <f t="shared" si="254"/>
        <v>0</v>
      </c>
    </row>
    <row r="664" spans="1:44">
      <c r="A664" s="158"/>
      <c r="B664" s="153"/>
      <c r="C664" s="154"/>
      <c r="D664" s="154"/>
      <c r="E664" s="154"/>
      <c r="F664" s="154"/>
      <c r="G664" s="154"/>
      <c r="H664" s="154"/>
      <c r="I664" s="141"/>
      <c r="J664" s="149"/>
      <c r="K664" s="143"/>
      <c r="L664" s="185">
        <f t="shared" si="237"/>
        <v>0</v>
      </c>
      <c r="M664" s="185">
        <f t="shared" si="238"/>
        <v>0</v>
      </c>
      <c r="N664" s="186">
        <f t="shared" si="239"/>
        <v>0</v>
      </c>
      <c r="O664" s="180"/>
      <c r="P664" s="177"/>
      <c r="Q664" s="166" t="str">
        <f t="shared" si="240"/>
        <v/>
      </c>
      <c r="R664" s="166"/>
      <c r="S664" s="167" t="e">
        <f>IF(HYPERLINK(INDEX(Tables!D:D,MATCH('BG Justif'!Q664,Tables!F:F,0)))&lt;&gt;"",HYPERLINK(INDEX(Tables!D:D,MATCH('BG Justif'!Q664,Tables!F:F,0)),"Tableau de variation"),"")</f>
        <v>#N/A</v>
      </c>
      <c r="T664" s="168"/>
      <c r="U664" s="169"/>
      <c r="Z664" s="233" t="str">
        <f t="shared" si="241"/>
        <v/>
      </c>
      <c r="AA664" s="233">
        <f t="shared" si="242"/>
        <v>0</v>
      </c>
      <c r="AB664" s="233">
        <f t="shared" si="255"/>
        <v>0</v>
      </c>
      <c r="AC664" s="233">
        <f t="shared" si="256"/>
        <v>0</v>
      </c>
      <c r="AD664" s="233">
        <f t="shared" si="257"/>
        <v>0</v>
      </c>
      <c r="AE664" s="233">
        <f t="shared" si="258"/>
        <v>0</v>
      </c>
      <c r="AF664" s="233">
        <f t="shared" si="259"/>
        <v>0</v>
      </c>
      <c r="AG664" s="233">
        <f t="shared" si="243"/>
        <v>0</v>
      </c>
      <c r="AH664" s="233">
        <f t="shared" si="244"/>
        <v>0</v>
      </c>
      <c r="AI664" s="233">
        <f t="shared" si="245"/>
        <v>0</v>
      </c>
      <c r="AJ664" s="233">
        <f t="shared" si="246"/>
        <v>0</v>
      </c>
      <c r="AK664" s="233">
        <f t="shared" si="247"/>
        <v>0</v>
      </c>
      <c r="AL664" s="233">
        <f t="shared" si="248"/>
        <v>0</v>
      </c>
      <c r="AM664" s="233">
        <f t="shared" si="249"/>
        <v>0</v>
      </c>
      <c r="AN664" s="233">
        <f t="shared" si="250"/>
        <v>0</v>
      </c>
      <c r="AO664" s="233">
        <f t="shared" si="251"/>
        <v>0</v>
      </c>
      <c r="AP664" s="233">
        <f t="shared" si="252"/>
        <v>0</v>
      </c>
      <c r="AQ664" s="233" t="str">
        <f t="shared" si="253"/>
        <v/>
      </c>
      <c r="AR664" s="113">
        <f t="shared" si="254"/>
        <v>0</v>
      </c>
    </row>
    <row r="665" spans="1:44">
      <c r="A665" s="158"/>
      <c r="B665" s="153"/>
      <c r="C665" s="154"/>
      <c r="D665" s="154"/>
      <c r="E665" s="154"/>
      <c r="F665" s="154"/>
      <c r="G665" s="154"/>
      <c r="H665" s="154"/>
      <c r="I665" s="150"/>
      <c r="J665" s="149"/>
      <c r="K665" s="151"/>
      <c r="L665" s="185">
        <f t="shared" si="237"/>
        <v>0</v>
      </c>
      <c r="M665" s="185">
        <f t="shared" si="238"/>
        <v>0</v>
      </c>
      <c r="N665" s="186">
        <f t="shared" si="239"/>
        <v>0</v>
      </c>
      <c r="O665" s="180"/>
      <c r="P665" s="177"/>
      <c r="Q665" s="166" t="str">
        <f t="shared" si="240"/>
        <v/>
      </c>
      <c r="R665" s="166"/>
      <c r="S665" s="167" t="e">
        <f>IF(HYPERLINK(INDEX(Tables!D:D,MATCH('BG Justif'!Q665,Tables!F:F,0)))&lt;&gt;"",HYPERLINK(INDEX(Tables!D:D,MATCH('BG Justif'!Q665,Tables!F:F,0)),"Tableau de variation"),"")</f>
        <v>#N/A</v>
      </c>
      <c r="T665" s="168"/>
      <c r="U665" s="169"/>
      <c r="Z665" s="233" t="str">
        <f t="shared" si="241"/>
        <v/>
      </c>
      <c r="AA665" s="233">
        <f t="shared" si="242"/>
        <v>0</v>
      </c>
      <c r="AB665" s="233">
        <f t="shared" si="255"/>
        <v>0</v>
      </c>
      <c r="AC665" s="233">
        <f t="shared" si="256"/>
        <v>0</v>
      </c>
      <c r="AD665" s="233">
        <f t="shared" si="257"/>
        <v>0</v>
      </c>
      <c r="AE665" s="233">
        <f t="shared" si="258"/>
        <v>0</v>
      </c>
      <c r="AF665" s="233">
        <f t="shared" si="259"/>
        <v>0</v>
      </c>
      <c r="AG665" s="233">
        <f t="shared" si="243"/>
        <v>0</v>
      </c>
      <c r="AH665" s="233">
        <f t="shared" si="244"/>
        <v>0</v>
      </c>
      <c r="AI665" s="233">
        <f t="shared" si="245"/>
        <v>0</v>
      </c>
      <c r="AJ665" s="233">
        <f t="shared" si="246"/>
        <v>0</v>
      </c>
      <c r="AK665" s="233">
        <f t="shared" si="247"/>
        <v>0</v>
      </c>
      <c r="AL665" s="233">
        <f t="shared" si="248"/>
        <v>0</v>
      </c>
      <c r="AM665" s="233">
        <f t="shared" si="249"/>
        <v>0</v>
      </c>
      <c r="AN665" s="233">
        <f t="shared" si="250"/>
        <v>0</v>
      </c>
      <c r="AO665" s="233">
        <f t="shared" si="251"/>
        <v>0</v>
      </c>
      <c r="AP665" s="233">
        <f t="shared" si="252"/>
        <v>0</v>
      </c>
      <c r="AQ665" s="233" t="str">
        <f t="shared" si="253"/>
        <v/>
      </c>
      <c r="AR665" s="113">
        <f t="shared" si="254"/>
        <v>0</v>
      </c>
    </row>
    <row r="666" spans="1:44">
      <c r="A666" s="158"/>
      <c r="B666" s="153"/>
      <c r="C666" s="154"/>
      <c r="D666" s="154"/>
      <c r="E666" s="154"/>
      <c r="F666" s="154"/>
      <c r="G666" s="154"/>
      <c r="H666" s="154"/>
      <c r="I666" s="141"/>
      <c r="J666" s="149"/>
      <c r="K666" s="143"/>
      <c r="L666" s="185">
        <f t="shared" si="237"/>
        <v>0</v>
      </c>
      <c r="M666" s="185">
        <f t="shared" si="238"/>
        <v>0</v>
      </c>
      <c r="N666" s="186">
        <f t="shared" si="239"/>
        <v>0</v>
      </c>
      <c r="O666" s="180"/>
      <c r="P666" s="177"/>
      <c r="Q666" s="166" t="str">
        <f t="shared" si="240"/>
        <v/>
      </c>
      <c r="R666" s="166"/>
      <c r="S666" s="167" t="e">
        <f>IF(HYPERLINK(INDEX(Tables!D:D,MATCH('BG Justif'!Q666,Tables!F:F,0)))&lt;&gt;"",HYPERLINK(INDEX(Tables!D:D,MATCH('BG Justif'!Q666,Tables!F:F,0)),"Tableau de variation"),"")</f>
        <v>#N/A</v>
      </c>
      <c r="T666" s="168"/>
      <c r="U666" s="169"/>
      <c r="Z666" s="233" t="str">
        <f t="shared" si="241"/>
        <v/>
      </c>
      <c r="AA666" s="233">
        <f t="shared" si="242"/>
        <v>0</v>
      </c>
      <c r="AB666" s="233">
        <f t="shared" si="255"/>
        <v>0</v>
      </c>
      <c r="AC666" s="233">
        <f t="shared" si="256"/>
        <v>0</v>
      </c>
      <c r="AD666" s="233">
        <f t="shared" si="257"/>
        <v>0</v>
      </c>
      <c r="AE666" s="233">
        <f t="shared" si="258"/>
        <v>0</v>
      </c>
      <c r="AF666" s="233">
        <f t="shared" si="259"/>
        <v>0</v>
      </c>
      <c r="AG666" s="233">
        <f t="shared" si="243"/>
        <v>0</v>
      </c>
      <c r="AH666" s="233">
        <f t="shared" si="244"/>
        <v>0</v>
      </c>
      <c r="AI666" s="233">
        <f t="shared" si="245"/>
        <v>0</v>
      </c>
      <c r="AJ666" s="233">
        <f t="shared" si="246"/>
        <v>0</v>
      </c>
      <c r="AK666" s="233">
        <f t="shared" si="247"/>
        <v>0</v>
      </c>
      <c r="AL666" s="233">
        <f t="shared" si="248"/>
        <v>0</v>
      </c>
      <c r="AM666" s="233">
        <f t="shared" si="249"/>
        <v>0</v>
      </c>
      <c r="AN666" s="233">
        <f t="shared" si="250"/>
        <v>0</v>
      </c>
      <c r="AO666" s="233">
        <f t="shared" si="251"/>
        <v>0</v>
      </c>
      <c r="AP666" s="233">
        <f t="shared" si="252"/>
        <v>0</v>
      </c>
      <c r="AQ666" s="233" t="str">
        <f t="shared" si="253"/>
        <v/>
      </c>
      <c r="AR666" s="113">
        <f t="shared" si="254"/>
        <v>0</v>
      </c>
    </row>
    <row r="667" spans="1:44">
      <c r="A667" s="158"/>
      <c r="B667" s="153"/>
      <c r="C667" s="154"/>
      <c r="D667" s="154"/>
      <c r="E667" s="154"/>
      <c r="F667" s="154"/>
      <c r="G667" s="154"/>
      <c r="H667" s="154"/>
      <c r="I667" s="150"/>
      <c r="J667" s="149"/>
      <c r="K667" s="151"/>
      <c r="L667" s="185">
        <f t="shared" si="237"/>
        <v>0</v>
      </c>
      <c r="M667" s="185">
        <f t="shared" si="238"/>
        <v>0</v>
      </c>
      <c r="N667" s="186">
        <f t="shared" si="239"/>
        <v>0</v>
      </c>
      <c r="O667" s="180"/>
      <c r="P667" s="177"/>
      <c r="Q667" s="166" t="str">
        <f t="shared" si="240"/>
        <v/>
      </c>
      <c r="R667" s="166"/>
      <c r="S667" s="167" t="e">
        <f>IF(HYPERLINK(INDEX(Tables!D:D,MATCH('BG Justif'!Q667,Tables!F:F,0)))&lt;&gt;"",HYPERLINK(INDEX(Tables!D:D,MATCH('BG Justif'!Q667,Tables!F:F,0)),"Tableau de variation"),"")</f>
        <v>#N/A</v>
      </c>
      <c r="T667" s="168"/>
      <c r="U667" s="169"/>
      <c r="Z667" s="233" t="str">
        <f t="shared" si="241"/>
        <v/>
      </c>
      <c r="AA667" s="233">
        <f t="shared" si="242"/>
        <v>0</v>
      </c>
      <c r="AB667" s="233">
        <f t="shared" si="255"/>
        <v>0</v>
      </c>
      <c r="AC667" s="233">
        <f t="shared" si="256"/>
        <v>0</v>
      </c>
      <c r="AD667" s="233">
        <f t="shared" si="257"/>
        <v>0</v>
      </c>
      <c r="AE667" s="233">
        <f t="shared" si="258"/>
        <v>0</v>
      </c>
      <c r="AF667" s="233">
        <f t="shared" si="259"/>
        <v>0</v>
      </c>
      <c r="AG667" s="233">
        <f t="shared" si="243"/>
        <v>0</v>
      </c>
      <c r="AH667" s="233">
        <f t="shared" si="244"/>
        <v>0</v>
      </c>
      <c r="AI667" s="233">
        <f t="shared" si="245"/>
        <v>0</v>
      </c>
      <c r="AJ667" s="233">
        <f t="shared" si="246"/>
        <v>0</v>
      </c>
      <c r="AK667" s="233">
        <f t="shared" si="247"/>
        <v>0</v>
      </c>
      <c r="AL667" s="233">
        <f t="shared" si="248"/>
        <v>0</v>
      </c>
      <c r="AM667" s="233">
        <f t="shared" si="249"/>
        <v>0</v>
      </c>
      <c r="AN667" s="233">
        <f t="shared" si="250"/>
        <v>0</v>
      </c>
      <c r="AO667" s="233">
        <f t="shared" si="251"/>
        <v>0</v>
      </c>
      <c r="AP667" s="233">
        <f t="shared" si="252"/>
        <v>0</v>
      </c>
      <c r="AQ667" s="233" t="str">
        <f t="shared" si="253"/>
        <v/>
      </c>
      <c r="AR667" s="113">
        <f t="shared" si="254"/>
        <v>0</v>
      </c>
    </row>
    <row r="668" spans="1:44">
      <c r="A668" s="158"/>
      <c r="B668" s="153"/>
      <c r="C668" s="154"/>
      <c r="D668" s="154"/>
      <c r="E668" s="154"/>
      <c r="F668" s="154"/>
      <c r="G668" s="154"/>
      <c r="H668" s="154"/>
      <c r="I668" s="141"/>
      <c r="J668" s="149"/>
      <c r="K668" s="143"/>
      <c r="L668" s="185">
        <f t="shared" si="237"/>
        <v>0</v>
      </c>
      <c r="M668" s="185">
        <f t="shared" si="238"/>
        <v>0</v>
      </c>
      <c r="N668" s="186">
        <f t="shared" si="239"/>
        <v>0</v>
      </c>
      <c r="O668" s="180"/>
      <c r="P668" s="177"/>
      <c r="Q668" s="166" t="str">
        <f t="shared" si="240"/>
        <v/>
      </c>
      <c r="R668" s="166"/>
      <c r="S668" s="167" t="e">
        <f>IF(HYPERLINK(INDEX(Tables!D:D,MATCH('BG Justif'!Q668,Tables!F:F,0)))&lt;&gt;"",HYPERLINK(INDEX(Tables!D:D,MATCH('BG Justif'!Q668,Tables!F:F,0)),"Tableau de variation"),"")</f>
        <v>#N/A</v>
      </c>
      <c r="T668" s="168"/>
      <c r="U668" s="169"/>
      <c r="Z668" s="233" t="str">
        <f t="shared" si="241"/>
        <v/>
      </c>
      <c r="AA668" s="233">
        <f t="shared" si="242"/>
        <v>0</v>
      </c>
      <c r="AB668" s="233">
        <f t="shared" si="255"/>
        <v>0</v>
      </c>
      <c r="AC668" s="233">
        <f t="shared" si="256"/>
        <v>0</v>
      </c>
      <c r="AD668" s="233">
        <f t="shared" si="257"/>
        <v>0</v>
      </c>
      <c r="AE668" s="233">
        <f t="shared" si="258"/>
        <v>0</v>
      </c>
      <c r="AF668" s="233">
        <f t="shared" si="259"/>
        <v>0</v>
      </c>
      <c r="AG668" s="233">
        <f t="shared" si="243"/>
        <v>0</v>
      </c>
      <c r="AH668" s="233">
        <f t="shared" si="244"/>
        <v>0</v>
      </c>
      <c r="AI668" s="233">
        <f t="shared" si="245"/>
        <v>0</v>
      </c>
      <c r="AJ668" s="233">
        <f t="shared" si="246"/>
        <v>0</v>
      </c>
      <c r="AK668" s="233">
        <f t="shared" si="247"/>
        <v>0</v>
      </c>
      <c r="AL668" s="233">
        <f t="shared" si="248"/>
        <v>0</v>
      </c>
      <c r="AM668" s="233">
        <f t="shared" si="249"/>
        <v>0</v>
      </c>
      <c r="AN668" s="233">
        <f t="shared" si="250"/>
        <v>0</v>
      </c>
      <c r="AO668" s="233">
        <f t="shared" si="251"/>
        <v>0</v>
      </c>
      <c r="AP668" s="233">
        <f t="shared" si="252"/>
        <v>0</v>
      </c>
      <c r="AQ668" s="233" t="str">
        <f t="shared" si="253"/>
        <v/>
      </c>
      <c r="AR668" s="113">
        <f t="shared" si="254"/>
        <v>0</v>
      </c>
    </row>
    <row r="669" spans="1:44">
      <c r="A669" s="158"/>
      <c r="B669" s="153"/>
      <c r="C669" s="154"/>
      <c r="D669" s="154"/>
      <c r="E669" s="154"/>
      <c r="F669" s="154"/>
      <c r="G669" s="154"/>
      <c r="H669" s="154"/>
      <c r="I669" s="150"/>
      <c r="J669" s="149"/>
      <c r="K669" s="151"/>
      <c r="L669" s="185">
        <f t="shared" si="237"/>
        <v>0</v>
      </c>
      <c r="M669" s="185">
        <f t="shared" si="238"/>
        <v>0</v>
      </c>
      <c r="N669" s="186">
        <f t="shared" si="239"/>
        <v>0</v>
      </c>
      <c r="O669" s="180"/>
      <c r="P669" s="177"/>
      <c r="Q669" s="166" t="str">
        <f t="shared" si="240"/>
        <v/>
      </c>
      <c r="R669" s="166"/>
      <c r="S669" s="167" t="e">
        <f>IF(HYPERLINK(INDEX(Tables!D:D,MATCH('BG Justif'!Q669,Tables!F:F,0)))&lt;&gt;"",HYPERLINK(INDEX(Tables!D:D,MATCH('BG Justif'!Q669,Tables!F:F,0)),"Tableau de variation"),"")</f>
        <v>#N/A</v>
      </c>
      <c r="T669" s="168"/>
      <c r="U669" s="169"/>
      <c r="Z669" s="233" t="str">
        <f t="shared" si="241"/>
        <v/>
      </c>
      <c r="AA669" s="233">
        <f t="shared" si="242"/>
        <v>0</v>
      </c>
      <c r="AB669" s="233">
        <f t="shared" si="255"/>
        <v>0</v>
      </c>
      <c r="AC669" s="233">
        <f t="shared" si="256"/>
        <v>0</v>
      </c>
      <c r="AD669" s="233">
        <f t="shared" si="257"/>
        <v>0</v>
      </c>
      <c r="AE669" s="233">
        <f t="shared" si="258"/>
        <v>0</v>
      </c>
      <c r="AF669" s="233">
        <f t="shared" si="259"/>
        <v>0</v>
      </c>
      <c r="AG669" s="233">
        <f t="shared" si="243"/>
        <v>0</v>
      </c>
      <c r="AH669" s="233">
        <f t="shared" si="244"/>
        <v>0</v>
      </c>
      <c r="AI669" s="233">
        <f t="shared" si="245"/>
        <v>0</v>
      </c>
      <c r="AJ669" s="233">
        <f t="shared" si="246"/>
        <v>0</v>
      </c>
      <c r="AK669" s="233">
        <f t="shared" si="247"/>
        <v>0</v>
      </c>
      <c r="AL669" s="233">
        <f t="shared" si="248"/>
        <v>0</v>
      </c>
      <c r="AM669" s="233">
        <f t="shared" si="249"/>
        <v>0</v>
      </c>
      <c r="AN669" s="233">
        <f t="shared" si="250"/>
        <v>0</v>
      </c>
      <c r="AO669" s="233">
        <f t="shared" si="251"/>
        <v>0</v>
      </c>
      <c r="AP669" s="233">
        <f t="shared" si="252"/>
        <v>0</v>
      </c>
      <c r="AQ669" s="233" t="str">
        <f t="shared" si="253"/>
        <v/>
      </c>
      <c r="AR669" s="113">
        <f t="shared" si="254"/>
        <v>0</v>
      </c>
    </row>
    <row r="670" spans="1:44">
      <c r="A670" s="158"/>
      <c r="B670" s="153"/>
      <c r="C670" s="154"/>
      <c r="D670" s="154"/>
      <c r="E670" s="154"/>
      <c r="F670" s="154"/>
      <c r="G670" s="154"/>
      <c r="H670" s="154"/>
      <c r="I670" s="141"/>
      <c r="J670" s="149"/>
      <c r="K670" s="143"/>
      <c r="L670" s="185">
        <f t="shared" si="237"/>
        <v>0</v>
      </c>
      <c r="M670" s="185">
        <f t="shared" si="238"/>
        <v>0</v>
      </c>
      <c r="N670" s="186">
        <f t="shared" si="239"/>
        <v>0</v>
      </c>
      <c r="O670" s="180"/>
      <c r="P670" s="177"/>
      <c r="Q670" s="166" t="str">
        <f t="shared" si="240"/>
        <v/>
      </c>
      <c r="R670" s="166"/>
      <c r="S670" s="167" t="e">
        <f>IF(HYPERLINK(INDEX(Tables!D:D,MATCH('BG Justif'!Q670,Tables!F:F,0)))&lt;&gt;"",HYPERLINK(INDEX(Tables!D:D,MATCH('BG Justif'!Q670,Tables!F:F,0)),"Tableau de variation"),"")</f>
        <v>#N/A</v>
      </c>
      <c r="T670" s="168"/>
      <c r="U670" s="169"/>
      <c r="Z670" s="233" t="str">
        <f t="shared" si="241"/>
        <v/>
      </c>
      <c r="AA670" s="233">
        <f t="shared" si="242"/>
        <v>0</v>
      </c>
      <c r="AB670" s="233">
        <f t="shared" si="255"/>
        <v>0</v>
      </c>
      <c r="AC670" s="233">
        <f t="shared" si="256"/>
        <v>0</v>
      </c>
      <c r="AD670" s="233">
        <f t="shared" si="257"/>
        <v>0</v>
      </c>
      <c r="AE670" s="233">
        <f t="shared" si="258"/>
        <v>0</v>
      </c>
      <c r="AF670" s="233">
        <f t="shared" si="259"/>
        <v>0</v>
      </c>
      <c r="AG670" s="233">
        <f t="shared" si="243"/>
        <v>0</v>
      </c>
      <c r="AH670" s="233">
        <f t="shared" si="244"/>
        <v>0</v>
      </c>
      <c r="AI670" s="233">
        <f t="shared" si="245"/>
        <v>0</v>
      </c>
      <c r="AJ670" s="233">
        <f t="shared" si="246"/>
        <v>0</v>
      </c>
      <c r="AK670" s="233">
        <f t="shared" si="247"/>
        <v>0</v>
      </c>
      <c r="AL670" s="233">
        <f t="shared" si="248"/>
        <v>0</v>
      </c>
      <c r="AM670" s="233">
        <f t="shared" si="249"/>
        <v>0</v>
      </c>
      <c r="AN670" s="233">
        <f t="shared" si="250"/>
        <v>0</v>
      </c>
      <c r="AO670" s="233">
        <f t="shared" si="251"/>
        <v>0</v>
      </c>
      <c r="AP670" s="233">
        <f t="shared" si="252"/>
        <v>0</v>
      </c>
      <c r="AQ670" s="233" t="str">
        <f t="shared" si="253"/>
        <v/>
      </c>
      <c r="AR670" s="113">
        <f t="shared" si="254"/>
        <v>0</v>
      </c>
    </row>
    <row r="671" spans="1:44">
      <c r="A671" s="158"/>
      <c r="B671" s="153"/>
      <c r="C671" s="154"/>
      <c r="D671" s="154"/>
      <c r="E671" s="154"/>
      <c r="F671" s="154"/>
      <c r="G671" s="154"/>
      <c r="H671" s="154"/>
      <c r="I671" s="150"/>
      <c r="J671" s="149"/>
      <c r="K671" s="151"/>
      <c r="L671" s="185">
        <f t="shared" si="237"/>
        <v>0</v>
      </c>
      <c r="M671" s="185">
        <f t="shared" si="238"/>
        <v>0</v>
      </c>
      <c r="N671" s="186">
        <f t="shared" si="239"/>
        <v>0</v>
      </c>
      <c r="O671" s="180"/>
      <c r="P671" s="177"/>
      <c r="Q671" s="166" t="str">
        <f t="shared" si="240"/>
        <v/>
      </c>
      <c r="R671" s="166"/>
      <c r="S671" s="167" t="e">
        <f>IF(HYPERLINK(INDEX(Tables!D:D,MATCH('BG Justif'!Q671,Tables!F:F,0)))&lt;&gt;"",HYPERLINK(INDEX(Tables!D:D,MATCH('BG Justif'!Q671,Tables!F:F,0)),"Tableau de variation"),"")</f>
        <v>#N/A</v>
      </c>
      <c r="T671" s="168"/>
      <c r="U671" s="169"/>
      <c r="Z671" s="233" t="str">
        <f t="shared" si="241"/>
        <v/>
      </c>
      <c r="AA671" s="233">
        <f t="shared" si="242"/>
        <v>0</v>
      </c>
      <c r="AB671" s="233">
        <f t="shared" si="255"/>
        <v>0</v>
      </c>
      <c r="AC671" s="233">
        <f t="shared" si="256"/>
        <v>0</v>
      </c>
      <c r="AD671" s="233">
        <f t="shared" si="257"/>
        <v>0</v>
      </c>
      <c r="AE671" s="233">
        <f t="shared" si="258"/>
        <v>0</v>
      </c>
      <c r="AF671" s="233">
        <f t="shared" si="259"/>
        <v>0</v>
      </c>
      <c r="AG671" s="233">
        <f t="shared" si="243"/>
        <v>0</v>
      </c>
      <c r="AH671" s="233">
        <f t="shared" si="244"/>
        <v>0</v>
      </c>
      <c r="AI671" s="233">
        <f t="shared" si="245"/>
        <v>0</v>
      </c>
      <c r="AJ671" s="233">
        <f t="shared" si="246"/>
        <v>0</v>
      </c>
      <c r="AK671" s="233">
        <f t="shared" si="247"/>
        <v>0</v>
      </c>
      <c r="AL671" s="233">
        <f t="shared" si="248"/>
        <v>0</v>
      </c>
      <c r="AM671" s="233">
        <f t="shared" si="249"/>
        <v>0</v>
      </c>
      <c r="AN671" s="233">
        <f t="shared" si="250"/>
        <v>0</v>
      </c>
      <c r="AO671" s="233">
        <f t="shared" si="251"/>
        <v>0</v>
      </c>
      <c r="AP671" s="233">
        <f t="shared" si="252"/>
        <v>0</v>
      </c>
      <c r="AQ671" s="233" t="str">
        <f t="shared" si="253"/>
        <v/>
      </c>
      <c r="AR671" s="113">
        <f t="shared" si="254"/>
        <v>0</v>
      </c>
    </row>
    <row r="672" spans="1:44">
      <c r="A672" s="158"/>
      <c r="B672" s="153"/>
      <c r="C672" s="154"/>
      <c r="D672" s="154"/>
      <c r="E672" s="154"/>
      <c r="F672" s="154"/>
      <c r="G672" s="154"/>
      <c r="H672" s="154"/>
      <c r="I672" s="141"/>
      <c r="J672" s="149"/>
      <c r="K672" s="143"/>
      <c r="L672" s="185">
        <f t="shared" si="237"/>
        <v>0</v>
      </c>
      <c r="M672" s="185">
        <f t="shared" si="238"/>
        <v>0</v>
      </c>
      <c r="N672" s="186">
        <f t="shared" si="239"/>
        <v>0</v>
      </c>
      <c r="O672" s="180"/>
      <c r="P672" s="177"/>
      <c r="Q672" s="166" t="str">
        <f t="shared" si="240"/>
        <v/>
      </c>
      <c r="R672" s="166"/>
      <c r="S672" s="167" t="e">
        <f>IF(HYPERLINK(INDEX(Tables!D:D,MATCH('BG Justif'!Q672,Tables!F:F,0)))&lt;&gt;"",HYPERLINK(INDEX(Tables!D:D,MATCH('BG Justif'!Q672,Tables!F:F,0)),"Tableau de variation"),"")</f>
        <v>#N/A</v>
      </c>
      <c r="T672" s="168"/>
      <c r="U672" s="169"/>
      <c r="Z672" s="233" t="str">
        <f t="shared" si="241"/>
        <v/>
      </c>
      <c r="AA672" s="233">
        <f t="shared" si="242"/>
        <v>0</v>
      </c>
      <c r="AB672" s="233">
        <f t="shared" si="255"/>
        <v>0</v>
      </c>
      <c r="AC672" s="233">
        <f t="shared" si="256"/>
        <v>0</v>
      </c>
      <c r="AD672" s="233">
        <f t="shared" si="257"/>
        <v>0</v>
      </c>
      <c r="AE672" s="233">
        <f t="shared" si="258"/>
        <v>0</v>
      </c>
      <c r="AF672" s="233">
        <f t="shared" si="259"/>
        <v>0</v>
      </c>
      <c r="AG672" s="233">
        <f t="shared" si="243"/>
        <v>0</v>
      </c>
      <c r="AH672" s="233">
        <f t="shared" si="244"/>
        <v>0</v>
      </c>
      <c r="AI672" s="233">
        <f t="shared" si="245"/>
        <v>0</v>
      </c>
      <c r="AJ672" s="233">
        <f t="shared" si="246"/>
        <v>0</v>
      </c>
      <c r="AK672" s="233">
        <f t="shared" si="247"/>
        <v>0</v>
      </c>
      <c r="AL672" s="233">
        <f t="shared" si="248"/>
        <v>0</v>
      </c>
      <c r="AM672" s="233">
        <f t="shared" si="249"/>
        <v>0</v>
      </c>
      <c r="AN672" s="233">
        <f t="shared" si="250"/>
        <v>0</v>
      </c>
      <c r="AO672" s="233">
        <f t="shared" si="251"/>
        <v>0</v>
      </c>
      <c r="AP672" s="233">
        <f t="shared" si="252"/>
        <v>0</v>
      </c>
      <c r="AQ672" s="233" t="str">
        <f t="shared" si="253"/>
        <v/>
      </c>
      <c r="AR672" s="113">
        <f t="shared" si="254"/>
        <v>0</v>
      </c>
    </row>
    <row r="673" spans="1:44">
      <c r="A673" s="158"/>
      <c r="B673" s="153"/>
      <c r="C673" s="154"/>
      <c r="D673" s="154"/>
      <c r="E673" s="154"/>
      <c r="F673" s="154"/>
      <c r="G673" s="154"/>
      <c r="H673" s="154"/>
      <c r="I673" s="150"/>
      <c r="J673" s="149"/>
      <c r="K673" s="151"/>
      <c r="L673" s="185">
        <f t="shared" si="237"/>
        <v>0</v>
      </c>
      <c r="M673" s="185">
        <f t="shared" si="238"/>
        <v>0</v>
      </c>
      <c r="N673" s="186">
        <f t="shared" si="239"/>
        <v>0</v>
      </c>
      <c r="O673" s="180"/>
      <c r="P673" s="177"/>
      <c r="Q673" s="166" t="str">
        <f t="shared" si="240"/>
        <v/>
      </c>
      <c r="R673" s="166"/>
      <c r="S673" s="167" t="e">
        <f>IF(HYPERLINK(INDEX(Tables!D:D,MATCH('BG Justif'!Q673,Tables!F:F,0)))&lt;&gt;"",HYPERLINK(INDEX(Tables!D:D,MATCH('BG Justif'!Q673,Tables!F:F,0)),"Tableau de variation"),"")</f>
        <v>#N/A</v>
      </c>
      <c r="T673" s="168"/>
      <c r="U673" s="169"/>
      <c r="Z673" s="233" t="str">
        <f t="shared" si="241"/>
        <v/>
      </c>
      <c r="AA673" s="233">
        <f t="shared" si="242"/>
        <v>0</v>
      </c>
      <c r="AB673" s="233">
        <f t="shared" si="255"/>
        <v>0</v>
      </c>
      <c r="AC673" s="233">
        <f t="shared" si="256"/>
        <v>0</v>
      </c>
      <c r="AD673" s="233">
        <f t="shared" si="257"/>
        <v>0</v>
      </c>
      <c r="AE673" s="233">
        <f t="shared" si="258"/>
        <v>0</v>
      </c>
      <c r="AF673" s="233">
        <f t="shared" si="259"/>
        <v>0</v>
      </c>
      <c r="AG673" s="233">
        <f t="shared" si="243"/>
        <v>0</v>
      </c>
      <c r="AH673" s="233">
        <f t="shared" si="244"/>
        <v>0</v>
      </c>
      <c r="AI673" s="233">
        <f t="shared" si="245"/>
        <v>0</v>
      </c>
      <c r="AJ673" s="233">
        <f t="shared" si="246"/>
        <v>0</v>
      </c>
      <c r="AK673" s="233">
        <f t="shared" si="247"/>
        <v>0</v>
      </c>
      <c r="AL673" s="233">
        <f t="shared" si="248"/>
        <v>0</v>
      </c>
      <c r="AM673" s="233">
        <f t="shared" si="249"/>
        <v>0</v>
      </c>
      <c r="AN673" s="233">
        <f t="shared" si="250"/>
        <v>0</v>
      </c>
      <c r="AO673" s="233">
        <f t="shared" si="251"/>
        <v>0</v>
      </c>
      <c r="AP673" s="233">
        <f t="shared" si="252"/>
        <v>0</v>
      </c>
      <c r="AQ673" s="233" t="str">
        <f t="shared" si="253"/>
        <v/>
      </c>
      <c r="AR673" s="113">
        <f t="shared" si="254"/>
        <v>0</v>
      </c>
    </row>
    <row r="674" spans="1:44">
      <c r="A674" s="158"/>
      <c r="B674" s="153"/>
      <c r="C674" s="154"/>
      <c r="D674" s="154"/>
      <c r="E674" s="154"/>
      <c r="F674" s="154"/>
      <c r="G674" s="154"/>
      <c r="H674" s="154"/>
      <c r="I674" s="141"/>
      <c r="J674" s="149"/>
      <c r="K674" s="143"/>
      <c r="L674" s="185">
        <f t="shared" si="237"/>
        <v>0</v>
      </c>
      <c r="M674" s="185">
        <f t="shared" si="238"/>
        <v>0</v>
      </c>
      <c r="N674" s="186">
        <f t="shared" si="239"/>
        <v>0</v>
      </c>
      <c r="O674" s="180"/>
      <c r="P674" s="177"/>
      <c r="Q674" s="166" t="str">
        <f t="shared" si="240"/>
        <v/>
      </c>
      <c r="R674" s="166"/>
      <c r="S674" s="167" t="e">
        <f>IF(HYPERLINK(INDEX(Tables!D:D,MATCH('BG Justif'!Q674,Tables!F:F,0)))&lt;&gt;"",HYPERLINK(INDEX(Tables!D:D,MATCH('BG Justif'!Q674,Tables!F:F,0)),"Tableau de variation"),"")</f>
        <v>#N/A</v>
      </c>
      <c r="T674" s="168"/>
      <c r="U674" s="169"/>
      <c r="Z674" s="233" t="str">
        <f t="shared" si="241"/>
        <v/>
      </c>
      <c r="AA674" s="233">
        <f t="shared" si="242"/>
        <v>0</v>
      </c>
      <c r="AB674" s="233">
        <f t="shared" si="255"/>
        <v>0</v>
      </c>
      <c r="AC674" s="233">
        <f t="shared" si="256"/>
        <v>0</v>
      </c>
      <c r="AD674" s="233">
        <f t="shared" si="257"/>
        <v>0</v>
      </c>
      <c r="AE674" s="233">
        <f t="shared" si="258"/>
        <v>0</v>
      </c>
      <c r="AF674" s="233">
        <f t="shared" si="259"/>
        <v>0</v>
      </c>
      <c r="AG674" s="233">
        <f t="shared" si="243"/>
        <v>0</v>
      </c>
      <c r="AH674" s="233">
        <f t="shared" si="244"/>
        <v>0</v>
      </c>
      <c r="AI674" s="233">
        <f t="shared" si="245"/>
        <v>0</v>
      </c>
      <c r="AJ674" s="233">
        <f t="shared" si="246"/>
        <v>0</v>
      </c>
      <c r="AK674" s="233">
        <f t="shared" si="247"/>
        <v>0</v>
      </c>
      <c r="AL674" s="233">
        <f t="shared" si="248"/>
        <v>0</v>
      </c>
      <c r="AM674" s="233">
        <f t="shared" si="249"/>
        <v>0</v>
      </c>
      <c r="AN674" s="233">
        <f t="shared" si="250"/>
        <v>0</v>
      </c>
      <c r="AO674" s="233">
        <f t="shared" si="251"/>
        <v>0</v>
      </c>
      <c r="AP674" s="233">
        <f t="shared" si="252"/>
        <v>0</v>
      </c>
      <c r="AQ674" s="233" t="str">
        <f t="shared" si="253"/>
        <v/>
      </c>
      <c r="AR674" s="113">
        <f t="shared" si="254"/>
        <v>0</v>
      </c>
    </row>
    <row r="675" spans="1:44">
      <c r="A675" s="158"/>
      <c r="B675" s="153"/>
      <c r="C675" s="154"/>
      <c r="D675" s="154"/>
      <c r="E675" s="154"/>
      <c r="F675" s="154"/>
      <c r="G675" s="154"/>
      <c r="H675" s="154"/>
      <c r="I675" s="150"/>
      <c r="J675" s="149"/>
      <c r="K675" s="151"/>
      <c r="L675" s="185">
        <f t="shared" si="237"/>
        <v>0</v>
      </c>
      <c r="M675" s="185">
        <f t="shared" si="238"/>
        <v>0</v>
      </c>
      <c r="N675" s="186">
        <f t="shared" si="239"/>
        <v>0</v>
      </c>
      <c r="O675" s="180"/>
      <c r="P675" s="177"/>
      <c r="Q675" s="166" t="str">
        <f t="shared" si="240"/>
        <v/>
      </c>
      <c r="R675" s="166"/>
      <c r="S675" s="167" t="e">
        <f>IF(HYPERLINK(INDEX(Tables!D:D,MATCH('BG Justif'!Q675,Tables!F:F,0)))&lt;&gt;"",HYPERLINK(INDEX(Tables!D:D,MATCH('BG Justif'!Q675,Tables!F:F,0)),"Tableau de variation"),"")</f>
        <v>#N/A</v>
      </c>
      <c r="T675" s="168"/>
      <c r="U675" s="169"/>
      <c r="Z675" s="233" t="str">
        <f t="shared" si="241"/>
        <v/>
      </c>
      <c r="AA675" s="233">
        <f t="shared" si="242"/>
        <v>0</v>
      </c>
      <c r="AB675" s="233">
        <f t="shared" si="255"/>
        <v>0</v>
      </c>
      <c r="AC675" s="233">
        <f t="shared" si="256"/>
        <v>0</v>
      </c>
      <c r="AD675" s="233">
        <f t="shared" si="257"/>
        <v>0</v>
      </c>
      <c r="AE675" s="233">
        <f t="shared" si="258"/>
        <v>0</v>
      </c>
      <c r="AF675" s="233">
        <f t="shared" si="259"/>
        <v>0</v>
      </c>
      <c r="AG675" s="233">
        <f t="shared" si="243"/>
        <v>0</v>
      </c>
      <c r="AH675" s="233">
        <f t="shared" si="244"/>
        <v>0</v>
      </c>
      <c r="AI675" s="233">
        <f t="shared" si="245"/>
        <v>0</v>
      </c>
      <c r="AJ675" s="233">
        <f t="shared" si="246"/>
        <v>0</v>
      </c>
      <c r="AK675" s="233">
        <f t="shared" si="247"/>
        <v>0</v>
      </c>
      <c r="AL675" s="233">
        <f t="shared" si="248"/>
        <v>0</v>
      </c>
      <c r="AM675" s="233">
        <f t="shared" si="249"/>
        <v>0</v>
      </c>
      <c r="AN675" s="233">
        <f t="shared" si="250"/>
        <v>0</v>
      </c>
      <c r="AO675" s="233">
        <f t="shared" si="251"/>
        <v>0</v>
      </c>
      <c r="AP675" s="233">
        <f t="shared" si="252"/>
        <v>0</v>
      </c>
      <c r="AQ675" s="233" t="str">
        <f t="shared" si="253"/>
        <v/>
      </c>
      <c r="AR675" s="113">
        <f t="shared" si="254"/>
        <v>0</v>
      </c>
    </row>
    <row r="676" spans="1:44">
      <c r="A676" s="158"/>
      <c r="B676" s="153"/>
      <c r="C676" s="154"/>
      <c r="D676" s="154"/>
      <c r="E676" s="154"/>
      <c r="F676" s="154"/>
      <c r="G676" s="154"/>
      <c r="H676" s="154"/>
      <c r="I676" s="141"/>
      <c r="J676" s="149"/>
      <c r="K676" s="143"/>
      <c r="L676" s="185">
        <f t="shared" si="237"/>
        <v>0</v>
      </c>
      <c r="M676" s="185">
        <f t="shared" si="238"/>
        <v>0</v>
      </c>
      <c r="N676" s="186">
        <f t="shared" si="239"/>
        <v>0</v>
      </c>
      <c r="O676" s="180"/>
      <c r="P676" s="177"/>
      <c r="Q676" s="166" t="str">
        <f t="shared" si="240"/>
        <v/>
      </c>
      <c r="R676" s="166"/>
      <c r="S676" s="167" t="e">
        <f>IF(HYPERLINK(INDEX(Tables!D:D,MATCH('BG Justif'!Q676,Tables!F:F,0)))&lt;&gt;"",HYPERLINK(INDEX(Tables!D:D,MATCH('BG Justif'!Q676,Tables!F:F,0)),"Tableau de variation"),"")</f>
        <v>#N/A</v>
      </c>
      <c r="T676" s="168"/>
      <c r="U676" s="169"/>
      <c r="Z676" s="233" t="str">
        <f t="shared" si="241"/>
        <v/>
      </c>
      <c r="AA676" s="233">
        <f t="shared" si="242"/>
        <v>0</v>
      </c>
      <c r="AB676" s="233">
        <f t="shared" si="255"/>
        <v>0</v>
      </c>
      <c r="AC676" s="233">
        <f t="shared" si="256"/>
        <v>0</v>
      </c>
      <c r="AD676" s="233">
        <f t="shared" si="257"/>
        <v>0</v>
      </c>
      <c r="AE676" s="233">
        <f t="shared" si="258"/>
        <v>0</v>
      </c>
      <c r="AF676" s="233">
        <f t="shared" si="259"/>
        <v>0</v>
      </c>
      <c r="AG676" s="233">
        <f t="shared" si="243"/>
        <v>0</v>
      </c>
      <c r="AH676" s="233">
        <f t="shared" si="244"/>
        <v>0</v>
      </c>
      <c r="AI676" s="233">
        <f t="shared" si="245"/>
        <v>0</v>
      </c>
      <c r="AJ676" s="233">
        <f t="shared" si="246"/>
        <v>0</v>
      </c>
      <c r="AK676" s="233">
        <f t="shared" si="247"/>
        <v>0</v>
      </c>
      <c r="AL676" s="233">
        <f t="shared" si="248"/>
        <v>0</v>
      </c>
      <c r="AM676" s="233">
        <f t="shared" si="249"/>
        <v>0</v>
      </c>
      <c r="AN676" s="233">
        <f t="shared" si="250"/>
        <v>0</v>
      </c>
      <c r="AO676" s="233">
        <f t="shared" si="251"/>
        <v>0</v>
      </c>
      <c r="AP676" s="233">
        <f t="shared" si="252"/>
        <v>0</v>
      </c>
      <c r="AQ676" s="233" t="str">
        <f t="shared" si="253"/>
        <v/>
      </c>
      <c r="AR676" s="113">
        <f t="shared" si="254"/>
        <v>0</v>
      </c>
    </row>
    <row r="677" spans="1:44">
      <c r="A677" s="158"/>
      <c r="B677" s="153"/>
      <c r="C677" s="154"/>
      <c r="D677" s="154"/>
      <c r="E677" s="154"/>
      <c r="F677" s="154"/>
      <c r="G677" s="154"/>
      <c r="H677" s="154"/>
      <c r="I677" s="150"/>
      <c r="J677" s="149"/>
      <c r="K677" s="151"/>
      <c r="L677" s="185">
        <f t="shared" si="237"/>
        <v>0</v>
      </c>
      <c r="M677" s="185">
        <f t="shared" si="238"/>
        <v>0</v>
      </c>
      <c r="N677" s="186">
        <f t="shared" si="239"/>
        <v>0</v>
      </c>
      <c r="O677" s="180"/>
      <c r="P677" s="177"/>
      <c r="Q677" s="166" t="str">
        <f t="shared" si="240"/>
        <v/>
      </c>
      <c r="R677" s="166"/>
      <c r="S677" s="167" t="e">
        <f>IF(HYPERLINK(INDEX(Tables!D:D,MATCH('BG Justif'!Q677,Tables!F:F,0)))&lt;&gt;"",HYPERLINK(INDEX(Tables!D:D,MATCH('BG Justif'!Q677,Tables!F:F,0)),"Tableau de variation"),"")</f>
        <v>#N/A</v>
      </c>
      <c r="T677" s="168"/>
      <c r="U677" s="169"/>
      <c r="Z677" s="233" t="str">
        <f t="shared" si="241"/>
        <v/>
      </c>
      <c r="AA677" s="233">
        <f t="shared" si="242"/>
        <v>0</v>
      </c>
      <c r="AB677" s="233">
        <f t="shared" si="255"/>
        <v>0</v>
      </c>
      <c r="AC677" s="233">
        <f t="shared" si="256"/>
        <v>0</v>
      </c>
      <c r="AD677" s="233">
        <f t="shared" si="257"/>
        <v>0</v>
      </c>
      <c r="AE677" s="233">
        <f t="shared" si="258"/>
        <v>0</v>
      </c>
      <c r="AF677" s="233">
        <f t="shared" si="259"/>
        <v>0</v>
      </c>
      <c r="AG677" s="233">
        <f t="shared" si="243"/>
        <v>0</v>
      </c>
      <c r="AH677" s="233">
        <f t="shared" si="244"/>
        <v>0</v>
      </c>
      <c r="AI677" s="233">
        <f t="shared" si="245"/>
        <v>0</v>
      </c>
      <c r="AJ677" s="233">
        <f t="shared" si="246"/>
        <v>0</v>
      </c>
      <c r="AK677" s="233">
        <f t="shared" si="247"/>
        <v>0</v>
      </c>
      <c r="AL677" s="233">
        <f t="shared" si="248"/>
        <v>0</v>
      </c>
      <c r="AM677" s="233">
        <f t="shared" si="249"/>
        <v>0</v>
      </c>
      <c r="AN677" s="233">
        <f t="shared" si="250"/>
        <v>0</v>
      </c>
      <c r="AO677" s="233">
        <f t="shared" si="251"/>
        <v>0</v>
      </c>
      <c r="AP677" s="233">
        <f t="shared" si="252"/>
        <v>0</v>
      </c>
      <c r="AQ677" s="233" t="str">
        <f t="shared" si="253"/>
        <v/>
      </c>
      <c r="AR677" s="113">
        <f t="shared" si="254"/>
        <v>0</v>
      </c>
    </row>
    <row r="678" spans="1:44">
      <c r="A678" s="158"/>
      <c r="B678" s="153"/>
      <c r="C678" s="154"/>
      <c r="D678" s="154"/>
      <c r="E678" s="154"/>
      <c r="F678" s="154"/>
      <c r="G678" s="154"/>
      <c r="H678" s="154"/>
      <c r="I678" s="141"/>
      <c r="J678" s="149"/>
      <c r="K678" s="143"/>
      <c r="L678" s="185">
        <f t="shared" si="237"/>
        <v>0</v>
      </c>
      <c r="M678" s="185">
        <f t="shared" si="238"/>
        <v>0</v>
      </c>
      <c r="N678" s="186">
        <f t="shared" si="239"/>
        <v>0</v>
      </c>
      <c r="O678" s="180"/>
      <c r="P678" s="177"/>
      <c r="Q678" s="166" t="str">
        <f t="shared" si="240"/>
        <v/>
      </c>
      <c r="R678" s="166"/>
      <c r="S678" s="167" t="e">
        <f>IF(HYPERLINK(INDEX(Tables!D:D,MATCH('BG Justif'!Q678,Tables!F:F,0)))&lt;&gt;"",HYPERLINK(INDEX(Tables!D:D,MATCH('BG Justif'!Q678,Tables!F:F,0)),"Tableau de variation"),"")</f>
        <v>#N/A</v>
      </c>
      <c r="T678" s="168"/>
      <c r="U678" s="169"/>
      <c r="Z678" s="233" t="str">
        <f t="shared" si="241"/>
        <v/>
      </c>
      <c r="AA678" s="233">
        <f t="shared" si="242"/>
        <v>0</v>
      </c>
      <c r="AB678" s="233">
        <f t="shared" si="255"/>
        <v>0</v>
      </c>
      <c r="AC678" s="233">
        <f t="shared" si="256"/>
        <v>0</v>
      </c>
      <c r="AD678" s="233">
        <f t="shared" si="257"/>
        <v>0</v>
      </c>
      <c r="AE678" s="233">
        <f t="shared" si="258"/>
        <v>0</v>
      </c>
      <c r="AF678" s="233">
        <f t="shared" si="259"/>
        <v>0</v>
      </c>
      <c r="AG678" s="233">
        <f t="shared" si="243"/>
        <v>0</v>
      </c>
      <c r="AH678" s="233">
        <f t="shared" si="244"/>
        <v>0</v>
      </c>
      <c r="AI678" s="233">
        <f t="shared" si="245"/>
        <v>0</v>
      </c>
      <c r="AJ678" s="233">
        <f t="shared" si="246"/>
        <v>0</v>
      </c>
      <c r="AK678" s="233">
        <f t="shared" si="247"/>
        <v>0</v>
      </c>
      <c r="AL678" s="233">
        <f t="shared" si="248"/>
        <v>0</v>
      </c>
      <c r="AM678" s="233">
        <f t="shared" si="249"/>
        <v>0</v>
      </c>
      <c r="AN678" s="233">
        <f t="shared" si="250"/>
        <v>0</v>
      </c>
      <c r="AO678" s="233">
        <f t="shared" si="251"/>
        <v>0</v>
      </c>
      <c r="AP678" s="233">
        <f t="shared" si="252"/>
        <v>0</v>
      </c>
      <c r="AQ678" s="233" t="str">
        <f t="shared" si="253"/>
        <v/>
      </c>
      <c r="AR678" s="113">
        <f t="shared" si="254"/>
        <v>0</v>
      </c>
    </row>
    <row r="679" spans="1:44">
      <c r="A679" s="158"/>
      <c r="B679" s="153"/>
      <c r="C679" s="154"/>
      <c r="D679" s="154"/>
      <c r="E679" s="154"/>
      <c r="F679" s="154"/>
      <c r="G679" s="154"/>
      <c r="H679" s="154"/>
      <c r="I679" s="150"/>
      <c r="J679" s="149"/>
      <c r="K679" s="151"/>
      <c r="L679" s="185">
        <f t="shared" si="237"/>
        <v>0</v>
      </c>
      <c r="M679" s="185">
        <f t="shared" si="238"/>
        <v>0</v>
      </c>
      <c r="N679" s="186">
        <f t="shared" si="239"/>
        <v>0</v>
      </c>
      <c r="O679" s="180"/>
      <c r="P679" s="177"/>
      <c r="Q679" s="166" t="str">
        <f t="shared" si="240"/>
        <v/>
      </c>
      <c r="R679" s="166"/>
      <c r="S679" s="167" t="e">
        <f>IF(HYPERLINK(INDEX(Tables!D:D,MATCH('BG Justif'!Q679,Tables!F:F,0)))&lt;&gt;"",HYPERLINK(INDEX(Tables!D:D,MATCH('BG Justif'!Q679,Tables!F:F,0)),"Tableau de variation"),"")</f>
        <v>#N/A</v>
      </c>
      <c r="T679" s="168"/>
      <c r="U679" s="169"/>
      <c r="Z679" s="233" t="str">
        <f t="shared" si="241"/>
        <v/>
      </c>
      <c r="AA679" s="233">
        <f t="shared" si="242"/>
        <v>0</v>
      </c>
      <c r="AB679" s="233">
        <f t="shared" si="255"/>
        <v>0</v>
      </c>
      <c r="AC679" s="233">
        <f t="shared" si="256"/>
        <v>0</v>
      </c>
      <c r="AD679" s="233">
        <f t="shared" si="257"/>
        <v>0</v>
      </c>
      <c r="AE679" s="233">
        <f t="shared" si="258"/>
        <v>0</v>
      </c>
      <c r="AF679" s="233">
        <f t="shared" si="259"/>
        <v>0</v>
      </c>
      <c r="AG679" s="233">
        <f t="shared" si="243"/>
        <v>0</v>
      </c>
      <c r="AH679" s="233">
        <f t="shared" si="244"/>
        <v>0</v>
      </c>
      <c r="AI679" s="233">
        <f t="shared" si="245"/>
        <v>0</v>
      </c>
      <c r="AJ679" s="233">
        <f t="shared" si="246"/>
        <v>0</v>
      </c>
      <c r="AK679" s="233">
        <f t="shared" si="247"/>
        <v>0</v>
      </c>
      <c r="AL679" s="233">
        <f t="shared" si="248"/>
        <v>0</v>
      </c>
      <c r="AM679" s="233">
        <f t="shared" si="249"/>
        <v>0</v>
      </c>
      <c r="AN679" s="233">
        <f t="shared" si="250"/>
        <v>0</v>
      </c>
      <c r="AO679" s="233">
        <f t="shared" si="251"/>
        <v>0</v>
      </c>
      <c r="AP679" s="233">
        <f t="shared" si="252"/>
        <v>0</v>
      </c>
      <c r="AQ679" s="233" t="str">
        <f t="shared" si="253"/>
        <v/>
      </c>
      <c r="AR679" s="113">
        <f t="shared" si="254"/>
        <v>0</v>
      </c>
    </row>
    <row r="680" spans="1:44">
      <c r="A680" s="158"/>
      <c r="B680" s="153"/>
      <c r="C680" s="154"/>
      <c r="D680" s="154"/>
      <c r="E680" s="154"/>
      <c r="F680" s="154"/>
      <c r="G680" s="154"/>
      <c r="H680" s="154"/>
      <c r="I680" s="141"/>
      <c r="J680" s="149"/>
      <c r="K680" s="143"/>
      <c r="L680" s="185">
        <f t="shared" si="237"/>
        <v>0</v>
      </c>
      <c r="M680" s="185">
        <f t="shared" si="238"/>
        <v>0</v>
      </c>
      <c r="N680" s="186">
        <f t="shared" si="239"/>
        <v>0</v>
      </c>
      <c r="O680" s="180"/>
      <c r="P680" s="177"/>
      <c r="Q680" s="166" t="str">
        <f t="shared" si="240"/>
        <v/>
      </c>
      <c r="R680" s="166"/>
      <c r="S680" s="167" t="e">
        <f>IF(HYPERLINK(INDEX(Tables!D:D,MATCH('BG Justif'!Q680,Tables!F:F,0)))&lt;&gt;"",HYPERLINK(INDEX(Tables!D:D,MATCH('BG Justif'!Q680,Tables!F:F,0)),"Tableau de variation"),"")</f>
        <v>#N/A</v>
      </c>
      <c r="T680" s="168"/>
      <c r="U680" s="169"/>
      <c r="Z680" s="233" t="str">
        <f t="shared" si="241"/>
        <v/>
      </c>
      <c r="AA680" s="233">
        <f t="shared" si="242"/>
        <v>0</v>
      </c>
      <c r="AB680" s="233">
        <f t="shared" si="255"/>
        <v>0</v>
      </c>
      <c r="AC680" s="233">
        <f t="shared" si="256"/>
        <v>0</v>
      </c>
      <c r="AD680" s="233">
        <f t="shared" si="257"/>
        <v>0</v>
      </c>
      <c r="AE680" s="233">
        <f t="shared" si="258"/>
        <v>0</v>
      </c>
      <c r="AF680" s="233">
        <f t="shared" si="259"/>
        <v>0</v>
      </c>
      <c r="AG680" s="233">
        <f t="shared" si="243"/>
        <v>0</v>
      </c>
      <c r="AH680" s="233">
        <f t="shared" si="244"/>
        <v>0</v>
      </c>
      <c r="AI680" s="233">
        <f t="shared" si="245"/>
        <v>0</v>
      </c>
      <c r="AJ680" s="233">
        <f t="shared" si="246"/>
        <v>0</v>
      </c>
      <c r="AK680" s="233">
        <f t="shared" si="247"/>
        <v>0</v>
      </c>
      <c r="AL680" s="233">
        <f t="shared" si="248"/>
        <v>0</v>
      </c>
      <c r="AM680" s="233">
        <f t="shared" si="249"/>
        <v>0</v>
      </c>
      <c r="AN680" s="233">
        <f t="shared" si="250"/>
        <v>0</v>
      </c>
      <c r="AO680" s="233">
        <f t="shared" si="251"/>
        <v>0</v>
      </c>
      <c r="AP680" s="233">
        <f t="shared" si="252"/>
        <v>0</v>
      </c>
      <c r="AQ680" s="233" t="str">
        <f t="shared" si="253"/>
        <v/>
      </c>
      <c r="AR680" s="113">
        <f t="shared" si="254"/>
        <v>0</v>
      </c>
    </row>
    <row r="681" spans="1:44">
      <c r="A681" s="158"/>
      <c r="B681" s="153"/>
      <c r="C681" s="154"/>
      <c r="D681" s="154"/>
      <c r="E681" s="154"/>
      <c r="F681" s="154"/>
      <c r="G681" s="154"/>
      <c r="H681" s="154"/>
      <c r="I681" s="150"/>
      <c r="J681" s="149"/>
      <c r="K681" s="151"/>
      <c r="L681" s="185">
        <f t="shared" si="237"/>
        <v>0</v>
      </c>
      <c r="M681" s="185">
        <f t="shared" si="238"/>
        <v>0</v>
      </c>
      <c r="N681" s="186">
        <f t="shared" si="239"/>
        <v>0</v>
      </c>
      <c r="O681" s="180"/>
      <c r="P681" s="177"/>
      <c r="Q681" s="166" t="str">
        <f t="shared" si="240"/>
        <v/>
      </c>
      <c r="R681" s="166"/>
      <c r="S681" s="167" t="e">
        <f>IF(HYPERLINK(INDEX(Tables!D:D,MATCH('BG Justif'!Q681,Tables!F:F,0)))&lt;&gt;"",HYPERLINK(INDEX(Tables!D:D,MATCH('BG Justif'!Q681,Tables!F:F,0)),"Tableau de variation"),"")</f>
        <v>#N/A</v>
      </c>
      <c r="T681" s="168"/>
      <c r="U681" s="169"/>
      <c r="Z681" s="233" t="str">
        <f t="shared" si="241"/>
        <v/>
      </c>
      <c r="AA681" s="233">
        <f t="shared" si="242"/>
        <v>0</v>
      </c>
      <c r="AB681" s="233">
        <f t="shared" si="255"/>
        <v>0</v>
      </c>
      <c r="AC681" s="233">
        <f t="shared" si="256"/>
        <v>0</v>
      </c>
      <c r="AD681" s="233">
        <f t="shared" si="257"/>
        <v>0</v>
      </c>
      <c r="AE681" s="233">
        <f t="shared" si="258"/>
        <v>0</v>
      </c>
      <c r="AF681" s="233">
        <f t="shared" si="259"/>
        <v>0</v>
      </c>
      <c r="AG681" s="233">
        <f t="shared" si="243"/>
        <v>0</v>
      </c>
      <c r="AH681" s="233">
        <f t="shared" si="244"/>
        <v>0</v>
      </c>
      <c r="AI681" s="233">
        <f t="shared" si="245"/>
        <v>0</v>
      </c>
      <c r="AJ681" s="233">
        <f t="shared" si="246"/>
        <v>0</v>
      </c>
      <c r="AK681" s="233">
        <f t="shared" si="247"/>
        <v>0</v>
      </c>
      <c r="AL681" s="233">
        <f t="shared" si="248"/>
        <v>0</v>
      </c>
      <c r="AM681" s="233">
        <f t="shared" si="249"/>
        <v>0</v>
      </c>
      <c r="AN681" s="233">
        <f t="shared" si="250"/>
        <v>0</v>
      </c>
      <c r="AO681" s="233">
        <f t="shared" si="251"/>
        <v>0</v>
      </c>
      <c r="AP681" s="233">
        <f t="shared" si="252"/>
        <v>0</v>
      </c>
      <c r="AQ681" s="233" t="str">
        <f t="shared" si="253"/>
        <v/>
      </c>
      <c r="AR681" s="113">
        <f t="shared" si="254"/>
        <v>0</v>
      </c>
    </row>
    <row r="682" spans="1:44">
      <c r="A682" s="158"/>
      <c r="B682" s="153"/>
      <c r="C682" s="154"/>
      <c r="D682" s="154"/>
      <c r="E682" s="154"/>
      <c r="F682" s="154"/>
      <c r="G682" s="154"/>
      <c r="H682" s="154"/>
      <c r="I682" s="141"/>
      <c r="J682" s="149"/>
      <c r="K682" s="143"/>
      <c r="L682" s="185">
        <f t="shared" ref="L682:L745" si="260">+C682-D682</f>
        <v>0</v>
      </c>
      <c r="M682" s="185">
        <f t="shared" ref="M682:M745" si="261">+G682-H682</f>
        <v>0</v>
      </c>
      <c r="N682" s="186">
        <f t="shared" ref="N682:N745" si="262">-L682+M682</f>
        <v>0</v>
      </c>
      <c r="O682" s="180"/>
      <c r="P682" s="177"/>
      <c r="Q682" s="166" t="str">
        <f t="shared" si="240"/>
        <v/>
      </c>
      <c r="R682" s="166"/>
      <c r="S682" s="167" t="e">
        <f>IF(HYPERLINK(INDEX(Tables!D:D,MATCH('BG Justif'!Q682,Tables!F:F,0)))&lt;&gt;"",HYPERLINK(INDEX(Tables!D:D,MATCH('BG Justif'!Q682,Tables!F:F,0)),"Tableau de variation"),"")</f>
        <v>#N/A</v>
      </c>
      <c r="T682" s="168"/>
      <c r="U682" s="169"/>
      <c r="Z682" s="233" t="str">
        <f t="shared" si="241"/>
        <v/>
      </c>
      <c r="AA682" s="233">
        <f t="shared" si="242"/>
        <v>0</v>
      </c>
      <c r="AB682" s="233">
        <f t="shared" si="255"/>
        <v>0</v>
      </c>
      <c r="AC682" s="233">
        <f t="shared" si="256"/>
        <v>0</v>
      </c>
      <c r="AD682" s="233">
        <f t="shared" si="257"/>
        <v>0</v>
      </c>
      <c r="AE682" s="233">
        <f t="shared" si="258"/>
        <v>0</v>
      </c>
      <c r="AF682" s="233">
        <f t="shared" si="259"/>
        <v>0</v>
      </c>
      <c r="AG682" s="233">
        <f t="shared" si="243"/>
        <v>0</v>
      </c>
      <c r="AH682" s="233">
        <f t="shared" si="244"/>
        <v>0</v>
      </c>
      <c r="AI682" s="233">
        <f t="shared" si="245"/>
        <v>0</v>
      </c>
      <c r="AJ682" s="233">
        <f t="shared" si="246"/>
        <v>0</v>
      </c>
      <c r="AK682" s="233">
        <f t="shared" si="247"/>
        <v>0</v>
      </c>
      <c r="AL682" s="233">
        <f t="shared" si="248"/>
        <v>0</v>
      </c>
      <c r="AM682" s="233">
        <f t="shared" si="249"/>
        <v>0</v>
      </c>
      <c r="AN682" s="233">
        <f t="shared" si="250"/>
        <v>0</v>
      </c>
      <c r="AO682" s="233">
        <f t="shared" si="251"/>
        <v>0</v>
      </c>
      <c r="AP682" s="233">
        <f t="shared" si="252"/>
        <v>0</v>
      </c>
      <c r="AQ682" s="233" t="str">
        <f t="shared" si="253"/>
        <v/>
      </c>
      <c r="AR682" s="113">
        <f t="shared" si="254"/>
        <v>0</v>
      </c>
    </row>
    <row r="683" spans="1:44">
      <c r="A683" s="158"/>
      <c r="B683" s="153"/>
      <c r="C683" s="154"/>
      <c r="D683" s="154"/>
      <c r="E683" s="154"/>
      <c r="F683" s="154"/>
      <c r="G683" s="154"/>
      <c r="H683" s="154"/>
      <c r="I683" s="150"/>
      <c r="J683" s="149"/>
      <c r="K683" s="151"/>
      <c r="L683" s="185">
        <f t="shared" si="260"/>
        <v>0</v>
      </c>
      <c r="M683" s="185">
        <f t="shared" si="261"/>
        <v>0</v>
      </c>
      <c r="N683" s="186">
        <f t="shared" si="262"/>
        <v>0</v>
      </c>
      <c r="O683" s="180"/>
      <c r="P683" s="177"/>
      <c r="Q683" s="166" t="str">
        <f t="shared" si="240"/>
        <v/>
      </c>
      <c r="R683" s="166"/>
      <c r="S683" s="167" t="e">
        <f>IF(HYPERLINK(INDEX(Tables!D:D,MATCH('BG Justif'!Q683,Tables!F:F,0)))&lt;&gt;"",HYPERLINK(INDEX(Tables!D:D,MATCH('BG Justif'!Q683,Tables!F:F,0)),"Tableau de variation"),"")</f>
        <v>#N/A</v>
      </c>
      <c r="T683" s="168"/>
      <c r="U683" s="169"/>
      <c r="Z683" s="233" t="str">
        <f t="shared" si="241"/>
        <v/>
      </c>
      <c r="AA683" s="233">
        <f t="shared" si="242"/>
        <v>0</v>
      </c>
      <c r="AB683" s="233">
        <f t="shared" si="255"/>
        <v>0</v>
      </c>
      <c r="AC683" s="233">
        <f t="shared" si="256"/>
        <v>0</v>
      </c>
      <c r="AD683" s="233">
        <f t="shared" si="257"/>
        <v>0</v>
      </c>
      <c r="AE683" s="233">
        <f t="shared" si="258"/>
        <v>0</v>
      </c>
      <c r="AF683" s="233">
        <f t="shared" si="259"/>
        <v>0</v>
      </c>
      <c r="AG683" s="233">
        <f t="shared" si="243"/>
        <v>0</v>
      </c>
      <c r="AH683" s="233">
        <f t="shared" si="244"/>
        <v>0</v>
      </c>
      <c r="AI683" s="233">
        <f t="shared" si="245"/>
        <v>0</v>
      </c>
      <c r="AJ683" s="233">
        <f t="shared" si="246"/>
        <v>0</v>
      </c>
      <c r="AK683" s="233">
        <f t="shared" si="247"/>
        <v>0</v>
      </c>
      <c r="AL683" s="233">
        <f t="shared" si="248"/>
        <v>0</v>
      </c>
      <c r="AM683" s="233">
        <f t="shared" si="249"/>
        <v>0</v>
      </c>
      <c r="AN683" s="233">
        <f t="shared" si="250"/>
        <v>0</v>
      </c>
      <c r="AO683" s="233">
        <f t="shared" si="251"/>
        <v>0</v>
      </c>
      <c r="AP683" s="233">
        <f t="shared" si="252"/>
        <v>0</v>
      </c>
      <c r="AQ683" s="233" t="str">
        <f t="shared" si="253"/>
        <v/>
      </c>
      <c r="AR683" s="113">
        <f t="shared" si="254"/>
        <v>0</v>
      </c>
    </row>
    <row r="684" spans="1:44">
      <c r="A684" s="158"/>
      <c r="B684" s="153"/>
      <c r="C684" s="154"/>
      <c r="D684" s="154"/>
      <c r="E684" s="154"/>
      <c r="F684" s="154"/>
      <c r="G684" s="154"/>
      <c r="H684" s="154"/>
      <c r="I684" s="141"/>
      <c r="J684" s="149"/>
      <c r="K684" s="143"/>
      <c r="L684" s="185">
        <f t="shared" si="260"/>
        <v>0</v>
      </c>
      <c r="M684" s="185">
        <f t="shared" si="261"/>
        <v>0</v>
      </c>
      <c r="N684" s="186">
        <f t="shared" si="262"/>
        <v>0</v>
      </c>
      <c r="O684" s="180"/>
      <c r="P684" s="177"/>
      <c r="Q684" s="166" t="str">
        <f t="shared" si="240"/>
        <v/>
      </c>
      <c r="R684" s="166"/>
      <c r="S684" s="167" t="e">
        <f>IF(HYPERLINK(INDEX(Tables!D:D,MATCH('BG Justif'!Q684,Tables!F:F,0)))&lt;&gt;"",HYPERLINK(INDEX(Tables!D:D,MATCH('BG Justif'!Q684,Tables!F:F,0)),"Tableau de variation"),"")</f>
        <v>#N/A</v>
      </c>
      <c r="T684" s="168"/>
      <c r="U684" s="169"/>
      <c r="Z684" s="233" t="str">
        <f t="shared" si="241"/>
        <v/>
      </c>
      <c r="AA684" s="233">
        <f t="shared" si="242"/>
        <v>0</v>
      </c>
      <c r="AB684" s="233">
        <f t="shared" si="255"/>
        <v>0</v>
      </c>
      <c r="AC684" s="233">
        <f t="shared" si="256"/>
        <v>0</v>
      </c>
      <c r="AD684" s="233">
        <f t="shared" si="257"/>
        <v>0</v>
      </c>
      <c r="AE684" s="233">
        <f t="shared" si="258"/>
        <v>0</v>
      </c>
      <c r="AF684" s="233">
        <f t="shared" si="259"/>
        <v>0</v>
      </c>
      <c r="AG684" s="233">
        <f t="shared" si="243"/>
        <v>0</v>
      </c>
      <c r="AH684" s="233">
        <f t="shared" si="244"/>
        <v>0</v>
      </c>
      <c r="AI684" s="233">
        <f t="shared" si="245"/>
        <v>0</v>
      </c>
      <c r="AJ684" s="233">
        <f t="shared" si="246"/>
        <v>0</v>
      </c>
      <c r="AK684" s="233">
        <f t="shared" si="247"/>
        <v>0</v>
      </c>
      <c r="AL684" s="233">
        <f t="shared" si="248"/>
        <v>0</v>
      </c>
      <c r="AM684" s="233">
        <f t="shared" si="249"/>
        <v>0</v>
      </c>
      <c r="AN684" s="233">
        <f t="shared" si="250"/>
        <v>0</v>
      </c>
      <c r="AO684" s="233">
        <f t="shared" si="251"/>
        <v>0</v>
      </c>
      <c r="AP684" s="233">
        <f t="shared" si="252"/>
        <v>0</v>
      </c>
      <c r="AQ684" s="233" t="str">
        <f t="shared" si="253"/>
        <v/>
      </c>
      <c r="AR684" s="113">
        <f t="shared" si="254"/>
        <v>0</v>
      </c>
    </row>
    <row r="685" spans="1:44">
      <c r="A685" s="158"/>
      <c r="B685" s="153"/>
      <c r="C685" s="154"/>
      <c r="D685" s="154"/>
      <c r="E685" s="154"/>
      <c r="F685" s="154"/>
      <c r="G685" s="154"/>
      <c r="H685" s="154"/>
      <c r="I685" s="150"/>
      <c r="J685" s="149"/>
      <c r="K685" s="151"/>
      <c r="L685" s="185">
        <f t="shared" si="260"/>
        <v>0</v>
      </c>
      <c r="M685" s="185">
        <f t="shared" si="261"/>
        <v>0</v>
      </c>
      <c r="N685" s="186">
        <f t="shared" si="262"/>
        <v>0</v>
      </c>
      <c r="O685" s="180"/>
      <c r="P685" s="177"/>
      <c r="Q685" s="166" t="str">
        <f t="shared" si="240"/>
        <v/>
      </c>
      <c r="R685" s="166"/>
      <c r="S685" s="167" t="e">
        <f>IF(HYPERLINK(INDEX(Tables!D:D,MATCH('BG Justif'!Q685,Tables!F:F,0)))&lt;&gt;"",HYPERLINK(INDEX(Tables!D:D,MATCH('BG Justif'!Q685,Tables!F:F,0)),"Tableau de variation"),"")</f>
        <v>#N/A</v>
      </c>
      <c r="T685" s="168"/>
      <c r="U685" s="169"/>
      <c r="Z685" s="233" t="str">
        <f t="shared" si="241"/>
        <v/>
      </c>
      <c r="AA685" s="233">
        <f t="shared" si="242"/>
        <v>0</v>
      </c>
      <c r="AB685" s="233">
        <f t="shared" si="255"/>
        <v>0</v>
      </c>
      <c r="AC685" s="233">
        <f t="shared" si="256"/>
        <v>0</v>
      </c>
      <c r="AD685" s="233">
        <f t="shared" si="257"/>
        <v>0</v>
      </c>
      <c r="AE685" s="233">
        <f t="shared" si="258"/>
        <v>0</v>
      </c>
      <c r="AF685" s="233">
        <f t="shared" si="259"/>
        <v>0</v>
      </c>
      <c r="AG685" s="233">
        <f t="shared" si="243"/>
        <v>0</v>
      </c>
      <c r="AH685" s="233">
        <f t="shared" si="244"/>
        <v>0</v>
      </c>
      <c r="AI685" s="233">
        <f t="shared" si="245"/>
        <v>0</v>
      </c>
      <c r="AJ685" s="233">
        <f t="shared" si="246"/>
        <v>0</v>
      </c>
      <c r="AK685" s="233">
        <f t="shared" si="247"/>
        <v>0</v>
      </c>
      <c r="AL685" s="233">
        <f t="shared" si="248"/>
        <v>0</v>
      </c>
      <c r="AM685" s="233">
        <f t="shared" si="249"/>
        <v>0</v>
      </c>
      <c r="AN685" s="233">
        <f t="shared" si="250"/>
        <v>0</v>
      </c>
      <c r="AO685" s="233">
        <f t="shared" si="251"/>
        <v>0</v>
      </c>
      <c r="AP685" s="233">
        <f t="shared" si="252"/>
        <v>0</v>
      </c>
      <c r="AQ685" s="233" t="str">
        <f t="shared" si="253"/>
        <v/>
      </c>
      <c r="AR685" s="113">
        <f t="shared" si="254"/>
        <v>0</v>
      </c>
    </row>
    <row r="686" spans="1:44">
      <c r="A686" s="158"/>
      <c r="B686" s="153"/>
      <c r="C686" s="154"/>
      <c r="D686" s="154"/>
      <c r="E686" s="154"/>
      <c r="F686" s="154"/>
      <c r="G686" s="154"/>
      <c r="H686" s="154"/>
      <c r="I686" s="141"/>
      <c r="J686" s="149"/>
      <c r="K686" s="143"/>
      <c r="L686" s="185">
        <f t="shared" si="260"/>
        <v>0</v>
      </c>
      <c r="M686" s="185">
        <f t="shared" si="261"/>
        <v>0</v>
      </c>
      <c r="N686" s="186">
        <f t="shared" si="262"/>
        <v>0</v>
      </c>
      <c r="O686" s="180"/>
      <c r="P686" s="177"/>
      <c r="Q686" s="166" t="str">
        <f t="shared" si="240"/>
        <v/>
      </c>
      <c r="R686" s="166"/>
      <c r="S686" s="167" t="e">
        <f>IF(HYPERLINK(INDEX(Tables!D:D,MATCH('BG Justif'!Q686,Tables!F:F,0)))&lt;&gt;"",HYPERLINK(INDEX(Tables!D:D,MATCH('BG Justif'!Q686,Tables!F:F,0)),"Tableau de variation"),"")</f>
        <v>#N/A</v>
      </c>
      <c r="T686" s="168"/>
      <c r="U686" s="169"/>
      <c r="Z686" s="233" t="str">
        <f t="shared" si="241"/>
        <v/>
      </c>
      <c r="AA686" s="233">
        <f t="shared" si="242"/>
        <v>0</v>
      </c>
      <c r="AB686" s="233">
        <f t="shared" si="255"/>
        <v>0</v>
      </c>
      <c r="AC686" s="233">
        <f t="shared" si="256"/>
        <v>0</v>
      </c>
      <c r="AD686" s="233">
        <f t="shared" si="257"/>
        <v>0</v>
      </c>
      <c r="AE686" s="233">
        <f t="shared" si="258"/>
        <v>0</v>
      </c>
      <c r="AF686" s="233">
        <f t="shared" si="259"/>
        <v>0</v>
      </c>
      <c r="AG686" s="233">
        <f t="shared" si="243"/>
        <v>0</v>
      </c>
      <c r="AH686" s="233">
        <f t="shared" si="244"/>
        <v>0</v>
      </c>
      <c r="AI686" s="233">
        <f t="shared" si="245"/>
        <v>0</v>
      </c>
      <c r="AJ686" s="233">
        <f t="shared" si="246"/>
        <v>0</v>
      </c>
      <c r="AK686" s="233">
        <f t="shared" si="247"/>
        <v>0</v>
      </c>
      <c r="AL686" s="233">
        <f t="shared" si="248"/>
        <v>0</v>
      </c>
      <c r="AM686" s="233">
        <f t="shared" si="249"/>
        <v>0</v>
      </c>
      <c r="AN686" s="233">
        <f t="shared" si="250"/>
        <v>0</v>
      </c>
      <c r="AO686" s="233">
        <f t="shared" si="251"/>
        <v>0</v>
      </c>
      <c r="AP686" s="233">
        <f t="shared" si="252"/>
        <v>0</v>
      </c>
      <c r="AQ686" s="233" t="str">
        <f t="shared" si="253"/>
        <v/>
      </c>
      <c r="AR686" s="113">
        <f t="shared" si="254"/>
        <v>0</v>
      </c>
    </row>
    <row r="687" spans="1:44">
      <c r="A687" s="158"/>
      <c r="B687" s="153"/>
      <c r="C687" s="154"/>
      <c r="D687" s="154"/>
      <c r="E687" s="154"/>
      <c r="F687" s="154"/>
      <c r="G687" s="154"/>
      <c r="H687" s="154"/>
      <c r="I687" s="150"/>
      <c r="J687" s="149"/>
      <c r="K687" s="151"/>
      <c r="L687" s="185">
        <f t="shared" si="260"/>
        <v>0</v>
      </c>
      <c r="M687" s="185">
        <f t="shared" si="261"/>
        <v>0</v>
      </c>
      <c r="N687" s="186">
        <f t="shared" si="262"/>
        <v>0</v>
      </c>
      <c r="O687" s="180"/>
      <c r="P687" s="177"/>
      <c r="Q687" s="166" t="str">
        <f t="shared" si="240"/>
        <v/>
      </c>
      <c r="R687" s="166"/>
      <c r="S687" s="167" t="e">
        <f>IF(HYPERLINK(INDEX(Tables!D:D,MATCH('BG Justif'!Q687,Tables!F:F,0)))&lt;&gt;"",HYPERLINK(INDEX(Tables!D:D,MATCH('BG Justif'!Q687,Tables!F:F,0)),"Tableau de variation"),"")</f>
        <v>#N/A</v>
      </c>
      <c r="T687" s="168"/>
      <c r="U687" s="169"/>
      <c r="Z687" s="233" t="str">
        <f t="shared" si="241"/>
        <v/>
      </c>
      <c r="AA687" s="233">
        <f t="shared" si="242"/>
        <v>0</v>
      </c>
      <c r="AB687" s="233">
        <f t="shared" si="255"/>
        <v>0</v>
      </c>
      <c r="AC687" s="233">
        <f t="shared" si="256"/>
        <v>0</v>
      </c>
      <c r="AD687" s="233">
        <f t="shared" si="257"/>
        <v>0</v>
      </c>
      <c r="AE687" s="233">
        <f t="shared" si="258"/>
        <v>0</v>
      </c>
      <c r="AF687" s="233">
        <f t="shared" si="259"/>
        <v>0</v>
      </c>
      <c r="AG687" s="233">
        <f t="shared" si="243"/>
        <v>0</v>
      </c>
      <c r="AH687" s="233">
        <f t="shared" si="244"/>
        <v>0</v>
      </c>
      <c r="AI687" s="233">
        <f t="shared" si="245"/>
        <v>0</v>
      </c>
      <c r="AJ687" s="233">
        <f t="shared" si="246"/>
        <v>0</v>
      </c>
      <c r="AK687" s="233">
        <f t="shared" si="247"/>
        <v>0</v>
      </c>
      <c r="AL687" s="233">
        <f t="shared" si="248"/>
        <v>0</v>
      </c>
      <c r="AM687" s="233">
        <f t="shared" si="249"/>
        <v>0</v>
      </c>
      <c r="AN687" s="233">
        <f t="shared" si="250"/>
        <v>0</v>
      </c>
      <c r="AO687" s="233">
        <f t="shared" si="251"/>
        <v>0</v>
      </c>
      <c r="AP687" s="233">
        <f t="shared" si="252"/>
        <v>0</v>
      </c>
      <c r="AQ687" s="233" t="str">
        <f t="shared" si="253"/>
        <v/>
      </c>
      <c r="AR687" s="113">
        <f t="shared" si="254"/>
        <v>0</v>
      </c>
    </row>
    <row r="688" spans="1:44">
      <c r="A688" s="158"/>
      <c r="B688" s="153"/>
      <c r="C688" s="154"/>
      <c r="D688" s="154"/>
      <c r="E688" s="154"/>
      <c r="F688" s="154"/>
      <c r="G688" s="154"/>
      <c r="H688" s="154"/>
      <c r="I688" s="141"/>
      <c r="J688" s="149"/>
      <c r="K688" s="143"/>
      <c r="L688" s="185">
        <f t="shared" si="260"/>
        <v>0</v>
      </c>
      <c r="M688" s="185">
        <f t="shared" si="261"/>
        <v>0</v>
      </c>
      <c r="N688" s="186">
        <f t="shared" si="262"/>
        <v>0</v>
      </c>
      <c r="O688" s="180"/>
      <c r="P688" s="177"/>
      <c r="Q688" s="166" t="str">
        <f t="shared" si="240"/>
        <v/>
      </c>
      <c r="R688" s="166"/>
      <c r="S688" s="167" t="e">
        <f>IF(HYPERLINK(INDEX(Tables!D:D,MATCH('BG Justif'!Q688,Tables!F:F,0)))&lt;&gt;"",HYPERLINK(INDEX(Tables!D:D,MATCH('BG Justif'!Q688,Tables!F:F,0)),"Tableau de variation"),"")</f>
        <v>#N/A</v>
      </c>
      <c r="T688" s="168"/>
      <c r="U688" s="169"/>
      <c r="Z688" s="233" t="str">
        <f t="shared" si="241"/>
        <v/>
      </c>
      <c r="AA688" s="233">
        <f t="shared" si="242"/>
        <v>0</v>
      </c>
      <c r="AB688" s="233">
        <f t="shared" si="255"/>
        <v>0</v>
      </c>
      <c r="AC688" s="233">
        <f t="shared" si="256"/>
        <v>0</v>
      </c>
      <c r="AD688" s="233">
        <f t="shared" si="257"/>
        <v>0</v>
      </c>
      <c r="AE688" s="233">
        <f t="shared" si="258"/>
        <v>0</v>
      </c>
      <c r="AF688" s="233">
        <f t="shared" si="259"/>
        <v>0</v>
      </c>
      <c r="AG688" s="233">
        <f t="shared" si="243"/>
        <v>0</v>
      </c>
      <c r="AH688" s="233">
        <f t="shared" si="244"/>
        <v>0</v>
      </c>
      <c r="AI688" s="233">
        <f t="shared" si="245"/>
        <v>0</v>
      </c>
      <c r="AJ688" s="233">
        <f t="shared" si="246"/>
        <v>0</v>
      </c>
      <c r="AK688" s="233">
        <f t="shared" si="247"/>
        <v>0</v>
      </c>
      <c r="AL688" s="233">
        <f t="shared" si="248"/>
        <v>0</v>
      </c>
      <c r="AM688" s="233">
        <f t="shared" si="249"/>
        <v>0</v>
      </c>
      <c r="AN688" s="233">
        <f t="shared" si="250"/>
        <v>0</v>
      </c>
      <c r="AO688" s="233">
        <f t="shared" si="251"/>
        <v>0</v>
      </c>
      <c r="AP688" s="233">
        <f t="shared" si="252"/>
        <v>0</v>
      </c>
      <c r="AQ688" s="233" t="str">
        <f t="shared" si="253"/>
        <v/>
      </c>
      <c r="AR688" s="113">
        <f t="shared" si="254"/>
        <v>0</v>
      </c>
    </row>
    <row r="689" spans="1:44">
      <c r="A689" s="158"/>
      <c r="B689" s="153"/>
      <c r="C689" s="154"/>
      <c r="D689" s="154"/>
      <c r="E689" s="154"/>
      <c r="F689" s="154"/>
      <c r="G689" s="154"/>
      <c r="H689" s="154"/>
      <c r="I689" s="150"/>
      <c r="J689" s="149"/>
      <c r="K689" s="151"/>
      <c r="L689" s="185">
        <f t="shared" si="260"/>
        <v>0</v>
      </c>
      <c r="M689" s="185">
        <f t="shared" si="261"/>
        <v>0</v>
      </c>
      <c r="N689" s="186">
        <f t="shared" si="262"/>
        <v>0</v>
      </c>
      <c r="O689" s="180"/>
      <c r="P689" s="177"/>
      <c r="Q689" s="166" t="str">
        <f t="shared" si="240"/>
        <v/>
      </c>
      <c r="R689" s="166"/>
      <c r="S689" s="167" t="e">
        <f>IF(HYPERLINK(INDEX(Tables!D:D,MATCH('BG Justif'!Q689,Tables!F:F,0)))&lt;&gt;"",HYPERLINK(INDEX(Tables!D:D,MATCH('BG Justif'!Q689,Tables!F:F,0)),"Tableau de variation"),"")</f>
        <v>#N/A</v>
      </c>
      <c r="T689" s="168"/>
      <c r="U689" s="169"/>
      <c r="Z689" s="233" t="str">
        <f t="shared" si="241"/>
        <v/>
      </c>
      <c r="AA689" s="233">
        <f t="shared" si="242"/>
        <v>0</v>
      </c>
      <c r="AB689" s="233">
        <f t="shared" si="255"/>
        <v>0</v>
      </c>
      <c r="AC689" s="233">
        <f t="shared" si="256"/>
        <v>0</v>
      </c>
      <c r="AD689" s="233">
        <f t="shared" si="257"/>
        <v>0</v>
      </c>
      <c r="AE689" s="233">
        <f t="shared" si="258"/>
        <v>0</v>
      </c>
      <c r="AF689" s="233">
        <f t="shared" si="259"/>
        <v>0</v>
      </c>
      <c r="AG689" s="233">
        <f t="shared" si="243"/>
        <v>0</v>
      </c>
      <c r="AH689" s="233">
        <f t="shared" si="244"/>
        <v>0</v>
      </c>
      <c r="AI689" s="233">
        <f t="shared" si="245"/>
        <v>0</v>
      </c>
      <c r="AJ689" s="233">
        <f t="shared" si="246"/>
        <v>0</v>
      </c>
      <c r="AK689" s="233">
        <f t="shared" si="247"/>
        <v>0</v>
      </c>
      <c r="AL689" s="233">
        <f t="shared" si="248"/>
        <v>0</v>
      </c>
      <c r="AM689" s="233">
        <f t="shared" si="249"/>
        <v>0</v>
      </c>
      <c r="AN689" s="233">
        <f t="shared" si="250"/>
        <v>0</v>
      </c>
      <c r="AO689" s="233">
        <f t="shared" si="251"/>
        <v>0</v>
      </c>
      <c r="AP689" s="233">
        <f t="shared" si="252"/>
        <v>0</v>
      </c>
      <c r="AQ689" s="233" t="str">
        <f t="shared" si="253"/>
        <v/>
      </c>
      <c r="AR689" s="113">
        <f t="shared" si="254"/>
        <v>0</v>
      </c>
    </row>
    <row r="690" spans="1:44">
      <c r="A690" s="158"/>
      <c r="B690" s="153"/>
      <c r="C690" s="154"/>
      <c r="D690" s="154"/>
      <c r="E690" s="154"/>
      <c r="F690" s="154"/>
      <c r="G690" s="154"/>
      <c r="H690" s="154"/>
      <c r="I690" s="141"/>
      <c r="J690" s="149"/>
      <c r="K690" s="143"/>
      <c r="L690" s="185">
        <f t="shared" si="260"/>
        <v>0</v>
      </c>
      <c r="M690" s="185">
        <f t="shared" si="261"/>
        <v>0</v>
      </c>
      <c r="N690" s="186">
        <f t="shared" si="262"/>
        <v>0</v>
      </c>
      <c r="O690" s="180"/>
      <c r="P690" s="177"/>
      <c r="Q690" s="166" t="str">
        <f t="shared" si="240"/>
        <v/>
      </c>
      <c r="R690" s="166"/>
      <c r="S690" s="167" t="e">
        <f>IF(HYPERLINK(INDEX(Tables!D:D,MATCH('BG Justif'!Q690,Tables!F:F,0)))&lt;&gt;"",HYPERLINK(INDEX(Tables!D:D,MATCH('BG Justif'!Q690,Tables!F:F,0)),"Tableau de variation"),"")</f>
        <v>#N/A</v>
      </c>
      <c r="T690" s="168"/>
      <c r="U690" s="169"/>
      <c r="Z690" s="233" t="str">
        <f t="shared" si="241"/>
        <v/>
      </c>
      <c r="AA690" s="233">
        <f t="shared" si="242"/>
        <v>0</v>
      </c>
      <c r="AB690" s="233">
        <f t="shared" si="255"/>
        <v>0</v>
      </c>
      <c r="AC690" s="233">
        <f t="shared" si="256"/>
        <v>0</v>
      </c>
      <c r="AD690" s="233">
        <f t="shared" si="257"/>
        <v>0</v>
      </c>
      <c r="AE690" s="233">
        <f t="shared" si="258"/>
        <v>0</v>
      </c>
      <c r="AF690" s="233">
        <f t="shared" si="259"/>
        <v>0</v>
      </c>
      <c r="AG690" s="233">
        <f t="shared" si="243"/>
        <v>0</v>
      </c>
      <c r="AH690" s="233">
        <f t="shared" si="244"/>
        <v>0</v>
      </c>
      <c r="AI690" s="233">
        <f t="shared" si="245"/>
        <v>0</v>
      </c>
      <c r="AJ690" s="233">
        <f t="shared" si="246"/>
        <v>0</v>
      </c>
      <c r="AK690" s="233">
        <f t="shared" si="247"/>
        <v>0</v>
      </c>
      <c r="AL690" s="233">
        <f t="shared" si="248"/>
        <v>0</v>
      </c>
      <c r="AM690" s="233">
        <f t="shared" si="249"/>
        <v>0</v>
      </c>
      <c r="AN690" s="233">
        <f t="shared" si="250"/>
        <v>0</v>
      </c>
      <c r="AO690" s="233">
        <f t="shared" si="251"/>
        <v>0</v>
      </c>
      <c r="AP690" s="233">
        <f t="shared" si="252"/>
        <v>0</v>
      </c>
      <c r="AQ690" s="233" t="str">
        <f t="shared" si="253"/>
        <v/>
      </c>
      <c r="AR690" s="113">
        <f t="shared" si="254"/>
        <v>0</v>
      </c>
    </row>
    <row r="691" spans="1:44">
      <c r="A691" s="158"/>
      <c r="B691" s="153"/>
      <c r="C691" s="154"/>
      <c r="D691" s="154"/>
      <c r="E691" s="154"/>
      <c r="F691" s="154"/>
      <c r="G691" s="154"/>
      <c r="H691" s="154"/>
      <c r="I691" s="150"/>
      <c r="J691" s="149"/>
      <c r="K691" s="151"/>
      <c r="L691" s="185">
        <f t="shared" si="260"/>
        <v>0</v>
      </c>
      <c r="M691" s="185">
        <f t="shared" si="261"/>
        <v>0</v>
      </c>
      <c r="N691" s="186">
        <f t="shared" si="262"/>
        <v>0</v>
      </c>
      <c r="O691" s="180"/>
      <c r="P691" s="177"/>
      <c r="Q691" s="166" t="str">
        <f t="shared" si="240"/>
        <v/>
      </c>
      <c r="R691" s="166"/>
      <c r="S691" s="167" t="e">
        <f>IF(HYPERLINK(INDEX(Tables!D:D,MATCH('BG Justif'!Q691,Tables!F:F,0)))&lt;&gt;"",HYPERLINK(INDEX(Tables!D:D,MATCH('BG Justif'!Q691,Tables!F:F,0)),"Tableau de variation"),"")</f>
        <v>#N/A</v>
      </c>
      <c r="T691" s="168"/>
      <c r="U691" s="169"/>
      <c r="Z691" s="233" t="str">
        <f t="shared" si="241"/>
        <v/>
      </c>
      <c r="AA691" s="233">
        <f t="shared" si="242"/>
        <v>0</v>
      </c>
      <c r="AB691" s="233">
        <f t="shared" si="255"/>
        <v>0</v>
      </c>
      <c r="AC691" s="233">
        <f t="shared" si="256"/>
        <v>0</v>
      </c>
      <c r="AD691" s="233">
        <f t="shared" si="257"/>
        <v>0</v>
      </c>
      <c r="AE691" s="233">
        <f t="shared" si="258"/>
        <v>0</v>
      </c>
      <c r="AF691" s="233">
        <f t="shared" si="259"/>
        <v>0</v>
      </c>
      <c r="AG691" s="233">
        <f t="shared" si="243"/>
        <v>0</v>
      </c>
      <c r="AH691" s="233">
        <f t="shared" si="244"/>
        <v>0</v>
      </c>
      <c r="AI691" s="233">
        <f t="shared" si="245"/>
        <v>0</v>
      </c>
      <c r="AJ691" s="233">
        <f t="shared" si="246"/>
        <v>0</v>
      </c>
      <c r="AK691" s="233">
        <f t="shared" si="247"/>
        <v>0</v>
      </c>
      <c r="AL691" s="233">
        <f t="shared" si="248"/>
        <v>0</v>
      </c>
      <c r="AM691" s="233">
        <f t="shared" si="249"/>
        <v>0</v>
      </c>
      <c r="AN691" s="233">
        <f t="shared" si="250"/>
        <v>0</v>
      </c>
      <c r="AO691" s="233">
        <f t="shared" si="251"/>
        <v>0</v>
      </c>
      <c r="AP691" s="233">
        <f t="shared" si="252"/>
        <v>0</v>
      </c>
      <c r="AQ691" s="233" t="str">
        <f t="shared" si="253"/>
        <v/>
      </c>
      <c r="AR691" s="113">
        <f t="shared" si="254"/>
        <v>0</v>
      </c>
    </row>
    <row r="692" spans="1:44">
      <c r="A692" s="158"/>
      <c r="B692" s="153"/>
      <c r="C692" s="154"/>
      <c r="D692" s="154"/>
      <c r="E692" s="154"/>
      <c r="F692" s="154"/>
      <c r="G692" s="154"/>
      <c r="H692" s="154"/>
      <c r="I692" s="141"/>
      <c r="J692" s="149"/>
      <c r="K692" s="143"/>
      <c r="L692" s="185">
        <f t="shared" si="260"/>
        <v>0</v>
      </c>
      <c r="M692" s="185">
        <f t="shared" si="261"/>
        <v>0</v>
      </c>
      <c r="N692" s="186">
        <f t="shared" si="262"/>
        <v>0</v>
      </c>
      <c r="O692" s="180"/>
      <c r="P692" s="177"/>
      <c r="Q692" s="166" t="str">
        <f t="shared" si="240"/>
        <v/>
      </c>
      <c r="R692" s="166"/>
      <c r="S692" s="167" t="e">
        <f>IF(HYPERLINK(INDEX(Tables!D:D,MATCH('BG Justif'!Q692,Tables!F:F,0)))&lt;&gt;"",HYPERLINK(INDEX(Tables!D:D,MATCH('BG Justif'!Q692,Tables!F:F,0)),"Tableau de variation"),"")</f>
        <v>#N/A</v>
      </c>
      <c r="T692" s="168"/>
      <c r="U692" s="169"/>
      <c r="Z692" s="233" t="str">
        <f t="shared" si="241"/>
        <v/>
      </c>
      <c r="AA692" s="233">
        <f t="shared" si="242"/>
        <v>0</v>
      </c>
      <c r="AB692" s="233">
        <f t="shared" si="255"/>
        <v>0</v>
      </c>
      <c r="AC692" s="233">
        <f t="shared" si="256"/>
        <v>0</v>
      </c>
      <c r="AD692" s="233">
        <f t="shared" si="257"/>
        <v>0</v>
      </c>
      <c r="AE692" s="233">
        <f t="shared" si="258"/>
        <v>0</v>
      </c>
      <c r="AF692" s="233">
        <f t="shared" si="259"/>
        <v>0</v>
      </c>
      <c r="AG692" s="233">
        <f t="shared" si="243"/>
        <v>0</v>
      </c>
      <c r="AH692" s="233">
        <f t="shared" si="244"/>
        <v>0</v>
      </c>
      <c r="AI692" s="233">
        <f t="shared" si="245"/>
        <v>0</v>
      </c>
      <c r="AJ692" s="233">
        <f t="shared" si="246"/>
        <v>0</v>
      </c>
      <c r="AK692" s="233">
        <f t="shared" si="247"/>
        <v>0</v>
      </c>
      <c r="AL692" s="233">
        <f t="shared" si="248"/>
        <v>0</v>
      </c>
      <c r="AM692" s="233">
        <f t="shared" si="249"/>
        <v>0</v>
      </c>
      <c r="AN692" s="233">
        <f t="shared" si="250"/>
        <v>0</v>
      </c>
      <c r="AO692" s="233">
        <f t="shared" si="251"/>
        <v>0</v>
      </c>
      <c r="AP692" s="233">
        <f t="shared" si="252"/>
        <v>0</v>
      </c>
      <c r="AQ692" s="233" t="str">
        <f t="shared" si="253"/>
        <v/>
      </c>
      <c r="AR692" s="113">
        <f t="shared" si="254"/>
        <v>0</v>
      </c>
    </row>
    <row r="693" spans="1:44">
      <c r="A693" s="158"/>
      <c r="B693" s="153"/>
      <c r="C693" s="154"/>
      <c r="D693" s="154"/>
      <c r="E693" s="154"/>
      <c r="F693" s="154"/>
      <c r="G693" s="154"/>
      <c r="H693" s="154"/>
      <c r="I693" s="150"/>
      <c r="J693" s="149"/>
      <c r="K693" s="151"/>
      <c r="L693" s="185">
        <f t="shared" si="260"/>
        <v>0</v>
      </c>
      <c r="M693" s="185">
        <f t="shared" si="261"/>
        <v>0</v>
      </c>
      <c r="N693" s="186">
        <f t="shared" si="262"/>
        <v>0</v>
      </c>
      <c r="O693" s="180"/>
      <c r="P693" s="177"/>
      <c r="Q693" s="166" t="str">
        <f t="shared" si="240"/>
        <v/>
      </c>
      <c r="R693" s="166"/>
      <c r="S693" s="167" t="e">
        <f>IF(HYPERLINK(INDEX(Tables!D:D,MATCH('BG Justif'!Q693,Tables!F:F,0)))&lt;&gt;"",HYPERLINK(INDEX(Tables!D:D,MATCH('BG Justif'!Q693,Tables!F:F,0)),"Tableau de variation"),"")</f>
        <v>#N/A</v>
      </c>
      <c r="T693" s="168"/>
      <c r="U693" s="169"/>
      <c r="Z693" s="233" t="str">
        <f t="shared" si="241"/>
        <v/>
      </c>
      <c r="AA693" s="233">
        <f t="shared" si="242"/>
        <v>0</v>
      </c>
      <c r="AB693" s="233">
        <f t="shared" si="255"/>
        <v>0</v>
      </c>
      <c r="AC693" s="233">
        <f t="shared" si="256"/>
        <v>0</v>
      </c>
      <c r="AD693" s="233">
        <f t="shared" si="257"/>
        <v>0</v>
      </c>
      <c r="AE693" s="233">
        <f t="shared" si="258"/>
        <v>0</v>
      </c>
      <c r="AF693" s="233">
        <f t="shared" si="259"/>
        <v>0</v>
      </c>
      <c r="AG693" s="233">
        <f t="shared" si="243"/>
        <v>0</v>
      </c>
      <c r="AH693" s="233">
        <f t="shared" si="244"/>
        <v>0</v>
      </c>
      <c r="AI693" s="233">
        <f t="shared" si="245"/>
        <v>0</v>
      </c>
      <c r="AJ693" s="233">
        <f t="shared" si="246"/>
        <v>0</v>
      </c>
      <c r="AK693" s="233">
        <f t="shared" si="247"/>
        <v>0</v>
      </c>
      <c r="AL693" s="233">
        <f t="shared" si="248"/>
        <v>0</v>
      </c>
      <c r="AM693" s="233">
        <f t="shared" si="249"/>
        <v>0</v>
      </c>
      <c r="AN693" s="233">
        <f t="shared" si="250"/>
        <v>0</v>
      </c>
      <c r="AO693" s="233">
        <f t="shared" si="251"/>
        <v>0</v>
      </c>
      <c r="AP693" s="233">
        <f t="shared" si="252"/>
        <v>0</v>
      </c>
      <c r="AQ693" s="233" t="str">
        <f t="shared" si="253"/>
        <v/>
      </c>
      <c r="AR693" s="113">
        <f t="shared" si="254"/>
        <v>0</v>
      </c>
    </row>
    <row r="694" spans="1:44">
      <c r="A694" s="158"/>
      <c r="B694" s="153"/>
      <c r="C694" s="154"/>
      <c r="D694" s="154"/>
      <c r="E694" s="154"/>
      <c r="F694" s="154"/>
      <c r="G694" s="154"/>
      <c r="H694" s="154"/>
      <c r="I694" s="141"/>
      <c r="J694" s="149"/>
      <c r="K694" s="143"/>
      <c r="L694" s="185">
        <f t="shared" si="260"/>
        <v>0</v>
      </c>
      <c r="M694" s="185">
        <f t="shared" si="261"/>
        <v>0</v>
      </c>
      <c r="N694" s="186">
        <f t="shared" si="262"/>
        <v>0</v>
      </c>
      <c r="O694" s="180"/>
      <c r="P694" s="177"/>
      <c r="Q694" s="166" t="str">
        <f t="shared" si="240"/>
        <v/>
      </c>
      <c r="R694" s="166"/>
      <c r="S694" s="167" t="e">
        <f>IF(HYPERLINK(INDEX(Tables!D:D,MATCH('BG Justif'!Q694,Tables!F:F,0)))&lt;&gt;"",HYPERLINK(INDEX(Tables!D:D,MATCH('BG Justif'!Q694,Tables!F:F,0)),"Tableau de variation"),"")</f>
        <v>#N/A</v>
      </c>
      <c r="T694" s="168"/>
      <c r="U694" s="169"/>
      <c r="Z694" s="233" t="str">
        <f t="shared" si="241"/>
        <v/>
      </c>
      <c r="AA694" s="233">
        <f t="shared" si="242"/>
        <v>0</v>
      </c>
      <c r="AB694" s="233">
        <f t="shared" si="255"/>
        <v>0</v>
      </c>
      <c r="AC694" s="233">
        <f t="shared" si="256"/>
        <v>0</v>
      </c>
      <c r="AD694" s="233">
        <f t="shared" si="257"/>
        <v>0</v>
      </c>
      <c r="AE694" s="233">
        <f t="shared" si="258"/>
        <v>0</v>
      </c>
      <c r="AF694" s="233">
        <f t="shared" si="259"/>
        <v>0</v>
      </c>
      <c r="AG694" s="233">
        <f t="shared" si="243"/>
        <v>0</v>
      </c>
      <c r="AH694" s="233">
        <f t="shared" si="244"/>
        <v>0</v>
      </c>
      <c r="AI694" s="233">
        <f t="shared" si="245"/>
        <v>0</v>
      </c>
      <c r="AJ694" s="233">
        <f t="shared" si="246"/>
        <v>0</v>
      </c>
      <c r="AK694" s="233">
        <f t="shared" si="247"/>
        <v>0</v>
      </c>
      <c r="AL694" s="233">
        <f t="shared" si="248"/>
        <v>0</v>
      </c>
      <c r="AM694" s="233">
        <f t="shared" si="249"/>
        <v>0</v>
      </c>
      <c r="AN694" s="233">
        <f t="shared" si="250"/>
        <v>0</v>
      </c>
      <c r="AO694" s="233">
        <f t="shared" si="251"/>
        <v>0</v>
      </c>
      <c r="AP694" s="233">
        <f t="shared" si="252"/>
        <v>0</v>
      </c>
      <c r="AQ694" s="233" t="str">
        <f t="shared" si="253"/>
        <v/>
      </c>
      <c r="AR694" s="113">
        <f t="shared" si="254"/>
        <v>0</v>
      </c>
    </row>
    <row r="695" spans="1:44">
      <c r="A695" s="158"/>
      <c r="B695" s="153"/>
      <c r="C695" s="154"/>
      <c r="D695" s="154"/>
      <c r="E695" s="154"/>
      <c r="F695" s="154"/>
      <c r="G695" s="154"/>
      <c r="H695" s="154"/>
      <c r="I695" s="150"/>
      <c r="J695" s="149"/>
      <c r="K695" s="151"/>
      <c r="L695" s="185">
        <f t="shared" si="260"/>
        <v>0</v>
      </c>
      <c r="M695" s="185">
        <f t="shared" si="261"/>
        <v>0</v>
      </c>
      <c r="N695" s="186">
        <f t="shared" si="262"/>
        <v>0</v>
      </c>
      <c r="O695" s="180"/>
      <c r="P695" s="177"/>
      <c r="Q695" s="166" t="str">
        <f t="shared" si="240"/>
        <v/>
      </c>
      <c r="R695" s="166"/>
      <c r="S695" s="167" t="e">
        <f>IF(HYPERLINK(INDEX(Tables!D:D,MATCH('BG Justif'!Q695,Tables!F:F,0)))&lt;&gt;"",HYPERLINK(INDEX(Tables!D:D,MATCH('BG Justif'!Q695,Tables!F:F,0)),"Tableau de variation"),"")</f>
        <v>#N/A</v>
      </c>
      <c r="T695" s="168"/>
      <c r="U695" s="169"/>
      <c r="Z695" s="233" t="str">
        <f t="shared" si="241"/>
        <v/>
      </c>
      <c r="AA695" s="233">
        <f t="shared" si="242"/>
        <v>0</v>
      </c>
      <c r="AB695" s="233">
        <f t="shared" si="255"/>
        <v>0</v>
      </c>
      <c r="AC695" s="233">
        <f t="shared" si="256"/>
        <v>0</v>
      </c>
      <c r="AD695" s="233">
        <f t="shared" si="257"/>
        <v>0</v>
      </c>
      <c r="AE695" s="233">
        <f t="shared" si="258"/>
        <v>0</v>
      </c>
      <c r="AF695" s="233">
        <f t="shared" si="259"/>
        <v>0</v>
      </c>
      <c r="AG695" s="233">
        <f t="shared" si="243"/>
        <v>0</v>
      </c>
      <c r="AH695" s="233">
        <f t="shared" si="244"/>
        <v>0</v>
      </c>
      <c r="AI695" s="233">
        <f t="shared" si="245"/>
        <v>0</v>
      </c>
      <c r="AJ695" s="233">
        <f t="shared" si="246"/>
        <v>0</v>
      </c>
      <c r="AK695" s="233">
        <f t="shared" si="247"/>
        <v>0</v>
      </c>
      <c r="AL695" s="233">
        <f t="shared" si="248"/>
        <v>0</v>
      </c>
      <c r="AM695" s="233">
        <f t="shared" si="249"/>
        <v>0</v>
      </c>
      <c r="AN695" s="233">
        <f t="shared" si="250"/>
        <v>0</v>
      </c>
      <c r="AO695" s="233">
        <f t="shared" si="251"/>
        <v>0</v>
      </c>
      <c r="AP695" s="233">
        <f t="shared" si="252"/>
        <v>0</v>
      </c>
      <c r="AQ695" s="233" t="str">
        <f t="shared" si="253"/>
        <v/>
      </c>
      <c r="AR695" s="113">
        <f t="shared" si="254"/>
        <v>0</v>
      </c>
    </row>
    <row r="696" spans="1:44">
      <c r="A696" s="158"/>
      <c r="B696" s="153"/>
      <c r="C696" s="154"/>
      <c r="D696" s="154"/>
      <c r="E696" s="154"/>
      <c r="F696" s="154"/>
      <c r="G696" s="154"/>
      <c r="H696" s="154"/>
      <c r="I696" s="141"/>
      <c r="J696" s="149"/>
      <c r="K696" s="143"/>
      <c r="L696" s="185">
        <f t="shared" si="260"/>
        <v>0</v>
      </c>
      <c r="M696" s="185">
        <f t="shared" si="261"/>
        <v>0</v>
      </c>
      <c r="N696" s="186">
        <f t="shared" si="262"/>
        <v>0</v>
      </c>
      <c r="O696" s="180"/>
      <c r="P696" s="177"/>
      <c r="Q696" s="166" t="str">
        <f t="shared" si="240"/>
        <v/>
      </c>
      <c r="R696" s="166"/>
      <c r="S696" s="167" t="e">
        <f>IF(HYPERLINK(INDEX(Tables!D:D,MATCH('BG Justif'!Q696,Tables!F:F,0)))&lt;&gt;"",HYPERLINK(INDEX(Tables!D:D,MATCH('BG Justif'!Q696,Tables!F:F,0)),"Tableau de variation"),"")</f>
        <v>#N/A</v>
      </c>
      <c r="T696" s="168"/>
      <c r="U696" s="169"/>
      <c r="Z696" s="233" t="str">
        <f t="shared" si="241"/>
        <v/>
      </c>
      <c r="AA696" s="233">
        <f t="shared" si="242"/>
        <v>0</v>
      </c>
      <c r="AB696" s="233">
        <f t="shared" si="255"/>
        <v>0</v>
      </c>
      <c r="AC696" s="233">
        <f t="shared" si="256"/>
        <v>0</v>
      </c>
      <c r="AD696" s="233">
        <f t="shared" si="257"/>
        <v>0</v>
      </c>
      <c r="AE696" s="233">
        <f t="shared" si="258"/>
        <v>0</v>
      </c>
      <c r="AF696" s="233">
        <f t="shared" si="259"/>
        <v>0</v>
      </c>
      <c r="AG696" s="233">
        <f t="shared" si="243"/>
        <v>0</v>
      </c>
      <c r="AH696" s="233">
        <f t="shared" si="244"/>
        <v>0</v>
      </c>
      <c r="AI696" s="233">
        <f t="shared" si="245"/>
        <v>0</v>
      </c>
      <c r="AJ696" s="233">
        <f t="shared" si="246"/>
        <v>0</v>
      </c>
      <c r="AK696" s="233">
        <f t="shared" si="247"/>
        <v>0</v>
      </c>
      <c r="AL696" s="233">
        <f t="shared" si="248"/>
        <v>0</v>
      </c>
      <c r="AM696" s="233">
        <f t="shared" si="249"/>
        <v>0</v>
      </c>
      <c r="AN696" s="233">
        <f t="shared" si="250"/>
        <v>0</v>
      </c>
      <c r="AO696" s="233">
        <f t="shared" si="251"/>
        <v>0</v>
      </c>
      <c r="AP696" s="233">
        <f t="shared" si="252"/>
        <v>0</v>
      </c>
      <c r="AQ696" s="233" t="str">
        <f t="shared" si="253"/>
        <v/>
      </c>
      <c r="AR696" s="113">
        <f t="shared" si="254"/>
        <v>0</v>
      </c>
    </row>
    <row r="697" spans="1:44">
      <c r="A697" s="158"/>
      <c r="B697" s="153"/>
      <c r="C697" s="154"/>
      <c r="D697" s="154"/>
      <c r="E697" s="154"/>
      <c r="F697" s="154"/>
      <c r="G697" s="154"/>
      <c r="H697" s="154"/>
      <c r="I697" s="150"/>
      <c r="J697" s="149"/>
      <c r="K697" s="151"/>
      <c r="L697" s="185">
        <f t="shared" si="260"/>
        <v>0</v>
      </c>
      <c r="M697" s="185">
        <f t="shared" si="261"/>
        <v>0</v>
      </c>
      <c r="N697" s="186">
        <f t="shared" si="262"/>
        <v>0</v>
      </c>
      <c r="O697" s="180"/>
      <c r="P697" s="177"/>
      <c r="Q697" s="166" t="str">
        <f t="shared" si="240"/>
        <v/>
      </c>
      <c r="R697" s="166"/>
      <c r="S697" s="167" t="e">
        <f>IF(HYPERLINK(INDEX(Tables!D:D,MATCH('BG Justif'!Q697,Tables!F:F,0)))&lt;&gt;"",HYPERLINK(INDEX(Tables!D:D,MATCH('BG Justif'!Q697,Tables!F:F,0)),"Tableau de variation"),"")</f>
        <v>#N/A</v>
      </c>
      <c r="T697" s="168"/>
      <c r="U697" s="169"/>
      <c r="Z697" s="233" t="str">
        <f t="shared" si="241"/>
        <v/>
      </c>
      <c r="AA697" s="233">
        <f t="shared" si="242"/>
        <v>0</v>
      </c>
      <c r="AB697" s="233">
        <f t="shared" si="255"/>
        <v>0</v>
      </c>
      <c r="AC697" s="233">
        <f t="shared" si="256"/>
        <v>0</v>
      </c>
      <c r="AD697" s="233">
        <f t="shared" si="257"/>
        <v>0</v>
      </c>
      <c r="AE697" s="233">
        <f t="shared" si="258"/>
        <v>0</v>
      </c>
      <c r="AF697" s="233">
        <f t="shared" si="259"/>
        <v>0</v>
      </c>
      <c r="AG697" s="233">
        <f t="shared" si="243"/>
        <v>0</v>
      </c>
      <c r="AH697" s="233">
        <f t="shared" si="244"/>
        <v>0</v>
      </c>
      <c r="AI697" s="233">
        <f t="shared" si="245"/>
        <v>0</v>
      </c>
      <c r="AJ697" s="233">
        <f t="shared" si="246"/>
        <v>0</v>
      </c>
      <c r="AK697" s="233">
        <f t="shared" si="247"/>
        <v>0</v>
      </c>
      <c r="AL697" s="233">
        <f t="shared" si="248"/>
        <v>0</v>
      </c>
      <c r="AM697" s="233">
        <f t="shared" si="249"/>
        <v>0</v>
      </c>
      <c r="AN697" s="233">
        <f t="shared" si="250"/>
        <v>0</v>
      </c>
      <c r="AO697" s="233">
        <f t="shared" si="251"/>
        <v>0</v>
      </c>
      <c r="AP697" s="233">
        <f t="shared" si="252"/>
        <v>0</v>
      </c>
      <c r="AQ697" s="233" t="str">
        <f t="shared" si="253"/>
        <v/>
      </c>
      <c r="AR697" s="113">
        <f t="shared" si="254"/>
        <v>0</v>
      </c>
    </row>
    <row r="698" spans="1:44">
      <c r="A698" s="158"/>
      <c r="B698" s="153"/>
      <c r="C698" s="154"/>
      <c r="D698" s="154"/>
      <c r="E698" s="154"/>
      <c r="F698" s="154"/>
      <c r="G698" s="154"/>
      <c r="H698" s="154"/>
      <c r="I698" s="141"/>
      <c r="J698" s="149"/>
      <c r="K698" s="143"/>
      <c r="L698" s="185">
        <f t="shared" si="260"/>
        <v>0</v>
      </c>
      <c r="M698" s="185">
        <f t="shared" si="261"/>
        <v>0</v>
      </c>
      <c r="N698" s="186">
        <f t="shared" si="262"/>
        <v>0</v>
      </c>
      <c r="O698" s="180"/>
      <c r="P698" s="177"/>
      <c r="Q698" s="166" t="str">
        <f t="shared" si="240"/>
        <v/>
      </c>
      <c r="R698" s="166"/>
      <c r="S698" s="167" t="e">
        <f>IF(HYPERLINK(INDEX(Tables!D:D,MATCH('BG Justif'!Q698,Tables!F:F,0)))&lt;&gt;"",HYPERLINK(INDEX(Tables!D:D,MATCH('BG Justif'!Q698,Tables!F:F,0)),"Tableau de variation"),"")</f>
        <v>#N/A</v>
      </c>
      <c r="T698" s="168"/>
      <c r="U698" s="169"/>
      <c r="Z698" s="233" t="str">
        <f t="shared" si="241"/>
        <v/>
      </c>
      <c r="AA698" s="233">
        <f t="shared" si="242"/>
        <v>0</v>
      </c>
      <c r="AB698" s="233">
        <f t="shared" si="255"/>
        <v>0</v>
      </c>
      <c r="AC698" s="233">
        <f t="shared" si="256"/>
        <v>0</v>
      </c>
      <c r="AD698" s="233">
        <f t="shared" si="257"/>
        <v>0</v>
      </c>
      <c r="AE698" s="233">
        <f t="shared" si="258"/>
        <v>0</v>
      </c>
      <c r="AF698" s="233">
        <f t="shared" si="259"/>
        <v>0</v>
      </c>
      <c r="AG698" s="233">
        <f t="shared" si="243"/>
        <v>0</v>
      </c>
      <c r="AH698" s="233">
        <f t="shared" si="244"/>
        <v>0</v>
      </c>
      <c r="AI698" s="233">
        <f t="shared" si="245"/>
        <v>0</v>
      </c>
      <c r="AJ698" s="233">
        <f t="shared" si="246"/>
        <v>0</v>
      </c>
      <c r="AK698" s="233">
        <f t="shared" si="247"/>
        <v>0</v>
      </c>
      <c r="AL698" s="233">
        <f t="shared" si="248"/>
        <v>0</v>
      </c>
      <c r="AM698" s="233">
        <f t="shared" si="249"/>
        <v>0</v>
      </c>
      <c r="AN698" s="233">
        <f t="shared" si="250"/>
        <v>0</v>
      </c>
      <c r="AO698" s="233">
        <f t="shared" si="251"/>
        <v>0</v>
      </c>
      <c r="AP698" s="233">
        <f t="shared" si="252"/>
        <v>0</v>
      </c>
      <c r="AQ698" s="233" t="str">
        <f t="shared" si="253"/>
        <v/>
      </c>
      <c r="AR698" s="113">
        <f t="shared" si="254"/>
        <v>0</v>
      </c>
    </row>
    <row r="699" spans="1:44">
      <c r="A699" s="158"/>
      <c r="B699" s="153"/>
      <c r="C699" s="154"/>
      <c r="D699" s="154"/>
      <c r="E699" s="154"/>
      <c r="F699" s="154"/>
      <c r="G699" s="154"/>
      <c r="H699" s="154"/>
      <c r="I699" s="150"/>
      <c r="J699" s="149"/>
      <c r="K699" s="151"/>
      <c r="L699" s="185">
        <f t="shared" si="260"/>
        <v>0</v>
      </c>
      <c r="M699" s="185">
        <f t="shared" si="261"/>
        <v>0</v>
      </c>
      <c r="N699" s="186">
        <f t="shared" si="262"/>
        <v>0</v>
      </c>
      <c r="O699" s="180"/>
      <c r="P699" s="177"/>
      <c r="Q699" s="166" t="str">
        <f t="shared" si="240"/>
        <v/>
      </c>
      <c r="R699" s="166"/>
      <c r="S699" s="167" t="e">
        <f>IF(HYPERLINK(INDEX(Tables!D:D,MATCH('BG Justif'!Q699,Tables!F:F,0)))&lt;&gt;"",HYPERLINK(INDEX(Tables!D:D,MATCH('BG Justif'!Q699,Tables!F:F,0)),"Tableau de variation"),"")</f>
        <v>#N/A</v>
      </c>
      <c r="T699" s="168"/>
      <c r="U699" s="169"/>
      <c r="Z699" s="233" t="str">
        <f t="shared" si="241"/>
        <v/>
      </c>
      <c r="AA699" s="233">
        <f t="shared" si="242"/>
        <v>0</v>
      </c>
      <c r="AB699" s="233">
        <f t="shared" si="255"/>
        <v>0</v>
      </c>
      <c r="AC699" s="233">
        <f t="shared" si="256"/>
        <v>0</v>
      </c>
      <c r="AD699" s="233">
        <f t="shared" si="257"/>
        <v>0</v>
      </c>
      <c r="AE699" s="233">
        <f t="shared" si="258"/>
        <v>0</v>
      </c>
      <c r="AF699" s="233">
        <f t="shared" si="259"/>
        <v>0</v>
      </c>
      <c r="AG699" s="233">
        <f t="shared" si="243"/>
        <v>0</v>
      </c>
      <c r="AH699" s="233">
        <f t="shared" si="244"/>
        <v>0</v>
      </c>
      <c r="AI699" s="233">
        <f t="shared" si="245"/>
        <v>0</v>
      </c>
      <c r="AJ699" s="233">
        <f t="shared" si="246"/>
        <v>0</v>
      </c>
      <c r="AK699" s="233">
        <f t="shared" si="247"/>
        <v>0</v>
      </c>
      <c r="AL699" s="233">
        <f t="shared" si="248"/>
        <v>0</v>
      </c>
      <c r="AM699" s="233">
        <f t="shared" si="249"/>
        <v>0</v>
      </c>
      <c r="AN699" s="233">
        <f t="shared" si="250"/>
        <v>0</v>
      </c>
      <c r="AO699" s="233">
        <f t="shared" si="251"/>
        <v>0</v>
      </c>
      <c r="AP699" s="233">
        <f t="shared" si="252"/>
        <v>0</v>
      </c>
      <c r="AQ699" s="233" t="str">
        <f t="shared" si="253"/>
        <v/>
      </c>
      <c r="AR699" s="113">
        <f t="shared" si="254"/>
        <v>0</v>
      </c>
    </row>
    <row r="700" spans="1:44">
      <c r="A700" s="158"/>
      <c r="B700" s="153"/>
      <c r="C700" s="154"/>
      <c r="D700" s="154"/>
      <c r="E700" s="154"/>
      <c r="F700" s="154"/>
      <c r="G700" s="154"/>
      <c r="H700" s="154"/>
      <c r="I700" s="141"/>
      <c r="J700" s="149"/>
      <c r="K700" s="143"/>
      <c r="L700" s="185">
        <f t="shared" si="260"/>
        <v>0</v>
      </c>
      <c r="M700" s="185">
        <f t="shared" si="261"/>
        <v>0</v>
      </c>
      <c r="N700" s="186">
        <f t="shared" si="262"/>
        <v>0</v>
      </c>
      <c r="O700" s="180"/>
      <c r="P700" s="177"/>
      <c r="Q700" s="166" t="str">
        <f t="shared" si="240"/>
        <v/>
      </c>
      <c r="R700" s="166"/>
      <c r="S700" s="167" t="e">
        <f>IF(HYPERLINK(INDEX(Tables!D:D,MATCH('BG Justif'!Q700,Tables!F:F,0)))&lt;&gt;"",HYPERLINK(INDEX(Tables!D:D,MATCH('BG Justif'!Q700,Tables!F:F,0)),"Tableau de variation"),"")</f>
        <v>#N/A</v>
      </c>
      <c r="T700" s="168"/>
      <c r="U700" s="169"/>
      <c r="Z700" s="233" t="str">
        <f t="shared" si="241"/>
        <v/>
      </c>
      <c r="AA700" s="233">
        <f t="shared" si="242"/>
        <v>0</v>
      </c>
      <c r="AB700" s="233">
        <f t="shared" si="255"/>
        <v>0</v>
      </c>
      <c r="AC700" s="233">
        <f t="shared" si="256"/>
        <v>0</v>
      </c>
      <c r="AD700" s="233">
        <f t="shared" si="257"/>
        <v>0</v>
      </c>
      <c r="AE700" s="233">
        <f t="shared" si="258"/>
        <v>0</v>
      </c>
      <c r="AF700" s="233">
        <f t="shared" si="259"/>
        <v>0</v>
      </c>
      <c r="AG700" s="233">
        <f t="shared" si="243"/>
        <v>0</v>
      </c>
      <c r="AH700" s="233">
        <f t="shared" si="244"/>
        <v>0</v>
      </c>
      <c r="AI700" s="233">
        <f t="shared" si="245"/>
        <v>0</v>
      </c>
      <c r="AJ700" s="233">
        <f t="shared" si="246"/>
        <v>0</v>
      </c>
      <c r="AK700" s="233">
        <f t="shared" si="247"/>
        <v>0</v>
      </c>
      <c r="AL700" s="233">
        <f t="shared" si="248"/>
        <v>0</v>
      </c>
      <c r="AM700" s="233">
        <f t="shared" si="249"/>
        <v>0</v>
      </c>
      <c r="AN700" s="233">
        <f t="shared" si="250"/>
        <v>0</v>
      </c>
      <c r="AO700" s="233">
        <f t="shared" si="251"/>
        <v>0</v>
      </c>
      <c r="AP700" s="233">
        <f t="shared" si="252"/>
        <v>0</v>
      </c>
      <c r="AQ700" s="233" t="str">
        <f t="shared" si="253"/>
        <v/>
      </c>
      <c r="AR700" s="113">
        <f t="shared" si="254"/>
        <v>0</v>
      </c>
    </row>
    <row r="701" spans="1:44">
      <c r="A701" s="158"/>
      <c r="B701" s="153"/>
      <c r="C701" s="154"/>
      <c r="D701" s="154"/>
      <c r="E701" s="154"/>
      <c r="F701" s="154"/>
      <c r="G701" s="154"/>
      <c r="H701" s="154"/>
      <c r="I701" s="150"/>
      <c r="J701" s="149"/>
      <c r="K701" s="151"/>
      <c r="L701" s="185">
        <f t="shared" si="260"/>
        <v>0</v>
      </c>
      <c r="M701" s="185">
        <f t="shared" si="261"/>
        <v>0</v>
      </c>
      <c r="N701" s="186">
        <f t="shared" si="262"/>
        <v>0</v>
      </c>
      <c r="O701" s="180"/>
      <c r="P701" s="177"/>
      <c r="Q701" s="166" t="str">
        <f t="shared" si="240"/>
        <v/>
      </c>
      <c r="R701" s="166"/>
      <c r="S701" s="167" t="e">
        <f>IF(HYPERLINK(INDEX(Tables!D:D,MATCH('BG Justif'!Q701,Tables!F:F,0)))&lt;&gt;"",HYPERLINK(INDEX(Tables!D:D,MATCH('BG Justif'!Q701,Tables!F:F,0)),"Tableau de variation"),"")</f>
        <v>#N/A</v>
      </c>
      <c r="T701" s="168"/>
      <c r="U701" s="169"/>
      <c r="Z701" s="233" t="str">
        <f t="shared" si="241"/>
        <v/>
      </c>
      <c r="AA701" s="233">
        <f t="shared" si="242"/>
        <v>0</v>
      </c>
      <c r="AB701" s="233">
        <f t="shared" si="255"/>
        <v>0</v>
      </c>
      <c r="AC701" s="233">
        <f t="shared" si="256"/>
        <v>0</v>
      </c>
      <c r="AD701" s="233">
        <f t="shared" si="257"/>
        <v>0</v>
      </c>
      <c r="AE701" s="233">
        <f t="shared" si="258"/>
        <v>0</v>
      </c>
      <c r="AF701" s="233">
        <f t="shared" si="259"/>
        <v>0</v>
      </c>
      <c r="AG701" s="233">
        <f t="shared" si="243"/>
        <v>0</v>
      </c>
      <c r="AH701" s="233">
        <f t="shared" si="244"/>
        <v>0</v>
      </c>
      <c r="AI701" s="233">
        <f t="shared" si="245"/>
        <v>0</v>
      </c>
      <c r="AJ701" s="233">
        <f t="shared" si="246"/>
        <v>0</v>
      </c>
      <c r="AK701" s="233">
        <f t="shared" si="247"/>
        <v>0</v>
      </c>
      <c r="AL701" s="233">
        <f t="shared" si="248"/>
        <v>0</v>
      </c>
      <c r="AM701" s="233">
        <f t="shared" si="249"/>
        <v>0</v>
      </c>
      <c r="AN701" s="233">
        <f t="shared" si="250"/>
        <v>0</v>
      </c>
      <c r="AO701" s="233">
        <f t="shared" si="251"/>
        <v>0</v>
      </c>
      <c r="AP701" s="233">
        <f t="shared" si="252"/>
        <v>0</v>
      </c>
      <c r="AQ701" s="233" t="str">
        <f t="shared" si="253"/>
        <v/>
      </c>
      <c r="AR701" s="113">
        <f t="shared" si="254"/>
        <v>0</v>
      </c>
    </row>
    <row r="702" spans="1:44">
      <c r="A702" s="158"/>
      <c r="B702" s="153"/>
      <c r="C702" s="154"/>
      <c r="D702" s="154"/>
      <c r="E702" s="154"/>
      <c r="F702" s="154"/>
      <c r="G702" s="154"/>
      <c r="H702" s="154"/>
      <c r="I702" s="141"/>
      <c r="J702" s="149"/>
      <c r="K702" s="143"/>
      <c r="L702" s="185">
        <f t="shared" si="260"/>
        <v>0</v>
      </c>
      <c r="M702" s="185">
        <f t="shared" si="261"/>
        <v>0</v>
      </c>
      <c r="N702" s="186">
        <f t="shared" si="262"/>
        <v>0</v>
      </c>
      <c r="O702" s="180"/>
      <c r="P702" s="177"/>
      <c r="Q702" s="166" t="str">
        <f t="shared" si="240"/>
        <v/>
      </c>
      <c r="R702" s="166"/>
      <c r="S702" s="167" t="e">
        <f>IF(HYPERLINK(INDEX(Tables!D:D,MATCH('BG Justif'!Q702,Tables!F:F,0)))&lt;&gt;"",HYPERLINK(INDEX(Tables!D:D,MATCH('BG Justif'!Q702,Tables!F:F,0)),"Tableau de variation"),"")</f>
        <v>#N/A</v>
      </c>
      <c r="T702" s="168"/>
      <c r="U702" s="169"/>
      <c r="Z702" s="233" t="str">
        <f t="shared" si="241"/>
        <v/>
      </c>
      <c r="AA702" s="233">
        <f t="shared" si="242"/>
        <v>0</v>
      </c>
      <c r="AB702" s="233">
        <f t="shared" si="255"/>
        <v>0</v>
      </c>
      <c r="AC702" s="233">
        <f t="shared" si="256"/>
        <v>0</v>
      </c>
      <c r="AD702" s="233">
        <f t="shared" si="257"/>
        <v>0</v>
      </c>
      <c r="AE702" s="233">
        <f t="shared" si="258"/>
        <v>0</v>
      </c>
      <c r="AF702" s="233">
        <f t="shared" si="259"/>
        <v>0</v>
      </c>
      <c r="AG702" s="233">
        <f t="shared" si="243"/>
        <v>0</v>
      </c>
      <c r="AH702" s="233">
        <f t="shared" si="244"/>
        <v>0</v>
      </c>
      <c r="AI702" s="233">
        <f t="shared" si="245"/>
        <v>0</v>
      </c>
      <c r="AJ702" s="233">
        <f t="shared" si="246"/>
        <v>0</v>
      </c>
      <c r="AK702" s="233">
        <f t="shared" si="247"/>
        <v>0</v>
      </c>
      <c r="AL702" s="233">
        <f t="shared" si="248"/>
        <v>0</v>
      </c>
      <c r="AM702" s="233">
        <f t="shared" si="249"/>
        <v>0</v>
      </c>
      <c r="AN702" s="233">
        <f t="shared" si="250"/>
        <v>0</v>
      </c>
      <c r="AO702" s="233">
        <f t="shared" si="251"/>
        <v>0</v>
      </c>
      <c r="AP702" s="233">
        <f t="shared" si="252"/>
        <v>0</v>
      </c>
      <c r="AQ702" s="233" t="str">
        <f t="shared" si="253"/>
        <v/>
      </c>
      <c r="AR702" s="113">
        <f t="shared" si="254"/>
        <v>0</v>
      </c>
    </row>
    <row r="703" spans="1:44">
      <c r="A703" s="158"/>
      <c r="B703" s="153"/>
      <c r="C703" s="154"/>
      <c r="D703" s="154"/>
      <c r="E703" s="154"/>
      <c r="F703" s="154"/>
      <c r="G703" s="154"/>
      <c r="H703" s="154"/>
      <c r="I703" s="150"/>
      <c r="J703" s="149"/>
      <c r="K703" s="151"/>
      <c r="L703" s="185">
        <f t="shared" si="260"/>
        <v>0</v>
      </c>
      <c r="M703" s="185">
        <f t="shared" si="261"/>
        <v>0</v>
      </c>
      <c r="N703" s="186">
        <f t="shared" si="262"/>
        <v>0</v>
      </c>
      <c r="O703" s="180"/>
      <c r="P703" s="177"/>
      <c r="Q703" s="166" t="str">
        <f t="shared" si="240"/>
        <v/>
      </c>
      <c r="R703" s="166"/>
      <c r="S703" s="167" t="e">
        <f>IF(HYPERLINK(INDEX(Tables!D:D,MATCH('BG Justif'!Q703,Tables!F:F,0)))&lt;&gt;"",HYPERLINK(INDEX(Tables!D:D,MATCH('BG Justif'!Q703,Tables!F:F,0)),"Tableau de variation"),"")</f>
        <v>#N/A</v>
      </c>
      <c r="T703" s="168"/>
      <c r="U703" s="169"/>
      <c r="Z703" s="233" t="str">
        <f t="shared" si="241"/>
        <v/>
      </c>
      <c r="AA703" s="233">
        <f t="shared" si="242"/>
        <v>0</v>
      </c>
      <c r="AB703" s="233">
        <f t="shared" si="255"/>
        <v>0</v>
      </c>
      <c r="AC703" s="233">
        <f t="shared" si="256"/>
        <v>0</v>
      </c>
      <c r="AD703" s="233">
        <f t="shared" si="257"/>
        <v>0</v>
      </c>
      <c r="AE703" s="233">
        <f t="shared" si="258"/>
        <v>0</v>
      </c>
      <c r="AF703" s="233">
        <f t="shared" si="259"/>
        <v>0</v>
      </c>
      <c r="AG703" s="233">
        <f t="shared" si="243"/>
        <v>0</v>
      </c>
      <c r="AH703" s="233">
        <f t="shared" si="244"/>
        <v>0</v>
      </c>
      <c r="AI703" s="233">
        <f t="shared" si="245"/>
        <v>0</v>
      </c>
      <c r="AJ703" s="233">
        <f t="shared" si="246"/>
        <v>0</v>
      </c>
      <c r="AK703" s="233">
        <f t="shared" si="247"/>
        <v>0</v>
      </c>
      <c r="AL703" s="233">
        <f t="shared" si="248"/>
        <v>0</v>
      </c>
      <c r="AM703" s="233">
        <f t="shared" si="249"/>
        <v>0</v>
      </c>
      <c r="AN703" s="233">
        <f t="shared" si="250"/>
        <v>0</v>
      </c>
      <c r="AO703" s="233">
        <f t="shared" si="251"/>
        <v>0</v>
      </c>
      <c r="AP703" s="233">
        <f t="shared" si="252"/>
        <v>0</v>
      </c>
      <c r="AQ703" s="233" t="str">
        <f t="shared" si="253"/>
        <v/>
      </c>
      <c r="AR703" s="113">
        <f t="shared" si="254"/>
        <v>0</v>
      </c>
    </row>
    <row r="704" spans="1:44">
      <c r="A704" s="158"/>
      <c r="B704" s="153"/>
      <c r="C704" s="154"/>
      <c r="D704" s="154"/>
      <c r="E704" s="154"/>
      <c r="F704" s="154"/>
      <c r="G704" s="154"/>
      <c r="H704" s="154"/>
      <c r="I704" s="141"/>
      <c r="J704" s="149"/>
      <c r="K704" s="143"/>
      <c r="L704" s="185">
        <f t="shared" si="260"/>
        <v>0</v>
      </c>
      <c r="M704" s="185">
        <f t="shared" si="261"/>
        <v>0</v>
      </c>
      <c r="N704" s="186">
        <f t="shared" si="262"/>
        <v>0</v>
      </c>
      <c r="O704" s="180"/>
      <c r="P704" s="177"/>
      <c r="Q704" s="166" t="str">
        <f t="shared" si="240"/>
        <v/>
      </c>
      <c r="R704" s="166"/>
      <c r="S704" s="167" t="e">
        <f>IF(HYPERLINK(INDEX(Tables!D:D,MATCH('BG Justif'!Q704,Tables!F:F,0)))&lt;&gt;"",HYPERLINK(INDEX(Tables!D:D,MATCH('BG Justif'!Q704,Tables!F:F,0)),"Tableau de variation"),"")</f>
        <v>#N/A</v>
      </c>
      <c r="T704" s="168"/>
      <c r="U704" s="169"/>
      <c r="Z704" s="233" t="str">
        <f t="shared" si="241"/>
        <v/>
      </c>
      <c r="AA704" s="233">
        <f t="shared" si="242"/>
        <v>0</v>
      </c>
      <c r="AB704" s="233">
        <f t="shared" si="255"/>
        <v>0</v>
      </c>
      <c r="AC704" s="233">
        <f t="shared" si="256"/>
        <v>0</v>
      </c>
      <c r="AD704" s="233">
        <f t="shared" si="257"/>
        <v>0</v>
      </c>
      <c r="AE704" s="233">
        <f t="shared" si="258"/>
        <v>0</v>
      </c>
      <c r="AF704" s="233">
        <f t="shared" si="259"/>
        <v>0</v>
      </c>
      <c r="AG704" s="233">
        <f t="shared" si="243"/>
        <v>0</v>
      </c>
      <c r="AH704" s="233">
        <f t="shared" si="244"/>
        <v>0</v>
      </c>
      <c r="AI704" s="233">
        <f t="shared" si="245"/>
        <v>0</v>
      </c>
      <c r="AJ704" s="233">
        <f t="shared" si="246"/>
        <v>0</v>
      </c>
      <c r="AK704" s="233">
        <f t="shared" si="247"/>
        <v>0</v>
      </c>
      <c r="AL704" s="233">
        <f t="shared" si="248"/>
        <v>0</v>
      </c>
      <c r="AM704" s="233">
        <f t="shared" si="249"/>
        <v>0</v>
      </c>
      <c r="AN704" s="233">
        <f t="shared" si="250"/>
        <v>0</v>
      </c>
      <c r="AO704" s="233">
        <f t="shared" si="251"/>
        <v>0</v>
      </c>
      <c r="AP704" s="233">
        <f t="shared" si="252"/>
        <v>0</v>
      </c>
      <c r="AQ704" s="233" t="str">
        <f t="shared" si="253"/>
        <v/>
      </c>
      <c r="AR704" s="113">
        <f t="shared" si="254"/>
        <v>0</v>
      </c>
    </row>
    <row r="705" spans="1:44">
      <c r="A705" s="158"/>
      <c r="B705" s="153"/>
      <c r="C705" s="154"/>
      <c r="D705" s="154"/>
      <c r="E705" s="154"/>
      <c r="F705" s="154"/>
      <c r="G705" s="154"/>
      <c r="H705" s="154"/>
      <c r="I705" s="150"/>
      <c r="J705" s="149"/>
      <c r="K705" s="151"/>
      <c r="L705" s="185">
        <f t="shared" si="260"/>
        <v>0</v>
      </c>
      <c r="M705" s="185">
        <f t="shared" si="261"/>
        <v>0</v>
      </c>
      <c r="N705" s="186">
        <f t="shared" si="262"/>
        <v>0</v>
      </c>
      <c r="O705" s="180"/>
      <c r="P705" s="177"/>
      <c r="Q705" s="166" t="str">
        <f t="shared" si="240"/>
        <v/>
      </c>
      <c r="R705" s="166"/>
      <c r="S705" s="167" t="e">
        <f>IF(HYPERLINK(INDEX(Tables!D:D,MATCH('BG Justif'!Q705,Tables!F:F,0)))&lt;&gt;"",HYPERLINK(INDEX(Tables!D:D,MATCH('BG Justif'!Q705,Tables!F:F,0)),"Tableau de variation"),"")</f>
        <v>#N/A</v>
      </c>
      <c r="T705" s="168"/>
      <c r="U705" s="169"/>
      <c r="Z705" s="233" t="str">
        <f t="shared" si="241"/>
        <v/>
      </c>
      <c r="AA705" s="233">
        <f t="shared" si="242"/>
        <v>0</v>
      </c>
      <c r="AB705" s="233">
        <f t="shared" si="255"/>
        <v>0</v>
      </c>
      <c r="AC705" s="233">
        <f t="shared" si="256"/>
        <v>0</v>
      </c>
      <c r="AD705" s="233">
        <f t="shared" si="257"/>
        <v>0</v>
      </c>
      <c r="AE705" s="233">
        <f t="shared" si="258"/>
        <v>0</v>
      </c>
      <c r="AF705" s="233">
        <f t="shared" si="259"/>
        <v>0</v>
      </c>
      <c r="AG705" s="233">
        <f t="shared" si="243"/>
        <v>0</v>
      </c>
      <c r="AH705" s="233">
        <f t="shared" si="244"/>
        <v>0</v>
      </c>
      <c r="AI705" s="233">
        <f t="shared" si="245"/>
        <v>0</v>
      </c>
      <c r="AJ705" s="233">
        <f t="shared" si="246"/>
        <v>0</v>
      </c>
      <c r="AK705" s="233">
        <f t="shared" si="247"/>
        <v>0</v>
      </c>
      <c r="AL705" s="233">
        <f t="shared" si="248"/>
        <v>0</v>
      </c>
      <c r="AM705" s="233">
        <f t="shared" si="249"/>
        <v>0</v>
      </c>
      <c r="AN705" s="233">
        <f t="shared" si="250"/>
        <v>0</v>
      </c>
      <c r="AO705" s="233">
        <f t="shared" si="251"/>
        <v>0</v>
      </c>
      <c r="AP705" s="233">
        <f t="shared" si="252"/>
        <v>0</v>
      </c>
      <c r="AQ705" s="233" t="str">
        <f t="shared" si="253"/>
        <v/>
      </c>
      <c r="AR705" s="113">
        <f t="shared" si="254"/>
        <v>0</v>
      </c>
    </row>
    <row r="706" spans="1:44">
      <c r="A706" s="158"/>
      <c r="B706" s="153"/>
      <c r="C706" s="154"/>
      <c r="D706" s="154"/>
      <c r="E706" s="154"/>
      <c r="F706" s="154"/>
      <c r="G706" s="154"/>
      <c r="H706" s="154"/>
      <c r="I706" s="141"/>
      <c r="J706" s="149"/>
      <c r="K706" s="143"/>
      <c r="L706" s="185">
        <f t="shared" si="260"/>
        <v>0</v>
      </c>
      <c r="M706" s="185">
        <f t="shared" si="261"/>
        <v>0</v>
      </c>
      <c r="N706" s="186">
        <f t="shared" si="262"/>
        <v>0</v>
      </c>
      <c r="O706" s="180"/>
      <c r="P706" s="177"/>
      <c r="Q706" s="166" t="str">
        <f t="shared" si="240"/>
        <v/>
      </c>
      <c r="R706" s="166"/>
      <c r="S706" s="167" t="e">
        <f>IF(HYPERLINK(INDEX(Tables!D:D,MATCH('BG Justif'!Q706,Tables!F:F,0)))&lt;&gt;"",HYPERLINK(INDEX(Tables!D:D,MATCH('BG Justif'!Q706,Tables!F:F,0)),"Tableau de variation"),"")</f>
        <v>#N/A</v>
      </c>
      <c r="T706" s="168"/>
      <c r="U706" s="169"/>
      <c r="Z706" s="233" t="str">
        <f t="shared" si="241"/>
        <v/>
      </c>
      <c r="AA706" s="233">
        <f t="shared" si="242"/>
        <v>0</v>
      </c>
      <c r="AB706" s="233">
        <f t="shared" si="255"/>
        <v>0</v>
      </c>
      <c r="AC706" s="233">
        <f t="shared" si="256"/>
        <v>0</v>
      </c>
      <c r="AD706" s="233">
        <f t="shared" si="257"/>
        <v>0</v>
      </c>
      <c r="AE706" s="233">
        <f t="shared" si="258"/>
        <v>0</v>
      </c>
      <c r="AF706" s="233">
        <f t="shared" si="259"/>
        <v>0</v>
      </c>
      <c r="AG706" s="233">
        <f t="shared" si="243"/>
        <v>0</v>
      </c>
      <c r="AH706" s="233">
        <f t="shared" si="244"/>
        <v>0</v>
      </c>
      <c r="AI706" s="233">
        <f t="shared" si="245"/>
        <v>0</v>
      </c>
      <c r="AJ706" s="233">
        <f t="shared" si="246"/>
        <v>0</v>
      </c>
      <c r="AK706" s="233">
        <f t="shared" si="247"/>
        <v>0</v>
      </c>
      <c r="AL706" s="233">
        <f t="shared" si="248"/>
        <v>0</v>
      </c>
      <c r="AM706" s="233">
        <f t="shared" si="249"/>
        <v>0</v>
      </c>
      <c r="AN706" s="233">
        <f t="shared" si="250"/>
        <v>0</v>
      </c>
      <c r="AO706" s="233">
        <f t="shared" si="251"/>
        <v>0</v>
      </c>
      <c r="AP706" s="233">
        <f t="shared" si="252"/>
        <v>0</v>
      </c>
      <c r="AQ706" s="233" t="str">
        <f t="shared" si="253"/>
        <v/>
      </c>
      <c r="AR706" s="113">
        <f t="shared" si="254"/>
        <v>0</v>
      </c>
    </row>
    <row r="707" spans="1:44">
      <c r="A707" s="158"/>
      <c r="B707" s="153"/>
      <c r="C707" s="154"/>
      <c r="D707" s="154"/>
      <c r="E707" s="154"/>
      <c r="F707" s="154"/>
      <c r="G707" s="154"/>
      <c r="H707" s="154"/>
      <c r="I707" s="150"/>
      <c r="J707" s="149"/>
      <c r="K707" s="151"/>
      <c r="L707" s="185">
        <f t="shared" si="260"/>
        <v>0</v>
      </c>
      <c r="M707" s="185">
        <f t="shared" si="261"/>
        <v>0</v>
      </c>
      <c r="N707" s="186">
        <f t="shared" si="262"/>
        <v>0</v>
      </c>
      <c r="O707" s="180"/>
      <c r="P707" s="177"/>
      <c r="Q707" s="166" t="str">
        <f t="shared" si="240"/>
        <v/>
      </c>
      <c r="R707" s="166"/>
      <c r="S707" s="167" t="e">
        <f>IF(HYPERLINK(INDEX(Tables!D:D,MATCH('BG Justif'!Q707,Tables!F:F,0)))&lt;&gt;"",HYPERLINK(INDEX(Tables!D:D,MATCH('BG Justif'!Q707,Tables!F:F,0)),"Tableau de variation"),"")</f>
        <v>#N/A</v>
      </c>
      <c r="T707" s="168"/>
      <c r="U707" s="169"/>
      <c r="Z707" s="233" t="str">
        <f t="shared" si="241"/>
        <v/>
      </c>
      <c r="AA707" s="233">
        <f t="shared" si="242"/>
        <v>0</v>
      </c>
      <c r="AB707" s="233">
        <f t="shared" si="255"/>
        <v>0</v>
      </c>
      <c r="AC707" s="233">
        <f t="shared" si="256"/>
        <v>0</v>
      </c>
      <c r="AD707" s="233">
        <f t="shared" si="257"/>
        <v>0</v>
      </c>
      <c r="AE707" s="233">
        <f t="shared" si="258"/>
        <v>0</v>
      </c>
      <c r="AF707" s="233">
        <f t="shared" si="259"/>
        <v>0</v>
      </c>
      <c r="AG707" s="233">
        <f t="shared" si="243"/>
        <v>0</v>
      </c>
      <c r="AH707" s="233">
        <f t="shared" si="244"/>
        <v>0</v>
      </c>
      <c r="AI707" s="233">
        <f t="shared" si="245"/>
        <v>0</v>
      </c>
      <c r="AJ707" s="233">
        <f t="shared" si="246"/>
        <v>0</v>
      </c>
      <c r="AK707" s="233">
        <f t="shared" si="247"/>
        <v>0</v>
      </c>
      <c r="AL707" s="233">
        <f t="shared" si="248"/>
        <v>0</v>
      </c>
      <c r="AM707" s="233">
        <f t="shared" si="249"/>
        <v>0</v>
      </c>
      <c r="AN707" s="233">
        <f t="shared" si="250"/>
        <v>0</v>
      </c>
      <c r="AO707" s="233">
        <f t="shared" si="251"/>
        <v>0</v>
      </c>
      <c r="AP707" s="233">
        <f t="shared" si="252"/>
        <v>0</v>
      </c>
      <c r="AQ707" s="233" t="str">
        <f t="shared" si="253"/>
        <v/>
      </c>
      <c r="AR707" s="113">
        <f t="shared" si="254"/>
        <v>0</v>
      </c>
    </row>
    <row r="708" spans="1:44">
      <c r="A708" s="158"/>
      <c r="B708" s="153"/>
      <c r="C708" s="154"/>
      <c r="D708" s="154"/>
      <c r="E708" s="154"/>
      <c r="F708" s="154"/>
      <c r="G708" s="154"/>
      <c r="H708" s="154"/>
      <c r="I708" s="141"/>
      <c r="J708" s="149"/>
      <c r="K708" s="143"/>
      <c r="L708" s="185">
        <f t="shared" si="260"/>
        <v>0</v>
      </c>
      <c r="M708" s="185">
        <f t="shared" si="261"/>
        <v>0</v>
      </c>
      <c r="N708" s="186">
        <f t="shared" si="262"/>
        <v>0</v>
      </c>
      <c r="O708" s="180"/>
      <c r="P708" s="177"/>
      <c r="Q708" s="166" t="str">
        <f t="shared" si="240"/>
        <v/>
      </c>
      <c r="R708" s="166"/>
      <c r="S708" s="167" t="e">
        <f>IF(HYPERLINK(INDEX(Tables!D:D,MATCH('BG Justif'!Q708,Tables!F:F,0)))&lt;&gt;"",HYPERLINK(INDEX(Tables!D:D,MATCH('BG Justif'!Q708,Tables!F:F,0)),"Tableau de variation"),"")</f>
        <v>#N/A</v>
      </c>
      <c r="T708" s="168"/>
      <c r="U708" s="169"/>
      <c r="Z708" s="233" t="str">
        <f t="shared" si="241"/>
        <v/>
      </c>
      <c r="AA708" s="233">
        <f t="shared" si="242"/>
        <v>0</v>
      </c>
      <c r="AB708" s="233">
        <f t="shared" si="255"/>
        <v>0</v>
      </c>
      <c r="AC708" s="233">
        <f t="shared" si="256"/>
        <v>0</v>
      </c>
      <c r="AD708" s="233">
        <f t="shared" si="257"/>
        <v>0</v>
      </c>
      <c r="AE708" s="233">
        <f t="shared" si="258"/>
        <v>0</v>
      </c>
      <c r="AF708" s="233">
        <f t="shared" si="259"/>
        <v>0</v>
      </c>
      <c r="AG708" s="233">
        <f t="shared" si="243"/>
        <v>0</v>
      </c>
      <c r="AH708" s="233">
        <f t="shared" si="244"/>
        <v>0</v>
      </c>
      <c r="AI708" s="233">
        <f t="shared" si="245"/>
        <v>0</v>
      </c>
      <c r="AJ708" s="233">
        <f t="shared" si="246"/>
        <v>0</v>
      </c>
      <c r="AK708" s="233">
        <f t="shared" si="247"/>
        <v>0</v>
      </c>
      <c r="AL708" s="233">
        <f t="shared" si="248"/>
        <v>0</v>
      </c>
      <c r="AM708" s="233">
        <f t="shared" si="249"/>
        <v>0</v>
      </c>
      <c r="AN708" s="233">
        <f t="shared" si="250"/>
        <v>0</v>
      </c>
      <c r="AO708" s="233">
        <f t="shared" si="251"/>
        <v>0</v>
      </c>
      <c r="AP708" s="233">
        <f t="shared" si="252"/>
        <v>0</v>
      </c>
      <c r="AQ708" s="233" t="str">
        <f t="shared" si="253"/>
        <v/>
      </c>
      <c r="AR708" s="113">
        <f t="shared" si="254"/>
        <v>0</v>
      </c>
    </row>
    <row r="709" spans="1:44">
      <c r="A709" s="158"/>
      <c r="B709" s="153"/>
      <c r="C709" s="154"/>
      <c r="D709" s="154"/>
      <c r="E709" s="154"/>
      <c r="F709" s="154"/>
      <c r="G709" s="154"/>
      <c r="H709" s="154"/>
      <c r="I709" s="150"/>
      <c r="J709" s="149"/>
      <c r="K709" s="151"/>
      <c r="L709" s="185">
        <f t="shared" si="260"/>
        <v>0</v>
      </c>
      <c r="M709" s="185">
        <f t="shared" si="261"/>
        <v>0</v>
      </c>
      <c r="N709" s="186">
        <f t="shared" si="262"/>
        <v>0</v>
      </c>
      <c r="O709" s="180"/>
      <c r="P709" s="177"/>
      <c r="Q709" s="166" t="str">
        <f t="shared" ref="Q709:Q772" si="263">IFERROR(VLOOKUP(A709,Table_Cptes,5,TRUE),"")</f>
        <v/>
      </c>
      <c r="R709" s="166"/>
      <c r="S709" s="167" t="e">
        <f>IF(HYPERLINK(INDEX(Tables!D:D,MATCH('BG Justif'!Q709,Tables!F:F,0)))&lt;&gt;"",HYPERLINK(INDEX(Tables!D:D,MATCH('BG Justif'!Q709,Tables!F:F,0)),"Tableau de variation"),"")</f>
        <v>#N/A</v>
      </c>
      <c r="T709" s="168"/>
      <c r="U709" s="169"/>
      <c r="Z709" s="233" t="str">
        <f t="shared" si="241"/>
        <v/>
      </c>
      <c r="AA709" s="233">
        <f t="shared" si="242"/>
        <v>0</v>
      </c>
      <c r="AB709" s="233">
        <f t="shared" si="255"/>
        <v>0</v>
      </c>
      <c r="AC709" s="233">
        <f t="shared" si="256"/>
        <v>0</v>
      </c>
      <c r="AD709" s="233">
        <f t="shared" si="257"/>
        <v>0</v>
      </c>
      <c r="AE709" s="233">
        <f t="shared" si="258"/>
        <v>0</v>
      </c>
      <c r="AF709" s="233">
        <f t="shared" si="259"/>
        <v>0</v>
      </c>
      <c r="AG709" s="233">
        <f t="shared" si="243"/>
        <v>0</v>
      </c>
      <c r="AH709" s="233">
        <f t="shared" si="244"/>
        <v>0</v>
      </c>
      <c r="AI709" s="233">
        <f t="shared" si="245"/>
        <v>0</v>
      </c>
      <c r="AJ709" s="233">
        <f t="shared" si="246"/>
        <v>0</v>
      </c>
      <c r="AK709" s="233">
        <f t="shared" si="247"/>
        <v>0</v>
      </c>
      <c r="AL709" s="233">
        <f t="shared" si="248"/>
        <v>0</v>
      </c>
      <c r="AM709" s="233">
        <f t="shared" si="249"/>
        <v>0</v>
      </c>
      <c r="AN709" s="233">
        <f t="shared" si="250"/>
        <v>0</v>
      </c>
      <c r="AO709" s="233">
        <f t="shared" si="251"/>
        <v>0</v>
      </c>
      <c r="AP709" s="233">
        <f t="shared" si="252"/>
        <v>0</v>
      </c>
      <c r="AQ709" s="233" t="str">
        <f t="shared" si="253"/>
        <v/>
      </c>
      <c r="AR709" s="113">
        <f t="shared" si="254"/>
        <v>0</v>
      </c>
    </row>
    <row r="710" spans="1:44">
      <c r="A710" s="158"/>
      <c r="B710" s="153"/>
      <c r="C710" s="154"/>
      <c r="D710" s="154"/>
      <c r="E710" s="154"/>
      <c r="F710" s="154"/>
      <c r="G710" s="154"/>
      <c r="H710" s="154"/>
      <c r="I710" s="141"/>
      <c r="J710" s="149"/>
      <c r="K710" s="143"/>
      <c r="L710" s="185">
        <f t="shared" si="260"/>
        <v>0</v>
      </c>
      <c r="M710" s="185">
        <f t="shared" si="261"/>
        <v>0</v>
      </c>
      <c r="N710" s="186">
        <f t="shared" si="262"/>
        <v>0</v>
      </c>
      <c r="O710" s="180"/>
      <c r="P710" s="177"/>
      <c r="Q710" s="166" t="str">
        <f t="shared" si="263"/>
        <v/>
      </c>
      <c r="R710" s="166"/>
      <c r="S710" s="167" t="e">
        <f>IF(HYPERLINK(INDEX(Tables!D:D,MATCH('BG Justif'!Q710,Tables!F:F,0)))&lt;&gt;"",HYPERLINK(INDEX(Tables!D:D,MATCH('BG Justif'!Q710,Tables!F:F,0)),"Tableau de variation"),"")</f>
        <v>#N/A</v>
      </c>
      <c r="T710" s="168"/>
      <c r="U710" s="169"/>
      <c r="Z710" s="233" t="str">
        <f t="shared" ref="Z710:Z773" si="264">+Q710</f>
        <v/>
      </c>
      <c r="AA710" s="233">
        <f t="shared" ref="AA710:AA773" si="265">+A710</f>
        <v>0</v>
      </c>
      <c r="AB710" s="233">
        <f t="shared" si="255"/>
        <v>0</v>
      </c>
      <c r="AC710" s="233">
        <f t="shared" si="256"/>
        <v>0</v>
      </c>
      <c r="AD710" s="233">
        <f t="shared" si="257"/>
        <v>0</v>
      </c>
      <c r="AE710" s="233">
        <f t="shared" si="258"/>
        <v>0</v>
      </c>
      <c r="AF710" s="233">
        <f t="shared" si="259"/>
        <v>0</v>
      </c>
      <c r="AG710" s="233">
        <f t="shared" si="243"/>
        <v>0</v>
      </c>
      <c r="AH710" s="233">
        <f t="shared" si="244"/>
        <v>0</v>
      </c>
      <c r="AI710" s="233">
        <f t="shared" si="245"/>
        <v>0</v>
      </c>
      <c r="AJ710" s="233">
        <f t="shared" si="246"/>
        <v>0</v>
      </c>
      <c r="AK710" s="233">
        <f t="shared" si="247"/>
        <v>0</v>
      </c>
      <c r="AL710" s="233">
        <f t="shared" si="248"/>
        <v>0</v>
      </c>
      <c r="AM710" s="233">
        <f t="shared" si="249"/>
        <v>0</v>
      </c>
      <c r="AN710" s="233">
        <f t="shared" si="250"/>
        <v>0</v>
      </c>
      <c r="AO710" s="233">
        <f t="shared" si="251"/>
        <v>0</v>
      </c>
      <c r="AP710" s="233">
        <f t="shared" si="252"/>
        <v>0</v>
      </c>
      <c r="AQ710" s="233" t="str">
        <f t="shared" si="253"/>
        <v/>
      </c>
      <c r="AR710" s="113">
        <f t="shared" si="254"/>
        <v>0</v>
      </c>
    </row>
    <row r="711" spans="1:44">
      <c r="A711" s="158"/>
      <c r="B711" s="153"/>
      <c r="C711" s="154"/>
      <c r="D711" s="154"/>
      <c r="E711" s="154"/>
      <c r="F711" s="154"/>
      <c r="G711" s="154"/>
      <c r="H711" s="154"/>
      <c r="I711" s="150"/>
      <c r="J711" s="149"/>
      <c r="K711" s="151"/>
      <c r="L711" s="185">
        <f t="shared" si="260"/>
        <v>0</v>
      </c>
      <c r="M711" s="185">
        <f t="shared" si="261"/>
        <v>0</v>
      </c>
      <c r="N711" s="186">
        <f t="shared" si="262"/>
        <v>0</v>
      </c>
      <c r="O711" s="180"/>
      <c r="P711" s="177"/>
      <c r="Q711" s="166" t="str">
        <f t="shared" si="263"/>
        <v/>
      </c>
      <c r="R711" s="166"/>
      <c r="S711" s="167" t="e">
        <f>IF(HYPERLINK(INDEX(Tables!D:D,MATCH('BG Justif'!Q711,Tables!F:F,0)))&lt;&gt;"",HYPERLINK(INDEX(Tables!D:D,MATCH('BG Justif'!Q711,Tables!F:F,0)),"Tableau de variation"),"")</f>
        <v>#N/A</v>
      </c>
      <c r="T711" s="168"/>
      <c r="U711" s="169"/>
      <c r="Z711" s="233" t="str">
        <f t="shared" si="264"/>
        <v/>
      </c>
      <c r="AA711" s="233">
        <f t="shared" si="265"/>
        <v>0</v>
      </c>
      <c r="AB711" s="233">
        <f t="shared" si="255"/>
        <v>0</v>
      </c>
      <c r="AC711" s="233">
        <f t="shared" si="256"/>
        <v>0</v>
      </c>
      <c r="AD711" s="233">
        <f t="shared" si="257"/>
        <v>0</v>
      </c>
      <c r="AE711" s="233">
        <f t="shared" si="258"/>
        <v>0</v>
      </c>
      <c r="AF711" s="233">
        <f t="shared" si="259"/>
        <v>0</v>
      </c>
      <c r="AG711" s="233">
        <f t="shared" si="243"/>
        <v>0</v>
      </c>
      <c r="AH711" s="233">
        <f t="shared" si="244"/>
        <v>0</v>
      </c>
      <c r="AI711" s="233">
        <f t="shared" si="245"/>
        <v>0</v>
      </c>
      <c r="AJ711" s="233">
        <f t="shared" si="246"/>
        <v>0</v>
      </c>
      <c r="AK711" s="233">
        <f t="shared" si="247"/>
        <v>0</v>
      </c>
      <c r="AL711" s="233">
        <f t="shared" si="248"/>
        <v>0</v>
      </c>
      <c r="AM711" s="233">
        <f t="shared" si="249"/>
        <v>0</v>
      </c>
      <c r="AN711" s="233">
        <f t="shared" si="250"/>
        <v>0</v>
      </c>
      <c r="AO711" s="233">
        <f t="shared" si="251"/>
        <v>0</v>
      </c>
      <c r="AP711" s="233">
        <f t="shared" si="252"/>
        <v>0</v>
      </c>
      <c r="AQ711" s="233" t="str">
        <f t="shared" si="253"/>
        <v/>
      </c>
      <c r="AR711" s="113">
        <f t="shared" si="254"/>
        <v>0</v>
      </c>
    </row>
    <row r="712" spans="1:44">
      <c r="A712" s="158"/>
      <c r="B712" s="153"/>
      <c r="C712" s="154"/>
      <c r="D712" s="154"/>
      <c r="E712" s="154"/>
      <c r="F712" s="154"/>
      <c r="G712" s="154"/>
      <c r="H712" s="154"/>
      <c r="I712" s="141"/>
      <c r="J712" s="149"/>
      <c r="K712" s="143"/>
      <c r="L712" s="185">
        <f t="shared" si="260"/>
        <v>0</v>
      </c>
      <c r="M712" s="185">
        <f t="shared" si="261"/>
        <v>0</v>
      </c>
      <c r="N712" s="186">
        <f t="shared" si="262"/>
        <v>0</v>
      </c>
      <c r="O712" s="180"/>
      <c r="P712" s="177"/>
      <c r="Q712" s="166" t="str">
        <f t="shared" si="263"/>
        <v/>
      </c>
      <c r="R712" s="166"/>
      <c r="S712" s="167" t="e">
        <f>IF(HYPERLINK(INDEX(Tables!D:D,MATCH('BG Justif'!Q712,Tables!F:F,0)))&lt;&gt;"",HYPERLINK(INDEX(Tables!D:D,MATCH('BG Justif'!Q712,Tables!F:F,0)),"Tableau de variation"),"")</f>
        <v>#N/A</v>
      </c>
      <c r="T712" s="168"/>
      <c r="U712" s="169"/>
      <c r="Z712" s="233" t="str">
        <f t="shared" si="264"/>
        <v/>
      </c>
      <c r="AA712" s="233">
        <f t="shared" si="265"/>
        <v>0</v>
      </c>
      <c r="AB712" s="233">
        <f t="shared" si="255"/>
        <v>0</v>
      </c>
      <c r="AC712" s="233">
        <f t="shared" si="256"/>
        <v>0</v>
      </c>
      <c r="AD712" s="233">
        <f t="shared" si="257"/>
        <v>0</v>
      </c>
      <c r="AE712" s="233">
        <f t="shared" si="258"/>
        <v>0</v>
      </c>
      <c r="AF712" s="233">
        <f t="shared" si="259"/>
        <v>0</v>
      </c>
      <c r="AG712" s="233">
        <f t="shared" si="243"/>
        <v>0</v>
      </c>
      <c r="AH712" s="233">
        <f t="shared" si="244"/>
        <v>0</v>
      </c>
      <c r="AI712" s="233">
        <f t="shared" si="245"/>
        <v>0</v>
      </c>
      <c r="AJ712" s="233">
        <f t="shared" si="246"/>
        <v>0</v>
      </c>
      <c r="AK712" s="233">
        <f t="shared" si="247"/>
        <v>0</v>
      </c>
      <c r="AL712" s="233">
        <f t="shared" si="248"/>
        <v>0</v>
      </c>
      <c r="AM712" s="233">
        <f t="shared" si="249"/>
        <v>0</v>
      </c>
      <c r="AN712" s="233">
        <f t="shared" si="250"/>
        <v>0</v>
      </c>
      <c r="AO712" s="233">
        <f t="shared" si="251"/>
        <v>0</v>
      </c>
      <c r="AP712" s="233">
        <f t="shared" si="252"/>
        <v>0</v>
      </c>
      <c r="AQ712" s="233" t="str">
        <f t="shared" si="253"/>
        <v/>
      </c>
      <c r="AR712" s="113">
        <f t="shared" si="254"/>
        <v>0</v>
      </c>
    </row>
    <row r="713" spans="1:44">
      <c r="A713" s="158"/>
      <c r="B713" s="153"/>
      <c r="C713" s="154"/>
      <c r="D713" s="154"/>
      <c r="E713" s="154"/>
      <c r="F713" s="154"/>
      <c r="G713" s="154"/>
      <c r="H713" s="154"/>
      <c r="I713" s="150"/>
      <c r="J713" s="149"/>
      <c r="K713" s="151"/>
      <c r="L713" s="185">
        <f t="shared" si="260"/>
        <v>0</v>
      </c>
      <c r="M713" s="185">
        <f t="shared" si="261"/>
        <v>0</v>
      </c>
      <c r="N713" s="186">
        <f t="shared" si="262"/>
        <v>0</v>
      </c>
      <c r="O713" s="180"/>
      <c r="P713" s="177"/>
      <c r="Q713" s="166" t="str">
        <f t="shared" si="263"/>
        <v/>
      </c>
      <c r="R713" s="166"/>
      <c r="S713" s="167" t="e">
        <f>IF(HYPERLINK(INDEX(Tables!D:D,MATCH('BG Justif'!Q713,Tables!F:F,0)))&lt;&gt;"",HYPERLINK(INDEX(Tables!D:D,MATCH('BG Justif'!Q713,Tables!F:F,0)),"Tableau de variation"),"")</f>
        <v>#N/A</v>
      </c>
      <c r="T713" s="168"/>
      <c r="U713" s="169"/>
      <c r="Z713" s="233" t="str">
        <f t="shared" si="264"/>
        <v/>
      </c>
      <c r="AA713" s="233">
        <f t="shared" si="265"/>
        <v>0</v>
      </c>
      <c r="AB713" s="233">
        <f t="shared" si="255"/>
        <v>0</v>
      </c>
      <c r="AC713" s="233">
        <f t="shared" si="256"/>
        <v>0</v>
      </c>
      <c r="AD713" s="233">
        <f t="shared" si="257"/>
        <v>0</v>
      </c>
      <c r="AE713" s="233">
        <f t="shared" si="258"/>
        <v>0</v>
      </c>
      <c r="AF713" s="233">
        <f t="shared" si="259"/>
        <v>0</v>
      </c>
      <c r="AG713" s="233">
        <f t="shared" si="243"/>
        <v>0</v>
      </c>
      <c r="AH713" s="233">
        <f t="shared" si="244"/>
        <v>0</v>
      </c>
      <c r="AI713" s="233">
        <f t="shared" si="245"/>
        <v>0</v>
      </c>
      <c r="AJ713" s="233">
        <f t="shared" si="246"/>
        <v>0</v>
      </c>
      <c r="AK713" s="233">
        <f t="shared" si="247"/>
        <v>0</v>
      </c>
      <c r="AL713" s="233">
        <f t="shared" si="248"/>
        <v>0</v>
      </c>
      <c r="AM713" s="233">
        <f t="shared" si="249"/>
        <v>0</v>
      </c>
      <c r="AN713" s="233">
        <f t="shared" si="250"/>
        <v>0</v>
      </c>
      <c r="AO713" s="233">
        <f t="shared" si="251"/>
        <v>0</v>
      </c>
      <c r="AP713" s="233">
        <f t="shared" si="252"/>
        <v>0</v>
      </c>
      <c r="AQ713" s="233" t="str">
        <f t="shared" si="253"/>
        <v/>
      </c>
      <c r="AR713" s="113">
        <f t="shared" si="254"/>
        <v>0</v>
      </c>
    </row>
    <row r="714" spans="1:44">
      <c r="A714" s="158"/>
      <c r="B714" s="153"/>
      <c r="C714" s="154"/>
      <c r="D714" s="154"/>
      <c r="E714" s="154"/>
      <c r="F714" s="154"/>
      <c r="G714" s="154"/>
      <c r="H714" s="154"/>
      <c r="I714" s="141"/>
      <c r="J714" s="149"/>
      <c r="K714" s="143"/>
      <c r="L714" s="185">
        <f t="shared" si="260"/>
        <v>0</v>
      </c>
      <c r="M714" s="185">
        <f t="shared" si="261"/>
        <v>0</v>
      </c>
      <c r="N714" s="186">
        <f t="shared" si="262"/>
        <v>0</v>
      </c>
      <c r="O714" s="180"/>
      <c r="P714" s="177"/>
      <c r="Q714" s="166" t="str">
        <f t="shared" si="263"/>
        <v/>
      </c>
      <c r="R714" s="166"/>
      <c r="S714" s="167" t="e">
        <f>IF(HYPERLINK(INDEX(Tables!D:D,MATCH('BG Justif'!Q714,Tables!F:F,0)))&lt;&gt;"",HYPERLINK(INDEX(Tables!D:D,MATCH('BG Justif'!Q714,Tables!F:F,0)),"Tableau de variation"),"")</f>
        <v>#N/A</v>
      </c>
      <c r="T714" s="168"/>
      <c r="U714" s="169"/>
      <c r="Z714" s="233" t="str">
        <f t="shared" si="264"/>
        <v/>
      </c>
      <c r="AA714" s="233">
        <f t="shared" si="265"/>
        <v>0</v>
      </c>
      <c r="AB714" s="233">
        <f t="shared" si="255"/>
        <v>0</v>
      </c>
      <c r="AC714" s="233">
        <f t="shared" si="256"/>
        <v>0</v>
      </c>
      <c r="AD714" s="233">
        <f t="shared" si="257"/>
        <v>0</v>
      </c>
      <c r="AE714" s="233">
        <f t="shared" si="258"/>
        <v>0</v>
      </c>
      <c r="AF714" s="233">
        <f t="shared" si="259"/>
        <v>0</v>
      </c>
      <c r="AG714" s="233">
        <f t="shared" si="243"/>
        <v>0</v>
      </c>
      <c r="AH714" s="233">
        <f t="shared" si="244"/>
        <v>0</v>
      </c>
      <c r="AI714" s="233">
        <f t="shared" si="245"/>
        <v>0</v>
      </c>
      <c r="AJ714" s="233">
        <f t="shared" si="246"/>
        <v>0</v>
      </c>
      <c r="AK714" s="233">
        <f t="shared" si="247"/>
        <v>0</v>
      </c>
      <c r="AL714" s="233">
        <f t="shared" si="248"/>
        <v>0</v>
      </c>
      <c r="AM714" s="233">
        <f t="shared" si="249"/>
        <v>0</v>
      </c>
      <c r="AN714" s="233">
        <f t="shared" si="250"/>
        <v>0</v>
      </c>
      <c r="AO714" s="233">
        <f t="shared" si="251"/>
        <v>0</v>
      </c>
      <c r="AP714" s="233">
        <f t="shared" si="252"/>
        <v>0</v>
      </c>
      <c r="AQ714" s="233" t="str">
        <f t="shared" si="253"/>
        <v/>
      </c>
      <c r="AR714" s="113">
        <f t="shared" si="254"/>
        <v>0</v>
      </c>
    </row>
    <row r="715" spans="1:44">
      <c r="A715" s="158"/>
      <c r="B715" s="153"/>
      <c r="C715" s="154"/>
      <c r="D715" s="154"/>
      <c r="E715" s="154"/>
      <c r="F715" s="154"/>
      <c r="G715" s="154"/>
      <c r="H715" s="154"/>
      <c r="I715" s="150"/>
      <c r="J715" s="149"/>
      <c r="K715" s="151"/>
      <c r="L715" s="185">
        <f t="shared" si="260"/>
        <v>0</v>
      </c>
      <c r="M715" s="185">
        <f t="shared" si="261"/>
        <v>0</v>
      </c>
      <c r="N715" s="186">
        <f t="shared" si="262"/>
        <v>0</v>
      </c>
      <c r="O715" s="180"/>
      <c r="P715" s="177"/>
      <c r="Q715" s="166" t="str">
        <f t="shared" si="263"/>
        <v/>
      </c>
      <c r="R715" s="166"/>
      <c r="S715" s="167" t="e">
        <f>IF(HYPERLINK(INDEX(Tables!D:D,MATCH('BG Justif'!Q715,Tables!F:F,0)))&lt;&gt;"",HYPERLINK(INDEX(Tables!D:D,MATCH('BG Justif'!Q715,Tables!F:F,0)),"Tableau de variation"),"")</f>
        <v>#N/A</v>
      </c>
      <c r="T715" s="168"/>
      <c r="U715" s="169"/>
      <c r="Z715" s="233" t="str">
        <f t="shared" si="264"/>
        <v/>
      </c>
      <c r="AA715" s="233">
        <f t="shared" si="265"/>
        <v>0</v>
      </c>
      <c r="AB715" s="233">
        <f t="shared" si="255"/>
        <v>0</v>
      </c>
      <c r="AC715" s="233">
        <f t="shared" si="256"/>
        <v>0</v>
      </c>
      <c r="AD715" s="233">
        <f t="shared" si="257"/>
        <v>0</v>
      </c>
      <c r="AE715" s="233">
        <f t="shared" si="258"/>
        <v>0</v>
      </c>
      <c r="AF715" s="233">
        <f t="shared" si="259"/>
        <v>0</v>
      </c>
      <c r="AG715" s="233">
        <f t="shared" si="243"/>
        <v>0</v>
      </c>
      <c r="AH715" s="233">
        <f t="shared" si="244"/>
        <v>0</v>
      </c>
      <c r="AI715" s="233">
        <f t="shared" si="245"/>
        <v>0</v>
      </c>
      <c r="AJ715" s="233">
        <f t="shared" si="246"/>
        <v>0</v>
      </c>
      <c r="AK715" s="233">
        <f t="shared" si="247"/>
        <v>0</v>
      </c>
      <c r="AL715" s="233">
        <f t="shared" si="248"/>
        <v>0</v>
      </c>
      <c r="AM715" s="233">
        <f t="shared" si="249"/>
        <v>0</v>
      </c>
      <c r="AN715" s="233">
        <f t="shared" si="250"/>
        <v>0</v>
      </c>
      <c r="AO715" s="233">
        <f t="shared" si="251"/>
        <v>0</v>
      </c>
      <c r="AP715" s="233">
        <f t="shared" si="252"/>
        <v>0</v>
      </c>
      <c r="AQ715" s="233" t="str">
        <f t="shared" si="253"/>
        <v/>
      </c>
      <c r="AR715" s="113">
        <f t="shared" si="254"/>
        <v>0</v>
      </c>
    </row>
    <row r="716" spans="1:44">
      <c r="A716" s="158"/>
      <c r="B716" s="153"/>
      <c r="C716" s="154"/>
      <c r="D716" s="154"/>
      <c r="E716" s="154"/>
      <c r="F716" s="154"/>
      <c r="G716" s="154"/>
      <c r="H716" s="154"/>
      <c r="I716" s="141"/>
      <c r="J716" s="149"/>
      <c r="K716" s="143"/>
      <c r="L716" s="185">
        <f t="shared" si="260"/>
        <v>0</v>
      </c>
      <c r="M716" s="185">
        <f t="shared" si="261"/>
        <v>0</v>
      </c>
      <c r="N716" s="186">
        <f t="shared" si="262"/>
        <v>0</v>
      </c>
      <c r="O716" s="180"/>
      <c r="P716" s="177"/>
      <c r="Q716" s="166" t="str">
        <f t="shared" si="263"/>
        <v/>
      </c>
      <c r="R716" s="166"/>
      <c r="S716" s="167" t="e">
        <f>IF(HYPERLINK(INDEX(Tables!D:D,MATCH('BG Justif'!Q716,Tables!F:F,0)))&lt;&gt;"",HYPERLINK(INDEX(Tables!D:D,MATCH('BG Justif'!Q716,Tables!F:F,0)),"Tableau de variation"),"")</f>
        <v>#N/A</v>
      </c>
      <c r="T716" s="168"/>
      <c r="U716" s="169"/>
      <c r="Z716" s="233" t="str">
        <f t="shared" si="264"/>
        <v/>
      </c>
      <c r="AA716" s="233">
        <f t="shared" si="265"/>
        <v>0</v>
      </c>
      <c r="AB716" s="233">
        <f t="shared" si="255"/>
        <v>0</v>
      </c>
      <c r="AC716" s="233">
        <f t="shared" si="256"/>
        <v>0</v>
      </c>
      <c r="AD716" s="233">
        <f t="shared" si="257"/>
        <v>0</v>
      </c>
      <c r="AE716" s="233">
        <f t="shared" si="258"/>
        <v>0</v>
      </c>
      <c r="AF716" s="233">
        <f t="shared" si="259"/>
        <v>0</v>
      </c>
      <c r="AG716" s="233">
        <f t="shared" si="243"/>
        <v>0</v>
      </c>
      <c r="AH716" s="233">
        <f t="shared" si="244"/>
        <v>0</v>
      </c>
      <c r="AI716" s="233">
        <f t="shared" si="245"/>
        <v>0</v>
      </c>
      <c r="AJ716" s="233">
        <f t="shared" si="246"/>
        <v>0</v>
      </c>
      <c r="AK716" s="233">
        <f t="shared" si="247"/>
        <v>0</v>
      </c>
      <c r="AL716" s="233">
        <f t="shared" si="248"/>
        <v>0</v>
      </c>
      <c r="AM716" s="233">
        <f t="shared" si="249"/>
        <v>0</v>
      </c>
      <c r="AN716" s="233">
        <f t="shared" si="250"/>
        <v>0</v>
      </c>
      <c r="AO716" s="233">
        <f t="shared" si="251"/>
        <v>0</v>
      </c>
      <c r="AP716" s="233">
        <f t="shared" si="252"/>
        <v>0</v>
      </c>
      <c r="AQ716" s="233" t="str">
        <f t="shared" si="253"/>
        <v/>
      </c>
      <c r="AR716" s="113">
        <f t="shared" si="254"/>
        <v>0</v>
      </c>
    </row>
    <row r="717" spans="1:44">
      <c r="A717" s="158"/>
      <c r="B717" s="153"/>
      <c r="C717" s="154"/>
      <c r="D717" s="154"/>
      <c r="E717" s="154"/>
      <c r="F717" s="154"/>
      <c r="G717" s="154"/>
      <c r="H717" s="154"/>
      <c r="I717" s="150"/>
      <c r="J717" s="149"/>
      <c r="K717" s="151"/>
      <c r="L717" s="185">
        <f t="shared" si="260"/>
        <v>0</v>
      </c>
      <c r="M717" s="185">
        <f t="shared" si="261"/>
        <v>0</v>
      </c>
      <c r="N717" s="186">
        <f t="shared" si="262"/>
        <v>0</v>
      </c>
      <c r="O717" s="180"/>
      <c r="P717" s="177"/>
      <c r="Q717" s="166" t="str">
        <f t="shared" si="263"/>
        <v/>
      </c>
      <c r="R717" s="166"/>
      <c r="S717" s="167" t="e">
        <f>IF(HYPERLINK(INDEX(Tables!D:D,MATCH('BG Justif'!Q717,Tables!F:F,0)))&lt;&gt;"",HYPERLINK(INDEX(Tables!D:D,MATCH('BG Justif'!Q717,Tables!F:F,0)),"Tableau de variation"),"")</f>
        <v>#N/A</v>
      </c>
      <c r="T717" s="168"/>
      <c r="U717" s="169"/>
      <c r="Z717" s="233" t="str">
        <f t="shared" si="264"/>
        <v/>
      </c>
      <c r="AA717" s="233">
        <f t="shared" si="265"/>
        <v>0</v>
      </c>
      <c r="AB717" s="233">
        <f t="shared" si="255"/>
        <v>0</v>
      </c>
      <c r="AC717" s="233">
        <f t="shared" si="256"/>
        <v>0</v>
      </c>
      <c r="AD717" s="233">
        <f t="shared" si="257"/>
        <v>0</v>
      </c>
      <c r="AE717" s="233">
        <f t="shared" si="258"/>
        <v>0</v>
      </c>
      <c r="AF717" s="233">
        <f t="shared" si="259"/>
        <v>0</v>
      </c>
      <c r="AG717" s="233">
        <f t="shared" si="243"/>
        <v>0</v>
      </c>
      <c r="AH717" s="233">
        <f t="shared" si="244"/>
        <v>0</v>
      </c>
      <c r="AI717" s="233">
        <f t="shared" si="245"/>
        <v>0</v>
      </c>
      <c r="AJ717" s="233">
        <f t="shared" si="246"/>
        <v>0</v>
      </c>
      <c r="AK717" s="233">
        <f t="shared" si="247"/>
        <v>0</v>
      </c>
      <c r="AL717" s="233">
        <f t="shared" si="248"/>
        <v>0</v>
      </c>
      <c r="AM717" s="233">
        <f t="shared" si="249"/>
        <v>0</v>
      </c>
      <c r="AN717" s="233">
        <f t="shared" si="250"/>
        <v>0</v>
      </c>
      <c r="AO717" s="233">
        <f t="shared" si="251"/>
        <v>0</v>
      </c>
      <c r="AP717" s="233">
        <f t="shared" si="252"/>
        <v>0</v>
      </c>
      <c r="AQ717" s="233" t="str">
        <f t="shared" si="253"/>
        <v/>
      </c>
      <c r="AR717" s="113">
        <f t="shared" si="254"/>
        <v>0</v>
      </c>
    </row>
    <row r="718" spans="1:44">
      <c r="A718" s="158"/>
      <c r="B718" s="153"/>
      <c r="C718" s="154"/>
      <c r="D718" s="154"/>
      <c r="E718" s="154"/>
      <c r="F718" s="154"/>
      <c r="G718" s="154"/>
      <c r="H718" s="154"/>
      <c r="I718" s="141"/>
      <c r="J718" s="149"/>
      <c r="K718" s="143"/>
      <c r="L718" s="185">
        <f t="shared" si="260"/>
        <v>0</v>
      </c>
      <c r="M718" s="185">
        <f t="shared" si="261"/>
        <v>0</v>
      </c>
      <c r="N718" s="186">
        <f t="shared" si="262"/>
        <v>0</v>
      </c>
      <c r="O718" s="180"/>
      <c r="P718" s="177"/>
      <c r="Q718" s="166" t="str">
        <f t="shared" si="263"/>
        <v/>
      </c>
      <c r="R718" s="166"/>
      <c r="S718" s="167" t="e">
        <f>IF(HYPERLINK(INDEX(Tables!D:D,MATCH('BG Justif'!Q718,Tables!F:F,0)))&lt;&gt;"",HYPERLINK(INDEX(Tables!D:D,MATCH('BG Justif'!Q718,Tables!F:F,0)),"Tableau de variation"),"")</f>
        <v>#N/A</v>
      </c>
      <c r="T718" s="168"/>
      <c r="U718" s="169"/>
      <c r="Z718" s="233" t="str">
        <f t="shared" si="264"/>
        <v/>
      </c>
      <c r="AA718" s="233">
        <f t="shared" si="265"/>
        <v>0</v>
      </c>
      <c r="AB718" s="233">
        <f t="shared" si="255"/>
        <v>0</v>
      </c>
      <c r="AC718" s="233">
        <f t="shared" si="256"/>
        <v>0</v>
      </c>
      <c r="AD718" s="233">
        <f t="shared" si="257"/>
        <v>0</v>
      </c>
      <c r="AE718" s="233">
        <f t="shared" si="258"/>
        <v>0</v>
      </c>
      <c r="AF718" s="233">
        <f t="shared" si="259"/>
        <v>0</v>
      </c>
      <c r="AG718" s="233">
        <f t="shared" si="243"/>
        <v>0</v>
      </c>
      <c r="AH718" s="233">
        <f t="shared" si="244"/>
        <v>0</v>
      </c>
      <c r="AI718" s="233">
        <f t="shared" si="245"/>
        <v>0</v>
      </c>
      <c r="AJ718" s="233">
        <f t="shared" si="246"/>
        <v>0</v>
      </c>
      <c r="AK718" s="233">
        <f t="shared" si="247"/>
        <v>0</v>
      </c>
      <c r="AL718" s="233">
        <f t="shared" si="248"/>
        <v>0</v>
      </c>
      <c r="AM718" s="233">
        <f t="shared" si="249"/>
        <v>0</v>
      </c>
      <c r="AN718" s="233">
        <f t="shared" si="250"/>
        <v>0</v>
      </c>
      <c r="AO718" s="233">
        <f t="shared" si="251"/>
        <v>0</v>
      </c>
      <c r="AP718" s="233">
        <f t="shared" si="252"/>
        <v>0</v>
      </c>
      <c r="AQ718" s="233" t="str">
        <f t="shared" si="253"/>
        <v/>
      </c>
      <c r="AR718" s="113">
        <f t="shared" si="254"/>
        <v>0</v>
      </c>
    </row>
    <row r="719" spans="1:44">
      <c r="A719" s="158"/>
      <c r="B719" s="153"/>
      <c r="C719" s="154"/>
      <c r="D719" s="154"/>
      <c r="E719" s="154"/>
      <c r="F719" s="154"/>
      <c r="G719" s="154"/>
      <c r="H719" s="154"/>
      <c r="I719" s="150"/>
      <c r="J719" s="149"/>
      <c r="K719" s="151"/>
      <c r="L719" s="185">
        <f t="shared" si="260"/>
        <v>0</v>
      </c>
      <c r="M719" s="185">
        <f t="shared" si="261"/>
        <v>0</v>
      </c>
      <c r="N719" s="186">
        <f t="shared" si="262"/>
        <v>0</v>
      </c>
      <c r="O719" s="180"/>
      <c r="P719" s="177"/>
      <c r="Q719" s="166" t="str">
        <f t="shared" si="263"/>
        <v/>
      </c>
      <c r="R719" s="166"/>
      <c r="S719" s="167" t="e">
        <f>IF(HYPERLINK(INDEX(Tables!D:D,MATCH('BG Justif'!Q719,Tables!F:F,0)))&lt;&gt;"",HYPERLINK(INDEX(Tables!D:D,MATCH('BG Justif'!Q719,Tables!F:F,0)),"Tableau de variation"),"")</f>
        <v>#N/A</v>
      </c>
      <c r="T719" s="168"/>
      <c r="U719" s="169"/>
      <c r="Z719" s="233" t="str">
        <f t="shared" si="264"/>
        <v/>
      </c>
      <c r="AA719" s="233">
        <f t="shared" si="265"/>
        <v>0</v>
      </c>
      <c r="AB719" s="233">
        <f t="shared" si="255"/>
        <v>0</v>
      </c>
      <c r="AC719" s="233">
        <f t="shared" si="256"/>
        <v>0</v>
      </c>
      <c r="AD719" s="233">
        <f t="shared" si="257"/>
        <v>0</v>
      </c>
      <c r="AE719" s="233">
        <f t="shared" si="258"/>
        <v>0</v>
      </c>
      <c r="AF719" s="233">
        <f t="shared" si="259"/>
        <v>0</v>
      </c>
      <c r="AG719" s="233">
        <f t="shared" ref="AG719:AG782" si="266">+G719</f>
        <v>0</v>
      </c>
      <c r="AH719" s="233">
        <f t="shared" ref="AH719:AH782" si="267">+H719</f>
        <v>0</v>
      </c>
      <c r="AI719" s="233">
        <f t="shared" ref="AI719:AI782" si="268">+I719</f>
        <v>0</v>
      </c>
      <c r="AJ719" s="233">
        <f t="shared" ref="AJ719:AJ782" si="269">+J719</f>
        <v>0</v>
      </c>
      <c r="AK719" s="233">
        <f t="shared" ref="AK719:AK782" si="270">+K719</f>
        <v>0</v>
      </c>
      <c r="AL719" s="233">
        <f t="shared" ref="AL719:AL782" si="271">+L719</f>
        <v>0</v>
      </c>
      <c r="AM719" s="233">
        <f t="shared" ref="AM719:AM782" si="272">+M719</f>
        <v>0</v>
      </c>
      <c r="AN719" s="233">
        <f t="shared" ref="AN719:AN782" si="273">+N719</f>
        <v>0</v>
      </c>
      <c r="AO719" s="233">
        <f t="shared" ref="AO719:AO782" si="274">+O719</f>
        <v>0</v>
      </c>
      <c r="AP719" s="233">
        <f t="shared" ref="AP719:AP782" si="275">+P719</f>
        <v>0</v>
      </c>
      <c r="AQ719" s="233" t="str">
        <f t="shared" ref="AQ719:AQ782" si="276">+Q719</f>
        <v/>
      </c>
      <c r="AR719" s="113">
        <f t="shared" ref="AR719:AR782" si="277">+R719</f>
        <v>0</v>
      </c>
    </row>
    <row r="720" spans="1:44">
      <c r="A720" s="158"/>
      <c r="B720" s="153"/>
      <c r="C720" s="154"/>
      <c r="D720" s="154"/>
      <c r="E720" s="154"/>
      <c r="F720" s="154"/>
      <c r="G720" s="154"/>
      <c r="H720" s="154"/>
      <c r="I720" s="141"/>
      <c r="J720" s="149"/>
      <c r="K720" s="143"/>
      <c r="L720" s="185">
        <f t="shared" si="260"/>
        <v>0</v>
      </c>
      <c r="M720" s="185">
        <f t="shared" si="261"/>
        <v>0</v>
      </c>
      <c r="N720" s="186">
        <f t="shared" si="262"/>
        <v>0</v>
      </c>
      <c r="O720" s="180"/>
      <c r="P720" s="177"/>
      <c r="Q720" s="166" t="str">
        <f t="shared" si="263"/>
        <v/>
      </c>
      <c r="R720" s="166"/>
      <c r="S720" s="167" t="e">
        <f>IF(HYPERLINK(INDEX(Tables!D:D,MATCH('BG Justif'!Q720,Tables!F:F,0)))&lt;&gt;"",HYPERLINK(INDEX(Tables!D:D,MATCH('BG Justif'!Q720,Tables!F:F,0)),"Tableau de variation"),"")</f>
        <v>#N/A</v>
      </c>
      <c r="T720" s="168"/>
      <c r="U720" s="169"/>
      <c r="Z720" s="233" t="str">
        <f t="shared" si="264"/>
        <v/>
      </c>
      <c r="AA720" s="233">
        <f t="shared" si="265"/>
        <v>0</v>
      </c>
      <c r="AB720" s="233">
        <f t="shared" ref="AB720:AB783" si="278">+B720</f>
        <v>0</v>
      </c>
      <c r="AC720" s="233">
        <f t="shared" ref="AC720:AC783" si="279">+C720</f>
        <v>0</v>
      </c>
      <c r="AD720" s="233">
        <f t="shared" ref="AD720:AD783" si="280">+D720</f>
        <v>0</v>
      </c>
      <c r="AE720" s="233">
        <f t="shared" ref="AE720:AE783" si="281">+E720</f>
        <v>0</v>
      </c>
      <c r="AF720" s="233">
        <f t="shared" ref="AF720:AF783" si="282">+F720</f>
        <v>0</v>
      </c>
      <c r="AG720" s="233">
        <f t="shared" si="266"/>
        <v>0</v>
      </c>
      <c r="AH720" s="233">
        <f t="shared" si="267"/>
        <v>0</v>
      </c>
      <c r="AI720" s="233">
        <f t="shared" si="268"/>
        <v>0</v>
      </c>
      <c r="AJ720" s="233">
        <f t="shared" si="269"/>
        <v>0</v>
      </c>
      <c r="AK720" s="233">
        <f t="shared" si="270"/>
        <v>0</v>
      </c>
      <c r="AL720" s="233">
        <f t="shared" si="271"/>
        <v>0</v>
      </c>
      <c r="AM720" s="233">
        <f t="shared" si="272"/>
        <v>0</v>
      </c>
      <c r="AN720" s="233">
        <f t="shared" si="273"/>
        <v>0</v>
      </c>
      <c r="AO720" s="233">
        <f t="shared" si="274"/>
        <v>0</v>
      </c>
      <c r="AP720" s="233">
        <f t="shared" si="275"/>
        <v>0</v>
      </c>
      <c r="AQ720" s="233" t="str">
        <f t="shared" si="276"/>
        <v/>
      </c>
      <c r="AR720" s="113">
        <f t="shared" si="277"/>
        <v>0</v>
      </c>
    </row>
    <row r="721" spans="1:44">
      <c r="A721" s="158"/>
      <c r="B721" s="153"/>
      <c r="C721" s="154"/>
      <c r="D721" s="154"/>
      <c r="E721" s="154"/>
      <c r="F721" s="154"/>
      <c r="G721" s="154"/>
      <c r="H721" s="154"/>
      <c r="I721" s="150"/>
      <c r="J721" s="149"/>
      <c r="K721" s="151"/>
      <c r="L721" s="185">
        <f t="shared" si="260"/>
        <v>0</v>
      </c>
      <c r="M721" s="185">
        <f t="shared" si="261"/>
        <v>0</v>
      </c>
      <c r="N721" s="186">
        <f t="shared" si="262"/>
        <v>0</v>
      </c>
      <c r="O721" s="180"/>
      <c r="P721" s="177"/>
      <c r="Q721" s="166" t="str">
        <f t="shared" si="263"/>
        <v/>
      </c>
      <c r="R721" s="166"/>
      <c r="S721" s="167" t="e">
        <f>IF(HYPERLINK(INDEX(Tables!D:D,MATCH('BG Justif'!Q721,Tables!F:F,0)))&lt;&gt;"",HYPERLINK(INDEX(Tables!D:D,MATCH('BG Justif'!Q721,Tables!F:F,0)),"Tableau de variation"),"")</f>
        <v>#N/A</v>
      </c>
      <c r="T721" s="168"/>
      <c r="U721" s="169"/>
      <c r="Z721" s="233" t="str">
        <f t="shared" si="264"/>
        <v/>
      </c>
      <c r="AA721" s="233">
        <f t="shared" si="265"/>
        <v>0</v>
      </c>
      <c r="AB721" s="233">
        <f t="shared" si="278"/>
        <v>0</v>
      </c>
      <c r="AC721" s="233">
        <f t="shared" si="279"/>
        <v>0</v>
      </c>
      <c r="AD721" s="233">
        <f t="shared" si="280"/>
        <v>0</v>
      </c>
      <c r="AE721" s="233">
        <f t="shared" si="281"/>
        <v>0</v>
      </c>
      <c r="AF721" s="233">
        <f t="shared" si="282"/>
        <v>0</v>
      </c>
      <c r="AG721" s="233">
        <f t="shared" si="266"/>
        <v>0</v>
      </c>
      <c r="AH721" s="233">
        <f t="shared" si="267"/>
        <v>0</v>
      </c>
      <c r="AI721" s="233">
        <f t="shared" si="268"/>
        <v>0</v>
      </c>
      <c r="AJ721" s="233">
        <f t="shared" si="269"/>
        <v>0</v>
      </c>
      <c r="AK721" s="233">
        <f t="shared" si="270"/>
        <v>0</v>
      </c>
      <c r="AL721" s="233">
        <f t="shared" si="271"/>
        <v>0</v>
      </c>
      <c r="AM721" s="233">
        <f t="shared" si="272"/>
        <v>0</v>
      </c>
      <c r="AN721" s="233">
        <f t="shared" si="273"/>
        <v>0</v>
      </c>
      <c r="AO721" s="233">
        <f t="shared" si="274"/>
        <v>0</v>
      </c>
      <c r="AP721" s="233">
        <f t="shared" si="275"/>
        <v>0</v>
      </c>
      <c r="AQ721" s="233" t="str">
        <f t="shared" si="276"/>
        <v/>
      </c>
      <c r="AR721" s="113">
        <f t="shared" si="277"/>
        <v>0</v>
      </c>
    </row>
    <row r="722" spans="1:44">
      <c r="A722" s="158"/>
      <c r="B722" s="153"/>
      <c r="C722" s="154"/>
      <c r="D722" s="154"/>
      <c r="E722" s="154"/>
      <c r="F722" s="154"/>
      <c r="G722" s="154"/>
      <c r="H722" s="154"/>
      <c r="I722" s="141"/>
      <c r="J722" s="149"/>
      <c r="K722" s="143"/>
      <c r="L722" s="185">
        <f t="shared" si="260"/>
        <v>0</v>
      </c>
      <c r="M722" s="185">
        <f t="shared" si="261"/>
        <v>0</v>
      </c>
      <c r="N722" s="186">
        <f t="shared" si="262"/>
        <v>0</v>
      </c>
      <c r="O722" s="180"/>
      <c r="P722" s="177"/>
      <c r="Q722" s="166" t="str">
        <f t="shared" si="263"/>
        <v/>
      </c>
      <c r="R722" s="166"/>
      <c r="S722" s="167" t="e">
        <f>IF(HYPERLINK(INDEX(Tables!D:D,MATCH('BG Justif'!Q722,Tables!F:F,0)))&lt;&gt;"",HYPERLINK(INDEX(Tables!D:D,MATCH('BG Justif'!Q722,Tables!F:F,0)),"Tableau de variation"),"")</f>
        <v>#N/A</v>
      </c>
      <c r="T722" s="168"/>
      <c r="U722" s="169"/>
      <c r="Z722" s="233" t="str">
        <f t="shared" si="264"/>
        <v/>
      </c>
      <c r="AA722" s="233">
        <f t="shared" si="265"/>
        <v>0</v>
      </c>
      <c r="AB722" s="233">
        <f t="shared" si="278"/>
        <v>0</v>
      </c>
      <c r="AC722" s="233">
        <f t="shared" si="279"/>
        <v>0</v>
      </c>
      <c r="AD722" s="233">
        <f t="shared" si="280"/>
        <v>0</v>
      </c>
      <c r="AE722" s="233">
        <f t="shared" si="281"/>
        <v>0</v>
      </c>
      <c r="AF722" s="233">
        <f t="shared" si="282"/>
        <v>0</v>
      </c>
      <c r="AG722" s="233">
        <f t="shared" si="266"/>
        <v>0</v>
      </c>
      <c r="AH722" s="233">
        <f t="shared" si="267"/>
        <v>0</v>
      </c>
      <c r="AI722" s="233">
        <f t="shared" si="268"/>
        <v>0</v>
      </c>
      <c r="AJ722" s="233">
        <f t="shared" si="269"/>
        <v>0</v>
      </c>
      <c r="AK722" s="233">
        <f t="shared" si="270"/>
        <v>0</v>
      </c>
      <c r="AL722" s="233">
        <f t="shared" si="271"/>
        <v>0</v>
      </c>
      <c r="AM722" s="233">
        <f t="shared" si="272"/>
        <v>0</v>
      </c>
      <c r="AN722" s="233">
        <f t="shared" si="273"/>
        <v>0</v>
      </c>
      <c r="AO722" s="233">
        <f t="shared" si="274"/>
        <v>0</v>
      </c>
      <c r="AP722" s="233">
        <f t="shared" si="275"/>
        <v>0</v>
      </c>
      <c r="AQ722" s="233" t="str">
        <f t="shared" si="276"/>
        <v/>
      </c>
      <c r="AR722" s="113">
        <f t="shared" si="277"/>
        <v>0</v>
      </c>
    </row>
    <row r="723" spans="1:44">
      <c r="A723" s="158"/>
      <c r="B723" s="153"/>
      <c r="C723" s="154"/>
      <c r="D723" s="154"/>
      <c r="E723" s="154"/>
      <c r="F723" s="154"/>
      <c r="G723" s="154"/>
      <c r="H723" s="154"/>
      <c r="I723" s="150"/>
      <c r="J723" s="149"/>
      <c r="K723" s="151"/>
      <c r="L723" s="185">
        <f t="shared" si="260"/>
        <v>0</v>
      </c>
      <c r="M723" s="185">
        <f t="shared" si="261"/>
        <v>0</v>
      </c>
      <c r="N723" s="186">
        <f t="shared" si="262"/>
        <v>0</v>
      </c>
      <c r="O723" s="180"/>
      <c r="P723" s="177"/>
      <c r="Q723" s="166" t="str">
        <f t="shared" si="263"/>
        <v/>
      </c>
      <c r="R723" s="166"/>
      <c r="S723" s="167" t="e">
        <f>IF(HYPERLINK(INDEX(Tables!D:D,MATCH('BG Justif'!Q723,Tables!F:F,0)))&lt;&gt;"",HYPERLINK(INDEX(Tables!D:D,MATCH('BG Justif'!Q723,Tables!F:F,0)),"Tableau de variation"),"")</f>
        <v>#N/A</v>
      </c>
      <c r="T723" s="168"/>
      <c r="U723" s="169"/>
      <c r="Z723" s="233" t="str">
        <f t="shared" si="264"/>
        <v/>
      </c>
      <c r="AA723" s="233">
        <f t="shared" si="265"/>
        <v>0</v>
      </c>
      <c r="AB723" s="233">
        <f t="shared" si="278"/>
        <v>0</v>
      </c>
      <c r="AC723" s="233">
        <f t="shared" si="279"/>
        <v>0</v>
      </c>
      <c r="AD723" s="233">
        <f t="shared" si="280"/>
        <v>0</v>
      </c>
      <c r="AE723" s="233">
        <f t="shared" si="281"/>
        <v>0</v>
      </c>
      <c r="AF723" s="233">
        <f t="shared" si="282"/>
        <v>0</v>
      </c>
      <c r="AG723" s="233">
        <f t="shared" si="266"/>
        <v>0</v>
      </c>
      <c r="AH723" s="233">
        <f t="shared" si="267"/>
        <v>0</v>
      </c>
      <c r="AI723" s="233">
        <f t="shared" si="268"/>
        <v>0</v>
      </c>
      <c r="AJ723" s="233">
        <f t="shared" si="269"/>
        <v>0</v>
      </c>
      <c r="AK723" s="233">
        <f t="shared" si="270"/>
        <v>0</v>
      </c>
      <c r="AL723" s="233">
        <f t="shared" si="271"/>
        <v>0</v>
      </c>
      <c r="AM723" s="233">
        <f t="shared" si="272"/>
        <v>0</v>
      </c>
      <c r="AN723" s="233">
        <f t="shared" si="273"/>
        <v>0</v>
      </c>
      <c r="AO723" s="233">
        <f t="shared" si="274"/>
        <v>0</v>
      </c>
      <c r="AP723" s="233">
        <f t="shared" si="275"/>
        <v>0</v>
      </c>
      <c r="AQ723" s="233" t="str">
        <f t="shared" si="276"/>
        <v/>
      </c>
      <c r="AR723" s="113">
        <f t="shared" si="277"/>
        <v>0</v>
      </c>
    </row>
    <row r="724" spans="1:44">
      <c r="A724" s="158"/>
      <c r="B724" s="153"/>
      <c r="C724" s="154"/>
      <c r="D724" s="154"/>
      <c r="E724" s="154"/>
      <c r="F724" s="154"/>
      <c r="G724" s="154"/>
      <c r="H724" s="154"/>
      <c r="I724" s="141"/>
      <c r="J724" s="149"/>
      <c r="K724" s="143"/>
      <c r="L724" s="185">
        <f t="shared" si="260"/>
        <v>0</v>
      </c>
      <c r="M724" s="185">
        <f t="shared" si="261"/>
        <v>0</v>
      </c>
      <c r="N724" s="186">
        <f t="shared" si="262"/>
        <v>0</v>
      </c>
      <c r="O724" s="180"/>
      <c r="P724" s="177"/>
      <c r="Q724" s="166" t="str">
        <f t="shared" si="263"/>
        <v/>
      </c>
      <c r="R724" s="166"/>
      <c r="S724" s="167" t="e">
        <f>IF(HYPERLINK(INDEX(Tables!D:D,MATCH('BG Justif'!Q724,Tables!F:F,0)))&lt;&gt;"",HYPERLINK(INDEX(Tables!D:D,MATCH('BG Justif'!Q724,Tables!F:F,0)),"Tableau de variation"),"")</f>
        <v>#N/A</v>
      </c>
      <c r="T724" s="168"/>
      <c r="U724" s="169"/>
      <c r="Z724" s="233" t="str">
        <f t="shared" si="264"/>
        <v/>
      </c>
      <c r="AA724" s="233">
        <f t="shared" si="265"/>
        <v>0</v>
      </c>
      <c r="AB724" s="233">
        <f t="shared" si="278"/>
        <v>0</v>
      </c>
      <c r="AC724" s="233">
        <f t="shared" si="279"/>
        <v>0</v>
      </c>
      <c r="AD724" s="233">
        <f t="shared" si="280"/>
        <v>0</v>
      </c>
      <c r="AE724" s="233">
        <f t="shared" si="281"/>
        <v>0</v>
      </c>
      <c r="AF724" s="233">
        <f t="shared" si="282"/>
        <v>0</v>
      </c>
      <c r="AG724" s="233">
        <f t="shared" si="266"/>
        <v>0</v>
      </c>
      <c r="AH724" s="233">
        <f t="shared" si="267"/>
        <v>0</v>
      </c>
      <c r="AI724" s="233">
        <f t="shared" si="268"/>
        <v>0</v>
      </c>
      <c r="AJ724" s="233">
        <f t="shared" si="269"/>
        <v>0</v>
      </c>
      <c r="AK724" s="233">
        <f t="shared" si="270"/>
        <v>0</v>
      </c>
      <c r="AL724" s="233">
        <f t="shared" si="271"/>
        <v>0</v>
      </c>
      <c r="AM724" s="233">
        <f t="shared" si="272"/>
        <v>0</v>
      </c>
      <c r="AN724" s="233">
        <f t="shared" si="273"/>
        <v>0</v>
      </c>
      <c r="AO724" s="233">
        <f t="shared" si="274"/>
        <v>0</v>
      </c>
      <c r="AP724" s="233">
        <f t="shared" si="275"/>
        <v>0</v>
      </c>
      <c r="AQ724" s="233" t="str">
        <f t="shared" si="276"/>
        <v/>
      </c>
      <c r="AR724" s="113">
        <f t="shared" si="277"/>
        <v>0</v>
      </c>
    </row>
    <row r="725" spans="1:44">
      <c r="A725" s="158"/>
      <c r="B725" s="153"/>
      <c r="C725" s="154"/>
      <c r="D725" s="154"/>
      <c r="E725" s="154"/>
      <c r="F725" s="154"/>
      <c r="G725" s="154"/>
      <c r="H725" s="154"/>
      <c r="I725" s="150"/>
      <c r="J725" s="149"/>
      <c r="K725" s="151"/>
      <c r="L725" s="185">
        <f t="shared" si="260"/>
        <v>0</v>
      </c>
      <c r="M725" s="185">
        <f t="shared" si="261"/>
        <v>0</v>
      </c>
      <c r="N725" s="186">
        <f t="shared" si="262"/>
        <v>0</v>
      </c>
      <c r="O725" s="180"/>
      <c r="P725" s="177"/>
      <c r="Q725" s="166" t="str">
        <f t="shared" si="263"/>
        <v/>
      </c>
      <c r="R725" s="166"/>
      <c r="S725" s="167" t="e">
        <f>IF(HYPERLINK(INDEX(Tables!D:D,MATCH('BG Justif'!Q725,Tables!F:F,0)))&lt;&gt;"",HYPERLINK(INDEX(Tables!D:D,MATCH('BG Justif'!Q725,Tables!F:F,0)),"Tableau de variation"),"")</f>
        <v>#N/A</v>
      </c>
      <c r="T725" s="168"/>
      <c r="U725" s="169"/>
      <c r="Z725" s="233" t="str">
        <f t="shared" si="264"/>
        <v/>
      </c>
      <c r="AA725" s="233">
        <f t="shared" si="265"/>
        <v>0</v>
      </c>
      <c r="AB725" s="233">
        <f t="shared" si="278"/>
        <v>0</v>
      </c>
      <c r="AC725" s="233">
        <f t="shared" si="279"/>
        <v>0</v>
      </c>
      <c r="AD725" s="233">
        <f t="shared" si="280"/>
        <v>0</v>
      </c>
      <c r="AE725" s="233">
        <f t="shared" si="281"/>
        <v>0</v>
      </c>
      <c r="AF725" s="233">
        <f t="shared" si="282"/>
        <v>0</v>
      </c>
      <c r="AG725" s="233">
        <f t="shared" si="266"/>
        <v>0</v>
      </c>
      <c r="AH725" s="233">
        <f t="shared" si="267"/>
        <v>0</v>
      </c>
      <c r="AI725" s="233">
        <f t="shared" si="268"/>
        <v>0</v>
      </c>
      <c r="AJ725" s="233">
        <f t="shared" si="269"/>
        <v>0</v>
      </c>
      <c r="AK725" s="233">
        <f t="shared" si="270"/>
        <v>0</v>
      </c>
      <c r="AL725" s="233">
        <f t="shared" si="271"/>
        <v>0</v>
      </c>
      <c r="AM725" s="233">
        <f t="shared" si="272"/>
        <v>0</v>
      </c>
      <c r="AN725" s="233">
        <f t="shared" si="273"/>
        <v>0</v>
      </c>
      <c r="AO725" s="233">
        <f t="shared" si="274"/>
        <v>0</v>
      </c>
      <c r="AP725" s="233">
        <f t="shared" si="275"/>
        <v>0</v>
      </c>
      <c r="AQ725" s="233" t="str">
        <f t="shared" si="276"/>
        <v/>
      </c>
      <c r="AR725" s="113">
        <f t="shared" si="277"/>
        <v>0</v>
      </c>
    </row>
    <row r="726" spans="1:44">
      <c r="A726" s="158"/>
      <c r="B726" s="153"/>
      <c r="C726" s="154"/>
      <c r="D726" s="154"/>
      <c r="E726" s="154"/>
      <c r="F726" s="154"/>
      <c r="G726" s="154"/>
      <c r="H726" s="154"/>
      <c r="I726" s="141"/>
      <c r="J726" s="149"/>
      <c r="K726" s="143"/>
      <c r="L726" s="185">
        <f t="shared" si="260"/>
        <v>0</v>
      </c>
      <c r="M726" s="185">
        <f t="shared" si="261"/>
        <v>0</v>
      </c>
      <c r="N726" s="186">
        <f t="shared" si="262"/>
        <v>0</v>
      </c>
      <c r="O726" s="180"/>
      <c r="P726" s="177"/>
      <c r="Q726" s="166" t="str">
        <f t="shared" si="263"/>
        <v/>
      </c>
      <c r="R726" s="166"/>
      <c r="S726" s="167" t="e">
        <f>IF(HYPERLINK(INDEX(Tables!D:D,MATCH('BG Justif'!Q726,Tables!F:F,0)))&lt;&gt;"",HYPERLINK(INDEX(Tables!D:D,MATCH('BG Justif'!Q726,Tables!F:F,0)),"Tableau de variation"),"")</f>
        <v>#N/A</v>
      </c>
      <c r="T726" s="168"/>
      <c r="U726" s="169"/>
      <c r="Z726" s="233" t="str">
        <f t="shared" si="264"/>
        <v/>
      </c>
      <c r="AA726" s="233">
        <f t="shared" si="265"/>
        <v>0</v>
      </c>
      <c r="AB726" s="233">
        <f t="shared" si="278"/>
        <v>0</v>
      </c>
      <c r="AC726" s="233">
        <f t="shared" si="279"/>
        <v>0</v>
      </c>
      <c r="AD726" s="233">
        <f t="shared" si="280"/>
        <v>0</v>
      </c>
      <c r="AE726" s="233">
        <f t="shared" si="281"/>
        <v>0</v>
      </c>
      <c r="AF726" s="233">
        <f t="shared" si="282"/>
        <v>0</v>
      </c>
      <c r="AG726" s="233">
        <f t="shared" si="266"/>
        <v>0</v>
      </c>
      <c r="AH726" s="233">
        <f t="shared" si="267"/>
        <v>0</v>
      </c>
      <c r="AI726" s="233">
        <f t="shared" si="268"/>
        <v>0</v>
      </c>
      <c r="AJ726" s="233">
        <f t="shared" si="269"/>
        <v>0</v>
      </c>
      <c r="AK726" s="233">
        <f t="shared" si="270"/>
        <v>0</v>
      </c>
      <c r="AL726" s="233">
        <f t="shared" si="271"/>
        <v>0</v>
      </c>
      <c r="AM726" s="233">
        <f t="shared" si="272"/>
        <v>0</v>
      </c>
      <c r="AN726" s="233">
        <f t="shared" si="273"/>
        <v>0</v>
      </c>
      <c r="AO726" s="233">
        <f t="shared" si="274"/>
        <v>0</v>
      </c>
      <c r="AP726" s="233">
        <f t="shared" si="275"/>
        <v>0</v>
      </c>
      <c r="AQ726" s="233" t="str">
        <f t="shared" si="276"/>
        <v/>
      </c>
      <c r="AR726" s="113">
        <f t="shared" si="277"/>
        <v>0</v>
      </c>
    </row>
    <row r="727" spans="1:44">
      <c r="A727" s="158"/>
      <c r="B727" s="153"/>
      <c r="C727" s="154"/>
      <c r="D727" s="154"/>
      <c r="E727" s="154"/>
      <c r="F727" s="154"/>
      <c r="G727" s="154"/>
      <c r="H727" s="154"/>
      <c r="I727" s="150"/>
      <c r="J727" s="149"/>
      <c r="K727" s="151"/>
      <c r="L727" s="185">
        <f t="shared" si="260"/>
        <v>0</v>
      </c>
      <c r="M727" s="185">
        <f t="shared" si="261"/>
        <v>0</v>
      </c>
      <c r="N727" s="186">
        <f t="shared" si="262"/>
        <v>0</v>
      </c>
      <c r="O727" s="180"/>
      <c r="P727" s="177"/>
      <c r="Q727" s="166" t="str">
        <f t="shared" si="263"/>
        <v/>
      </c>
      <c r="R727" s="166"/>
      <c r="S727" s="167" t="e">
        <f>IF(HYPERLINK(INDEX(Tables!D:D,MATCH('BG Justif'!Q727,Tables!F:F,0)))&lt;&gt;"",HYPERLINK(INDEX(Tables!D:D,MATCH('BG Justif'!Q727,Tables!F:F,0)),"Tableau de variation"),"")</f>
        <v>#N/A</v>
      </c>
      <c r="T727" s="168"/>
      <c r="U727" s="169"/>
      <c r="Z727" s="233" t="str">
        <f t="shared" si="264"/>
        <v/>
      </c>
      <c r="AA727" s="233">
        <f t="shared" si="265"/>
        <v>0</v>
      </c>
      <c r="AB727" s="233">
        <f t="shared" si="278"/>
        <v>0</v>
      </c>
      <c r="AC727" s="233">
        <f t="shared" si="279"/>
        <v>0</v>
      </c>
      <c r="AD727" s="233">
        <f t="shared" si="280"/>
        <v>0</v>
      </c>
      <c r="AE727" s="233">
        <f t="shared" si="281"/>
        <v>0</v>
      </c>
      <c r="AF727" s="233">
        <f t="shared" si="282"/>
        <v>0</v>
      </c>
      <c r="AG727" s="233">
        <f t="shared" si="266"/>
        <v>0</v>
      </c>
      <c r="AH727" s="233">
        <f t="shared" si="267"/>
        <v>0</v>
      </c>
      <c r="AI727" s="233">
        <f t="shared" si="268"/>
        <v>0</v>
      </c>
      <c r="AJ727" s="233">
        <f t="shared" si="269"/>
        <v>0</v>
      </c>
      <c r="AK727" s="233">
        <f t="shared" si="270"/>
        <v>0</v>
      </c>
      <c r="AL727" s="233">
        <f t="shared" si="271"/>
        <v>0</v>
      </c>
      <c r="AM727" s="233">
        <f t="shared" si="272"/>
        <v>0</v>
      </c>
      <c r="AN727" s="233">
        <f t="shared" si="273"/>
        <v>0</v>
      </c>
      <c r="AO727" s="233">
        <f t="shared" si="274"/>
        <v>0</v>
      </c>
      <c r="AP727" s="233">
        <f t="shared" si="275"/>
        <v>0</v>
      </c>
      <c r="AQ727" s="233" t="str">
        <f t="shared" si="276"/>
        <v/>
      </c>
      <c r="AR727" s="113">
        <f t="shared" si="277"/>
        <v>0</v>
      </c>
    </row>
    <row r="728" spans="1:44">
      <c r="A728" s="158"/>
      <c r="B728" s="153"/>
      <c r="C728" s="154"/>
      <c r="D728" s="154"/>
      <c r="E728" s="154"/>
      <c r="F728" s="154"/>
      <c r="G728" s="154"/>
      <c r="H728" s="154"/>
      <c r="I728" s="141"/>
      <c r="J728" s="149"/>
      <c r="K728" s="143"/>
      <c r="L728" s="185">
        <f t="shared" si="260"/>
        <v>0</v>
      </c>
      <c r="M728" s="185">
        <f t="shared" si="261"/>
        <v>0</v>
      </c>
      <c r="N728" s="186">
        <f t="shared" si="262"/>
        <v>0</v>
      </c>
      <c r="O728" s="180"/>
      <c r="P728" s="177"/>
      <c r="Q728" s="166" t="str">
        <f t="shared" si="263"/>
        <v/>
      </c>
      <c r="R728" s="166"/>
      <c r="S728" s="167" t="e">
        <f>IF(HYPERLINK(INDEX(Tables!D:D,MATCH('BG Justif'!Q728,Tables!F:F,0)))&lt;&gt;"",HYPERLINK(INDEX(Tables!D:D,MATCH('BG Justif'!Q728,Tables!F:F,0)),"Tableau de variation"),"")</f>
        <v>#N/A</v>
      </c>
      <c r="T728" s="168"/>
      <c r="U728" s="169"/>
      <c r="Z728" s="233" t="str">
        <f t="shared" si="264"/>
        <v/>
      </c>
      <c r="AA728" s="233">
        <f t="shared" si="265"/>
        <v>0</v>
      </c>
      <c r="AB728" s="233">
        <f t="shared" si="278"/>
        <v>0</v>
      </c>
      <c r="AC728" s="233">
        <f t="shared" si="279"/>
        <v>0</v>
      </c>
      <c r="AD728" s="233">
        <f t="shared" si="280"/>
        <v>0</v>
      </c>
      <c r="AE728" s="233">
        <f t="shared" si="281"/>
        <v>0</v>
      </c>
      <c r="AF728" s="233">
        <f t="shared" si="282"/>
        <v>0</v>
      </c>
      <c r="AG728" s="233">
        <f t="shared" si="266"/>
        <v>0</v>
      </c>
      <c r="AH728" s="233">
        <f t="shared" si="267"/>
        <v>0</v>
      </c>
      <c r="AI728" s="233">
        <f t="shared" si="268"/>
        <v>0</v>
      </c>
      <c r="AJ728" s="233">
        <f t="shared" si="269"/>
        <v>0</v>
      </c>
      <c r="AK728" s="233">
        <f t="shared" si="270"/>
        <v>0</v>
      </c>
      <c r="AL728" s="233">
        <f t="shared" si="271"/>
        <v>0</v>
      </c>
      <c r="AM728" s="233">
        <f t="shared" si="272"/>
        <v>0</v>
      </c>
      <c r="AN728" s="233">
        <f t="shared" si="273"/>
        <v>0</v>
      </c>
      <c r="AO728" s="233">
        <f t="shared" si="274"/>
        <v>0</v>
      </c>
      <c r="AP728" s="233">
        <f t="shared" si="275"/>
        <v>0</v>
      </c>
      <c r="AQ728" s="233" t="str">
        <f t="shared" si="276"/>
        <v/>
      </c>
      <c r="AR728" s="113">
        <f t="shared" si="277"/>
        <v>0</v>
      </c>
    </row>
    <row r="729" spans="1:44">
      <c r="A729" s="158"/>
      <c r="B729" s="153"/>
      <c r="C729" s="154"/>
      <c r="D729" s="154"/>
      <c r="E729" s="154"/>
      <c r="F729" s="154"/>
      <c r="G729" s="154"/>
      <c r="H729" s="154"/>
      <c r="I729" s="150"/>
      <c r="J729" s="149"/>
      <c r="K729" s="151"/>
      <c r="L729" s="185">
        <f t="shared" si="260"/>
        <v>0</v>
      </c>
      <c r="M729" s="185">
        <f t="shared" si="261"/>
        <v>0</v>
      </c>
      <c r="N729" s="186">
        <f t="shared" si="262"/>
        <v>0</v>
      </c>
      <c r="O729" s="180"/>
      <c r="P729" s="177"/>
      <c r="Q729" s="166" t="str">
        <f t="shared" si="263"/>
        <v/>
      </c>
      <c r="R729" s="166"/>
      <c r="S729" s="167" t="e">
        <f>IF(HYPERLINK(INDEX(Tables!D:D,MATCH('BG Justif'!Q729,Tables!F:F,0)))&lt;&gt;"",HYPERLINK(INDEX(Tables!D:D,MATCH('BG Justif'!Q729,Tables!F:F,0)),"Tableau de variation"),"")</f>
        <v>#N/A</v>
      </c>
      <c r="T729" s="168"/>
      <c r="U729" s="169"/>
      <c r="Z729" s="233" t="str">
        <f t="shared" si="264"/>
        <v/>
      </c>
      <c r="AA729" s="233">
        <f t="shared" si="265"/>
        <v>0</v>
      </c>
      <c r="AB729" s="233">
        <f t="shared" si="278"/>
        <v>0</v>
      </c>
      <c r="AC729" s="233">
        <f t="shared" si="279"/>
        <v>0</v>
      </c>
      <c r="AD729" s="233">
        <f t="shared" si="280"/>
        <v>0</v>
      </c>
      <c r="AE729" s="233">
        <f t="shared" si="281"/>
        <v>0</v>
      </c>
      <c r="AF729" s="233">
        <f t="shared" si="282"/>
        <v>0</v>
      </c>
      <c r="AG729" s="233">
        <f t="shared" si="266"/>
        <v>0</v>
      </c>
      <c r="AH729" s="233">
        <f t="shared" si="267"/>
        <v>0</v>
      </c>
      <c r="AI729" s="233">
        <f t="shared" si="268"/>
        <v>0</v>
      </c>
      <c r="AJ729" s="233">
        <f t="shared" si="269"/>
        <v>0</v>
      </c>
      <c r="AK729" s="233">
        <f t="shared" si="270"/>
        <v>0</v>
      </c>
      <c r="AL729" s="233">
        <f t="shared" si="271"/>
        <v>0</v>
      </c>
      <c r="AM729" s="233">
        <f t="shared" si="272"/>
        <v>0</v>
      </c>
      <c r="AN729" s="233">
        <f t="shared" si="273"/>
        <v>0</v>
      </c>
      <c r="AO729" s="233">
        <f t="shared" si="274"/>
        <v>0</v>
      </c>
      <c r="AP729" s="233">
        <f t="shared" si="275"/>
        <v>0</v>
      </c>
      <c r="AQ729" s="233" t="str">
        <f t="shared" si="276"/>
        <v/>
      </c>
      <c r="AR729" s="113">
        <f t="shared" si="277"/>
        <v>0</v>
      </c>
    </row>
    <row r="730" spans="1:44">
      <c r="A730" s="158"/>
      <c r="B730" s="153"/>
      <c r="C730" s="154"/>
      <c r="D730" s="154"/>
      <c r="E730" s="154"/>
      <c r="F730" s="154"/>
      <c r="G730" s="154"/>
      <c r="H730" s="154"/>
      <c r="I730" s="141"/>
      <c r="J730" s="149"/>
      <c r="K730" s="143"/>
      <c r="L730" s="185">
        <f t="shared" si="260"/>
        <v>0</v>
      </c>
      <c r="M730" s="185">
        <f t="shared" si="261"/>
        <v>0</v>
      </c>
      <c r="N730" s="186">
        <f t="shared" si="262"/>
        <v>0</v>
      </c>
      <c r="O730" s="180"/>
      <c r="P730" s="177"/>
      <c r="Q730" s="166" t="str">
        <f t="shared" si="263"/>
        <v/>
      </c>
      <c r="R730" s="166"/>
      <c r="S730" s="167" t="e">
        <f>IF(HYPERLINK(INDEX(Tables!D:D,MATCH('BG Justif'!Q730,Tables!F:F,0)))&lt;&gt;"",HYPERLINK(INDEX(Tables!D:D,MATCH('BG Justif'!Q730,Tables!F:F,0)),"Tableau de variation"),"")</f>
        <v>#N/A</v>
      </c>
      <c r="T730" s="168"/>
      <c r="U730" s="169"/>
      <c r="Z730" s="233" t="str">
        <f t="shared" si="264"/>
        <v/>
      </c>
      <c r="AA730" s="233">
        <f t="shared" si="265"/>
        <v>0</v>
      </c>
      <c r="AB730" s="233">
        <f t="shared" si="278"/>
        <v>0</v>
      </c>
      <c r="AC730" s="233">
        <f t="shared" si="279"/>
        <v>0</v>
      </c>
      <c r="AD730" s="233">
        <f t="shared" si="280"/>
        <v>0</v>
      </c>
      <c r="AE730" s="233">
        <f t="shared" si="281"/>
        <v>0</v>
      </c>
      <c r="AF730" s="233">
        <f t="shared" si="282"/>
        <v>0</v>
      </c>
      <c r="AG730" s="233">
        <f t="shared" si="266"/>
        <v>0</v>
      </c>
      <c r="AH730" s="233">
        <f t="shared" si="267"/>
        <v>0</v>
      </c>
      <c r="AI730" s="233">
        <f t="shared" si="268"/>
        <v>0</v>
      </c>
      <c r="AJ730" s="233">
        <f t="shared" si="269"/>
        <v>0</v>
      </c>
      <c r="AK730" s="233">
        <f t="shared" si="270"/>
        <v>0</v>
      </c>
      <c r="AL730" s="233">
        <f t="shared" si="271"/>
        <v>0</v>
      </c>
      <c r="AM730" s="233">
        <f t="shared" si="272"/>
        <v>0</v>
      </c>
      <c r="AN730" s="233">
        <f t="shared" si="273"/>
        <v>0</v>
      </c>
      <c r="AO730" s="233">
        <f t="shared" si="274"/>
        <v>0</v>
      </c>
      <c r="AP730" s="233">
        <f t="shared" si="275"/>
        <v>0</v>
      </c>
      <c r="AQ730" s="233" t="str">
        <f t="shared" si="276"/>
        <v/>
      </c>
      <c r="AR730" s="113">
        <f t="shared" si="277"/>
        <v>0</v>
      </c>
    </row>
    <row r="731" spans="1:44">
      <c r="A731" s="158"/>
      <c r="B731" s="153"/>
      <c r="C731" s="154"/>
      <c r="D731" s="154"/>
      <c r="E731" s="154"/>
      <c r="F731" s="154"/>
      <c r="G731" s="154"/>
      <c r="H731" s="154"/>
      <c r="I731" s="150"/>
      <c r="J731" s="149"/>
      <c r="K731" s="151"/>
      <c r="L731" s="185">
        <f t="shared" si="260"/>
        <v>0</v>
      </c>
      <c r="M731" s="185">
        <f t="shared" si="261"/>
        <v>0</v>
      </c>
      <c r="N731" s="186">
        <f t="shared" si="262"/>
        <v>0</v>
      </c>
      <c r="O731" s="180"/>
      <c r="P731" s="177"/>
      <c r="Q731" s="166" t="str">
        <f t="shared" si="263"/>
        <v/>
      </c>
      <c r="R731" s="166"/>
      <c r="S731" s="167" t="e">
        <f>IF(HYPERLINK(INDEX(Tables!D:D,MATCH('BG Justif'!Q731,Tables!F:F,0)))&lt;&gt;"",HYPERLINK(INDEX(Tables!D:D,MATCH('BG Justif'!Q731,Tables!F:F,0)),"Tableau de variation"),"")</f>
        <v>#N/A</v>
      </c>
      <c r="T731" s="168"/>
      <c r="U731" s="169"/>
      <c r="Z731" s="233" t="str">
        <f t="shared" si="264"/>
        <v/>
      </c>
      <c r="AA731" s="233">
        <f t="shared" si="265"/>
        <v>0</v>
      </c>
      <c r="AB731" s="233">
        <f t="shared" si="278"/>
        <v>0</v>
      </c>
      <c r="AC731" s="233">
        <f t="shared" si="279"/>
        <v>0</v>
      </c>
      <c r="AD731" s="233">
        <f t="shared" si="280"/>
        <v>0</v>
      </c>
      <c r="AE731" s="233">
        <f t="shared" si="281"/>
        <v>0</v>
      </c>
      <c r="AF731" s="233">
        <f t="shared" si="282"/>
        <v>0</v>
      </c>
      <c r="AG731" s="233">
        <f t="shared" si="266"/>
        <v>0</v>
      </c>
      <c r="AH731" s="233">
        <f t="shared" si="267"/>
        <v>0</v>
      </c>
      <c r="AI731" s="233">
        <f t="shared" si="268"/>
        <v>0</v>
      </c>
      <c r="AJ731" s="233">
        <f t="shared" si="269"/>
        <v>0</v>
      </c>
      <c r="AK731" s="233">
        <f t="shared" si="270"/>
        <v>0</v>
      </c>
      <c r="AL731" s="233">
        <f t="shared" si="271"/>
        <v>0</v>
      </c>
      <c r="AM731" s="233">
        <f t="shared" si="272"/>
        <v>0</v>
      </c>
      <c r="AN731" s="233">
        <f t="shared" si="273"/>
        <v>0</v>
      </c>
      <c r="AO731" s="233">
        <f t="shared" si="274"/>
        <v>0</v>
      </c>
      <c r="AP731" s="233">
        <f t="shared" si="275"/>
        <v>0</v>
      </c>
      <c r="AQ731" s="233" t="str">
        <f t="shared" si="276"/>
        <v/>
      </c>
      <c r="AR731" s="113">
        <f t="shared" si="277"/>
        <v>0</v>
      </c>
    </row>
    <row r="732" spans="1:44">
      <c r="A732" s="158"/>
      <c r="B732" s="153"/>
      <c r="C732" s="154"/>
      <c r="D732" s="154"/>
      <c r="E732" s="154"/>
      <c r="F732" s="154"/>
      <c r="G732" s="154"/>
      <c r="H732" s="154"/>
      <c r="I732" s="141"/>
      <c r="J732" s="149"/>
      <c r="K732" s="143"/>
      <c r="L732" s="185">
        <f t="shared" si="260"/>
        <v>0</v>
      </c>
      <c r="M732" s="185">
        <f t="shared" si="261"/>
        <v>0</v>
      </c>
      <c r="N732" s="186">
        <f t="shared" si="262"/>
        <v>0</v>
      </c>
      <c r="O732" s="180"/>
      <c r="P732" s="177"/>
      <c r="Q732" s="166" t="str">
        <f t="shared" si="263"/>
        <v/>
      </c>
      <c r="R732" s="166"/>
      <c r="S732" s="167" t="e">
        <f>IF(HYPERLINK(INDEX(Tables!D:D,MATCH('BG Justif'!Q732,Tables!F:F,0)))&lt;&gt;"",HYPERLINK(INDEX(Tables!D:D,MATCH('BG Justif'!Q732,Tables!F:F,0)),"Tableau de variation"),"")</f>
        <v>#N/A</v>
      </c>
      <c r="T732" s="168"/>
      <c r="U732" s="169"/>
      <c r="Z732" s="233" t="str">
        <f t="shared" si="264"/>
        <v/>
      </c>
      <c r="AA732" s="233">
        <f t="shared" si="265"/>
        <v>0</v>
      </c>
      <c r="AB732" s="233">
        <f t="shared" si="278"/>
        <v>0</v>
      </c>
      <c r="AC732" s="233">
        <f t="shared" si="279"/>
        <v>0</v>
      </c>
      <c r="AD732" s="233">
        <f t="shared" si="280"/>
        <v>0</v>
      </c>
      <c r="AE732" s="233">
        <f t="shared" si="281"/>
        <v>0</v>
      </c>
      <c r="AF732" s="233">
        <f t="shared" si="282"/>
        <v>0</v>
      </c>
      <c r="AG732" s="233">
        <f t="shared" si="266"/>
        <v>0</v>
      </c>
      <c r="AH732" s="233">
        <f t="shared" si="267"/>
        <v>0</v>
      </c>
      <c r="AI732" s="233">
        <f t="shared" si="268"/>
        <v>0</v>
      </c>
      <c r="AJ732" s="233">
        <f t="shared" si="269"/>
        <v>0</v>
      </c>
      <c r="AK732" s="233">
        <f t="shared" si="270"/>
        <v>0</v>
      </c>
      <c r="AL732" s="233">
        <f t="shared" si="271"/>
        <v>0</v>
      </c>
      <c r="AM732" s="233">
        <f t="shared" si="272"/>
        <v>0</v>
      </c>
      <c r="AN732" s="233">
        <f t="shared" si="273"/>
        <v>0</v>
      </c>
      <c r="AO732" s="233">
        <f t="shared" si="274"/>
        <v>0</v>
      </c>
      <c r="AP732" s="233">
        <f t="shared" si="275"/>
        <v>0</v>
      </c>
      <c r="AQ732" s="233" t="str">
        <f t="shared" si="276"/>
        <v/>
      </c>
      <c r="AR732" s="113">
        <f t="shared" si="277"/>
        <v>0</v>
      </c>
    </row>
    <row r="733" spans="1:44">
      <c r="A733" s="158"/>
      <c r="B733" s="153"/>
      <c r="C733" s="154"/>
      <c r="D733" s="154"/>
      <c r="E733" s="154"/>
      <c r="F733" s="154"/>
      <c r="G733" s="154"/>
      <c r="H733" s="154"/>
      <c r="I733" s="150"/>
      <c r="J733" s="149"/>
      <c r="K733" s="151"/>
      <c r="L733" s="185">
        <f t="shared" si="260"/>
        <v>0</v>
      </c>
      <c r="M733" s="185">
        <f t="shared" si="261"/>
        <v>0</v>
      </c>
      <c r="N733" s="186">
        <f t="shared" si="262"/>
        <v>0</v>
      </c>
      <c r="O733" s="180"/>
      <c r="P733" s="177"/>
      <c r="Q733" s="166" t="str">
        <f t="shared" si="263"/>
        <v/>
      </c>
      <c r="R733" s="166"/>
      <c r="S733" s="167" t="e">
        <f>IF(HYPERLINK(INDEX(Tables!D:D,MATCH('BG Justif'!Q733,Tables!F:F,0)))&lt;&gt;"",HYPERLINK(INDEX(Tables!D:D,MATCH('BG Justif'!Q733,Tables!F:F,0)),"Tableau de variation"),"")</f>
        <v>#N/A</v>
      </c>
      <c r="T733" s="168"/>
      <c r="U733" s="169"/>
      <c r="Z733" s="233" t="str">
        <f t="shared" si="264"/>
        <v/>
      </c>
      <c r="AA733" s="233">
        <f t="shared" si="265"/>
        <v>0</v>
      </c>
      <c r="AB733" s="233">
        <f t="shared" si="278"/>
        <v>0</v>
      </c>
      <c r="AC733" s="233">
        <f t="shared" si="279"/>
        <v>0</v>
      </c>
      <c r="AD733" s="233">
        <f t="shared" si="280"/>
        <v>0</v>
      </c>
      <c r="AE733" s="233">
        <f t="shared" si="281"/>
        <v>0</v>
      </c>
      <c r="AF733" s="233">
        <f t="shared" si="282"/>
        <v>0</v>
      </c>
      <c r="AG733" s="233">
        <f t="shared" si="266"/>
        <v>0</v>
      </c>
      <c r="AH733" s="233">
        <f t="shared" si="267"/>
        <v>0</v>
      </c>
      <c r="AI733" s="233">
        <f t="shared" si="268"/>
        <v>0</v>
      </c>
      <c r="AJ733" s="233">
        <f t="shared" si="269"/>
        <v>0</v>
      </c>
      <c r="AK733" s="233">
        <f t="shared" si="270"/>
        <v>0</v>
      </c>
      <c r="AL733" s="233">
        <f t="shared" si="271"/>
        <v>0</v>
      </c>
      <c r="AM733" s="233">
        <f t="shared" si="272"/>
        <v>0</v>
      </c>
      <c r="AN733" s="233">
        <f t="shared" si="273"/>
        <v>0</v>
      </c>
      <c r="AO733" s="233">
        <f t="shared" si="274"/>
        <v>0</v>
      </c>
      <c r="AP733" s="233">
        <f t="shared" si="275"/>
        <v>0</v>
      </c>
      <c r="AQ733" s="233" t="str">
        <f t="shared" si="276"/>
        <v/>
      </c>
      <c r="AR733" s="113">
        <f t="shared" si="277"/>
        <v>0</v>
      </c>
    </row>
    <row r="734" spans="1:44">
      <c r="A734" s="158"/>
      <c r="B734" s="153"/>
      <c r="C734" s="154"/>
      <c r="D734" s="154"/>
      <c r="E734" s="154"/>
      <c r="F734" s="154"/>
      <c r="G734" s="154"/>
      <c r="H734" s="154"/>
      <c r="I734" s="141"/>
      <c r="J734" s="149"/>
      <c r="K734" s="143"/>
      <c r="L734" s="185">
        <f t="shared" si="260"/>
        <v>0</v>
      </c>
      <c r="M734" s="185">
        <f t="shared" si="261"/>
        <v>0</v>
      </c>
      <c r="N734" s="186">
        <f t="shared" si="262"/>
        <v>0</v>
      </c>
      <c r="O734" s="180"/>
      <c r="P734" s="177"/>
      <c r="Q734" s="166" t="str">
        <f t="shared" si="263"/>
        <v/>
      </c>
      <c r="R734" s="166"/>
      <c r="S734" s="167" t="e">
        <f>IF(HYPERLINK(INDEX(Tables!D:D,MATCH('BG Justif'!Q734,Tables!F:F,0)))&lt;&gt;"",HYPERLINK(INDEX(Tables!D:D,MATCH('BG Justif'!Q734,Tables!F:F,0)),"Tableau de variation"),"")</f>
        <v>#N/A</v>
      </c>
      <c r="T734" s="168"/>
      <c r="U734" s="169"/>
      <c r="Z734" s="233" t="str">
        <f t="shared" si="264"/>
        <v/>
      </c>
      <c r="AA734" s="233">
        <f t="shared" si="265"/>
        <v>0</v>
      </c>
      <c r="AB734" s="233">
        <f t="shared" si="278"/>
        <v>0</v>
      </c>
      <c r="AC734" s="233">
        <f t="shared" si="279"/>
        <v>0</v>
      </c>
      <c r="AD734" s="233">
        <f t="shared" si="280"/>
        <v>0</v>
      </c>
      <c r="AE734" s="233">
        <f t="shared" si="281"/>
        <v>0</v>
      </c>
      <c r="AF734" s="233">
        <f t="shared" si="282"/>
        <v>0</v>
      </c>
      <c r="AG734" s="233">
        <f t="shared" si="266"/>
        <v>0</v>
      </c>
      <c r="AH734" s="233">
        <f t="shared" si="267"/>
        <v>0</v>
      </c>
      <c r="AI734" s="233">
        <f t="shared" si="268"/>
        <v>0</v>
      </c>
      <c r="AJ734" s="233">
        <f t="shared" si="269"/>
        <v>0</v>
      </c>
      <c r="AK734" s="233">
        <f t="shared" si="270"/>
        <v>0</v>
      </c>
      <c r="AL734" s="233">
        <f t="shared" si="271"/>
        <v>0</v>
      </c>
      <c r="AM734" s="233">
        <f t="shared" si="272"/>
        <v>0</v>
      </c>
      <c r="AN734" s="233">
        <f t="shared" si="273"/>
        <v>0</v>
      </c>
      <c r="AO734" s="233">
        <f t="shared" si="274"/>
        <v>0</v>
      </c>
      <c r="AP734" s="233">
        <f t="shared" si="275"/>
        <v>0</v>
      </c>
      <c r="AQ734" s="233" t="str">
        <f t="shared" si="276"/>
        <v/>
      </c>
      <c r="AR734" s="113">
        <f t="shared" si="277"/>
        <v>0</v>
      </c>
    </row>
    <row r="735" spans="1:44">
      <c r="A735" s="158"/>
      <c r="B735" s="153"/>
      <c r="C735" s="154"/>
      <c r="D735" s="154"/>
      <c r="E735" s="154"/>
      <c r="F735" s="154"/>
      <c r="G735" s="154"/>
      <c r="H735" s="154"/>
      <c r="I735" s="150"/>
      <c r="J735" s="149"/>
      <c r="K735" s="151"/>
      <c r="L735" s="185">
        <f t="shared" si="260"/>
        <v>0</v>
      </c>
      <c r="M735" s="185">
        <f t="shared" si="261"/>
        <v>0</v>
      </c>
      <c r="N735" s="186">
        <f t="shared" si="262"/>
        <v>0</v>
      </c>
      <c r="O735" s="180"/>
      <c r="P735" s="177"/>
      <c r="Q735" s="166" t="str">
        <f t="shared" si="263"/>
        <v/>
      </c>
      <c r="R735" s="166"/>
      <c r="S735" s="167" t="e">
        <f>IF(HYPERLINK(INDEX(Tables!D:D,MATCH('BG Justif'!Q735,Tables!F:F,0)))&lt;&gt;"",HYPERLINK(INDEX(Tables!D:D,MATCH('BG Justif'!Q735,Tables!F:F,0)),"Tableau de variation"),"")</f>
        <v>#N/A</v>
      </c>
      <c r="T735" s="168"/>
      <c r="U735" s="169"/>
      <c r="Z735" s="233" t="str">
        <f t="shared" si="264"/>
        <v/>
      </c>
      <c r="AA735" s="233">
        <f t="shared" si="265"/>
        <v>0</v>
      </c>
      <c r="AB735" s="233">
        <f t="shared" si="278"/>
        <v>0</v>
      </c>
      <c r="AC735" s="233">
        <f t="shared" si="279"/>
        <v>0</v>
      </c>
      <c r="AD735" s="233">
        <f t="shared" si="280"/>
        <v>0</v>
      </c>
      <c r="AE735" s="233">
        <f t="shared" si="281"/>
        <v>0</v>
      </c>
      <c r="AF735" s="233">
        <f t="shared" si="282"/>
        <v>0</v>
      </c>
      <c r="AG735" s="233">
        <f t="shared" si="266"/>
        <v>0</v>
      </c>
      <c r="AH735" s="233">
        <f t="shared" si="267"/>
        <v>0</v>
      </c>
      <c r="AI735" s="233">
        <f t="shared" si="268"/>
        <v>0</v>
      </c>
      <c r="AJ735" s="233">
        <f t="shared" si="269"/>
        <v>0</v>
      </c>
      <c r="AK735" s="233">
        <f t="shared" si="270"/>
        <v>0</v>
      </c>
      <c r="AL735" s="233">
        <f t="shared" si="271"/>
        <v>0</v>
      </c>
      <c r="AM735" s="233">
        <f t="shared" si="272"/>
        <v>0</v>
      </c>
      <c r="AN735" s="233">
        <f t="shared" si="273"/>
        <v>0</v>
      </c>
      <c r="AO735" s="233">
        <f t="shared" si="274"/>
        <v>0</v>
      </c>
      <c r="AP735" s="233">
        <f t="shared" si="275"/>
        <v>0</v>
      </c>
      <c r="AQ735" s="233" t="str">
        <f t="shared" si="276"/>
        <v/>
      </c>
      <c r="AR735" s="113">
        <f t="shared" si="277"/>
        <v>0</v>
      </c>
    </row>
    <row r="736" spans="1:44">
      <c r="A736" s="158"/>
      <c r="B736" s="153"/>
      <c r="C736" s="154"/>
      <c r="D736" s="154"/>
      <c r="E736" s="154"/>
      <c r="F736" s="154"/>
      <c r="G736" s="154"/>
      <c r="H736" s="154"/>
      <c r="I736" s="141"/>
      <c r="J736" s="149"/>
      <c r="K736" s="143"/>
      <c r="L736" s="185">
        <f t="shared" si="260"/>
        <v>0</v>
      </c>
      <c r="M736" s="185">
        <f t="shared" si="261"/>
        <v>0</v>
      </c>
      <c r="N736" s="186">
        <f t="shared" si="262"/>
        <v>0</v>
      </c>
      <c r="O736" s="180"/>
      <c r="P736" s="177"/>
      <c r="Q736" s="166" t="str">
        <f t="shared" si="263"/>
        <v/>
      </c>
      <c r="R736" s="166"/>
      <c r="S736" s="167" t="e">
        <f>IF(HYPERLINK(INDEX(Tables!D:D,MATCH('BG Justif'!Q736,Tables!F:F,0)))&lt;&gt;"",HYPERLINK(INDEX(Tables!D:D,MATCH('BG Justif'!Q736,Tables!F:F,0)),"Tableau de variation"),"")</f>
        <v>#N/A</v>
      </c>
      <c r="T736" s="168"/>
      <c r="U736" s="169"/>
      <c r="Z736" s="233" t="str">
        <f t="shared" si="264"/>
        <v/>
      </c>
      <c r="AA736" s="233">
        <f t="shared" si="265"/>
        <v>0</v>
      </c>
      <c r="AB736" s="233">
        <f t="shared" si="278"/>
        <v>0</v>
      </c>
      <c r="AC736" s="233">
        <f t="shared" si="279"/>
        <v>0</v>
      </c>
      <c r="AD736" s="233">
        <f t="shared" si="280"/>
        <v>0</v>
      </c>
      <c r="AE736" s="233">
        <f t="shared" si="281"/>
        <v>0</v>
      </c>
      <c r="AF736" s="233">
        <f t="shared" si="282"/>
        <v>0</v>
      </c>
      <c r="AG736" s="233">
        <f t="shared" si="266"/>
        <v>0</v>
      </c>
      <c r="AH736" s="233">
        <f t="shared" si="267"/>
        <v>0</v>
      </c>
      <c r="AI736" s="233">
        <f t="shared" si="268"/>
        <v>0</v>
      </c>
      <c r="AJ736" s="233">
        <f t="shared" si="269"/>
        <v>0</v>
      </c>
      <c r="AK736" s="233">
        <f t="shared" si="270"/>
        <v>0</v>
      </c>
      <c r="AL736" s="233">
        <f t="shared" si="271"/>
        <v>0</v>
      </c>
      <c r="AM736" s="233">
        <f t="shared" si="272"/>
        <v>0</v>
      </c>
      <c r="AN736" s="233">
        <f t="shared" si="273"/>
        <v>0</v>
      </c>
      <c r="AO736" s="233">
        <f t="shared" si="274"/>
        <v>0</v>
      </c>
      <c r="AP736" s="233">
        <f t="shared" si="275"/>
        <v>0</v>
      </c>
      <c r="AQ736" s="233" t="str">
        <f t="shared" si="276"/>
        <v/>
      </c>
      <c r="AR736" s="113">
        <f t="shared" si="277"/>
        <v>0</v>
      </c>
    </row>
    <row r="737" spans="1:44">
      <c r="A737" s="158"/>
      <c r="B737" s="153"/>
      <c r="C737" s="154"/>
      <c r="D737" s="154"/>
      <c r="E737" s="154"/>
      <c r="F737" s="154"/>
      <c r="G737" s="154"/>
      <c r="H737" s="154"/>
      <c r="I737" s="150"/>
      <c r="J737" s="149"/>
      <c r="K737" s="151"/>
      <c r="L737" s="185">
        <f t="shared" si="260"/>
        <v>0</v>
      </c>
      <c r="M737" s="185">
        <f t="shared" si="261"/>
        <v>0</v>
      </c>
      <c r="N737" s="186">
        <f t="shared" si="262"/>
        <v>0</v>
      </c>
      <c r="O737" s="180"/>
      <c r="P737" s="177"/>
      <c r="Q737" s="166" t="str">
        <f t="shared" si="263"/>
        <v/>
      </c>
      <c r="R737" s="166"/>
      <c r="S737" s="167" t="e">
        <f>IF(HYPERLINK(INDEX(Tables!D:D,MATCH('BG Justif'!Q737,Tables!F:F,0)))&lt;&gt;"",HYPERLINK(INDEX(Tables!D:D,MATCH('BG Justif'!Q737,Tables!F:F,0)),"Tableau de variation"),"")</f>
        <v>#N/A</v>
      </c>
      <c r="T737" s="168"/>
      <c r="U737" s="169"/>
      <c r="Z737" s="233" t="str">
        <f t="shared" si="264"/>
        <v/>
      </c>
      <c r="AA737" s="233">
        <f t="shared" si="265"/>
        <v>0</v>
      </c>
      <c r="AB737" s="233">
        <f t="shared" si="278"/>
        <v>0</v>
      </c>
      <c r="AC737" s="233">
        <f t="shared" si="279"/>
        <v>0</v>
      </c>
      <c r="AD737" s="233">
        <f t="shared" si="280"/>
        <v>0</v>
      </c>
      <c r="AE737" s="233">
        <f t="shared" si="281"/>
        <v>0</v>
      </c>
      <c r="AF737" s="233">
        <f t="shared" si="282"/>
        <v>0</v>
      </c>
      <c r="AG737" s="233">
        <f t="shared" si="266"/>
        <v>0</v>
      </c>
      <c r="AH737" s="233">
        <f t="shared" si="267"/>
        <v>0</v>
      </c>
      <c r="AI737" s="233">
        <f t="shared" si="268"/>
        <v>0</v>
      </c>
      <c r="AJ737" s="233">
        <f t="shared" si="269"/>
        <v>0</v>
      </c>
      <c r="AK737" s="233">
        <f t="shared" si="270"/>
        <v>0</v>
      </c>
      <c r="AL737" s="233">
        <f t="shared" si="271"/>
        <v>0</v>
      </c>
      <c r="AM737" s="233">
        <f t="shared" si="272"/>
        <v>0</v>
      </c>
      <c r="AN737" s="233">
        <f t="shared" si="273"/>
        <v>0</v>
      </c>
      <c r="AO737" s="233">
        <f t="shared" si="274"/>
        <v>0</v>
      </c>
      <c r="AP737" s="233">
        <f t="shared" si="275"/>
        <v>0</v>
      </c>
      <c r="AQ737" s="233" t="str">
        <f t="shared" si="276"/>
        <v/>
      </c>
      <c r="AR737" s="113">
        <f t="shared" si="277"/>
        <v>0</v>
      </c>
    </row>
    <row r="738" spans="1:44">
      <c r="A738" s="158"/>
      <c r="B738" s="153"/>
      <c r="C738" s="154"/>
      <c r="D738" s="154"/>
      <c r="E738" s="154"/>
      <c r="F738" s="154"/>
      <c r="G738" s="154"/>
      <c r="H738" s="154"/>
      <c r="I738" s="141"/>
      <c r="J738" s="149"/>
      <c r="K738" s="143"/>
      <c r="L738" s="185">
        <f t="shared" si="260"/>
        <v>0</v>
      </c>
      <c r="M738" s="185">
        <f t="shared" si="261"/>
        <v>0</v>
      </c>
      <c r="N738" s="186">
        <f t="shared" si="262"/>
        <v>0</v>
      </c>
      <c r="O738" s="180"/>
      <c r="P738" s="177"/>
      <c r="Q738" s="166" t="str">
        <f t="shared" si="263"/>
        <v/>
      </c>
      <c r="R738" s="166"/>
      <c r="S738" s="167" t="e">
        <f>IF(HYPERLINK(INDEX(Tables!D:D,MATCH('BG Justif'!Q738,Tables!F:F,0)))&lt;&gt;"",HYPERLINK(INDEX(Tables!D:D,MATCH('BG Justif'!Q738,Tables!F:F,0)),"Tableau de variation"),"")</f>
        <v>#N/A</v>
      </c>
      <c r="T738" s="168"/>
      <c r="U738" s="169"/>
      <c r="Z738" s="233" t="str">
        <f t="shared" si="264"/>
        <v/>
      </c>
      <c r="AA738" s="233">
        <f t="shared" si="265"/>
        <v>0</v>
      </c>
      <c r="AB738" s="233">
        <f t="shared" si="278"/>
        <v>0</v>
      </c>
      <c r="AC738" s="233">
        <f t="shared" si="279"/>
        <v>0</v>
      </c>
      <c r="AD738" s="233">
        <f t="shared" si="280"/>
        <v>0</v>
      </c>
      <c r="AE738" s="233">
        <f t="shared" si="281"/>
        <v>0</v>
      </c>
      <c r="AF738" s="233">
        <f t="shared" si="282"/>
        <v>0</v>
      </c>
      <c r="AG738" s="233">
        <f t="shared" si="266"/>
        <v>0</v>
      </c>
      <c r="AH738" s="233">
        <f t="shared" si="267"/>
        <v>0</v>
      </c>
      <c r="AI738" s="233">
        <f t="shared" si="268"/>
        <v>0</v>
      </c>
      <c r="AJ738" s="233">
        <f t="shared" si="269"/>
        <v>0</v>
      </c>
      <c r="AK738" s="233">
        <f t="shared" si="270"/>
        <v>0</v>
      </c>
      <c r="AL738" s="233">
        <f t="shared" si="271"/>
        <v>0</v>
      </c>
      <c r="AM738" s="233">
        <f t="shared" si="272"/>
        <v>0</v>
      </c>
      <c r="AN738" s="233">
        <f t="shared" si="273"/>
        <v>0</v>
      </c>
      <c r="AO738" s="233">
        <f t="shared" si="274"/>
        <v>0</v>
      </c>
      <c r="AP738" s="233">
        <f t="shared" si="275"/>
        <v>0</v>
      </c>
      <c r="AQ738" s="233" t="str">
        <f t="shared" si="276"/>
        <v/>
      </c>
      <c r="AR738" s="113">
        <f t="shared" si="277"/>
        <v>0</v>
      </c>
    </row>
    <row r="739" spans="1:44">
      <c r="A739" s="158"/>
      <c r="B739" s="153"/>
      <c r="C739" s="154"/>
      <c r="D739" s="154"/>
      <c r="E739" s="154"/>
      <c r="F739" s="154"/>
      <c r="G739" s="154"/>
      <c r="H739" s="154"/>
      <c r="I739" s="150"/>
      <c r="J739" s="149"/>
      <c r="K739" s="151"/>
      <c r="L739" s="185">
        <f t="shared" si="260"/>
        <v>0</v>
      </c>
      <c r="M739" s="185">
        <f t="shared" si="261"/>
        <v>0</v>
      </c>
      <c r="N739" s="186">
        <f t="shared" si="262"/>
        <v>0</v>
      </c>
      <c r="O739" s="180"/>
      <c r="P739" s="177"/>
      <c r="Q739" s="166" t="str">
        <f t="shared" si="263"/>
        <v/>
      </c>
      <c r="R739" s="166"/>
      <c r="S739" s="167" t="e">
        <f>IF(HYPERLINK(INDEX(Tables!D:D,MATCH('BG Justif'!Q739,Tables!F:F,0)))&lt;&gt;"",HYPERLINK(INDEX(Tables!D:D,MATCH('BG Justif'!Q739,Tables!F:F,0)),"Tableau de variation"),"")</f>
        <v>#N/A</v>
      </c>
      <c r="T739" s="168"/>
      <c r="U739" s="169"/>
      <c r="Z739" s="233" t="str">
        <f t="shared" si="264"/>
        <v/>
      </c>
      <c r="AA739" s="233">
        <f t="shared" si="265"/>
        <v>0</v>
      </c>
      <c r="AB739" s="233">
        <f t="shared" si="278"/>
        <v>0</v>
      </c>
      <c r="AC739" s="233">
        <f t="shared" si="279"/>
        <v>0</v>
      </c>
      <c r="AD739" s="233">
        <f t="shared" si="280"/>
        <v>0</v>
      </c>
      <c r="AE739" s="233">
        <f t="shared" si="281"/>
        <v>0</v>
      </c>
      <c r="AF739" s="233">
        <f t="shared" si="282"/>
        <v>0</v>
      </c>
      <c r="AG739" s="233">
        <f t="shared" si="266"/>
        <v>0</v>
      </c>
      <c r="AH739" s="233">
        <f t="shared" si="267"/>
        <v>0</v>
      </c>
      <c r="AI739" s="233">
        <f t="shared" si="268"/>
        <v>0</v>
      </c>
      <c r="AJ739" s="233">
        <f t="shared" si="269"/>
        <v>0</v>
      </c>
      <c r="AK739" s="233">
        <f t="shared" si="270"/>
        <v>0</v>
      </c>
      <c r="AL739" s="233">
        <f t="shared" si="271"/>
        <v>0</v>
      </c>
      <c r="AM739" s="233">
        <f t="shared" si="272"/>
        <v>0</v>
      </c>
      <c r="AN739" s="233">
        <f t="shared" si="273"/>
        <v>0</v>
      </c>
      <c r="AO739" s="233">
        <f t="shared" si="274"/>
        <v>0</v>
      </c>
      <c r="AP739" s="233">
        <f t="shared" si="275"/>
        <v>0</v>
      </c>
      <c r="AQ739" s="233" t="str">
        <f t="shared" si="276"/>
        <v/>
      </c>
      <c r="AR739" s="113">
        <f t="shared" si="277"/>
        <v>0</v>
      </c>
    </row>
    <row r="740" spans="1:44">
      <c r="A740" s="158"/>
      <c r="B740" s="153"/>
      <c r="C740" s="154"/>
      <c r="D740" s="154"/>
      <c r="E740" s="154"/>
      <c r="F740" s="154"/>
      <c r="G740" s="154"/>
      <c r="H740" s="154"/>
      <c r="I740" s="141"/>
      <c r="J740" s="149"/>
      <c r="K740" s="143"/>
      <c r="L740" s="185">
        <f t="shared" si="260"/>
        <v>0</v>
      </c>
      <c r="M740" s="185">
        <f t="shared" si="261"/>
        <v>0</v>
      </c>
      <c r="N740" s="186">
        <f t="shared" si="262"/>
        <v>0</v>
      </c>
      <c r="O740" s="180"/>
      <c r="P740" s="177"/>
      <c r="Q740" s="166" t="str">
        <f t="shared" si="263"/>
        <v/>
      </c>
      <c r="R740" s="166"/>
      <c r="S740" s="167" t="e">
        <f>IF(HYPERLINK(INDEX(Tables!D:D,MATCH('BG Justif'!Q740,Tables!F:F,0)))&lt;&gt;"",HYPERLINK(INDEX(Tables!D:D,MATCH('BG Justif'!Q740,Tables!F:F,0)),"Tableau de variation"),"")</f>
        <v>#N/A</v>
      </c>
      <c r="T740" s="168"/>
      <c r="U740" s="169"/>
      <c r="Z740" s="233" t="str">
        <f t="shared" si="264"/>
        <v/>
      </c>
      <c r="AA740" s="233">
        <f t="shared" si="265"/>
        <v>0</v>
      </c>
      <c r="AB740" s="233">
        <f t="shared" si="278"/>
        <v>0</v>
      </c>
      <c r="AC740" s="233">
        <f t="shared" si="279"/>
        <v>0</v>
      </c>
      <c r="AD740" s="233">
        <f t="shared" si="280"/>
        <v>0</v>
      </c>
      <c r="AE740" s="233">
        <f t="shared" si="281"/>
        <v>0</v>
      </c>
      <c r="AF740" s="233">
        <f t="shared" si="282"/>
        <v>0</v>
      </c>
      <c r="AG740" s="233">
        <f t="shared" si="266"/>
        <v>0</v>
      </c>
      <c r="AH740" s="233">
        <f t="shared" si="267"/>
        <v>0</v>
      </c>
      <c r="AI740" s="233">
        <f t="shared" si="268"/>
        <v>0</v>
      </c>
      <c r="AJ740" s="233">
        <f t="shared" si="269"/>
        <v>0</v>
      </c>
      <c r="AK740" s="233">
        <f t="shared" si="270"/>
        <v>0</v>
      </c>
      <c r="AL740" s="233">
        <f t="shared" si="271"/>
        <v>0</v>
      </c>
      <c r="AM740" s="233">
        <f t="shared" si="272"/>
        <v>0</v>
      </c>
      <c r="AN740" s="233">
        <f t="shared" si="273"/>
        <v>0</v>
      </c>
      <c r="AO740" s="233">
        <f t="shared" si="274"/>
        <v>0</v>
      </c>
      <c r="AP740" s="233">
        <f t="shared" si="275"/>
        <v>0</v>
      </c>
      <c r="AQ740" s="233" t="str">
        <f t="shared" si="276"/>
        <v/>
      </c>
      <c r="AR740" s="113">
        <f t="shared" si="277"/>
        <v>0</v>
      </c>
    </row>
    <row r="741" spans="1:44">
      <c r="A741" s="158"/>
      <c r="B741" s="153"/>
      <c r="C741" s="154"/>
      <c r="D741" s="154"/>
      <c r="E741" s="154"/>
      <c r="F741" s="154"/>
      <c r="G741" s="154"/>
      <c r="H741" s="154"/>
      <c r="I741" s="150"/>
      <c r="J741" s="149"/>
      <c r="K741" s="151"/>
      <c r="L741" s="185">
        <f t="shared" si="260"/>
        <v>0</v>
      </c>
      <c r="M741" s="185">
        <f t="shared" si="261"/>
        <v>0</v>
      </c>
      <c r="N741" s="186">
        <f t="shared" si="262"/>
        <v>0</v>
      </c>
      <c r="O741" s="180"/>
      <c r="P741" s="177"/>
      <c r="Q741" s="166" t="str">
        <f t="shared" si="263"/>
        <v/>
      </c>
      <c r="R741" s="166"/>
      <c r="S741" s="167" t="e">
        <f>IF(HYPERLINK(INDEX(Tables!D:D,MATCH('BG Justif'!Q741,Tables!F:F,0)))&lt;&gt;"",HYPERLINK(INDEX(Tables!D:D,MATCH('BG Justif'!Q741,Tables!F:F,0)),"Tableau de variation"),"")</f>
        <v>#N/A</v>
      </c>
      <c r="T741" s="168"/>
      <c r="U741" s="169"/>
      <c r="Z741" s="233" t="str">
        <f t="shared" si="264"/>
        <v/>
      </c>
      <c r="AA741" s="233">
        <f t="shared" si="265"/>
        <v>0</v>
      </c>
      <c r="AB741" s="233">
        <f t="shared" si="278"/>
        <v>0</v>
      </c>
      <c r="AC741" s="233">
        <f t="shared" si="279"/>
        <v>0</v>
      </c>
      <c r="AD741" s="233">
        <f t="shared" si="280"/>
        <v>0</v>
      </c>
      <c r="AE741" s="233">
        <f t="shared" si="281"/>
        <v>0</v>
      </c>
      <c r="AF741" s="233">
        <f t="shared" si="282"/>
        <v>0</v>
      </c>
      <c r="AG741" s="233">
        <f t="shared" si="266"/>
        <v>0</v>
      </c>
      <c r="AH741" s="233">
        <f t="shared" si="267"/>
        <v>0</v>
      </c>
      <c r="AI741" s="233">
        <f t="shared" si="268"/>
        <v>0</v>
      </c>
      <c r="AJ741" s="233">
        <f t="shared" si="269"/>
        <v>0</v>
      </c>
      <c r="AK741" s="233">
        <f t="shared" si="270"/>
        <v>0</v>
      </c>
      <c r="AL741" s="233">
        <f t="shared" si="271"/>
        <v>0</v>
      </c>
      <c r="AM741" s="233">
        <f t="shared" si="272"/>
        <v>0</v>
      </c>
      <c r="AN741" s="233">
        <f t="shared" si="273"/>
        <v>0</v>
      </c>
      <c r="AO741" s="233">
        <f t="shared" si="274"/>
        <v>0</v>
      </c>
      <c r="AP741" s="233">
        <f t="shared" si="275"/>
        <v>0</v>
      </c>
      <c r="AQ741" s="233" t="str">
        <f t="shared" si="276"/>
        <v/>
      </c>
      <c r="AR741" s="113">
        <f t="shared" si="277"/>
        <v>0</v>
      </c>
    </row>
    <row r="742" spans="1:44">
      <c r="A742" s="158"/>
      <c r="B742" s="153"/>
      <c r="C742" s="154"/>
      <c r="D742" s="154"/>
      <c r="E742" s="154"/>
      <c r="F742" s="154"/>
      <c r="G742" s="154"/>
      <c r="H742" s="154"/>
      <c r="I742" s="141"/>
      <c r="J742" s="149"/>
      <c r="K742" s="143"/>
      <c r="L742" s="185">
        <f t="shared" si="260"/>
        <v>0</v>
      </c>
      <c r="M742" s="185">
        <f t="shared" si="261"/>
        <v>0</v>
      </c>
      <c r="N742" s="186">
        <f t="shared" si="262"/>
        <v>0</v>
      </c>
      <c r="O742" s="180"/>
      <c r="P742" s="177"/>
      <c r="Q742" s="166" t="str">
        <f t="shared" si="263"/>
        <v/>
      </c>
      <c r="R742" s="166"/>
      <c r="S742" s="167" t="e">
        <f>IF(HYPERLINK(INDEX(Tables!D:D,MATCH('BG Justif'!Q742,Tables!F:F,0)))&lt;&gt;"",HYPERLINK(INDEX(Tables!D:D,MATCH('BG Justif'!Q742,Tables!F:F,0)),"Tableau de variation"),"")</f>
        <v>#N/A</v>
      </c>
      <c r="T742" s="168"/>
      <c r="U742" s="169"/>
      <c r="Z742" s="233" t="str">
        <f t="shared" si="264"/>
        <v/>
      </c>
      <c r="AA742" s="233">
        <f t="shared" si="265"/>
        <v>0</v>
      </c>
      <c r="AB742" s="233">
        <f t="shared" si="278"/>
        <v>0</v>
      </c>
      <c r="AC742" s="233">
        <f t="shared" si="279"/>
        <v>0</v>
      </c>
      <c r="AD742" s="233">
        <f t="shared" si="280"/>
        <v>0</v>
      </c>
      <c r="AE742" s="233">
        <f t="shared" si="281"/>
        <v>0</v>
      </c>
      <c r="AF742" s="233">
        <f t="shared" si="282"/>
        <v>0</v>
      </c>
      <c r="AG742" s="233">
        <f t="shared" si="266"/>
        <v>0</v>
      </c>
      <c r="AH742" s="233">
        <f t="shared" si="267"/>
        <v>0</v>
      </c>
      <c r="AI742" s="233">
        <f t="shared" si="268"/>
        <v>0</v>
      </c>
      <c r="AJ742" s="233">
        <f t="shared" si="269"/>
        <v>0</v>
      </c>
      <c r="AK742" s="233">
        <f t="shared" si="270"/>
        <v>0</v>
      </c>
      <c r="AL742" s="233">
        <f t="shared" si="271"/>
        <v>0</v>
      </c>
      <c r="AM742" s="233">
        <f t="shared" si="272"/>
        <v>0</v>
      </c>
      <c r="AN742" s="233">
        <f t="shared" si="273"/>
        <v>0</v>
      </c>
      <c r="AO742" s="233">
        <f t="shared" si="274"/>
        <v>0</v>
      </c>
      <c r="AP742" s="233">
        <f t="shared" si="275"/>
        <v>0</v>
      </c>
      <c r="AQ742" s="233" t="str">
        <f t="shared" si="276"/>
        <v/>
      </c>
      <c r="AR742" s="113">
        <f t="shared" si="277"/>
        <v>0</v>
      </c>
    </row>
    <row r="743" spans="1:44">
      <c r="A743" s="158"/>
      <c r="B743" s="153"/>
      <c r="C743" s="154"/>
      <c r="D743" s="154"/>
      <c r="E743" s="154"/>
      <c r="F743" s="154"/>
      <c r="G743" s="154"/>
      <c r="H743" s="154"/>
      <c r="I743" s="150"/>
      <c r="J743" s="149"/>
      <c r="K743" s="151"/>
      <c r="L743" s="185">
        <f t="shared" si="260"/>
        <v>0</v>
      </c>
      <c r="M743" s="185">
        <f t="shared" si="261"/>
        <v>0</v>
      </c>
      <c r="N743" s="186">
        <f t="shared" si="262"/>
        <v>0</v>
      </c>
      <c r="O743" s="180"/>
      <c r="P743" s="177"/>
      <c r="Q743" s="166" t="str">
        <f t="shared" si="263"/>
        <v/>
      </c>
      <c r="R743" s="166"/>
      <c r="S743" s="167" t="e">
        <f>IF(HYPERLINK(INDEX(Tables!D:D,MATCH('BG Justif'!Q743,Tables!F:F,0)))&lt;&gt;"",HYPERLINK(INDEX(Tables!D:D,MATCH('BG Justif'!Q743,Tables!F:F,0)),"Tableau de variation"),"")</f>
        <v>#N/A</v>
      </c>
      <c r="T743" s="168"/>
      <c r="U743" s="169"/>
      <c r="Z743" s="233" t="str">
        <f t="shared" si="264"/>
        <v/>
      </c>
      <c r="AA743" s="233">
        <f t="shared" si="265"/>
        <v>0</v>
      </c>
      <c r="AB743" s="233">
        <f t="shared" si="278"/>
        <v>0</v>
      </c>
      <c r="AC743" s="233">
        <f t="shared" si="279"/>
        <v>0</v>
      </c>
      <c r="AD743" s="233">
        <f t="shared" si="280"/>
        <v>0</v>
      </c>
      <c r="AE743" s="233">
        <f t="shared" si="281"/>
        <v>0</v>
      </c>
      <c r="AF743" s="233">
        <f t="shared" si="282"/>
        <v>0</v>
      </c>
      <c r="AG743" s="233">
        <f t="shared" si="266"/>
        <v>0</v>
      </c>
      <c r="AH743" s="233">
        <f t="shared" si="267"/>
        <v>0</v>
      </c>
      <c r="AI743" s="233">
        <f t="shared" si="268"/>
        <v>0</v>
      </c>
      <c r="AJ743" s="233">
        <f t="shared" si="269"/>
        <v>0</v>
      </c>
      <c r="AK743" s="233">
        <f t="shared" si="270"/>
        <v>0</v>
      </c>
      <c r="AL743" s="233">
        <f t="shared" si="271"/>
        <v>0</v>
      </c>
      <c r="AM743" s="233">
        <f t="shared" si="272"/>
        <v>0</v>
      </c>
      <c r="AN743" s="233">
        <f t="shared" si="273"/>
        <v>0</v>
      </c>
      <c r="AO743" s="233">
        <f t="shared" si="274"/>
        <v>0</v>
      </c>
      <c r="AP743" s="233">
        <f t="shared" si="275"/>
        <v>0</v>
      </c>
      <c r="AQ743" s="233" t="str">
        <f t="shared" si="276"/>
        <v/>
      </c>
      <c r="AR743" s="113">
        <f t="shared" si="277"/>
        <v>0</v>
      </c>
    </row>
    <row r="744" spans="1:44">
      <c r="A744" s="158"/>
      <c r="B744" s="153"/>
      <c r="C744" s="154"/>
      <c r="D744" s="154"/>
      <c r="E744" s="154"/>
      <c r="F744" s="154"/>
      <c r="G744" s="154"/>
      <c r="H744" s="154"/>
      <c r="I744" s="141"/>
      <c r="J744" s="149"/>
      <c r="K744" s="143"/>
      <c r="L744" s="185">
        <f t="shared" si="260"/>
        <v>0</v>
      </c>
      <c r="M744" s="185">
        <f t="shared" si="261"/>
        <v>0</v>
      </c>
      <c r="N744" s="186">
        <f t="shared" si="262"/>
        <v>0</v>
      </c>
      <c r="O744" s="180"/>
      <c r="P744" s="177"/>
      <c r="Q744" s="166" t="str">
        <f t="shared" si="263"/>
        <v/>
      </c>
      <c r="R744" s="166"/>
      <c r="S744" s="167" t="e">
        <f>IF(HYPERLINK(INDEX(Tables!D:D,MATCH('BG Justif'!Q744,Tables!F:F,0)))&lt;&gt;"",HYPERLINK(INDEX(Tables!D:D,MATCH('BG Justif'!Q744,Tables!F:F,0)),"Tableau de variation"),"")</f>
        <v>#N/A</v>
      </c>
      <c r="T744" s="168"/>
      <c r="U744" s="169"/>
      <c r="Z744" s="233" t="str">
        <f t="shared" si="264"/>
        <v/>
      </c>
      <c r="AA744" s="233">
        <f t="shared" si="265"/>
        <v>0</v>
      </c>
      <c r="AB744" s="233">
        <f t="shared" si="278"/>
        <v>0</v>
      </c>
      <c r="AC744" s="233">
        <f t="shared" si="279"/>
        <v>0</v>
      </c>
      <c r="AD744" s="233">
        <f t="shared" si="280"/>
        <v>0</v>
      </c>
      <c r="AE744" s="233">
        <f t="shared" si="281"/>
        <v>0</v>
      </c>
      <c r="AF744" s="233">
        <f t="shared" si="282"/>
        <v>0</v>
      </c>
      <c r="AG744" s="233">
        <f t="shared" si="266"/>
        <v>0</v>
      </c>
      <c r="AH744" s="233">
        <f t="shared" si="267"/>
        <v>0</v>
      </c>
      <c r="AI744" s="233">
        <f t="shared" si="268"/>
        <v>0</v>
      </c>
      <c r="AJ744" s="233">
        <f t="shared" si="269"/>
        <v>0</v>
      </c>
      <c r="AK744" s="233">
        <f t="shared" si="270"/>
        <v>0</v>
      </c>
      <c r="AL744" s="233">
        <f t="shared" si="271"/>
        <v>0</v>
      </c>
      <c r="AM744" s="233">
        <f t="shared" si="272"/>
        <v>0</v>
      </c>
      <c r="AN744" s="233">
        <f t="shared" si="273"/>
        <v>0</v>
      </c>
      <c r="AO744" s="233">
        <f t="shared" si="274"/>
        <v>0</v>
      </c>
      <c r="AP744" s="233">
        <f t="shared" si="275"/>
        <v>0</v>
      </c>
      <c r="AQ744" s="233" t="str">
        <f t="shared" si="276"/>
        <v/>
      </c>
      <c r="AR744" s="113">
        <f t="shared" si="277"/>
        <v>0</v>
      </c>
    </row>
    <row r="745" spans="1:44">
      <c r="A745" s="158"/>
      <c r="B745" s="153"/>
      <c r="C745" s="154"/>
      <c r="D745" s="154"/>
      <c r="E745" s="154"/>
      <c r="F745" s="154"/>
      <c r="G745" s="154"/>
      <c r="H745" s="154"/>
      <c r="I745" s="150"/>
      <c r="J745" s="149"/>
      <c r="K745" s="151"/>
      <c r="L745" s="185">
        <f t="shared" si="260"/>
        <v>0</v>
      </c>
      <c r="M745" s="185">
        <f t="shared" si="261"/>
        <v>0</v>
      </c>
      <c r="N745" s="186">
        <f t="shared" si="262"/>
        <v>0</v>
      </c>
      <c r="O745" s="180"/>
      <c r="P745" s="177"/>
      <c r="Q745" s="166" t="str">
        <f t="shared" si="263"/>
        <v/>
      </c>
      <c r="R745" s="166"/>
      <c r="S745" s="167" t="e">
        <f>IF(HYPERLINK(INDEX(Tables!D:D,MATCH('BG Justif'!Q745,Tables!F:F,0)))&lt;&gt;"",HYPERLINK(INDEX(Tables!D:D,MATCH('BG Justif'!Q745,Tables!F:F,0)),"Tableau de variation"),"")</f>
        <v>#N/A</v>
      </c>
      <c r="T745" s="168"/>
      <c r="U745" s="169"/>
      <c r="Z745" s="233" t="str">
        <f t="shared" si="264"/>
        <v/>
      </c>
      <c r="AA745" s="233">
        <f t="shared" si="265"/>
        <v>0</v>
      </c>
      <c r="AB745" s="233">
        <f t="shared" si="278"/>
        <v>0</v>
      </c>
      <c r="AC745" s="233">
        <f t="shared" si="279"/>
        <v>0</v>
      </c>
      <c r="AD745" s="233">
        <f t="shared" si="280"/>
        <v>0</v>
      </c>
      <c r="AE745" s="233">
        <f t="shared" si="281"/>
        <v>0</v>
      </c>
      <c r="AF745" s="233">
        <f t="shared" si="282"/>
        <v>0</v>
      </c>
      <c r="AG745" s="233">
        <f t="shared" si="266"/>
        <v>0</v>
      </c>
      <c r="AH745" s="233">
        <f t="shared" si="267"/>
        <v>0</v>
      </c>
      <c r="AI745" s="233">
        <f t="shared" si="268"/>
        <v>0</v>
      </c>
      <c r="AJ745" s="233">
        <f t="shared" si="269"/>
        <v>0</v>
      </c>
      <c r="AK745" s="233">
        <f t="shared" si="270"/>
        <v>0</v>
      </c>
      <c r="AL745" s="233">
        <f t="shared" si="271"/>
        <v>0</v>
      </c>
      <c r="AM745" s="233">
        <f t="shared" si="272"/>
        <v>0</v>
      </c>
      <c r="AN745" s="233">
        <f t="shared" si="273"/>
        <v>0</v>
      </c>
      <c r="AO745" s="233">
        <f t="shared" si="274"/>
        <v>0</v>
      </c>
      <c r="AP745" s="233">
        <f t="shared" si="275"/>
        <v>0</v>
      </c>
      <c r="AQ745" s="233" t="str">
        <f t="shared" si="276"/>
        <v/>
      </c>
      <c r="AR745" s="113">
        <f t="shared" si="277"/>
        <v>0</v>
      </c>
    </row>
    <row r="746" spans="1:44">
      <c r="A746" s="158"/>
      <c r="B746" s="153"/>
      <c r="C746" s="154"/>
      <c r="D746" s="154"/>
      <c r="E746" s="154"/>
      <c r="F746" s="154"/>
      <c r="G746" s="154"/>
      <c r="H746" s="154"/>
      <c r="I746" s="141"/>
      <c r="J746" s="149"/>
      <c r="K746" s="143"/>
      <c r="L746" s="185">
        <f t="shared" ref="L746:L809" si="283">+C746-D746</f>
        <v>0</v>
      </c>
      <c r="M746" s="185">
        <f t="shared" ref="M746:M809" si="284">+G746-H746</f>
        <v>0</v>
      </c>
      <c r="N746" s="186">
        <f t="shared" ref="N746:N809" si="285">-L746+M746</f>
        <v>0</v>
      </c>
      <c r="O746" s="180"/>
      <c r="P746" s="177"/>
      <c r="Q746" s="166" t="str">
        <f t="shared" si="263"/>
        <v/>
      </c>
      <c r="R746" s="166"/>
      <c r="S746" s="167" t="e">
        <f>IF(HYPERLINK(INDEX(Tables!D:D,MATCH('BG Justif'!Q746,Tables!F:F,0)))&lt;&gt;"",HYPERLINK(INDEX(Tables!D:D,MATCH('BG Justif'!Q746,Tables!F:F,0)),"Tableau de variation"),"")</f>
        <v>#N/A</v>
      </c>
      <c r="T746" s="168"/>
      <c r="U746" s="169"/>
      <c r="Z746" s="233" t="str">
        <f t="shared" si="264"/>
        <v/>
      </c>
      <c r="AA746" s="233">
        <f t="shared" si="265"/>
        <v>0</v>
      </c>
      <c r="AB746" s="233">
        <f t="shared" si="278"/>
        <v>0</v>
      </c>
      <c r="AC746" s="233">
        <f t="shared" si="279"/>
        <v>0</v>
      </c>
      <c r="AD746" s="233">
        <f t="shared" si="280"/>
        <v>0</v>
      </c>
      <c r="AE746" s="233">
        <f t="shared" si="281"/>
        <v>0</v>
      </c>
      <c r="AF746" s="233">
        <f t="shared" si="282"/>
        <v>0</v>
      </c>
      <c r="AG746" s="233">
        <f t="shared" si="266"/>
        <v>0</v>
      </c>
      <c r="AH746" s="233">
        <f t="shared" si="267"/>
        <v>0</v>
      </c>
      <c r="AI746" s="233">
        <f t="shared" si="268"/>
        <v>0</v>
      </c>
      <c r="AJ746" s="233">
        <f t="shared" si="269"/>
        <v>0</v>
      </c>
      <c r="AK746" s="233">
        <f t="shared" si="270"/>
        <v>0</v>
      </c>
      <c r="AL746" s="233">
        <f t="shared" si="271"/>
        <v>0</v>
      </c>
      <c r="AM746" s="233">
        <f t="shared" si="272"/>
        <v>0</v>
      </c>
      <c r="AN746" s="233">
        <f t="shared" si="273"/>
        <v>0</v>
      </c>
      <c r="AO746" s="233">
        <f t="shared" si="274"/>
        <v>0</v>
      </c>
      <c r="AP746" s="233">
        <f t="shared" si="275"/>
        <v>0</v>
      </c>
      <c r="AQ746" s="233" t="str">
        <f t="shared" si="276"/>
        <v/>
      </c>
      <c r="AR746" s="113">
        <f t="shared" si="277"/>
        <v>0</v>
      </c>
    </row>
    <row r="747" spans="1:44">
      <c r="A747" s="158"/>
      <c r="B747" s="153"/>
      <c r="C747" s="154"/>
      <c r="D747" s="154"/>
      <c r="E747" s="154"/>
      <c r="F747" s="154"/>
      <c r="G747" s="154"/>
      <c r="H747" s="154"/>
      <c r="I747" s="150"/>
      <c r="J747" s="149"/>
      <c r="K747" s="151"/>
      <c r="L747" s="185">
        <f t="shared" si="283"/>
        <v>0</v>
      </c>
      <c r="M747" s="185">
        <f t="shared" si="284"/>
        <v>0</v>
      </c>
      <c r="N747" s="186">
        <f t="shared" si="285"/>
        <v>0</v>
      </c>
      <c r="O747" s="180"/>
      <c r="P747" s="177"/>
      <c r="Q747" s="166" t="str">
        <f t="shared" si="263"/>
        <v/>
      </c>
      <c r="R747" s="166"/>
      <c r="S747" s="167" t="e">
        <f>IF(HYPERLINK(INDEX(Tables!D:D,MATCH('BG Justif'!Q747,Tables!F:F,0)))&lt;&gt;"",HYPERLINK(INDEX(Tables!D:D,MATCH('BG Justif'!Q747,Tables!F:F,0)),"Tableau de variation"),"")</f>
        <v>#N/A</v>
      </c>
      <c r="T747" s="168"/>
      <c r="U747" s="169"/>
      <c r="Z747" s="233" t="str">
        <f t="shared" si="264"/>
        <v/>
      </c>
      <c r="AA747" s="233">
        <f t="shared" si="265"/>
        <v>0</v>
      </c>
      <c r="AB747" s="233">
        <f t="shared" si="278"/>
        <v>0</v>
      </c>
      <c r="AC747" s="233">
        <f t="shared" si="279"/>
        <v>0</v>
      </c>
      <c r="AD747" s="233">
        <f t="shared" si="280"/>
        <v>0</v>
      </c>
      <c r="AE747" s="233">
        <f t="shared" si="281"/>
        <v>0</v>
      </c>
      <c r="AF747" s="233">
        <f t="shared" si="282"/>
        <v>0</v>
      </c>
      <c r="AG747" s="233">
        <f t="shared" si="266"/>
        <v>0</v>
      </c>
      <c r="AH747" s="233">
        <f t="shared" si="267"/>
        <v>0</v>
      </c>
      <c r="AI747" s="233">
        <f t="shared" si="268"/>
        <v>0</v>
      </c>
      <c r="AJ747" s="233">
        <f t="shared" si="269"/>
        <v>0</v>
      </c>
      <c r="AK747" s="233">
        <f t="shared" si="270"/>
        <v>0</v>
      </c>
      <c r="AL747" s="233">
        <f t="shared" si="271"/>
        <v>0</v>
      </c>
      <c r="AM747" s="233">
        <f t="shared" si="272"/>
        <v>0</v>
      </c>
      <c r="AN747" s="233">
        <f t="shared" si="273"/>
        <v>0</v>
      </c>
      <c r="AO747" s="233">
        <f t="shared" si="274"/>
        <v>0</v>
      </c>
      <c r="AP747" s="233">
        <f t="shared" si="275"/>
        <v>0</v>
      </c>
      <c r="AQ747" s="233" t="str">
        <f t="shared" si="276"/>
        <v/>
      </c>
      <c r="AR747" s="113">
        <f t="shared" si="277"/>
        <v>0</v>
      </c>
    </row>
    <row r="748" spans="1:44">
      <c r="A748" s="158"/>
      <c r="B748" s="153"/>
      <c r="C748" s="154"/>
      <c r="D748" s="154"/>
      <c r="E748" s="154"/>
      <c r="F748" s="154"/>
      <c r="G748" s="154"/>
      <c r="H748" s="154"/>
      <c r="I748" s="141"/>
      <c r="J748" s="149"/>
      <c r="K748" s="143"/>
      <c r="L748" s="185">
        <f t="shared" si="283"/>
        <v>0</v>
      </c>
      <c r="M748" s="185">
        <f t="shared" si="284"/>
        <v>0</v>
      </c>
      <c r="N748" s="186">
        <f t="shared" si="285"/>
        <v>0</v>
      </c>
      <c r="O748" s="180"/>
      <c r="P748" s="177"/>
      <c r="Q748" s="166" t="str">
        <f t="shared" si="263"/>
        <v/>
      </c>
      <c r="R748" s="166"/>
      <c r="S748" s="167" t="e">
        <f>IF(HYPERLINK(INDEX(Tables!D:D,MATCH('BG Justif'!Q748,Tables!F:F,0)))&lt;&gt;"",HYPERLINK(INDEX(Tables!D:D,MATCH('BG Justif'!Q748,Tables!F:F,0)),"Tableau de variation"),"")</f>
        <v>#N/A</v>
      </c>
      <c r="T748" s="168"/>
      <c r="U748" s="169"/>
      <c r="Z748" s="233" t="str">
        <f t="shared" si="264"/>
        <v/>
      </c>
      <c r="AA748" s="233">
        <f t="shared" si="265"/>
        <v>0</v>
      </c>
      <c r="AB748" s="233">
        <f t="shared" si="278"/>
        <v>0</v>
      </c>
      <c r="AC748" s="233">
        <f t="shared" si="279"/>
        <v>0</v>
      </c>
      <c r="AD748" s="233">
        <f t="shared" si="280"/>
        <v>0</v>
      </c>
      <c r="AE748" s="233">
        <f t="shared" si="281"/>
        <v>0</v>
      </c>
      <c r="AF748" s="233">
        <f t="shared" si="282"/>
        <v>0</v>
      </c>
      <c r="AG748" s="233">
        <f t="shared" si="266"/>
        <v>0</v>
      </c>
      <c r="AH748" s="233">
        <f t="shared" si="267"/>
        <v>0</v>
      </c>
      <c r="AI748" s="233">
        <f t="shared" si="268"/>
        <v>0</v>
      </c>
      <c r="AJ748" s="233">
        <f t="shared" si="269"/>
        <v>0</v>
      </c>
      <c r="AK748" s="233">
        <f t="shared" si="270"/>
        <v>0</v>
      </c>
      <c r="AL748" s="233">
        <f t="shared" si="271"/>
        <v>0</v>
      </c>
      <c r="AM748" s="233">
        <f t="shared" si="272"/>
        <v>0</v>
      </c>
      <c r="AN748" s="233">
        <f t="shared" si="273"/>
        <v>0</v>
      </c>
      <c r="AO748" s="233">
        <f t="shared" si="274"/>
        <v>0</v>
      </c>
      <c r="AP748" s="233">
        <f t="shared" si="275"/>
        <v>0</v>
      </c>
      <c r="AQ748" s="233" t="str">
        <f t="shared" si="276"/>
        <v/>
      </c>
      <c r="AR748" s="113">
        <f t="shared" si="277"/>
        <v>0</v>
      </c>
    </row>
    <row r="749" spans="1:44">
      <c r="A749" s="158"/>
      <c r="B749" s="153"/>
      <c r="C749" s="154"/>
      <c r="D749" s="154"/>
      <c r="E749" s="154"/>
      <c r="F749" s="154"/>
      <c r="G749" s="154"/>
      <c r="H749" s="154"/>
      <c r="I749" s="150"/>
      <c r="J749" s="149"/>
      <c r="K749" s="151"/>
      <c r="L749" s="185">
        <f t="shared" si="283"/>
        <v>0</v>
      </c>
      <c r="M749" s="185">
        <f t="shared" si="284"/>
        <v>0</v>
      </c>
      <c r="N749" s="186">
        <f t="shared" si="285"/>
        <v>0</v>
      </c>
      <c r="O749" s="180"/>
      <c r="P749" s="177"/>
      <c r="Q749" s="166" t="str">
        <f t="shared" si="263"/>
        <v/>
      </c>
      <c r="R749" s="166"/>
      <c r="S749" s="167" t="e">
        <f>IF(HYPERLINK(INDEX(Tables!D:D,MATCH('BG Justif'!Q749,Tables!F:F,0)))&lt;&gt;"",HYPERLINK(INDEX(Tables!D:D,MATCH('BG Justif'!Q749,Tables!F:F,0)),"Tableau de variation"),"")</f>
        <v>#N/A</v>
      </c>
      <c r="T749" s="168"/>
      <c r="U749" s="169"/>
      <c r="Z749" s="233" t="str">
        <f t="shared" si="264"/>
        <v/>
      </c>
      <c r="AA749" s="233">
        <f t="shared" si="265"/>
        <v>0</v>
      </c>
      <c r="AB749" s="233">
        <f t="shared" si="278"/>
        <v>0</v>
      </c>
      <c r="AC749" s="233">
        <f t="shared" si="279"/>
        <v>0</v>
      </c>
      <c r="AD749" s="233">
        <f t="shared" si="280"/>
        <v>0</v>
      </c>
      <c r="AE749" s="233">
        <f t="shared" si="281"/>
        <v>0</v>
      </c>
      <c r="AF749" s="233">
        <f t="shared" si="282"/>
        <v>0</v>
      </c>
      <c r="AG749" s="233">
        <f t="shared" si="266"/>
        <v>0</v>
      </c>
      <c r="AH749" s="233">
        <f t="shared" si="267"/>
        <v>0</v>
      </c>
      <c r="AI749" s="233">
        <f t="shared" si="268"/>
        <v>0</v>
      </c>
      <c r="AJ749" s="233">
        <f t="shared" si="269"/>
        <v>0</v>
      </c>
      <c r="AK749" s="233">
        <f t="shared" si="270"/>
        <v>0</v>
      </c>
      <c r="AL749" s="233">
        <f t="shared" si="271"/>
        <v>0</v>
      </c>
      <c r="AM749" s="233">
        <f t="shared" si="272"/>
        <v>0</v>
      </c>
      <c r="AN749" s="233">
        <f t="shared" si="273"/>
        <v>0</v>
      </c>
      <c r="AO749" s="233">
        <f t="shared" si="274"/>
        <v>0</v>
      </c>
      <c r="AP749" s="233">
        <f t="shared" si="275"/>
        <v>0</v>
      </c>
      <c r="AQ749" s="233" t="str">
        <f t="shared" si="276"/>
        <v/>
      </c>
      <c r="AR749" s="113">
        <f t="shared" si="277"/>
        <v>0</v>
      </c>
    </row>
    <row r="750" spans="1:44">
      <c r="A750" s="158"/>
      <c r="B750" s="153"/>
      <c r="C750" s="154"/>
      <c r="D750" s="154"/>
      <c r="E750" s="154"/>
      <c r="F750" s="154"/>
      <c r="G750" s="154"/>
      <c r="H750" s="154"/>
      <c r="I750" s="141"/>
      <c r="J750" s="149"/>
      <c r="K750" s="143"/>
      <c r="L750" s="185">
        <f t="shared" si="283"/>
        <v>0</v>
      </c>
      <c r="M750" s="185">
        <f t="shared" si="284"/>
        <v>0</v>
      </c>
      <c r="N750" s="186">
        <f t="shared" si="285"/>
        <v>0</v>
      </c>
      <c r="O750" s="180"/>
      <c r="P750" s="177"/>
      <c r="Q750" s="166" t="str">
        <f t="shared" si="263"/>
        <v/>
      </c>
      <c r="R750" s="166"/>
      <c r="S750" s="167" t="e">
        <f>IF(HYPERLINK(INDEX(Tables!D:D,MATCH('BG Justif'!Q750,Tables!F:F,0)))&lt;&gt;"",HYPERLINK(INDEX(Tables!D:D,MATCH('BG Justif'!Q750,Tables!F:F,0)),"Tableau de variation"),"")</f>
        <v>#N/A</v>
      </c>
      <c r="T750" s="168"/>
      <c r="U750" s="169"/>
      <c r="Z750" s="233" t="str">
        <f t="shared" si="264"/>
        <v/>
      </c>
      <c r="AA750" s="233">
        <f t="shared" si="265"/>
        <v>0</v>
      </c>
      <c r="AB750" s="233">
        <f t="shared" si="278"/>
        <v>0</v>
      </c>
      <c r="AC750" s="233">
        <f t="shared" si="279"/>
        <v>0</v>
      </c>
      <c r="AD750" s="233">
        <f t="shared" si="280"/>
        <v>0</v>
      </c>
      <c r="AE750" s="233">
        <f t="shared" si="281"/>
        <v>0</v>
      </c>
      <c r="AF750" s="233">
        <f t="shared" si="282"/>
        <v>0</v>
      </c>
      <c r="AG750" s="233">
        <f t="shared" si="266"/>
        <v>0</v>
      </c>
      <c r="AH750" s="233">
        <f t="shared" si="267"/>
        <v>0</v>
      </c>
      <c r="AI750" s="233">
        <f t="shared" si="268"/>
        <v>0</v>
      </c>
      <c r="AJ750" s="233">
        <f t="shared" si="269"/>
        <v>0</v>
      </c>
      <c r="AK750" s="233">
        <f t="shared" si="270"/>
        <v>0</v>
      </c>
      <c r="AL750" s="233">
        <f t="shared" si="271"/>
        <v>0</v>
      </c>
      <c r="AM750" s="233">
        <f t="shared" si="272"/>
        <v>0</v>
      </c>
      <c r="AN750" s="233">
        <f t="shared" si="273"/>
        <v>0</v>
      </c>
      <c r="AO750" s="233">
        <f t="shared" si="274"/>
        <v>0</v>
      </c>
      <c r="AP750" s="233">
        <f t="shared" si="275"/>
        <v>0</v>
      </c>
      <c r="AQ750" s="233" t="str">
        <f t="shared" si="276"/>
        <v/>
      </c>
      <c r="AR750" s="113">
        <f t="shared" si="277"/>
        <v>0</v>
      </c>
    </row>
    <row r="751" spans="1:44">
      <c r="A751" s="158"/>
      <c r="B751" s="153"/>
      <c r="C751" s="154"/>
      <c r="D751" s="154"/>
      <c r="E751" s="154"/>
      <c r="F751" s="154"/>
      <c r="G751" s="154"/>
      <c r="H751" s="154"/>
      <c r="I751" s="150"/>
      <c r="J751" s="149"/>
      <c r="K751" s="151"/>
      <c r="L751" s="185">
        <f t="shared" si="283"/>
        <v>0</v>
      </c>
      <c r="M751" s="185">
        <f t="shared" si="284"/>
        <v>0</v>
      </c>
      <c r="N751" s="186">
        <f t="shared" si="285"/>
        <v>0</v>
      </c>
      <c r="O751" s="180"/>
      <c r="P751" s="177"/>
      <c r="Q751" s="166" t="str">
        <f t="shared" si="263"/>
        <v/>
      </c>
      <c r="R751" s="166"/>
      <c r="S751" s="167" t="e">
        <f>IF(HYPERLINK(INDEX(Tables!D:D,MATCH('BG Justif'!Q751,Tables!F:F,0)))&lt;&gt;"",HYPERLINK(INDEX(Tables!D:D,MATCH('BG Justif'!Q751,Tables!F:F,0)),"Tableau de variation"),"")</f>
        <v>#N/A</v>
      </c>
      <c r="T751" s="168"/>
      <c r="U751" s="169"/>
      <c r="Z751" s="233" t="str">
        <f t="shared" si="264"/>
        <v/>
      </c>
      <c r="AA751" s="233">
        <f t="shared" si="265"/>
        <v>0</v>
      </c>
      <c r="AB751" s="233">
        <f t="shared" si="278"/>
        <v>0</v>
      </c>
      <c r="AC751" s="233">
        <f t="shared" si="279"/>
        <v>0</v>
      </c>
      <c r="AD751" s="233">
        <f t="shared" si="280"/>
        <v>0</v>
      </c>
      <c r="AE751" s="233">
        <f t="shared" si="281"/>
        <v>0</v>
      </c>
      <c r="AF751" s="233">
        <f t="shared" si="282"/>
        <v>0</v>
      </c>
      <c r="AG751" s="233">
        <f t="shared" si="266"/>
        <v>0</v>
      </c>
      <c r="AH751" s="233">
        <f t="shared" si="267"/>
        <v>0</v>
      </c>
      <c r="AI751" s="233">
        <f t="shared" si="268"/>
        <v>0</v>
      </c>
      <c r="AJ751" s="233">
        <f t="shared" si="269"/>
        <v>0</v>
      </c>
      <c r="AK751" s="233">
        <f t="shared" si="270"/>
        <v>0</v>
      </c>
      <c r="AL751" s="233">
        <f t="shared" si="271"/>
        <v>0</v>
      </c>
      <c r="AM751" s="233">
        <f t="shared" si="272"/>
        <v>0</v>
      </c>
      <c r="AN751" s="233">
        <f t="shared" si="273"/>
        <v>0</v>
      </c>
      <c r="AO751" s="233">
        <f t="shared" si="274"/>
        <v>0</v>
      </c>
      <c r="AP751" s="233">
        <f t="shared" si="275"/>
        <v>0</v>
      </c>
      <c r="AQ751" s="233" t="str">
        <f t="shared" si="276"/>
        <v/>
      </c>
      <c r="AR751" s="113">
        <f t="shared" si="277"/>
        <v>0</v>
      </c>
    </row>
    <row r="752" spans="1:44">
      <c r="A752" s="158"/>
      <c r="B752" s="153"/>
      <c r="C752" s="154"/>
      <c r="D752" s="154"/>
      <c r="E752" s="154"/>
      <c r="F752" s="154"/>
      <c r="G752" s="154"/>
      <c r="H752" s="154"/>
      <c r="I752" s="141"/>
      <c r="J752" s="149"/>
      <c r="K752" s="143"/>
      <c r="L752" s="185">
        <f t="shared" si="283"/>
        <v>0</v>
      </c>
      <c r="M752" s="185">
        <f t="shared" si="284"/>
        <v>0</v>
      </c>
      <c r="N752" s="186">
        <f t="shared" si="285"/>
        <v>0</v>
      </c>
      <c r="O752" s="180"/>
      <c r="P752" s="177"/>
      <c r="Q752" s="166" t="str">
        <f t="shared" si="263"/>
        <v/>
      </c>
      <c r="R752" s="166"/>
      <c r="S752" s="167" t="e">
        <f>IF(HYPERLINK(INDEX(Tables!D:D,MATCH('BG Justif'!Q752,Tables!F:F,0)))&lt;&gt;"",HYPERLINK(INDEX(Tables!D:D,MATCH('BG Justif'!Q752,Tables!F:F,0)),"Tableau de variation"),"")</f>
        <v>#N/A</v>
      </c>
      <c r="T752" s="168"/>
      <c r="U752" s="169"/>
      <c r="Z752" s="233" t="str">
        <f t="shared" si="264"/>
        <v/>
      </c>
      <c r="AA752" s="233">
        <f t="shared" si="265"/>
        <v>0</v>
      </c>
      <c r="AB752" s="233">
        <f t="shared" si="278"/>
        <v>0</v>
      </c>
      <c r="AC752" s="233">
        <f t="shared" si="279"/>
        <v>0</v>
      </c>
      <c r="AD752" s="233">
        <f t="shared" si="280"/>
        <v>0</v>
      </c>
      <c r="AE752" s="233">
        <f t="shared" si="281"/>
        <v>0</v>
      </c>
      <c r="AF752" s="233">
        <f t="shared" si="282"/>
        <v>0</v>
      </c>
      <c r="AG752" s="233">
        <f t="shared" si="266"/>
        <v>0</v>
      </c>
      <c r="AH752" s="233">
        <f t="shared" si="267"/>
        <v>0</v>
      </c>
      <c r="AI752" s="233">
        <f t="shared" si="268"/>
        <v>0</v>
      </c>
      <c r="AJ752" s="233">
        <f t="shared" si="269"/>
        <v>0</v>
      </c>
      <c r="AK752" s="233">
        <f t="shared" si="270"/>
        <v>0</v>
      </c>
      <c r="AL752" s="233">
        <f t="shared" si="271"/>
        <v>0</v>
      </c>
      <c r="AM752" s="233">
        <f t="shared" si="272"/>
        <v>0</v>
      </c>
      <c r="AN752" s="233">
        <f t="shared" si="273"/>
        <v>0</v>
      </c>
      <c r="AO752" s="233">
        <f t="shared" si="274"/>
        <v>0</v>
      </c>
      <c r="AP752" s="233">
        <f t="shared" si="275"/>
        <v>0</v>
      </c>
      <c r="AQ752" s="233" t="str">
        <f t="shared" si="276"/>
        <v/>
      </c>
      <c r="AR752" s="113">
        <f t="shared" si="277"/>
        <v>0</v>
      </c>
    </row>
    <row r="753" spans="1:44">
      <c r="A753" s="158"/>
      <c r="B753" s="153"/>
      <c r="C753" s="154"/>
      <c r="D753" s="154"/>
      <c r="E753" s="154"/>
      <c r="F753" s="154"/>
      <c r="G753" s="154"/>
      <c r="H753" s="154"/>
      <c r="I753" s="150"/>
      <c r="J753" s="149"/>
      <c r="K753" s="151"/>
      <c r="L753" s="185">
        <f t="shared" si="283"/>
        <v>0</v>
      </c>
      <c r="M753" s="185">
        <f t="shared" si="284"/>
        <v>0</v>
      </c>
      <c r="N753" s="186">
        <f t="shared" si="285"/>
        <v>0</v>
      </c>
      <c r="O753" s="180"/>
      <c r="P753" s="177"/>
      <c r="Q753" s="166" t="str">
        <f t="shared" si="263"/>
        <v/>
      </c>
      <c r="R753" s="166"/>
      <c r="S753" s="167" t="e">
        <f>IF(HYPERLINK(INDEX(Tables!D:D,MATCH('BG Justif'!Q753,Tables!F:F,0)))&lt;&gt;"",HYPERLINK(INDEX(Tables!D:D,MATCH('BG Justif'!Q753,Tables!F:F,0)),"Tableau de variation"),"")</f>
        <v>#N/A</v>
      </c>
      <c r="T753" s="168"/>
      <c r="U753" s="169"/>
      <c r="Z753" s="233" t="str">
        <f t="shared" si="264"/>
        <v/>
      </c>
      <c r="AA753" s="233">
        <f t="shared" si="265"/>
        <v>0</v>
      </c>
      <c r="AB753" s="233">
        <f t="shared" si="278"/>
        <v>0</v>
      </c>
      <c r="AC753" s="233">
        <f t="shared" si="279"/>
        <v>0</v>
      </c>
      <c r="AD753" s="233">
        <f t="shared" si="280"/>
        <v>0</v>
      </c>
      <c r="AE753" s="233">
        <f t="shared" si="281"/>
        <v>0</v>
      </c>
      <c r="AF753" s="233">
        <f t="shared" si="282"/>
        <v>0</v>
      </c>
      <c r="AG753" s="233">
        <f t="shared" si="266"/>
        <v>0</v>
      </c>
      <c r="AH753" s="233">
        <f t="shared" si="267"/>
        <v>0</v>
      </c>
      <c r="AI753" s="233">
        <f t="shared" si="268"/>
        <v>0</v>
      </c>
      <c r="AJ753" s="233">
        <f t="shared" si="269"/>
        <v>0</v>
      </c>
      <c r="AK753" s="233">
        <f t="shared" si="270"/>
        <v>0</v>
      </c>
      <c r="AL753" s="233">
        <f t="shared" si="271"/>
        <v>0</v>
      </c>
      <c r="AM753" s="233">
        <f t="shared" si="272"/>
        <v>0</v>
      </c>
      <c r="AN753" s="233">
        <f t="shared" si="273"/>
        <v>0</v>
      </c>
      <c r="AO753" s="233">
        <f t="shared" si="274"/>
        <v>0</v>
      </c>
      <c r="AP753" s="233">
        <f t="shared" si="275"/>
        <v>0</v>
      </c>
      <c r="AQ753" s="233" t="str">
        <f t="shared" si="276"/>
        <v/>
      </c>
      <c r="AR753" s="113">
        <f t="shared" si="277"/>
        <v>0</v>
      </c>
    </row>
    <row r="754" spans="1:44">
      <c r="A754" s="158"/>
      <c r="B754" s="153"/>
      <c r="C754" s="154"/>
      <c r="D754" s="154"/>
      <c r="E754" s="154"/>
      <c r="F754" s="154"/>
      <c r="G754" s="154"/>
      <c r="H754" s="154"/>
      <c r="I754" s="141"/>
      <c r="J754" s="149"/>
      <c r="K754" s="143"/>
      <c r="L754" s="185">
        <f t="shared" si="283"/>
        <v>0</v>
      </c>
      <c r="M754" s="185">
        <f t="shared" si="284"/>
        <v>0</v>
      </c>
      <c r="N754" s="186">
        <f t="shared" si="285"/>
        <v>0</v>
      </c>
      <c r="O754" s="180"/>
      <c r="P754" s="177"/>
      <c r="Q754" s="166" t="str">
        <f t="shared" si="263"/>
        <v/>
      </c>
      <c r="R754" s="166"/>
      <c r="S754" s="167" t="e">
        <f>IF(HYPERLINK(INDEX(Tables!D:D,MATCH('BG Justif'!Q754,Tables!F:F,0)))&lt;&gt;"",HYPERLINK(INDEX(Tables!D:D,MATCH('BG Justif'!Q754,Tables!F:F,0)),"Tableau de variation"),"")</f>
        <v>#N/A</v>
      </c>
      <c r="T754" s="168"/>
      <c r="U754" s="169"/>
      <c r="Z754" s="233" t="str">
        <f t="shared" si="264"/>
        <v/>
      </c>
      <c r="AA754" s="233">
        <f t="shared" si="265"/>
        <v>0</v>
      </c>
      <c r="AB754" s="233">
        <f t="shared" si="278"/>
        <v>0</v>
      </c>
      <c r="AC754" s="233">
        <f t="shared" si="279"/>
        <v>0</v>
      </c>
      <c r="AD754" s="233">
        <f t="shared" si="280"/>
        <v>0</v>
      </c>
      <c r="AE754" s="233">
        <f t="shared" si="281"/>
        <v>0</v>
      </c>
      <c r="AF754" s="233">
        <f t="shared" si="282"/>
        <v>0</v>
      </c>
      <c r="AG754" s="233">
        <f t="shared" si="266"/>
        <v>0</v>
      </c>
      <c r="AH754" s="233">
        <f t="shared" si="267"/>
        <v>0</v>
      </c>
      <c r="AI754" s="233">
        <f t="shared" si="268"/>
        <v>0</v>
      </c>
      <c r="AJ754" s="233">
        <f t="shared" si="269"/>
        <v>0</v>
      </c>
      <c r="AK754" s="233">
        <f t="shared" si="270"/>
        <v>0</v>
      </c>
      <c r="AL754" s="233">
        <f t="shared" si="271"/>
        <v>0</v>
      </c>
      <c r="AM754" s="233">
        <f t="shared" si="272"/>
        <v>0</v>
      </c>
      <c r="AN754" s="233">
        <f t="shared" si="273"/>
        <v>0</v>
      </c>
      <c r="AO754" s="233">
        <f t="shared" si="274"/>
        <v>0</v>
      </c>
      <c r="AP754" s="233">
        <f t="shared" si="275"/>
        <v>0</v>
      </c>
      <c r="AQ754" s="233" t="str">
        <f t="shared" si="276"/>
        <v/>
      </c>
      <c r="AR754" s="113">
        <f t="shared" si="277"/>
        <v>0</v>
      </c>
    </row>
    <row r="755" spans="1:44">
      <c r="A755" s="158"/>
      <c r="B755" s="153"/>
      <c r="C755" s="154"/>
      <c r="D755" s="154"/>
      <c r="E755" s="154"/>
      <c r="F755" s="154"/>
      <c r="G755" s="154"/>
      <c r="H755" s="154"/>
      <c r="I755" s="150"/>
      <c r="J755" s="149"/>
      <c r="K755" s="151"/>
      <c r="L755" s="185">
        <f t="shared" si="283"/>
        <v>0</v>
      </c>
      <c r="M755" s="185">
        <f t="shared" si="284"/>
        <v>0</v>
      </c>
      <c r="N755" s="186">
        <f t="shared" si="285"/>
        <v>0</v>
      </c>
      <c r="O755" s="180"/>
      <c r="P755" s="177"/>
      <c r="Q755" s="166" t="str">
        <f t="shared" si="263"/>
        <v/>
      </c>
      <c r="R755" s="166"/>
      <c r="S755" s="167" t="e">
        <f>IF(HYPERLINK(INDEX(Tables!D:D,MATCH('BG Justif'!Q755,Tables!F:F,0)))&lt;&gt;"",HYPERLINK(INDEX(Tables!D:D,MATCH('BG Justif'!Q755,Tables!F:F,0)),"Tableau de variation"),"")</f>
        <v>#N/A</v>
      </c>
      <c r="T755" s="168"/>
      <c r="U755" s="169"/>
      <c r="Z755" s="233" t="str">
        <f t="shared" si="264"/>
        <v/>
      </c>
      <c r="AA755" s="233">
        <f t="shared" si="265"/>
        <v>0</v>
      </c>
      <c r="AB755" s="233">
        <f t="shared" si="278"/>
        <v>0</v>
      </c>
      <c r="AC755" s="233">
        <f t="shared" si="279"/>
        <v>0</v>
      </c>
      <c r="AD755" s="233">
        <f t="shared" si="280"/>
        <v>0</v>
      </c>
      <c r="AE755" s="233">
        <f t="shared" si="281"/>
        <v>0</v>
      </c>
      <c r="AF755" s="233">
        <f t="shared" si="282"/>
        <v>0</v>
      </c>
      <c r="AG755" s="233">
        <f t="shared" si="266"/>
        <v>0</v>
      </c>
      <c r="AH755" s="233">
        <f t="shared" si="267"/>
        <v>0</v>
      </c>
      <c r="AI755" s="233">
        <f t="shared" si="268"/>
        <v>0</v>
      </c>
      <c r="AJ755" s="233">
        <f t="shared" si="269"/>
        <v>0</v>
      </c>
      <c r="AK755" s="233">
        <f t="shared" si="270"/>
        <v>0</v>
      </c>
      <c r="AL755" s="233">
        <f t="shared" si="271"/>
        <v>0</v>
      </c>
      <c r="AM755" s="233">
        <f t="shared" si="272"/>
        <v>0</v>
      </c>
      <c r="AN755" s="233">
        <f t="shared" si="273"/>
        <v>0</v>
      </c>
      <c r="AO755" s="233">
        <f t="shared" si="274"/>
        <v>0</v>
      </c>
      <c r="AP755" s="233">
        <f t="shared" si="275"/>
        <v>0</v>
      </c>
      <c r="AQ755" s="233" t="str">
        <f t="shared" si="276"/>
        <v/>
      </c>
      <c r="AR755" s="113">
        <f t="shared" si="277"/>
        <v>0</v>
      </c>
    </row>
    <row r="756" spans="1:44">
      <c r="A756" s="158"/>
      <c r="B756" s="153"/>
      <c r="C756" s="154"/>
      <c r="D756" s="154"/>
      <c r="E756" s="154"/>
      <c r="F756" s="154"/>
      <c r="G756" s="154"/>
      <c r="H756" s="154"/>
      <c r="I756" s="141"/>
      <c r="J756" s="149"/>
      <c r="K756" s="143"/>
      <c r="L756" s="185">
        <f t="shared" si="283"/>
        <v>0</v>
      </c>
      <c r="M756" s="185">
        <f t="shared" si="284"/>
        <v>0</v>
      </c>
      <c r="N756" s="186">
        <f t="shared" si="285"/>
        <v>0</v>
      </c>
      <c r="O756" s="180"/>
      <c r="P756" s="177"/>
      <c r="Q756" s="166" t="str">
        <f t="shared" si="263"/>
        <v/>
      </c>
      <c r="R756" s="166"/>
      <c r="S756" s="167" t="e">
        <f>IF(HYPERLINK(INDEX(Tables!D:D,MATCH('BG Justif'!Q756,Tables!F:F,0)))&lt;&gt;"",HYPERLINK(INDEX(Tables!D:D,MATCH('BG Justif'!Q756,Tables!F:F,0)),"Tableau de variation"),"")</f>
        <v>#N/A</v>
      </c>
      <c r="T756" s="168"/>
      <c r="U756" s="169"/>
      <c r="Z756" s="233" t="str">
        <f t="shared" si="264"/>
        <v/>
      </c>
      <c r="AA756" s="233">
        <f t="shared" si="265"/>
        <v>0</v>
      </c>
      <c r="AB756" s="233">
        <f t="shared" si="278"/>
        <v>0</v>
      </c>
      <c r="AC756" s="233">
        <f t="shared" si="279"/>
        <v>0</v>
      </c>
      <c r="AD756" s="233">
        <f t="shared" si="280"/>
        <v>0</v>
      </c>
      <c r="AE756" s="233">
        <f t="shared" si="281"/>
        <v>0</v>
      </c>
      <c r="AF756" s="233">
        <f t="shared" si="282"/>
        <v>0</v>
      </c>
      <c r="AG756" s="233">
        <f t="shared" si="266"/>
        <v>0</v>
      </c>
      <c r="AH756" s="233">
        <f t="shared" si="267"/>
        <v>0</v>
      </c>
      <c r="AI756" s="233">
        <f t="shared" si="268"/>
        <v>0</v>
      </c>
      <c r="AJ756" s="233">
        <f t="shared" si="269"/>
        <v>0</v>
      </c>
      <c r="AK756" s="233">
        <f t="shared" si="270"/>
        <v>0</v>
      </c>
      <c r="AL756" s="233">
        <f t="shared" si="271"/>
        <v>0</v>
      </c>
      <c r="AM756" s="233">
        <f t="shared" si="272"/>
        <v>0</v>
      </c>
      <c r="AN756" s="233">
        <f t="shared" si="273"/>
        <v>0</v>
      </c>
      <c r="AO756" s="233">
        <f t="shared" si="274"/>
        <v>0</v>
      </c>
      <c r="AP756" s="233">
        <f t="shared" si="275"/>
        <v>0</v>
      </c>
      <c r="AQ756" s="233" t="str">
        <f t="shared" si="276"/>
        <v/>
      </c>
      <c r="AR756" s="113">
        <f t="shared" si="277"/>
        <v>0</v>
      </c>
    </row>
    <row r="757" spans="1:44">
      <c r="A757" s="158"/>
      <c r="B757" s="153"/>
      <c r="C757" s="154"/>
      <c r="D757" s="154"/>
      <c r="E757" s="154"/>
      <c r="F757" s="154"/>
      <c r="G757" s="154"/>
      <c r="H757" s="154"/>
      <c r="I757" s="150"/>
      <c r="J757" s="149"/>
      <c r="K757" s="151"/>
      <c r="L757" s="185">
        <f t="shared" si="283"/>
        <v>0</v>
      </c>
      <c r="M757" s="185">
        <f t="shared" si="284"/>
        <v>0</v>
      </c>
      <c r="N757" s="186">
        <f t="shared" si="285"/>
        <v>0</v>
      </c>
      <c r="O757" s="180"/>
      <c r="P757" s="177"/>
      <c r="Q757" s="166" t="str">
        <f t="shared" si="263"/>
        <v/>
      </c>
      <c r="R757" s="166"/>
      <c r="S757" s="167" t="e">
        <f>IF(HYPERLINK(INDEX(Tables!D:D,MATCH('BG Justif'!Q757,Tables!F:F,0)))&lt;&gt;"",HYPERLINK(INDEX(Tables!D:D,MATCH('BG Justif'!Q757,Tables!F:F,0)),"Tableau de variation"),"")</f>
        <v>#N/A</v>
      </c>
      <c r="T757" s="168"/>
      <c r="U757" s="169"/>
      <c r="Z757" s="233" t="str">
        <f t="shared" si="264"/>
        <v/>
      </c>
      <c r="AA757" s="233">
        <f t="shared" si="265"/>
        <v>0</v>
      </c>
      <c r="AB757" s="233">
        <f t="shared" si="278"/>
        <v>0</v>
      </c>
      <c r="AC757" s="233">
        <f t="shared" si="279"/>
        <v>0</v>
      </c>
      <c r="AD757" s="233">
        <f t="shared" si="280"/>
        <v>0</v>
      </c>
      <c r="AE757" s="233">
        <f t="shared" si="281"/>
        <v>0</v>
      </c>
      <c r="AF757" s="233">
        <f t="shared" si="282"/>
        <v>0</v>
      </c>
      <c r="AG757" s="233">
        <f t="shared" si="266"/>
        <v>0</v>
      </c>
      <c r="AH757" s="233">
        <f t="shared" si="267"/>
        <v>0</v>
      </c>
      <c r="AI757" s="233">
        <f t="shared" si="268"/>
        <v>0</v>
      </c>
      <c r="AJ757" s="233">
        <f t="shared" si="269"/>
        <v>0</v>
      </c>
      <c r="AK757" s="233">
        <f t="shared" si="270"/>
        <v>0</v>
      </c>
      <c r="AL757" s="233">
        <f t="shared" si="271"/>
        <v>0</v>
      </c>
      <c r="AM757" s="233">
        <f t="shared" si="272"/>
        <v>0</v>
      </c>
      <c r="AN757" s="233">
        <f t="shared" si="273"/>
        <v>0</v>
      </c>
      <c r="AO757" s="233">
        <f t="shared" si="274"/>
        <v>0</v>
      </c>
      <c r="AP757" s="233">
        <f t="shared" si="275"/>
        <v>0</v>
      </c>
      <c r="AQ757" s="233" t="str">
        <f t="shared" si="276"/>
        <v/>
      </c>
      <c r="AR757" s="113">
        <f t="shared" si="277"/>
        <v>0</v>
      </c>
    </row>
    <row r="758" spans="1:44">
      <c r="A758" s="158"/>
      <c r="B758" s="153"/>
      <c r="C758" s="154"/>
      <c r="D758" s="154"/>
      <c r="E758" s="154"/>
      <c r="F758" s="154"/>
      <c r="G758" s="154"/>
      <c r="H758" s="154"/>
      <c r="I758" s="141"/>
      <c r="J758" s="149"/>
      <c r="K758" s="143"/>
      <c r="L758" s="185">
        <f t="shared" si="283"/>
        <v>0</v>
      </c>
      <c r="M758" s="185">
        <f t="shared" si="284"/>
        <v>0</v>
      </c>
      <c r="N758" s="186">
        <f t="shared" si="285"/>
        <v>0</v>
      </c>
      <c r="O758" s="180"/>
      <c r="P758" s="177"/>
      <c r="Q758" s="166" t="str">
        <f t="shared" si="263"/>
        <v/>
      </c>
      <c r="R758" s="166"/>
      <c r="S758" s="167" t="e">
        <f>IF(HYPERLINK(INDEX(Tables!D:D,MATCH('BG Justif'!Q758,Tables!F:F,0)))&lt;&gt;"",HYPERLINK(INDEX(Tables!D:D,MATCH('BG Justif'!Q758,Tables!F:F,0)),"Tableau de variation"),"")</f>
        <v>#N/A</v>
      </c>
      <c r="T758" s="168"/>
      <c r="U758" s="169"/>
      <c r="Z758" s="233" t="str">
        <f t="shared" si="264"/>
        <v/>
      </c>
      <c r="AA758" s="233">
        <f t="shared" si="265"/>
        <v>0</v>
      </c>
      <c r="AB758" s="233">
        <f t="shared" si="278"/>
        <v>0</v>
      </c>
      <c r="AC758" s="233">
        <f t="shared" si="279"/>
        <v>0</v>
      </c>
      <c r="AD758" s="233">
        <f t="shared" si="280"/>
        <v>0</v>
      </c>
      <c r="AE758" s="233">
        <f t="shared" si="281"/>
        <v>0</v>
      </c>
      <c r="AF758" s="233">
        <f t="shared" si="282"/>
        <v>0</v>
      </c>
      <c r="AG758" s="233">
        <f t="shared" si="266"/>
        <v>0</v>
      </c>
      <c r="AH758" s="233">
        <f t="shared" si="267"/>
        <v>0</v>
      </c>
      <c r="AI758" s="233">
        <f t="shared" si="268"/>
        <v>0</v>
      </c>
      <c r="AJ758" s="233">
        <f t="shared" si="269"/>
        <v>0</v>
      </c>
      <c r="AK758" s="233">
        <f t="shared" si="270"/>
        <v>0</v>
      </c>
      <c r="AL758" s="233">
        <f t="shared" si="271"/>
        <v>0</v>
      </c>
      <c r="AM758" s="233">
        <f t="shared" si="272"/>
        <v>0</v>
      </c>
      <c r="AN758" s="233">
        <f t="shared" si="273"/>
        <v>0</v>
      </c>
      <c r="AO758" s="233">
        <f t="shared" si="274"/>
        <v>0</v>
      </c>
      <c r="AP758" s="233">
        <f t="shared" si="275"/>
        <v>0</v>
      </c>
      <c r="AQ758" s="233" t="str">
        <f t="shared" si="276"/>
        <v/>
      </c>
      <c r="AR758" s="113">
        <f t="shared" si="277"/>
        <v>0</v>
      </c>
    </row>
    <row r="759" spans="1:44">
      <c r="A759" s="158"/>
      <c r="B759" s="153"/>
      <c r="C759" s="154"/>
      <c r="D759" s="154"/>
      <c r="E759" s="154"/>
      <c r="F759" s="154"/>
      <c r="G759" s="154"/>
      <c r="H759" s="154"/>
      <c r="I759" s="150"/>
      <c r="J759" s="149"/>
      <c r="K759" s="151"/>
      <c r="L759" s="185">
        <f t="shared" si="283"/>
        <v>0</v>
      </c>
      <c r="M759" s="185">
        <f t="shared" si="284"/>
        <v>0</v>
      </c>
      <c r="N759" s="186">
        <f t="shared" si="285"/>
        <v>0</v>
      </c>
      <c r="O759" s="180"/>
      <c r="P759" s="177"/>
      <c r="Q759" s="166" t="str">
        <f t="shared" si="263"/>
        <v/>
      </c>
      <c r="R759" s="166"/>
      <c r="S759" s="167" t="e">
        <f>IF(HYPERLINK(INDEX(Tables!D:D,MATCH('BG Justif'!Q759,Tables!F:F,0)))&lt;&gt;"",HYPERLINK(INDEX(Tables!D:D,MATCH('BG Justif'!Q759,Tables!F:F,0)),"Tableau de variation"),"")</f>
        <v>#N/A</v>
      </c>
      <c r="T759" s="168"/>
      <c r="U759" s="169"/>
      <c r="Z759" s="233" t="str">
        <f t="shared" si="264"/>
        <v/>
      </c>
      <c r="AA759" s="233">
        <f t="shared" si="265"/>
        <v>0</v>
      </c>
      <c r="AB759" s="233">
        <f t="shared" si="278"/>
        <v>0</v>
      </c>
      <c r="AC759" s="233">
        <f t="shared" si="279"/>
        <v>0</v>
      </c>
      <c r="AD759" s="233">
        <f t="shared" si="280"/>
        <v>0</v>
      </c>
      <c r="AE759" s="233">
        <f t="shared" si="281"/>
        <v>0</v>
      </c>
      <c r="AF759" s="233">
        <f t="shared" si="282"/>
        <v>0</v>
      </c>
      <c r="AG759" s="233">
        <f t="shared" si="266"/>
        <v>0</v>
      </c>
      <c r="AH759" s="233">
        <f t="shared" si="267"/>
        <v>0</v>
      </c>
      <c r="AI759" s="233">
        <f t="shared" si="268"/>
        <v>0</v>
      </c>
      <c r="AJ759" s="233">
        <f t="shared" si="269"/>
        <v>0</v>
      </c>
      <c r="AK759" s="233">
        <f t="shared" si="270"/>
        <v>0</v>
      </c>
      <c r="AL759" s="233">
        <f t="shared" si="271"/>
        <v>0</v>
      </c>
      <c r="AM759" s="233">
        <f t="shared" si="272"/>
        <v>0</v>
      </c>
      <c r="AN759" s="233">
        <f t="shared" si="273"/>
        <v>0</v>
      </c>
      <c r="AO759" s="233">
        <f t="shared" si="274"/>
        <v>0</v>
      </c>
      <c r="AP759" s="233">
        <f t="shared" si="275"/>
        <v>0</v>
      </c>
      <c r="AQ759" s="233" t="str">
        <f t="shared" si="276"/>
        <v/>
      </c>
      <c r="AR759" s="113">
        <f t="shared" si="277"/>
        <v>0</v>
      </c>
    </row>
    <row r="760" spans="1:44">
      <c r="A760" s="158"/>
      <c r="B760" s="153"/>
      <c r="C760" s="154"/>
      <c r="D760" s="154"/>
      <c r="E760" s="154"/>
      <c r="F760" s="154"/>
      <c r="G760" s="154"/>
      <c r="H760" s="154"/>
      <c r="I760" s="141"/>
      <c r="J760" s="149"/>
      <c r="K760" s="143"/>
      <c r="L760" s="185">
        <f t="shared" si="283"/>
        <v>0</v>
      </c>
      <c r="M760" s="185">
        <f t="shared" si="284"/>
        <v>0</v>
      </c>
      <c r="N760" s="186">
        <f t="shared" si="285"/>
        <v>0</v>
      </c>
      <c r="O760" s="180"/>
      <c r="P760" s="177"/>
      <c r="Q760" s="166" t="str">
        <f t="shared" si="263"/>
        <v/>
      </c>
      <c r="R760" s="166"/>
      <c r="S760" s="167" t="e">
        <f>IF(HYPERLINK(INDEX(Tables!D:D,MATCH('BG Justif'!Q760,Tables!F:F,0)))&lt;&gt;"",HYPERLINK(INDEX(Tables!D:D,MATCH('BG Justif'!Q760,Tables!F:F,0)),"Tableau de variation"),"")</f>
        <v>#N/A</v>
      </c>
      <c r="T760" s="168"/>
      <c r="U760" s="169"/>
      <c r="Z760" s="233" t="str">
        <f t="shared" si="264"/>
        <v/>
      </c>
      <c r="AA760" s="233">
        <f t="shared" si="265"/>
        <v>0</v>
      </c>
      <c r="AB760" s="233">
        <f t="shared" si="278"/>
        <v>0</v>
      </c>
      <c r="AC760" s="233">
        <f t="shared" si="279"/>
        <v>0</v>
      </c>
      <c r="AD760" s="233">
        <f t="shared" si="280"/>
        <v>0</v>
      </c>
      <c r="AE760" s="233">
        <f t="shared" si="281"/>
        <v>0</v>
      </c>
      <c r="AF760" s="233">
        <f t="shared" si="282"/>
        <v>0</v>
      </c>
      <c r="AG760" s="233">
        <f t="shared" si="266"/>
        <v>0</v>
      </c>
      <c r="AH760" s="233">
        <f t="shared" si="267"/>
        <v>0</v>
      </c>
      <c r="AI760" s="233">
        <f t="shared" si="268"/>
        <v>0</v>
      </c>
      <c r="AJ760" s="233">
        <f t="shared" si="269"/>
        <v>0</v>
      </c>
      <c r="AK760" s="233">
        <f t="shared" si="270"/>
        <v>0</v>
      </c>
      <c r="AL760" s="233">
        <f t="shared" si="271"/>
        <v>0</v>
      </c>
      <c r="AM760" s="233">
        <f t="shared" si="272"/>
        <v>0</v>
      </c>
      <c r="AN760" s="233">
        <f t="shared" si="273"/>
        <v>0</v>
      </c>
      <c r="AO760" s="233">
        <f t="shared" si="274"/>
        <v>0</v>
      </c>
      <c r="AP760" s="233">
        <f t="shared" si="275"/>
        <v>0</v>
      </c>
      <c r="AQ760" s="233" t="str">
        <f t="shared" si="276"/>
        <v/>
      </c>
      <c r="AR760" s="113">
        <f t="shared" si="277"/>
        <v>0</v>
      </c>
    </row>
    <row r="761" spans="1:44">
      <c r="A761" s="158"/>
      <c r="B761" s="153"/>
      <c r="C761" s="154"/>
      <c r="D761" s="154"/>
      <c r="E761" s="154"/>
      <c r="F761" s="154"/>
      <c r="G761" s="154"/>
      <c r="H761" s="154"/>
      <c r="I761" s="150"/>
      <c r="J761" s="149"/>
      <c r="K761" s="151"/>
      <c r="L761" s="185">
        <f t="shared" si="283"/>
        <v>0</v>
      </c>
      <c r="M761" s="185">
        <f t="shared" si="284"/>
        <v>0</v>
      </c>
      <c r="N761" s="186">
        <f t="shared" si="285"/>
        <v>0</v>
      </c>
      <c r="O761" s="180"/>
      <c r="P761" s="177"/>
      <c r="Q761" s="166" t="str">
        <f t="shared" si="263"/>
        <v/>
      </c>
      <c r="R761" s="166"/>
      <c r="S761" s="167" t="e">
        <f>IF(HYPERLINK(INDEX(Tables!D:D,MATCH('BG Justif'!Q761,Tables!F:F,0)))&lt;&gt;"",HYPERLINK(INDEX(Tables!D:D,MATCH('BG Justif'!Q761,Tables!F:F,0)),"Tableau de variation"),"")</f>
        <v>#N/A</v>
      </c>
      <c r="T761" s="168"/>
      <c r="U761" s="169"/>
      <c r="Z761" s="233" t="str">
        <f t="shared" si="264"/>
        <v/>
      </c>
      <c r="AA761" s="233">
        <f t="shared" si="265"/>
        <v>0</v>
      </c>
      <c r="AB761" s="233">
        <f t="shared" si="278"/>
        <v>0</v>
      </c>
      <c r="AC761" s="233">
        <f t="shared" si="279"/>
        <v>0</v>
      </c>
      <c r="AD761" s="233">
        <f t="shared" si="280"/>
        <v>0</v>
      </c>
      <c r="AE761" s="233">
        <f t="shared" si="281"/>
        <v>0</v>
      </c>
      <c r="AF761" s="233">
        <f t="shared" si="282"/>
        <v>0</v>
      </c>
      <c r="AG761" s="233">
        <f t="shared" si="266"/>
        <v>0</v>
      </c>
      <c r="AH761" s="233">
        <f t="shared" si="267"/>
        <v>0</v>
      </c>
      <c r="AI761" s="233">
        <f t="shared" si="268"/>
        <v>0</v>
      </c>
      <c r="AJ761" s="233">
        <f t="shared" si="269"/>
        <v>0</v>
      </c>
      <c r="AK761" s="233">
        <f t="shared" si="270"/>
        <v>0</v>
      </c>
      <c r="AL761" s="233">
        <f t="shared" si="271"/>
        <v>0</v>
      </c>
      <c r="AM761" s="233">
        <f t="shared" si="272"/>
        <v>0</v>
      </c>
      <c r="AN761" s="233">
        <f t="shared" si="273"/>
        <v>0</v>
      </c>
      <c r="AO761" s="233">
        <f t="shared" si="274"/>
        <v>0</v>
      </c>
      <c r="AP761" s="233">
        <f t="shared" si="275"/>
        <v>0</v>
      </c>
      <c r="AQ761" s="233" t="str">
        <f t="shared" si="276"/>
        <v/>
      </c>
      <c r="AR761" s="113">
        <f t="shared" si="277"/>
        <v>0</v>
      </c>
    </row>
    <row r="762" spans="1:44">
      <c r="A762" s="158"/>
      <c r="B762" s="153"/>
      <c r="C762" s="154"/>
      <c r="D762" s="154"/>
      <c r="E762" s="154"/>
      <c r="F762" s="154"/>
      <c r="G762" s="154"/>
      <c r="H762" s="154"/>
      <c r="I762" s="141"/>
      <c r="J762" s="149"/>
      <c r="K762" s="143"/>
      <c r="L762" s="185">
        <f t="shared" si="283"/>
        <v>0</v>
      </c>
      <c r="M762" s="185">
        <f t="shared" si="284"/>
        <v>0</v>
      </c>
      <c r="N762" s="186">
        <f t="shared" si="285"/>
        <v>0</v>
      </c>
      <c r="O762" s="180"/>
      <c r="P762" s="177"/>
      <c r="Q762" s="166" t="str">
        <f t="shared" si="263"/>
        <v/>
      </c>
      <c r="R762" s="166"/>
      <c r="S762" s="167" t="e">
        <f>IF(HYPERLINK(INDEX(Tables!D:D,MATCH('BG Justif'!Q762,Tables!F:F,0)))&lt;&gt;"",HYPERLINK(INDEX(Tables!D:D,MATCH('BG Justif'!Q762,Tables!F:F,0)),"Tableau de variation"),"")</f>
        <v>#N/A</v>
      </c>
      <c r="T762" s="168"/>
      <c r="U762" s="169"/>
      <c r="Z762" s="233" t="str">
        <f t="shared" si="264"/>
        <v/>
      </c>
      <c r="AA762" s="233">
        <f t="shared" si="265"/>
        <v>0</v>
      </c>
      <c r="AB762" s="233">
        <f t="shared" si="278"/>
        <v>0</v>
      </c>
      <c r="AC762" s="233">
        <f t="shared" si="279"/>
        <v>0</v>
      </c>
      <c r="AD762" s="233">
        <f t="shared" si="280"/>
        <v>0</v>
      </c>
      <c r="AE762" s="233">
        <f t="shared" si="281"/>
        <v>0</v>
      </c>
      <c r="AF762" s="233">
        <f t="shared" si="282"/>
        <v>0</v>
      </c>
      <c r="AG762" s="233">
        <f t="shared" si="266"/>
        <v>0</v>
      </c>
      <c r="AH762" s="233">
        <f t="shared" si="267"/>
        <v>0</v>
      </c>
      <c r="AI762" s="233">
        <f t="shared" si="268"/>
        <v>0</v>
      </c>
      <c r="AJ762" s="233">
        <f t="shared" si="269"/>
        <v>0</v>
      </c>
      <c r="AK762" s="233">
        <f t="shared" si="270"/>
        <v>0</v>
      </c>
      <c r="AL762" s="233">
        <f t="shared" si="271"/>
        <v>0</v>
      </c>
      <c r="AM762" s="233">
        <f t="shared" si="272"/>
        <v>0</v>
      </c>
      <c r="AN762" s="233">
        <f t="shared" si="273"/>
        <v>0</v>
      </c>
      <c r="AO762" s="233">
        <f t="shared" si="274"/>
        <v>0</v>
      </c>
      <c r="AP762" s="233">
        <f t="shared" si="275"/>
        <v>0</v>
      </c>
      <c r="AQ762" s="233" t="str">
        <f t="shared" si="276"/>
        <v/>
      </c>
      <c r="AR762" s="113">
        <f t="shared" si="277"/>
        <v>0</v>
      </c>
    </row>
    <row r="763" spans="1:44">
      <c r="A763" s="158"/>
      <c r="B763" s="153"/>
      <c r="C763" s="154"/>
      <c r="D763" s="154"/>
      <c r="E763" s="154"/>
      <c r="F763" s="154"/>
      <c r="G763" s="154"/>
      <c r="H763" s="154"/>
      <c r="I763" s="150"/>
      <c r="J763" s="149"/>
      <c r="K763" s="151"/>
      <c r="L763" s="185">
        <f t="shared" si="283"/>
        <v>0</v>
      </c>
      <c r="M763" s="185">
        <f t="shared" si="284"/>
        <v>0</v>
      </c>
      <c r="N763" s="186">
        <f t="shared" si="285"/>
        <v>0</v>
      </c>
      <c r="O763" s="180"/>
      <c r="P763" s="177"/>
      <c r="Q763" s="166" t="str">
        <f t="shared" si="263"/>
        <v/>
      </c>
      <c r="R763" s="166"/>
      <c r="S763" s="167" t="e">
        <f>IF(HYPERLINK(INDEX(Tables!D:D,MATCH('BG Justif'!Q763,Tables!F:F,0)))&lt;&gt;"",HYPERLINK(INDEX(Tables!D:D,MATCH('BG Justif'!Q763,Tables!F:F,0)),"Tableau de variation"),"")</f>
        <v>#N/A</v>
      </c>
      <c r="T763" s="168"/>
      <c r="U763" s="169"/>
      <c r="Z763" s="233" t="str">
        <f t="shared" si="264"/>
        <v/>
      </c>
      <c r="AA763" s="233">
        <f t="shared" si="265"/>
        <v>0</v>
      </c>
      <c r="AB763" s="233">
        <f t="shared" si="278"/>
        <v>0</v>
      </c>
      <c r="AC763" s="233">
        <f t="shared" si="279"/>
        <v>0</v>
      </c>
      <c r="AD763" s="233">
        <f t="shared" si="280"/>
        <v>0</v>
      </c>
      <c r="AE763" s="233">
        <f t="shared" si="281"/>
        <v>0</v>
      </c>
      <c r="AF763" s="233">
        <f t="shared" si="282"/>
        <v>0</v>
      </c>
      <c r="AG763" s="233">
        <f t="shared" si="266"/>
        <v>0</v>
      </c>
      <c r="AH763" s="233">
        <f t="shared" si="267"/>
        <v>0</v>
      </c>
      <c r="AI763" s="233">
        <f t="shared" si="268"/>
        <v>0</v>
      </c>
      <c r="AJ763" s="233">
        <f t="shared" si="269"/>
        <v>0</v>
      </c>
      <c r="AK763" s="233">
        <f t="shared" si="270"/>
        <v>0</v>
      </c>
      <c r="AL763" s="233">
        <f t="shared" si="271"/>
        <v>0</v>
      </c>
      <c r="AM763" s="233">
        <f t="shared" si="272"/>
        <v>0</v>
      </c>
      <c r="AN763" s="233">
        <f t="shared" si="273"/>
        <v>0</v>
      </c>
      <c r="AO763" s="233">
        <f t="shared" si="274"/>
        <v>0</v>
      </c>
      <c r="AP763" s="233">
        <f t="shared" si="275"/>
        <v>0</v>
      </c>
      <c r="AQ763" s="233" t="str">
        <f t="shared" si="276"/>
        <v/>
      </c>
      <c r="AR763" s="113">
        <f t="shared" si="277"/>
        <v>0</v>
      </c>
    </row>
    <row r="764" spans="1:44">
      <c r="A764" s="158"/>
      <c r="B764" s="153"/>
      <c r="C764" s="154"/>
      <c r="D764" s="154"/>
      <c r="E764" s="154"/>
      <c r="F764" s="154"/>
      <c r="G764" s="154"/>
      <c r="H764" s="154"/>
      <c r="I764" s="141"/>
      <c r="J764" s="149"/>
      <c r="K764" s="143"/>
      <c r="L764" s="185">
        <f t="shared" si="283"/>
        <v>0</v>
      </c>
      <c r="M764" s="185">
        <f t="shared" si="284"/>
        <v>0</v>
      </c>
      <c r="N764" s="186">
        <f t="shared" si="285"/>
        <v>0</v>
      </c>
      <c r="O764" s="180"/>
      <c r="P764" s="177"/>
      <c r="Q764" s="166" t="str">
        <f t="shared" si="263"/>
        <v/>
      </c>
      <c r="R764" s="166"/>
      <c r="S764" s="167" t="e">
        <f>IF(HYPERLINK(INDEX(Tables!D:D,MATCH('BG Justif'!Q764,Tables!F:F,0)))&lt;&gt;"",HYPERLINK(INDEX(Tables!D:D,MATCH('BG Justif'!Q764,Tables!F:F,0)),"Tableau de variation"),"")</f>
        <v>#N/A</v>
      </c>
      <c r="T764" s="168"/>
      <c r="U764" s="169"/>
      <c r="Z764" s="233" t="str">
        <f t="shared" si="264"/>
        <v/>
      </c>
      <c r="AA764" s="233">
        <f t="shared" si="265"/>
        <v>0</v>
      </c>
      <c r="AB764" s="233">
        <f t="shared" si="278"/>
        <v>0</v>
      </c>
      <c r="AC764" s="233">
        <f t="shared" si="279"/>
        <v>0</v>
      </c>
      <c r="AD764" s="233">
        <f t="shared" si="280"/>
        <v>0</v>
      </c>
      <c r="AE764" s="233">
        <f t="shared" si="281"/>
        <v>0</v>
      </c>
      <c r="AF764" s="233">
        <f t="shared" si="282"/>
        <v>0</v>
      </c>
      <c r="AG764" s="233">
        <f t="shared" si="266"/>
        <v>0</v>
      </c>
      <c r="AH764" s="233">
        <f t="shared" si="267"/>
        <v>0</v>
      </c>
      <c r="AI764" s="233">
        <f t="shared" si="268"/>
        <v>0</v>
      </c>
      <c r="AJ764" s="233">
        <f t="shared" si="269"/>
        <v>0</v>
      </c>
      <c r="AK764" s="233">
        <f t="shared" si="270"/>
        <v>0</v>
      </c>
      <c r="AL764" s="233">
        <f t="shared" si="271"/>
        <v>0</v>
      </c>
      <c r="AM764" s="233">
        <f t="shared" si="272"/>
        <v>0</v>
      </c>
      <c r="AN764" s="233">
        <f t="shared" si="273"/>
        <v>0</v>
      </c>
      <c r="AO764" s="233">
        <f t="shared" si="274"/>
        <v>0</v>
      </c>
      <c r="AP764" s="233">
        <f t="shared" si="275"/>
        <v>0</v>
      </c>
      <c r="AQ764" s="233" t="str">
        <f t="shared" si="276"/>
        <v/>
      </c>
      <c r="AR764" s="113">
        <f t="shared" si="277"/>
        <v>0</v>
      </c>
    </row>
    <row r="765" spans="1:44">
      <c r="A765" s="158"/>
      <c r="B765" s="153"/>
      <c r="C765" s="154"/>
      <c r="D765" s="154"/>
      <c r="E765" s="154"/>
      <c r="F765" s="154"/>
      <c r="G765" s="154"/>
      <c r="H765" s="154"/>
      <c r="I765" s="150"/>
      <c r="J765" s="149"/>
      <c r="K765" s="151"/>
      <c r="L765" s="185">
        <f t="shared" si="283"/>
        <v>0</v>
      </c>
      <c r="M765" s="185">
        <f t="shared" si="284"/>
        <v>0</v>
      </c>
      <c r="N765" s="186">
        <f t="shared" si="285"/>
        <v>0</v>
      </c>
      <c r="O765" s="180"/>
      <c r="P765" s="177"/>
      <c r="Q765" s="166" t="str">
        <f t="shared" si="263"/>
        <v/>
      </c>
      <c r="R765" s="166"/>
      <c r="S765" s="167" t="e">
        <f>IF(HYPERLINK(INDEX(Tables!D:D,MATCH('BG Justif'!Q765,Tables!F:F,0)))&lt;&gt;"",HYPERLINK(INDEX(Tables!D:D,MATCH('BG Justif'!Q765,Tables!F:F,0)),"Tableau de variation"),"")</f>
        <v>#N/A</v>
      </c>
      <c r="T765" s="168"/>
      <c r="U765" s="169"/>
      <c r="Z765" s="233" t="str">
        <f t="shared" si="264"/>
        <v/>
      </c>
      <c r="AA765" s="233">
        <f t="shared" si="265"/>
        <v>0</v>
      </c>
      <c r="AB765" s="233">
        <f t="shared" si="278"/>
        <v>0</v>
      </c>
      <c r="AC765" s="233">
        <f t="shared" si="279"/>
        <v>0</v>
      </c>
      <c r="AD765" s="233">
        <f t="shared" si="280"/>
        <v>0</v>
      </c>
      <c r="AE765" s="233">
        <f t="shared" si="281"/>
        <v>0</v>
      </c>
      <c r="AF765" s="233">
        <f t="shared" si="282"/>
        <v>0</v>
      </c>
      <c r="AG765" s="233">
        <f t="shared" si="266"/>
        <v>0</v>
      </c>
      <c r="AH765" s="233">
        <f t="shared" si="267"/>
        <v>0</v>
      </c>
      <c r="AI765" s="233">
        <f t="shared" si="268"/>
        <v>0</v>
      </c>
      <c r="AJ765" s="233">
        <f t="shared" si="269"/>
        <v>0</v>
      </c>
      <c r="AK765" s="233">
        <f t="shared" si="270"/>
        <v>0</v>
      </c>
      <c r="AL765" s="233">
        <f t="shared" si="271"/>
        <v>0</v>
      </c>
      <c r="AM765" s="233">
        <f t="shared" si="272"/>
        <v>0</v>
      </c>
      <c r="AN765" s="233">
        <f t="shared" si="273"/>
        <v>0</v>
      </c>
      <c r="AO765" s="233">
        <f t="shared" si="274"/>
        <v>0</v>
      </c>
      <c r="AP765" s="233">
        <f t="shared" si="275"/>
        <v>0</v>
      </c>
      <c r="AQ765" s="233" t="str">
        <f t="shared" si="276"/>
        <v/>
      </c>
      <c r="AR765" s="113">
        <f t="shared" si="277"/>
        <v>0</v>
      </c>
    </row>
    <row r="766" spans="1:44">
      <c r="A766" s="158"/>
      <c r="B766" s="153"/>
      <c r="C766" s="154"/>
      <c r="D766" s="154"/>
      <c r="E766" s="154"/>
      <c r="F766" s="154"/>
      <c r="G766" s="154"/>
      <c r="H766" s="154"/>
      <c r="I766" s="141"/>
      <c r="J766" s="149"/>
      <c r="K766" s="143"/>
      <c r="L766" s="185">
        <f t="shared" si="283"/>
        <v>0</v>
      </c>
      <c r="M766" s="185">
        <f t="shared" si="284"/>
        <v>0</v>
      </c>
      <c r="N766" s="186">
        <f t="shared" si="285"/>
        <v>0</v>
      </c>
      <c r="O766" s="180"/>
      <c r="P766" s="177"/>
      <c r="Q766" s="166" t="str">
        <f t="shared" si="263"/>
        <v/>
      </c>
      <c r="R766" s="166"/>
      <c r="S766" s="167" t="e">
        <f>IF(HYPERLINK(INDEX(Tables!D:D,MATCH('BG Justif'!Q766,Tables!F:F,0)))&lt;&gt;"",HYPERLINK(INDEX(Tables!D:D,MATCH('BG Justif'!Q766,Tables!F:F,0)),"Tableau de variation"),"")</f>
        <v>#N/A</v>
      </c>
      <c r="T766" s="168"/>
      <c r="U766" s="169"/>
      <c r="Z766" s="233" t="str">
        <f t="shared" si="264"/>
        <v/>
      </c>
      <c r="AA766" s="233">
        <f t="shared" si="265"/>
        <v>0</v>
      </c>
      <c r="AB766" s="233">
        <f t="shared" si="278"/>
        <v>0</v>
      </c>
      <c r="AC766" s="233">
        <f t="shared" si="279"/>
        <v>0</v>
      </c>
      <c r="AD766" s="233">
        <f t="shared" si="280"/>
        <v>0</v>
      </c>
      <c r="AE766" s="233">
        <f t="shared" si="281"/>
        <v>0</v>
      </c>
      <c r="AF766" s="233">
        <f t="shared" si="282"/>
        <v>0</v>
      </c>
      <c r="AG766" s="233">
        <f t="shared" si="266"/>
        <v>0</v>
      </c>
      <c r="AH766" s="233">
        <f t="shared" si="267"/>
        <v>0</v>
      </c>
      <c r="AI766" s="233">
        <f t="shared" si="268"/>
        <v>0</v>
      </c>
      <c r="AJ766" s="233">
        <f t="shared" si="269"/>
        <v>0</v>
      </c>
      <c r="AK766" s="233">
        <f t="shared" si="270"/>
        <v>0</v>
      </c>
      <c r="AL766" s="233">
        <f t="shared" si="271"/>
        <v>0</v>
      </c>
      <c r="AM766" s="233">
        <f t="shared" si="272"/>
        <v>0</v>
      </c>
      <c r="AN766" s="233">
        <f t="shared" si="273"/>
        <v>0</v>
      </c>
      <c r="AO766" s="233">
        <f t="shared" si="274"/>
        <v>0</v>
      </c>
      <c r="AP766" s="233">
        <f t="shared" si="275"/>
        <v>0</v>
      </c>
      <c r="AQ766" s="233" t="str">
        <f t="shared" si="276"/>
        <v/>
      </c>
      <c r="AR766" s="113">
        <f t="shared" si="277"/>
        <v>0</v>
      </c>
    </row>
    <row r="767" spans="1:44">
      <c r="A767" s="158"/>
      <c r="B767" s="153"/>
      <c r="C767" s="154"/>
      <c r="D767" s="154"/>
      <c r="E767" s="154"/>
      <c r="F767" s="154"/>
      <c r="G767" s="154"/>
      <c r="H767" s="154"/>
      <c r="I767" s="150"/>
      <c r="J767" s="149"/>
      <c r="K767" s="151"/>
      <c r="L767" s="185">
        <f t="shared" si="283"/>
        <v>0</v>
      </c>
      <c r="M767" s="185">
        <f t="shared" si="284"/>
        <v>0</v>
      </c>
      <c r="N767" s="186">
        <f t="shared" si="285"/>
        <v>0</v>
      </c>
      <c r="O767" s="180"/>
      <c r="P767" s="177"/>
      <c r="Q767" s="166" t="str">
        <f t="shared" si="263"/>
        <v/>
      </c>
      <c r="R767" s="166"/>
      <c r="S767" s="167" t="e">
        <f>IF(HYPERLINK(INDEX(Tables!D:D,MATCH('BG Justif'!Q767,Tables!F:F,0)))&lt;&gt;"",HYPERLINK(INDEX(Tables!D:D,MATCH('BG Justif'!Q767,Tables!F:F,0)),"Tableau de variation"),"")</f>
        <v>#N/A</v>
      </c>
      <c r="T767" s="168"/>
      <c r="U767" s="169"/>
      <c r="Z767" s="233" t="str">
        <f t="shared" si="264"/>
        <v/>
      </c>
      <c r="AA767" s="233">
        <f t="shared" si="265"/>
        <v>0</v>
      </c>
      <c r="AB767" s="233">
        <f t="shared" si="278"/>
        <v>0</v>
      </c>
      <c r="AC767" s="233">
        <f t="shared" si="279"/>
        <v>0</v>
      </c>
      <c r="AD767" s="233">
        <f t="shared" si="280"/>
        <v>0</v>
      </c>
      <c r="AE767" s="233">
        <f t="shared" si="281"/>
        <v>0</v>
      </c>
      <c r="AF767" s="233">
        <f t="shared" si="282"/>
        <v>0</v>
      </c>
      <c r="AG767" s="233">
        <f t="shared" si="266"/>
        <v>0</v>
      </c>
      <c r="AH767" s="233">
        <f t="shared" si="267"/>
        <v>0</v>
      </c>
      <c r="AI767" s="233">
        <f t="shared" si="268"/>
        <v>0</v>
      </c>
      <c r="AJ767" s="233">
        <f t="shared" si="269"/>
        <v>0</v>
      </c>
      <c r="AK767" s="233">
        <f t="shared" si="270"/>
        <v>0</v>
      </c>
      <c r="AL767" s="233">
        <f t="shared" si="271"/>
        <v>0</v>
      </c>
      <c r="AM767" s="233">
        <f t="shared" si="272"/>
        <v>0</v>
      </c>
      <c r="AN767" s="233">
        <f t="shared" si="273"/>
        <v>0</v>
      </c>
      <c r="AO767" s="233">
        <f t="shared" si="274"/>
        <v>0</v>
      </c>
      <c r="AP767" s="233">
        <f t="shared" si="275"/>
        <v>0</v>
      </c>
      <c r="AQ767" s="233" t="str">
        <f t="shared" si="276"/>
        <v/>
      </c>
      <c r="AR767" s="113">
        <f t="shared" si="277"/>
        <v>0</v>
      </c>
    </row>
    <row r="768" spans="1:44">
      <c r="A768" s="158"/>
      <c r="B768" s="153"/>
      <c r="C768" s="154"/>
      <c r="D768" s="154"/>
      <c r="E768" s="154"/>
      <c r="F768" s="154"/>
      <c r="G768" s="154"/>
      <c r="H768" s="154"/>
      <c r="I768" s="141"/>
      <c r="J768" s="149"/>
      <c r="K768" s="143"/>
      <c r="L768" s="185">
        <f t="shared" si="283"/>
        <v>0</v>
      </c>
      <c r="M768" s="185">
        <f t="shared" si="284"/>
        <v>0</v>
      </c>
      <c r="N768" s="186">
        <f t="shared" si="285"/>
        <v>0</v>
      </c>
      <c r="O768" s="180"/>
      <c r="P768" s="177"/>
      <c r="Q768" s="166" t="str">
        <f t="shared" si="263"/>
        <v/>
      </c>
      <c r="R768" s="166"/>
      <c r="S768" s="167" t="e">
        <f>IF(HYPERLINK(INDEX(Tables!D:D,MATCH('BG Justif'!Q768,Tables!F:F,0)))&lt;&gt;"",HYPERLINK(INDEX(Tables!D:D,MATCH('BG Justif'!Q768,Tables!F:F,0)),"Tableau de variation"),"")</f>
        <v>#N/A</v>
      </c>
      <c r="T768" s="168"/>
      <c r="U768" s="169"/>
      <c r="Z768" s="233" t="str">
        <f t="shared" si="264"/>
        <v/>
      </c>
      <c r="AA768" s="233">
        <f t="shared" si="265"/>
        <v>0</v>
      </c>
      <c r="AB768" s="233">
        <f t="shared" si="278"/>
        <v>0</v>
      </c>
      <c r="AC768" s="233">
        <f t="shared" si="279"/>
        <v>0</v>
      </c>
      <c r="AD768" s="233">
        <f t="shared" si="280"/>
        <v>0</v>
      </c>
      <c r="AE768" s="233">
        <f t="shared" si="281"/>
        <v>0</v>
      </c>
      <c r="AF768" s="233">
        <f t="shared" si="282"/>
        <v>0</v>
      </c>
      <c r="AG768" s="233">
        <f t="shared" si="266"/>
        <v>0</v>
      </c>
      <c r="AH768" s="233">
        <f t="shared" si="267"/>
        <v>0</v>
      </c>
      <c r="AI768" s="233">
        <f t="shared" si="268"/>
        <v>0</v>
      </c>
      <c r="AJ768" s="233">
        <f t="shared" si="269"/>
        <v>0</v>
      </c>
      <c r="AK768" s="233">
        <f t="shared" si="270"/>
        <v>0</v>
      </c>
      <c r="AL768" s="233">
        <f t="shared" si="271"/>
        <v>0</v>
      </c>
      <c r="AM768" s="233">
        <f t="shared" si="272"/>
        <v>0</v>
      </c>
      <c r="AN768" s="233">
        <f t="shared" si="273"/>
        <v>0</v>
      </c>
      <c r="AO768" s="233">
        <f t="shared" si="274"/>
        <v>0</v>
      </c>
      <c r="AP768" s="233">
        <f t="shared" si="275"/>
        <v>0</v>
      </c>
      <c r="AQ768" s="233" t="str">
        <f t="shared" si="276"/>
        <v/>
      </c>
      <c r="AR768" s="113">
        <f t="shared" si="277"/>
        <v>0</v>
      </c>
    </row>
    <row r="769" spans="1:44">
      <c r="A769" s="158"/>
      <c r="B769" s="153"/>
      <c r="C769" s="154"/>
      <c r="D769" s="154"/>
      <c r="E769" s="154"/>
      <c r="F769" s="154"/>
      <c r="G769" s="154"/>
      <c r="H769" s="154"/>
      <c r="I769" s="150"/>
      <c r="J769" s="149"/>
      <c r="K769" s="151"/>
      <c r="L769" s="185">
        <f t="shared" si="283"/>
        <v>0</v>
      </c>
      <c r="M769" s="185">
        <f t="shared" si="284"/>
        <v>0</v>
      </c>
      <c r="N769" s="186">
        <f t="shared" si="285"/>
        <v>0</v>
      </c>
      <c r="O769" s="180"/>
      <c r="P769" s="177"/>
      <c r="Q769" s="166" t="str">
        <f t="shared" si="263"/>
        <v/>
      </c>
      <c r="R769" s="166"/>
      <c r="S769" s="167" t="e">
        <f>IF(HYPERLINK(INDEX(Tables!D:D,MATCH('BG Justif'!Q769,Tables!F:F,0)))&lt;&gt;"",HYPERLINK(INDEX(Tables!D:D,MATCH('BG Justif'!Q769,Tables!F:F,0)),"Tableau de variation"),"")</f>
        <v>#N/A</v>
      </c>
      <c r="T769" s="168"/>
      <c r="U769" s="169"/>
      <c r="Z769" s="233" t="str">
        <f t="shared" si="264"/>
        <v/>
      </c>
      <c r="AA769" s="233">
        <f t="shared" si="265"/>
        <v>0</v>
      </c>
      <c r="AB769" s="233">
        <f t="shared" si="278"/>
        <v>0</v>
      </c>
      <c r="AC769" s="233">
        <f t="shared" si="279"/>
        <v>0</v>
      </c>
      <c r="AD769" s="233">
        <f t="shared" si="280"/>
        <v>0</v>
      </c>
      <c r="AE769" s="233">
        <f t="shared" si="281"/>
        <v>0</v>
      </c>
      <c r="AF769" s="233">
        <f t="shared" si="282"/>
        <v>0</v>
      </c>
      <c r="AG769" s="233">
        <f t="shared" si="266"/>
        <v>0</v>
      </c>
      <c r="AH769" s="233">
        <f t="shared" si="267"/>
        <v>0</v>
      </c>
      <c r="AI769" s="233">
        <f t="shared" si="268"/>
        <v>0</v>
      </c>
      <c r="AJ769" s="233">
        <f t="shared" si="269"/>
        <v>0</v>
      </c>
      <c r="AK769" s="233">
        <f t="shared" si="270"/>
        <v>0</v>
      </c>
      <c r="AL769" s="233">
        <f t="shared" si="271"/>
        <v>0</v>
      </c>
      <c r="AM769" s="233">
        <f t="shared" si="272"/>
        <v>0</v>
      </c>
      <c r="AN769" s="233">
        <f t="shared" si="273"/>
        <v>0</v>
      </c>
      <c r="AO769" s="233">
        <f t="shared" si="274"/>
        <v>0</v>
      </c>
      <c r="AP769" s="233">
        <f t="shared" si="275"/>
        <v>0</v>
      </c>
      <c r="AQ769" s="233" t="str">
        <f t="shared" si="276"/>
        <v/>
      </c>
      <c r="AR769" s="113">
        <f t="shared" si="277"/>
        <v>0</v>
      </c>
    </row>
    <row r="770" spans="1:44">
      <c r="A770" s="158"/>
      <c r="B770" s="153"/>
      <c r="C770" s="154"/>
      <c r="D770" s="154"/>
      <c r="E770" s="154"/>
      <c r="F770" s="154"/>
      <c r="G770" s="154"/>
      <c r="H770" s="154"/>
      <c r="I770" s="141"/>
      <c r="J770" s="149"/>
      <c r="K770" s="143"/>
      <c r="L770" s="185">
        <f t="shared" si="283"/>
        <v>0</v>
      </c>
      <c r="M770" s="185">
        <f t="shared" si="284"/>
        <v>0</v>
      </c>
      <c r="N770" s="186">
        <f t="shared" si="285"/>
        <v>0</v>
      </c>
      <c r="O770" s="180"/>
      <c r="P770" s="177"/>
      <c r="Q770" s="166" t="str">
        <f t="shared" si="263"/>
        <v/>
      </c>
      <c r="R770" s="166"/>
      <c r="S770" s="167" t="e">
        <f>IF(HYPERLINK(INDEX(Tables!D:D,MATCH('BG Justif'!Q770,Tables!F:F,0)))&lt;&gt;"",HYPERLINK(INDEX(Tables!D:D,MATCH('BG Justif'!Q770,Tables!F:F,0)),"Tableau de variation"),"")</f>
        <v>#N/A</v>
      </c>
      <c r="T770" s="168"/>
      <c r="U770" s="169"/>
      <c r="Z770" s="233" t="str">
        <f t="shared" si="264"/>
        <v/>
      </c>
      <c r="AA770" s="233">
        <f t="shared" si="265"/>
        <v>0</v>
      </c>
      <c r="AB770" s="233">
        <f t="shared" si="278"/>
        <v>0</v>
      </c>
      <c r="AC770" s="233">
        <f t="shared" si="279"/>
        <v>0</v>
      </c>
      <c r="AD770" s="233">
        <f t="shared" si="280"/>
        <v>0</v>
      </c>
      <c r="AE770" s="233">
        <f t="shared" si="281"/>
        <v>0</v>
      </c>
      <c r="AF770" s="233">
        <f t="shared" si="282"/>
        <v>0</v>
      </c>
      <c r="AG770" s="233">
        <f t="shared" si="266"/>
        <v>0</v>
      </c>
      <c r="AH770" s="233">
        <f t="shared" si="267"/>
        <v>0</v>
      </c>
      <c r="AI770" s="233">
        <f t="shared" si="268"/>
        <v>0</v>
      </c>
      <c r="AJ770" s="233">
        <f t="shared" si="269"/>
        <v>0</v>
      </c>
      <c r="AK770" s="233">
        <f t="shared" si="270"/>
        <v>0</v>
      </c>
      <c r="AL770" s="233">
        <f t="shared" si="271"/>
        <v>0</v>
      </c>
      <c r="AM770" s="233">
        <f t="shared" si="272"/>
        <v>0</v>
      </c>
      <c r="AN770" s="233">
        <f t="shared" si="273"/>
        <v>0</v>
      </c>
      <c r="AO770" s="233">
        <f t="shared" si="274"/>
        <v>0</v>
      </c>
      <c r="AP770" s="233">
        <f t="shared" si="275"/>
        <v>0</v>
      </c>
      <c r="AQ770" s="233" t="str">
        <f t="shared" si="276"/>
        <v/>
      </c>
      <c r="AR770" s="113">
        <f t="shared" si="277"/>
        <v>0</v>
      </c>
    </row>
    <row r="771" spans="1:44">
      <c r="A771" s="158"/>
      <c r="B771" s="153"/>
      <c r="C771" s="154"/>
      <c r="D771" s="154"/>
      <c r="E771" s="154"/>
      <c r="F771" s="154"/>
      <c r="G771" s="154"/>
      <c r="H771" s="154"/>
      <c r="I771" s="150"/>
      <c r="J771" s="149"/>
      <c r="K771" s="151"/>
      <c r="L771" s="185">
        <f t="shared" si="283"/>
        <v>0</v>
      </c>
      <c r="M771" s="185">
        <f t="shared" si="284"/>
        <v>0</v>
      </c>
      <c r="N771" s="186">
        <f t="shared" si="285"/>
        <v>0</v>
      </c>
      <c r="O771" s="180"/>
      <c r="P771" s="177"/>
      <c r="Q771" s="166" t="str">
        <f t="shared" si="263"/>
        <v/>
      </c>
      <c r="R771" s="166"/>
      <c r="S771" s="167" t="e">
        <f>IF(HYPERLINK(INDEX(Tables!D:D,MATCH('BG Justif'!Q771,Tables!F:F,0)))&lt;&gt;"",HYPERLINK(INDEX(Tables!D:D,MATCH('BG Justif'!Q771,Tables!F:F,0)),"Tableau de variation"),"")</f>
        <v>#N/A</v>
      </c>
      <c r="T771" s="168"/>
      <c r="U771" s="169"/>
      <c r="Z771" s="233" t="str">
        <f t="shared" si="264"/>
        <v/>
      </c>
      <c r="AA771" s="233">
        <f t="shared" si="265"/>
        <v>0</v>
      </c>
      <c r="AB771" s="233">
        <f t="shared" si="278"/>
        <v>0</v>
      </c>
      <c r="AC771" s="233">
        <f t="shared" si="279"/>
        <v>0</v>
      </c>
      <c r="AD771" s="233">
        <f t="shared" si="280"/>
        <v>0</v>
      </c>
      <c r="AE771" s="233">
        <f t="shared" si="281"/>
        <v>0</v>
      </c>
      <c r="AF771" s="233">
        <f t="shared" si="282"/>
        <v>0</v>
      </c>
      <c r="AG771" s="233">
        <f t="shared" si="266"/>
        <v>0</v>
      </c>
      <c r="AH771" s="233">
        <f t="shared" si="267"/>
        <v>0</v>
      </c>
      <c r="AI771" s="233">
        <f t="shared" si="268"/>
        <v>0</v>
      </c>
      <c r="AJ771" s="233">
        <f t="shared" si="269"/>
        <v>0</v>
      </c>
      <c r="AK771" s="233">
        <f t="shared" si="270"/>
        <v>0</v>
      </c>
      <c r="AL771" s="233">
        <f t="shared" si="271"/>
        <v>0</v>
      </c>
      <c r="AM771" s="233">
        <f t="shared" si="272"/>
        <v>0</v>
      </c>
      <c r="AN771" s="233">
        <f t="shared" si="273"/>
        <v>0</v>
      </c>
      <c r="AO771" s="233">
        <f t="shared" si="274"/>
        <v>0</v>
      </c>
      <c r="AP771" s="233">
        <f t="shared" si="275"/>
        <v>0</v>
      </c>
      <c r="AQ771" s="233" t="str">
        <f t="shared" si="276"/>
        <v/>
      </c>
      <c r="AR771" s="113">
        <f t="shared" si="277"/>
        <v>0</v>
      </c>
    </row>
    <row r="772" spans="1:44">
      <c r="A772" s="158"/>
      <c r="B772" s="153"/>
      <c r="C772" s="154"/>
      <c r="D772" s="154"/>
      <c r="E772" s="154"/>
      <c r="F772" s="154"/>
      <c r="G772" s="154"/>
      <c r="H772" s="154"/>
      <c r="I772" s="141"/>
      <c r="J772" s="149"/>
      <c r="K772" s="143"/>
      <c r="L772" s="185">
        <f t="shared" si="283"/>
        <v>0</v>
      </c>
      <c r="M772" s="185">
        <f t="shared" si="284"/>
        <v>0</v>
      </c>
      <c r="N772" s="186">
        <f t="shared" si="285"/>
        <v>0</v>
      </c>
      <c r="O772" s="180"/>
      <c r="P772" s="177"/>
      <c r="Q772" s="166" t="str">
        <f t="shared" si="263"/>
        <v/>
      </c>
      <c r="R772" s="166"/>
      <c r="S772" s="167" t="e">
        <f>IF(HYPERLINK(INDEX(Tables!D:D,MATCH('BG Justif'!Q772,Tables!F:F,0)))&lt;&gt;"",HYPERLINK(INDEX(Tables!D:D,MATCH('BG Justif'!Q772,Tables!F:F,0)),"Tableau de variation"),"")</f>
        <v>#N/A</v>
      </c>
      <c r="T772" s="168"/>
      <c r="U772" s="169"/>
      <c r="Z772" s="233" t="str">
        <f t="shared" si="264"/>
        <v/>
      </c>
      <c r="AA772" s="233">
        <f t="shared" si="265"/>
        <v>0</v>
      </c>
      <c r="AB772" s="233">
        <f t="shared" si="278"/>
        <v>0</v>
      </c>
      <c r="AC772" s="233">
        <f t="shared" si="279"/>
        <v>0</v>
      </c>
      <c r="AD772" s="233">
        <f t="shared" si="280"/>
        <v>0</v>
      </c>
      <c r="AE772" s="233">
        <f t="shared" si="281"/>
        <v>0</v>
      </c>
      <c r="AF772" s="233">
        <f t="shared" si="282"/>
        <v>0</v>
      </c>
      <c r="AG772" s="233">
        <f t="shared" si="266"/>
        <v>0</v>
      </c>
      <c r="AH772" s="233">
        <f t="shared" si="267"/>
        <v>0</v>
      </c>
      <c r="AI772" s="233">
        <f t="shared" si="268"/>
        <v>0</v>
      </c>
      <c r="AJ772" s="233">
        <f t="shared" si="269"/>
        <v>0</v>
      </c>
      <c r="AK772" s="233">
        <f t="shared" si="270"/>
        <v>0</v>
      </c>
      <c r="AL772" s="233">
        <f t="shared" si="271"/>
        <v>0</v>
      </c>
      <c r="AM772" s="233">
        <f t="shared" si="272"/>
        <v>0</v>
      </c>
      <c r="AN772" s="233">
        <f t="shared" si="273"/>
        <v>0</v>
      </c>
      <c r="AO772" s="233">
        <f t="shared" si="274"/>
        <v>0</v>
      </c>
      <c r="AP772" s="233">
        <f t="shared" si="275"/>
        <v>0</v>
      </c>
      <c r="AQ772" s="233" t="str">
        <f t="shared" si="276"/>
        <v/>
      </c>
      <c r="AR772" s="113">
        <f t="shared" si="277"/>
        <v>0</v>
      </c>
    </row>
    <row r="773" spans="1:44">
      <c r="A773" s="158"/>
      <c r="B773" s="153"/>
      <c r="C773" s="154"/>
      <c r="D773" s="154"/>
      <c r="E773" s="154"/>
      <c r="F773" s="154"/>
      <c r="G773" s="154"/>
      <c r="H773" s="154"/>
      <c r="I773" s="150"/>
      <c r="J773" s="149"/>
      <c r="K773" s="151"/>
      <c r="L773" s="185">
        <f t="shared" si="283"/>
        <v>0</v>
      </c>
      <c r="M773" s="185">
        <f t="shared" si="284"/>
        <v>0</v>
      </c>
      <c r="N773" s="186">
        <f t="shared" si="285"/>
        <v>0</v>
      </c>
      <c r="O773" s="180"/>
      <c r="P773" s="177"/>
      <c r="Q773" s="166" t="str">
        <f t="shared" ref="Q773:Q836" si="286">IFERROR(VLOOKUP(A773,Table_Cptes,5,TRUE),"")</f>
        <v/>
      </c>
      <c r="R773" s="166"/>
      <c r="S773" s="167" t="e">
        <f>IF(HYPERLINK(INDEX(Tables!D:D,MATCH('BG Justif'!Q773,Tables!F:F,0)))&lt;&gt;"",HYPERLINK(INDEX(Tables!D:D,MATCH('BG Justif'!Q773,Tables!F:F,0)),"Tableau de variation"),"")</f>
        <v>#N/A</v>
      </c>
      <c r="T773" s="168"/>
      <c r="U773" s="169"/>
      <c r="Z773" s="233" t="str">
        <f t="shared" si="264"/>
        <v/>
      </c>
      <c r="AA773" s="233">
        <f t="shared" si="265"/>
        <v>0</v>
      </c>
      <c r="AB773" s="233">
        <f t="shared" si="278"/>
        <v>0</v>
      </c>
      <c r="AC773" s="233">
        <f t="shared" si="279"/>
        <v>0</v>
      </c>
      <c r="AD773" s="233">
        <f t="shared" si="280"/>
        <v>0</v>
      </c>
      <c r="AE773" s="233">
        <f t="shared" si="281"/>
        <v>0</v>
      </c>
      <c r="AF773" s="233">
        <f t="shared" si="282"/>
        <v>0</v>
      </c>
      <c r="AG773" s="233">
        <f t="shared" si="266"/>
        <v>0</v>
      </c>
      <c r="AH773" s="233">
        <f t="shared" si="267"/>
        <v>0</v>
      </c>
      <c r="AI773" s="233">
        <f t="shared" si="268"/>
        <v>0</v>
      </c>
      <c r="AJ773" s="233">
        <f t="shared" si="269"/>
        <v>0</v>
      </c>
      <c r="AK773" s="233">
        <f t="shared" si="270"/>
        <v>0</v>
      </c>
      <c r="AL773" s="233">
        <f t="shared" si="271"/>
        <v>0</v>
      </c>
      <c r="AM773" s="233">
        <f t="shared" si="272"/>
        <v>0</v>
      </c>
      <c r="AN773" s="233">
        <f t="shared" si="273"/>
        <v>0</v>
      </c>
      <c r="AO773" s="233">
        <f t="shared" si="274"/>
        <v>0</v>
      </c>
      <c r="AP773" s="233">
        <f t="shared" si="275"/>
        <v>0</v>
      </c>
      <c r="AQ773" s="233" t="str">
        <f t="shared" si="276"/>
        <v/>
      </c>
      <c r="AR773" s="113">
        <f t="shared" si="277"/>
        <v>0</v>
      </c>
    </row>
    <row r="774" spans="1:44">
      <c r="A774" s="158"/>
      <c r="B774" s="153"/>
      <c r="C774" s="154"/>
      <c r="D774" s="154"/>
      <c r="E774" s="154"/>
      <c r="F774" s="154"/>
      <c r="G774" s="154"/>
      <c r="H774" s="154"/>
      <c r="I774" s="141"/>
      <c r="J774" s="149"/>
      <c r="K774" s="143"/>
      <c r="L774" s="185">
        <f t="shared" si="283"/>
        <v>0</v>
      </c>
      <c r="M774" s="185">
        <f t="shared" si="284"/>
        <v>0</v>
      </c>
      <c r="N774" s="186">
        <f t="shared" si="285"/>
        <v>0</v>
      </c>
      <c r="O774" s="180"/>
      <c r="P774" s="177"/>
      <c r="Q774" s="166" t="str">
        <f t="shared" si="286"/>
        <v/>
      </c>
      <c r="R774" s="166"/>
      <c r="S774" s="167" t="e">
        <f>IF(HYPERLINK(INDEX(Tables!D:D,MATCH('BG Justif'!Q774,Tables!F:F,0)))&lt;&gt;"",HYPERLINK(INDEX(Tables!D:D,MATCH('BG Justif'!Q774,Tables!F:F,0)),"Tableau de variation"),"")</f>
        <v>#N/A</v>
      </c>
      <c r="T774" s="168"/>
      <c r="U774" s="169"/>
      <c r="Z774" s="233" t="str">
        <f t="shared" ref="Z774:Z837" si="287">+Q774</f>
        <v/>
      </c>
      <c r="AA774" s="233">
        <f t="shared" ref="AA774:AA837" si="288">+A774</f>
        <v>0</v>
      </c>
      <c r="AB774" s="233">
        <f t="shared" si="278"/>
        <v>0</v>
      </c>
      <c r="AC774" s="233">
        <f t="shared" si="279"/>
        <v>0</v>
      </c>
      <c r="AD774" s="233">
        <f t="shared" si="280"/>
        <v>0</v>
      </c>
      <c r="AE774" s="233">
        <f t="shared" si="281"/>
        <v>0</v>
      </c>
      <c r="AF774" s="233">
        <f t="shared" si="282"/>
        <v>0</v>
      </c>
      <c r="AG774" s="233">
        <f t="shared" si="266"/>
        <v>0</v>
      </c>
      <c r="AH774" s="233">
        <f t="shared" si="267"/>
        <v>0</v>
      </c>
      <c r="AI774" s="233">
        <f t="shared" si="268"/>
        <v>0</v>
      </c>
      <c r="AJ774" s="233">
        <f t="shared" si="269"/>
        <v>0</v>
      </c>
      <c r="AK774" s="233">
        <f t="shared" si="270"/>
        <v>0</v>
      </c>
      <c r="AL774" s="233">
        <f t="shared" si="271"/>
        <v>0</v>
      </c>
      <c r="AM774" s="233">
        <f t="shared" si="272"/>
        <v>0</v>
      </c>
      <c r="AN774" s="233">
        <f t="shared" si="273"/>
        <v>0</v>
      </c>
      <c r="AO774" s="233">
        <f t="shared" si="274"/>
        <v>0</v>
      </c>
      <c r="AP774" s="233">
        <f t="shared" si="275"/>
        <v>0</v>
      </c>
      <c r="AQ774" s="233" t="str">
        <f t="shared" si="276"/>
        <v/>
      </c>
      <c r="AR774" s="113">
        <f t="shared" si="277"/>
        <v>0</v>
      </c>
    </row>
    <row r="775" spans="1:44">
      <c r="A775" s="158"/>
      <c r="B775" s="153"/>
      <c r="C775" s="154"/>
      <c r="D775" s="154"/>
      <c r="E775" s="154"/>
      <c r="F775" s="154"/>
      <c r="G775" s="154"/>
      <c r="H775" s="154"/>
      <c r="I775" s="150"/>
      <c r="J775" s="149"/>
      <c r="K775" s="151"/>
      <c r="L775" s="185">
        <f t="shared" si="283"/>
        <v>0</v>
      </c>
      <c r="M775" s="185">
        <f t="shared" si="284"/>
        <v>0</v>
      </c>
      <c r="N775" s="186">
        <f t="shared" si="285"/>
        <v>0</v>
      </c>
      <c r="O775" s="180"/>
      <c r="P775" s="177"/>
      <c r="Q775" s="166" t="str">
        <f t="shared" si="286"/>
        <v/>
      </c>
      <c r="R775" s="166"/>
      <c r="S775" s="167" t="e">
        <f>IF(HYPERLINK(INDEX(Tables!D:D,MATCH('BG Justif'!Q775,Tables!F:F,0)))&lt;&gt;"",HYPERLINK(INDEX(Tables!D:D,MATCH('BG Justif'!Q775,Tables!F:F,0)),"Tableau de variation"),"")</f>
        <v>#N/A</v>
      </c>
      <c r="T775" s="168"/>
      <c r="U775" s="169"/>
      <c r="Z775" s="233" t="str">
        <f t="shared" si="287"/>
        <v/>
      </c>
      <c r="AA775" s="233">
        <f t="shared" si="288"/>
        <v>0</v>
      </c>
      <c r="AB775" s="233">
        <f t="shared" si="278"/>
        <v>0</v>
      </c>
      <c r="AC775" s="233">
        <f t="shared" si="279"/>
        <v>0</v>
      </c>
      <c r="AD775" s="233">
        <f t="shared" si="280"/>
        <v>0</v>
      </c>
      <c r="AE775" s="233">
        <f t="shared" si="281"/>
        <v>0</v>
      </c>
      <c r="AF775" s="233">
        <f t="shared" si="282"/>
        <v>0</v>
      </c>
      <c r="AG775" s="233">
        <f t="shared" si="266"/>
        <v>0</v>
      </c>
      <c r="AH775" s="233">
        <f t="shared" si="267"/>
        <v>0</v>
      </c>
      <c r="AI775" s="233">
        <f t="shared" si="268"/>
        <v>0</v>
      </c>
      <c r="AJ775" s="233">
        <f t="shared" si="269"/>
        <v>0</v>
      </c>
      <c r="AK775" s="233">
        <f t="shared" si="270"/>
        <v>0</v>
      </c>
      <c r="AL775" s="233">
        <f t="shared" si="271"/>
        <v>0</v>
      </c>
      <c r="AM775" s="233">
        <f t="shared" si="272"/>
        <v>0</v>
      </c>
      <c r="AN775" s="233">
        <f t="shared" si="273"/>
        <v>0</v>
      </c>
      <c r="AO775" s="233">
        <f t="shared" si="274"/>
        <v>0</v>
      </c>
      <c r="AP775" s="233">
        <f t="shared" si="275"/>
        <v>0</v>
      </c>
      <c r="AQ775" s="233" t="str">
        <f t="shared" si="276"/>
        <v/>
      </c>
      <c r="AR775" s="113">
        <f t="shared" si="277"/>
        <v>0</v>
      </c>
    </row>
    <row r="776" spans="1:44">
      <c r="A776" s="158"/>
      <c r="B776" s="153"/>
      <c r="C776" s="154"/>
      <c r="D776" s="154"/>
      <c r="E776" s="154"/>
      <c r="F776" s="154"/>
      <c r="G776" s="154"/>
      <c r="H776" s="154"/>
      <c r="I776" s="141"/>
      <c r="J776" s="149"/>
      <c r="K776" s="143"/>
      <c r="L776" s="185">
        <f t="shared" si="283"/>
        <v>0</v>
      </c>
      <c r="M776" s="185">
        <f t="shared" si="284"/>
        <v>0</v>
      </c>
      <c r="N776" s="186">
        <f t="shared" si="285"/>
        <v>0</v>
      </c>
      <c r="O776" s="180"/>
      <c r="P776" s="177"/>
      <c r="Q776" s="166" t="str">
        <f t="shared" si="286"/>
        <v/>
      </c>
      <c r="R776" s="166"/>
      <c r="S776" s="167" t="e">
        <f>IF(HYPERLINK(INDEX(Tables!D:D,MATCH('BG Justif'!Q776,Tables!F:F,0)))&lt;&gt;"",HYPERLINK(INDEX(Tables!D:D,MATCH('BG Justif'!Q776,Tables!F:F,0)),"Tableau de variation"),"")</f>
        <v>#N/A</v>
      </c>
      <c r="T776" s="168"/>
      <c r="U776" s="169"/>
      <c r="Z776" s="233" t="str">
        <f t="shared" si="287"/>
        <v/>
      </c>
      <c r="AA776" s="233">
        <f t="shared" si="288"/>
        <v>0</v>
      </c>
      <c r="AB776" s="233">
        <f t="shared" si="278"/>
        <v>0</v>
      </c>
      <c r="AC776" s="233">
        <f t="shared" si="279"/>
        <v>0</v>
      </c>
      <c r="AD776" s="233">
        <f t="shared" si="280"/>
        <v>0</v>
      </c>
      <c r="AE776" s="233">
        <f t="shared" si="281"/>
        <v>0</v>
      </c>
      <c r="AF776" s="233">
        <f t="shared" si="282"/>
        <v>0</v>
      </c>
      <c r="AG776" s="233">
        <f t="shared" si="266"/>
        <v>0</v>
      </c>
      <c r="AH776" s="233">
        <f t="shared" si="267"/>
        <v>0</v>
      </c>
      <c r="AI776" s="233">
        <f t="shared" si="268"/>
        <v>0</v>
      </c>
      <c r="AJ776" s="233">
        <f t="shared" si="269"/>
        <v>0</v>
      </c>
      <c r="AK776" s="233">
        <f t="shared" si="270"/>
        <v>0</v>
      </c>
      <c r="AL776" s="233">
        <f t="shared" si="271"/>
        <v>0</v>
      </c>
      <c r="AM776" s="233">
        <f t="shared" si="272"/>
        <v>0</v>
      </c>
      <c r="AN776" s="233">
        <f t="shared" si="273"/>
        <v>0</v>
      </c>
      <c r="AO776" s="233">
        <f t="shared" si="274"/>
        <v>0</v>
      </c>
      <c r="AP776" s="233">
        <f t="shared" si="275"/>
        <v>0</v>
      </c>
      <c r="AQ776" s="233" t="str">
        <f t="shared" si="276"/>
        <v/>
      </c>
      <c r="AR776" s="113">
        <f t="shared" si="277"/>
        <v>0</v>
      </c>
    </row>
    <row r="777" spans="1:44">
      <c r="A777" s="158"/>
      <c r="B777" s="153"/>
      <c r="C777" s="154"/>
      <c r="D777" s="154"/>
      <c r="E777" s="154"/>
      <c r="F777" s="154"/>
      <c r="G777" s="154"/>
      <c r="H777" s="154"/>
      <c r="I777" s="150"/>
      <c r="J777" s="149"/>
      <c r="K777" s="151"/>
      <c r="L777" s="185">
        <f t="shared" si="283"/>
        <v>0</v>
      </c>
      <c r="M777" s="185">
        <f t="shared" si="284"/>
        <v>0</v>
      </c>
      <c r="N777" s="186">
        <f t="shared" si="285"/>
        <v>0</v>
      </c>
      <c r="O777" s="180"/>
      <c r="P777" s="177"/>
      <c r="Q777" s="166" t="str">
        <f t="shared" si="286"/>
        <v/>
      </c>
      <c r="R777" s="166"/>
      <c r="S777" s="167" t="e">
        <f>IF(HYPERLINK(INDEX(Tables!D:D,MATCH('BG Justif'!Q777,Tables!F:F,0)))&lt;&gt;"",HYPERLINK(INDEX(Tables!D:D,MATCH('BG Justif'!Q777,Tables!F:F,0)),"Tableau de variation"),"")</f>
        <v>#N/A</v>
      </c>
      <c r="T777" s="168"/>
      <c r="U777" s="169"/>
      <c r="Z777" s="233" t="str">
        <f t="shared" si="287"/>
        <v/>
      </c>
      <c r="AA777" s="233">
        <f t="shared" si="288"/>
        <v>0</v>
      </c>
      <c r="AB777" s="233">
        <f t="shared" si="278"/>
        <v>0</v>
      </c>
      <c r="AC777" s="233">
        <f t="shared" si="279"/>
        <v>0</v>
      </c>
      <c r="AD777" s="233">
        <f t="shared" si="280"/>
        <v>0</v>
      </c>
      <c r="AE777" s="233">
        <f t="shared" si="281"/>
        <v>0</v>
      </c>
      <c r="AF777" s="233">
        <f t="shared" si="282"/>
        <v>0</v>
      </c>
      <c r="AG777" s="233">
        <f t="shared" si="266"/>
        <v>0</v>
      </c>
      <c r="AH777" s="233">
        <f t="shared" si="267"/>
        <v>0</v>
      </c>
      <c r="AI777" s="233">
        <f t="shared" si="268"/>
        <v>0</v>
      </c>
      <c r="AJ777" s="233">
        <f t="shared" si="269"/>
        <v>0</v>
      </c>
      <c r="AK777" s="233">
        <f t="shared" si="270"/>
        <v>0</v>
      </c>
      <c r="AL777" s="233">
        <f t="shared" si="271"/>
        <v>0</v>
      </c>
      <c r="AM777" s="233">
        <f t="shared" si="272"/>
        <v>0</v>
      </c>
      <c r="AN777" s="233">
        <f t="shared" si="273"/>
        <v>0</v>
      </c>
      <c r="AO777" s="233">
        <f t="shared" si="274"/>
        <v>0</v>
      </c>
      <c r="AP777" s="233">
        <f t="shared" si="275"/>
        <v>0</v>
      </c>
      <c r="AQ777" s="233" t="str">
        <f t="shared" si="276"/>
        <v/>
      </c>
      <c r="AR777" s="113">
        <f t="shared" si="277"/>
        <v>0</v>
      </c>
    </row>
    <row r="778" spans="1:44">
      <c r="A778" s="158"/>
      <c r="B778" s="153"/>
      <c r="C778" s="154"/>
      <c r="D778" s="154"/>
      <c r="E778" s="154"/>
      <c r="F778" s="154"/>
      <c r="G778" s="154"/>
      <c r="H778" s="154"/>
      <c r="I778" s="141"/>
      <c r="J778" s="149"/>
      <c r="K778" s="143"/>
      <c r="L778" s="185">
        <f t="shared" si="283"/>
        <v>0</v>
      </c>
      <c r="M778" s="185">
        <f t="shared" si="284"/>
        <v>0</v>
      </c>
      <c r="N778" s="186">
        <f t="shared" si="285"/>
        <v>0</v>
      </c>
      <c r="O778" s="180"/>
      <c r="P778" s="177"/>
      <c r="Q778" s="166" t="str">
        <f t="shared" si="286"/>
        <v/>
      </c>
      <c r="R778" s="166"/>
      <c r="S778" s="167" t="e">
        <f>IF(HYPERLINK(INDEX(Tables!D:D,MATCH('BG Justif'!Q778,Tables!F:F,0)))&lt;&gt;"",HYPERLINK(INDEX(Tables!D:D,MATCH('BG Justif'!Q778,Tables!F:F,0)),"Tableau de variation"),"")</f>
        <v>#N/A</v>
      </c>
      <c r="T778" s="168"/>
      <c r="U778" s="169"/>
      <c r="Z778" s="233" t="str">
        <f t="shared" si="287"/>
        <v/>
      </c>
      <c r="AA778" s="233">
        <f t="shared" si="288"/>
        <v>0</v>
      </c>
      <c r="AB778" s="233">
        <f t="shared" si="278"/>
        <v>0</v>
      </c>
      <c r="AC778" s="233">
        <f t="shared" si="279"/>
        <v>0</v>
      </c>
      <c r="AD778" s="233">
        <f t="shared" si="280"/>
        <v>0</v>
      </c>
      <c r="AE778" s="233">
        <f t="shared" si="281"/>
        <v>0</v>
      </c>
      <c r="AF778" s="233">
        <f t="shared" si="282"/>
        <v>0</v>
      </c>
      <c r="AG778" s="233">
        <f t="shared" si="266"/>
        <v>0</v>
      </c>
      <c r="AH778" s="233">
        <f t="shared" si="267"/>
        <v>0</v>
      </c>
      <c r="AI778" s="233">
        <f t="shared" si="268"/>
        <v>0</v>
      </c>
      <c r="AJ778" s="233">
        <f t="shared" si="269"/>
        <v>0</v>
      </c>
      <c r="AK778" s="233">
        <f t="shared" si="270"/>
        <v>0</v>
      </c>
      <c r="AL778" s="233">
        <f t="shared" si="271"/>
        <v>0</v>
      </c>
      <c r="AM778" s="233">
        <f t="shared" si="272"/>
        <v>0</v>
      </c>
      <c r="AN778" s="233">
        <f t="shared" si="273"/>
        <v>0</v>
      </c>
      <c r="AO778" s="233">
        <f t="shared" si="274"/>
        <v>0</v>
      </c>
      <c r="AP778" s="233">
        <f t="shared" si="275"/>
        <v>0</v>
      </c>
      <c r="AQ778" s="233" t="str">
        <f t="shared" si="276"/>
        <v/>
      </c>
      <c r="AR778" s="113">
        <f t="shared" si="277"/>
        <v>0</v>
      </c>
    </row>
    <row r="779" spans="1:44">
      <c r="A779" s="158"/>
      <c r="B779" s="153"/>
      <c r="C779" s="154"/>
      <c r="D779" s="154"/>
      <c r="E779" s="154"/>
      <c r="F779" s="154"/>
      <c r="G779" s="154"/>
      <c r="H779" s="154"/>
      <c r="I779" s="150"/>
      <c r="J779" s="149"/>
      <c r="K779" s="151"/>
      <c r="L779" s="185">
        <f t="shared" si="283"/>
        <v>0</v>
      </c>
      <c r="M779" s="185">
        <f t="shared" si="284"/>
        <v>0</v>
      </c>
      <c r="N779" s="186">
        <f t="shared" si="285"/>
        <v>0</v>
      </c>
      <c r="O779" s="180"/>
      <c r="P779" s="177"/>
      <c r="Q779" s="166" t="str">
        <f t="shared" si="286"/>
        <v/>
      </c>
      <c r="R779" s="166"/>
      <c r="S779" s="167" t="e">
        <f>IF(HYPERLINK(INDEX(Tables!D:D,MATCH('BG Justif'!Q779,Tables!F:F,0)))&lt;&gt;"",HYPERLINK(INDEX(Tables!D:D,MATCH('BG Justif'!Q779,Tables!F:F,0)),"Tableau de variation"),"")</f>
        <v>#N/A</v>
      </c>
      <c r="T779" s="168"/>
      <c r="U779" s="169"/>
      <c r="Z779" s="233" t="str">
        <f t="shared" si="287"/>
        <v/>
      </c>
      <c r="AA779" s="233">
        <f t="shared" si="288"/>
        <v>0</v>
      </c>
      <c r="AB779" s="233">
        <f t="shared" si="278"/>
        <v>0</v>
      </c>
      <c r="AC779" s="233">
        <f t="shared" si="279"/>
        <v>0</v>
      </c>
      <c r="AD779" s="233">
        <f t="shared" si="280"/>
        <v>0</v>
      </c>
      <c r="AE779" s="233">
        <f t="shared" si="281"/>
        <v>0</v>
      </c>
      <c r="AF779" s="233">
        <f t="shared" si="282"/>
        <v>0</v>
      </c>
      <c r="AG779" s="233">
        <f t="shared" si="266"/>
        <v>0</v>
      </c>
      <c r="AH779" s="233">
        <f t="shared" si="267"/>
        <v>0</v>
      </c>
      <c r="AI779" s="233">
        <f t="shared" si="268"/>
        <v>0</v>
      </c>
      <c r="AJ779" s="233">
        <f t="shared" si="269"/>
        <v>0</v>
      </c>
      <c r="AK779" s="233">
        <f t="shared" si="270"/>
        <v>0</v>
      </c>
      <c r="AL779" s="233">
        <f t="shared" si="271"/>
        <v>0</v>
      </c>
      <c r="AM779" s="233">
        <f t="shared" si="272"/>
        <v>0</v>
      </c>
      <c r="AN779" s="233">
        <f t="shared" si="273"/>
        <v>0</v>
      </c>
      <c r="AO779" s="233">
        <f t="shared" si="274"/>
        <v>0</v>
      </c>
      <c r="AP779" s="233">
        <f t="shared" si="275"/>
        <v>0</v>
      </c>
      <c r="AQ779" s="233" t="str">
        <f t="shared" si="276"/>
        <v/>
      </c>
      <c r="AR779" s="113">
        <f t="shared" si="277"/>
        <v>0</v>
      </c>
    </row>
    <row r="780" spans="1:44">
      <c r="A780" s="158"/>
      <c r="B780" s="153"/>
      <c r="C780" s="154"/>
      <c r="D780" s="154"/>
      <c r="E780" s="154"/>
      <c r="F780" s="154"/>
      <c r="G780" s="154"/>
      <c r="H780" s="154"/>
      <c r="I780" s="141"/>
      <c r="J780" s="149"/>
      <c r="K780" s="143"/>
      <c r="L780" s="185">
        <f t="shared" si="283"/>
        <v>0</v>
      </c>
      <c r="M780" s="185">
        <f t="shared" si="284"/>
        <v>0</v>
      </c>
      <c r="N780" s="186">
        <f t="shared" si="285"/>
        <v>0</v>
      </c>
      <c r="O780" s="180"/>
      <c r="P780" s="177"/>
      <c r="Q780" s="166" t="str">
        <f t="shared" si="286"/>
        <v/>
      </c>
      <c r="R780" s="166"/>
      <c r="S780" s="167" t="e">
        <f>IF(HYPERLINK(INDEX(Tables!D:D,MATCH('BG Justif'!Q780,Tables!F:F,0)))&lt;&gt;"",HYPERLINK(INDEX(Tables!D:D,MATCH('BG Justif'!Q780,Tables!F:F,0)),"Tableau de variation"),"")</f>
        <v>#N/A</v>
      </c>
      <c r="T780" s="168"/>
      <c r="U780" s="169"/>
      <c r="Z780" s="233" t="str">
        <f t="shared" si="287"/>
        <v/>
      </c>
      <c r="AA780" s="233">
        <f t="shared" si="288"/>
        <v>0</v>
      </c>
      <c r="AB780" s="233">
        <f t="shared" si="278"/>
        <v>0</v>
      </c>
      <c r="AC780" s="233">
        <f t="shared" si="279"/>
        <v>0</v>
      </c>
      <c r="AD780" s="233">
        <f t="shared" si="280"/>
        <v>0</v>
      </c>
      <c r="AE780" s="233">
        <f t="shared" si="281"/>
        <v>0</v>
      </c>
      <c r="AF780" s="233">
        <f t="shared" si="282"/>
        <v>0</v>
      </c>
      <c r="AG780" s="233">
        <f t="shared" si="266"/>
        <v>0</v>
      </c>
      <c r="AH780" s="233">
        <f t="shared" si="267"/>
        <v>0</v>
      </c>
      <c r="AI780" s="233">
        <f t="shared" si="268"/>
        <v>0</v>
      </c>
      <c r="AJ780" s="233">
        <f t="shared" si="269"/>
        <v>0</v>
      </c>
      <c r="AK780" s="233">
        <f t="shared" si="270"/>
        <v>0</v>
      </c>
      <c r="AL780" s="233">
        <f t="shared" si="271"/>
        <v>0</v>
      </c>
      <c r="AM780" s="233">
        <f t="shared" si="272"/>
        <v>0</v>
      </c>
      <c r="AN780" s="233">
        <f t="shared" si="273"/>
        <v>0</v>
      </c>
      <c r="AO780" s="233">
        <f t="shared" si="274"/>
        <v>0</v>
      </c>
      <c r="AP780" s="233">
        <f t="shared" si="275"/>
        <v>0</v>
      </c>
      <c r="AQ780" s="233" t="str">
        <f t="shared" si="276"/>
        <v/>
      </c>
      <c r="AR780" s="113">
        <f t="shared" si="277"/>
        <v>0</v>
      </c>
    </row>
    <row r="781" spans="1:44">
      <c r="A781" s="158"/>
      <c r="B781" s="153"/>
      <c r="C781" s="154"/>
      <c r="D781" s="154"/>
      <c r="E781" s="154"/>
      <c r="F781" s="154"/>
      <c r="G781" s="154"/>
      <c r="H781" s="154"/>
      <c r="I781" s="150"/>
      <c r="J781" s="149"/>
      <c r="K781" s="151"/>
      <c r="L781" s="185">
        <f t="shared" si="283"/>
        <v>0</v>
      </c>
      <c r="M781" s="185">
        <f t="shared" si="284"/>
        <v>0</v>
      </c>
      <c r="N781" s="186">
        <f t="shared" si="285"/>
        <v>0</v>
      </c>
      <c r="O781" s="180"/>
      <c r="P781" s="177"/>
      <c r="Q781" s="166" t="str">
        <f t="shared" si="286"/>
        <v/>
      </c>
      <c r="R781" s="166"/>
      <c r="S781" s="167" t="e">
        <f>IF(HYPERLINK(INDEX(Tables!D:D,MATCH('BG Justif'!Q781,Tables!F:F,0)))&lt;&gt;"",HYPERLINK(INDEX(Tables!D:D,MATCH('BG Justif'!Q781,Tables!F:F,0)),"Tableau de variation"),"")</f>
        <v>#N/A</v>
      </c>
      <c r="T781" s="168"/>
      <c r="U781" s="169"/>
      <c r="Z781" s="233" t="str">
        <f t="shared" si="287"/>
        <v/>
      </c>
      <c r="AA781" s="233">
        <f t="shared" si="288"/>
        <v>0</v>
      </c>
      <c r="AB781" s="233">
        <f t="shared" si="278"/>
        <v>0</v>
      </c>
      <c r="AC781" s="233">
        <f t="shared" si="279"/>
        <v>0</v>
      </c>
      <c r="AD781" s="233">
        <f t="shared" si="280"/>
        <v>0</v>
      </c>
      <c r="AE781" s="233">
        <f t="shared" si="281"/>
        <v>0</v>
      </c>
      <c r="AF781" s="233">
        <f t="shared" si="282"/>
        <v>0</v>
      </c>
      <c r="AG781" s="233">
        <f t="shared" si="266"/>
        <v>0</v>
      </c>
      <c r="AH781" s="233">
        <f t="shared" si="267"/>
        <v>0</v>
      </c>
      <c r="AI781" s="233">
        <f t="shared" si="268"/>
        <v>0</v>
      </c>
      <c r="AJ781" s="233">
        <f t="shared" si="269"/>
        <v>0</v>
      </c>
      <c r="AK781" s="233">
        <f t="shared" si="270"/>
        <v>0</v>
      </c>
      <c r="AL781" s="233">
        <f t="shared" si="271"/>
        <v>0</v>
      </c>
      <c r="AM781" s="233">
        <f t="shared" si="272"/>
        <v>0</v>
      </c>
      <c r="AN781" s="233">
        <f t="shared" si="273"/>
        <v>0</v>
      </c>
      <c r="AO781" s="233">
        <f t="shared" si="274"/>
        <v>0</v>
      </c>
      <c r="AP781" s="233">
        <f t="shared" si="275"/>
        <v>0</v>
      </c>
      <c r="AQ781" s="233" t="str">
        <f t="shared" si="276"/>
        <v/>
      </c>
      <c r="AR781" s="113">
        <f t="shared" si="277"/>
        <v>0</v>
      </c>
    </row>
    <row r="782" spans="1:44">
      <c r="A782" s="158"/>
      <c r="B782" s="153"/>
      <c r="C782" s="154"/>
      <c r="D782" s="154"/>
      <c r="E782" s="154"/>
      <c r="F782" s="154"/>
      <c r="G782" s="154"/>
      <c r="H782" s="154"/>
      <c r="I782" s="141"/>
      <c r="J782" s="149"/>
      <c r="K782" s="143"/>
      <c r="L782" s="185">
        <f t="shared" si="283"/>
        <v>0</v>
      </c>
      <c r="M782" s="185">
        <f t="shared" si="284"/>
        <v>0</v>
      </c>
      <c r="N782" s="186">
        <f t="shared" si="285"/>
        <v>0</v>
      </c>
      <c r="O782" s="180"/>
      <c r="P782" s="177"/>
      <c r="Q782" s="166" t="str">
        <f t="shared" si="286"/>
        <v/>
      </c>
      <c r="R782" s="166"/>
      <c r="S782" s="167" t="e">
        <f>IF(HYPERLINK(INDEX(Tables!D:D,MATCH('BG Justif'!Q782,Tables!F:F,0)))&lt;&gt;"",HYPERLINK(INDEX(Tables!D:D,MATCH('BG Justif'!Q782,Tables!F:F,0)),"Tableau de variation"),"")</f>
        <v>#N/A</v>
      </c>
      <c r="T782" s="168"/>
      <c r="U782" s="169"/>
      <c r="Z782" s="233" t="str">
        <f t="shared" si="287"/>
        <v/>
      </c>
      <c r="AA782" s="233">
        <f t="shared" si="288"/>
        <v>0</v>
      </c>
      <c r="AB782" s="233">
        <f t="shared" si="278"/>
        <v>0</v>
      </c>
      <c r="AC782" s="233">
        <f t="shared" si="279"/>
        <v>0</v>
      </c>
      <c r="AD782" s="233">
        <f t="shared" si="280"/>
        <v>0</v>
      </c>
      <c r="AE782" s="233">
        <f t="shared" si="281"/>
        <v>0</v>
      </c>
      <c r="AF782" s="233">
        <f t="shared" si="282"/>
        <v>0</v>
      </c>
      <c r="AG782" s="233">
        <f t="shared" si="266"/>
        <v>0</v>
      </c>
      <c r="AH782" s="233">
        <f t="shared" si="267"/>
        <v>0</v>
      </c>
      <c r="AI782" s="233">
        <f t="shared" si="268"/>
        <v>0</v>
      </c>
      <c r="AJ782" s="233">
        <f t="shared" si="269"/>
        <v>0</v>
      </c>
      <c r="AK782" s="233">
        <f t="shared" si="270"/>
        <v>0</v>
      </c>
      <c r="AL782" s="233">
        <f t="shared" si="271"/>
        <v>0</v>
      </c>
      <c r="AM782" s="233">
        <f t="shared" si="272"/>
        <v>0</v>
      </c>
      <c r="AN782" s="233">
        <f t="shared" si="273"/>
        <v>0</v>
      </c>
      <c r="AO782" s="233">
        <f t="shared" si="274"/>
        <v>0</v>
      </c>
      <c r="AP782" s="233">
        <f t="shared" si="275"/>
        <v>0</v>
      </c>
      <c r="AQ782" s="233" t="str">
        <f t="shared" si="276"/>
        <v/>
      </c>
      <c r="AR782" s="113">
        <f t="shared" si="277"/>
        <v>0</v>
      </c>
    </row>
    <row r="783" spans="1:44">
      <c r="A783" s="158"/>
      <c r="B783" s="153"/>
      <c r="C783" s="154"/>
      <c r="D783" s="154"/>
      <c r="E783" s="154"/>
      <c r="F783" s="154"/>
      <c r="G783" s="154"/>
      <c r="H783" s="154"/>
      <c r="I783" s="150"/>
      <c r="J783" s="149"/>
      <c r="K783" s="151"/>
      <c r="L783" s="185">
        <f t="shared" si="283"/>
        <v>0</v>
      </c>
      <c r="M783" s="185">
        <f t="shared" si="284"/>
        <v>0</v>
      </c>
      <c r="N783" s="186">
        <f t="shared" si="285"/>
        <v>0</v>
      </c>
      <c r="O783" s="180"/>
      <c r="P783" s="177"/>
      <c r="Q783" s="166" t="str">
        <f t="shared" si="286"/>
        <v/>
      </c>
      <c r="R783" s="166"/>
      <c r="S783" s="167" t="e">
        <f>IF(HYPERLINK(INDEX(Tables!D:D,MATCH('BG Justif'!Q783,Tables!F:F,0)))&lt;&gt;"",HYPERLINK(INDEX(Tables!D:D,MATCH('BG Justif'!Q783,Tables!F:F,0)),"Tableau de variation"),"")</f>
        <v>#N/A</v>
      </c>
      <c r="T783" s="168"/>
      <c r="U783" s="169"/>
      <c r="Z783" s="233" t="str">
        <f t="shared" si="287"/>
        <v/>
      </c>
      <c r="AA783" s="233">
        <f t="shared" si="288"/>
        <v>0</v>
      </c>
      <c r="AB783" s="233">
        <f t="shared" si="278"/>
        <v>0</v>
      </c>
      <c r="AC783" s="233">
        <f t="shared" si="279"/>
        <v>0</v>
      </c>
      <c r="AD783" s="233">
        <f t="shared" si="280"/>
        <v>0</v>
      </c>
      <c r="AE783" s="233">
        <f t="shared" si="281"/>
        <v>0</v>
      </c>
      <c r="AF783" s="233">
        <f t="shared" si="282"/>
        <v>0</v>
      </c>
      <c r="AG783" s="233">
        <f t="shared" ref="AG783:AG846" si="289">+G783</f>
        <v>0</v>
      </c>
      <c r="AH783" s="233">
        <f t="shared" ref="AH783:AH846" si="290">+H783</f>
        <v>0</v>
      </c>
      <c r="AI783" s="233">
        <f t="shared" ref="AI783:AI846" si="291">+I783</f>
        <v>0</v>
      </c>
      <c r="AJ783" s="233">
        <f t="shared" ref="AJ783:AJ846" si="292">+J783</f>
        <v>0</v>
      </c>
      <c r="AK783" s="233">
        <f t="shared" ref="AK783:AK846" si="293">+K783</f>
        <v>0</v>
      </c>
      <c r="AL783" s="233">
        <f t="shared" ref="AL783:AL846" si="294">+L783</f>
        <v>0</v>
      </c>
      <c r="AM783" s="233">
        <f t="shared" ref="AM783:AM846" si="295">+M783</f>
        <v>0</v>
      </c>
      <c r="AN783" s="233">
        <f t="shared" ref="AN783:AN846" si="296">+N783</f>
        <v>0</v>
      </c>
      <c r="AO783" s="233">
        <f t="shared" ref="AO783:AO846" si="297">+O783</f>
        <v>0</v>
      </c>
      <c r="AP783" s="233">
        <f t="shared" ref="AP783:AP846" si="298">+P783</f>
        <v>0</v>
      </c>
      <c r="AQ783" s="233" t="str">
        <f t="shared" ref="AQ783:AQ846" si="299">+Q783</f>
        <v/>
      </c>
      <c r="AR783" s="113">
        <f t="shared" ref="AR783:AR846" si="300">+R783</f>
        <v>0</v>
      </c>
    </row>
    <row r="784" spans="1:44">
      <c r="A784" s="158"/>
      <c r="B784" s="153"/>
      <c r="C784" s="154"/>
      <c r="D784" s="154"/>
      <c r="E784" s="154"/>
      <c r="F784" s="154"/>
      <c r="G784" s="154"/>
      <c r="H784" s="154"/>
      <c r="I784" s="141"/>
      <c r="J784" s="149"/>
      <c r="K784" s="143"/>
      <c r="L784" s="185">
        <f t="shared" si="283"/>
        <v>0</v>
      </c>
      <c r="M784" s="185">
        <f t="shared" si="284"/>
        <v>0</v>
      </c>
      <c r="N784" s="186">
        <f t="shared" si="285"/>
        <v>0</v>
      </c>
      <c r="O784" s="180"/>
      <c r="P784" s="177"/>
      <c r="Q784" s="166" t="str">
        <f t="shared" si="286"/>
        <v/>
      </c>
      <c r="R784" s="166"/>
      <c r="S784" s="167" t="e">
        <f>IF(HYPERLINK(INDEX(Tables!D:D,MATCH('BG Justif'!Q784,Tables!F:F,0)))&lt;&gt;"",HYPERLINK(INDEX(Tables!D:D,MATCH('BG Justif'!Q784,Tables!F:F,0)),"Tableau de variation"),"")</f>
        <v>#N/A</v>
      </c>
      <c r="T784" s="168"/>
      <c r="U784" s="169"/>
      <c r="Z784" s="233" t="str">
        <f t="shared" si="287"/>
        <v/>
      </c>
      <c r="AA784" s="233">
        <f t="shared" si="288"/>
        <v>0</v>
      </c>
      <c r="AB784" s="233">
        <f t="shared" ref="AB784:AB847" si="301">+B784</f>
        <v>0</v>
      </c>
      <c r="AC784" s="233">
        <f t="shared" ref="AC784:AC847" si="302">+C784</f>
        <v>0</v>
      </c>
      <c r="AD784" s="233">
        <f t="shared" ref="AD784:AD847" si="303">+D784</f>
        <v>0</v>
      </c>
      <c r="AE784" s="233">
        <f t="shared" ref="AE784:AE847" si="304">+E784</f>
        <v>0</v>
      </c>
      <c r="AF784" s="233">
        <f t="shared" ref="AF784:AF847" si="305">+F784</f>
        <v>0</v>
      </c>
      <c r="AG784" s="233">
        <f t="shared" si="289"/>
        <v>0</v>
      </c>
      <c r="AH784" s="233">
        <f t="shared" si="290"/>
        <v>0</v>
      </c>
      <c r="AI784" s="233">
        <f t="shared" si="291"/>
        <v>0</v>
      </c>
      <c r="AJ784" s="233">
        <f t="shared" si="292"/>
        <v>0</v>
      </c>
      <c r="AK784" s="233">
        <f t="shared" si="293"/>
        <v>0</v>
      </c>
      <c r="AL784" s="233">
        <f t="shared" si="294"/>
        <v>0</v>
      </c>
      <c r="AM784" s="233">
        <f t="shared" si="295"/>
        <v>0</v>
      </c>
      <c r="AN784" s="233">
        <f t="shared" si="296"/>
        <v>0</v>
      </c>
      <c r="AO784" s="233">
        <f t="shared" si="297"/>
        <v>0</v>
      </c>
      <c r="AP784" s="233">
        <f t="shared" si="298"/>
        <v>0</v>
      </c>
      <c r="AQ784" s="233" t="str">
        <f t="shared" si="299"/>
        <v/>
      </c>
      <c r="AR784" s="113">
        <f t="shared" si="300"/>
        <v>0</v>
      </c>
    </row>
    <row r="785" spans="1:44">
      <c r="A785" s="158"/>
      <c r="B785" s="153"/>
      <c r="C785" s="154"/>
      <c r="D785" s="154"/>
      <c r="E785" s="154"/>
      <c r="F785" s="154"/>
      <c r="G785" s="154"/>
      <c r="H785" s="154"/>
      <c r="I785" s="150"/>
      <c r="J785" s="149"/>
      <c r="K785" s="151"/>
      <c r="L785" s="185">
        <f t="shared" si="283"/>
        <v>0</v>
      </c>
      <c r="M785" s="185">
        <f t="shared" si="284"/>
        <v>0</v>
      </c>
      <c r="N785" s="186">
        <f t="shared" si="285"/>
        <v>0</v>
      </c>
      <c r="O785" s="180"/>
      <c r="P785" s="177"/>
      <c r="Q785" s="166" t="str">
        <f t="shared" si="286"/>
        <v/>
      </c>
      <c r="R785" s="166"/>
      <c r="S785" s="167" t="e">
        <f>IF(HYPERLINK(INDEX(Tables!D:D,MATCH('BG Justif'!Q785,Tables!F:F,0)))&lt;&gt;"",HYPERLINK(INDEX(Tables!D:D,MATCH('BG Justif'!Q785,Tables!F:F,0)),"Tableau de variation"),"")</f>
        <v>#N/A</v>
      </c>
      <c r="T785" s="168"/>
      <c r="U785" s="169"/>
      <c r="Z785" s="233" t="str">
        <f t="shared" si="287"/>
        <v/>
      </c>
      <c r="AA785" s="233">
        <f t="shared" si="288"/>
        <v>0</v>
      </c>
      <c r="AB785" s="233">
        <f t="shared" si="301"/>
        <v>0</v>
      </c>
      <c r="AC785" s="233">
        <f t="shared" si="302"/>
        <v>0</v>
      </c>
      <c r="AD785" s="233">
        <f t="shared" si="303"/>
        <v>0</v>
      </c>
      <c r="AE785" s="233">
        <f t="shared" si="304"/>
        <v>0</v>
      </c>
      <c r="AF785" s="233">
        <f t="shared" si="305"/>
        <v>0</v>
      </c>
      <c r="AG785" s="233">
        <f t="shared" si="289"/>
        <v>0</v>
      </c>
      <c r="AH785" s="233">
        <f t="shared" si="290"/>
        <v>0</v>
      </c>
      <c r="AI785" s="233">
        <f t="shared" si="291"/>
        <v>0</v>
      </c>
      <c r="AJ785" s="233">
        <f t="shared" si="292"/>
        <v>0</v>
      </c>
      <c r="AK785" s="233">
        <f t="shared" si="293"/>
        <v>0</v>
      </c>
      <c r="AL785" s="233">
        <f t="shared" si="294"/>
        <v>0</v>
      </c>
      <c r="AM785" s="233">
        <f t="shared" si="295"/>
        <v>0</v>
      </c>
      <c r="AN785" s="233">
        <f t="shared" si="296"/>
        <v>0</v>
      </c>
      <c r="AO785" s="233">
        <f t="shared" si="297"/>
        <v>0</v>
      </c>
      <c r="AP785" s="233">
        <f t="shared" si="298"/>
        <v>0</v>
      </c>
      <c r="AQ785" s="233" t="str">
        <f t="shared" si="299"/>
        <v/>
      </c>
      <c r="AR785" s="113">
        <f t="shared" si="300"/>
        <v>0</v>
      </c>
    </row>
    <row r="786" spans="1:44">
      <c r="A786" s="158"/>
      <c r="B786" s="153"/>
      <c r="C786" s="154"/>
      <c r="D786" s="154"/>
      <c r="E786" s="154"/>
      <c r="F786" s="154"/>
      <c r="G786" s="154"/>
      <c r="H786" s="154"/>
      <c r="I786" s="141"/>
      <c r="J786" s="149"/>
      <c r="K786" s="143"/>
      <c r="L786" s="185">
        <f t="shared" si="283"/>
        <v>0</v>
      </c>
      <c r="M786" s="185">
        <f t="shared" si="284"/>
        <v>0</v>
      </c>
      <c r="N786" s="186">
        <f t="shared" si="285"/>
        <v>0</v>
      </c>
      <c r="O786" s="180"/>
      <c r="P786" s="177"/>
      <c r="Q786" s="166" t="str">
        <f t="shared" si="286"/>
        <v/>
      </c>
      <c r="R786" s="166"/>
      <c r="S786" s="167" t="e">
        <f>IF(HYPERLINK(INDEX(Tables!D:D,MATCH('BG Justif'!Q786,Tables!F:F,0)))&lt;&gt;"",HYPERLINK(INDEX(Tables!D:D,MATCH('BG Justif'!Q786,Tables!F:F,0)),"Tableau de variation"),"")</f>
        <v>#N/A</v>
      </c>
      <c r="T786" s="168"/>
      <c r="U786" s="169"/>
      <c r="Z786" s="233" t="str">
        <f t="shared" si="287"/>
        <v/>
      </c>
      <c r="AA786" s="233">
        <f t="shared" si="288"/>
        <v>0</v>
      </c>
      <c r="AB786" s="233">
        <f t="shared" si="301"/>
        <v>0</v>
      </c>
      <c r="AC786" s="233">
        <f t="shared" si="302"/>
        <v>0</v>
      </c>
      <c r="AD786" s="233">
        <f t="shared" si="303"/>
        <v>0</v>
      </c>
      <c r="AE786" s="233">
        <f t="shared" si="304"/>
        <v>0</v>
      </c>
      <c r="AF786" s="233">
        <f t="shared" si="305"/>
        <v>0</v>
      </c>
      <c r="AG786" s="233">
        <f t="shared" si="289"/>
        <v>0</v>
      </c>
      <c r="AH786" s="233">
        <f t="shared" si="290"/>
        <v>0</v>
      </c>
      <c r="AI786" s="233">
        <f t="shared" si="291"/>
        <v>0</v>
      </c>
      <c r="AJ786" s="233">
        <f t="shared" si="292"/>
        <v>0</v>
      </c>
      <c r="AK786" s="233">
        <f t="shared" si="293"/>
        <v>0</v>
      </c>
      <c r="AL786" s="233">
        <f t="shared" si="294"/>
        <v>0</v>
      </c>
      <c r="AM786" s="233">
        <f t="shared" si="295"/>
        <v>0</v>
      </c>
      <c r="AN786" s="233">
        <f t="shared" si="296"/>
        <v>0</v>
      </c>
      <c r="AO786" s="233">
        <f t="shared" si="297"/>
        <v>0</v>
      </c>
      <c r="AP786" s="233">
        <f t="shared" si="298"/>
        <v>0</v>
      </c>
      <c r="AQ786" s="233" t="str">
        <f t="shared" si="299"/>
        <v/>
      </c>
      <c r="AR786" s="113">
        <f t="shared" si="300"/>
        <v>0</v>
      </c>
    </row>
    <row r="787" spans="1:44">
      <c r="A787" s="158"/>
      <c r="B787" s="153"/>
      <c r="C787" s="154"/>
      <c r="D787" s="154"/>
      <c r="E787" s="154"/>
      <c r="F787" s="154"/>
      <c r="G787" s="154"/>
      <c r="H787" s="154"/>
      <c r="I787" s="150"/>
      <c r="J787" s="149"/>
      <c r="K787" s="151"/>
      <c r="L787" s="185">
        <f t="shared" si="283"/>
        <v>0</v>
      </c>
      <c r="M787" s="185">
        <f t="shared" si="284"/>
        <v>0</v>
      </c>
      <c r="N787" s="186">
        <f t="shared" si="285"/>
        <v>0</v>
      </c>
      <c r="O787" s="180"/>
      <c r="P787" s="177"/>
      <c r="Q787" s="166" t="str">
        <f t="shared" si="286"/>
        <v/>
      </c>
      <c r="R787" s="166"/>
      <c r="S787" s="167" t="e">
        <f>IF(HYPERLINK(INDEX(Tables!D:D,MATCH('BG Justif'!Q787,Tables!F:F,0)))&lt;&gt;"",HYPERLINK(INDEX(Tables!D:D,MATCH('BG Justif'!Q787,Tables!F:F,0)),"Tableau de variation"),"")</f>
        <v>#N/A</v>
      </c>
      <c r="T787" s="168"/>
      <c r="U787" s="169"/>
      <c r="Z787" s="233" t="str">
        <f t="shared" si="287"/>
        <v/>
      </c>
      <c r="AA787" s="233">
        <f t="shared" si="288"/>
        <v>0</v>
      </c>
      <c r="AB787" s="233">
        <f t="shared" si="301"/>
        <v>0</v>
      </c>
      <c r="AC787" s="233">
        <f t="shared" si="302"/>
        <v>0</v>
      </c>
      <c r="AD787" s="233">
        <f t="shared" si="303"/>
        <v>0</v>
      </c>
      <c r="AE787" s="233">
        <f t="shared" si="304"/>
        <v>0</v>
      </c>
      <c r="AF787" s="233">
        <f t="shared" si="305"/>
        <v>0</v>
      </c>
      <c r="AG787" s="233">
        <f t="shared" si="289"/>
        <v>0</v>
      </c>
      <c r="AH787" s="233">
        <f t="shared" si="290"/>
        <v>0</v>
      </c>
      <c r="AI787" s="233">
        <f t="shared" si="291"/>
        <v>0</v>
      </c>
      <c r="AJ787" s="233">
        <f t="shared" si="292"/>
        <v>0</v>
      </c>
      <c r="AK787" s="233">
        <f t="shared" si="293"/>
        <v>0</v>
      </c>
      <c r="AL787" s="233">
        <f t="shared" si="294"/>
        <v>0</v>
      </c>
      <c r="AM787" s="233">
        <f t="shared" si="295"/>
        <v>0</v>
      </c>
      <c r="AN787" s="233">
        <f t="shared" si="296"/>
        <v>0</v>
      </c>
      <c r="AO787" s="233">
        <f t="shared" si="297"/>
        <v>0</v>
      </c>
      <c r="AP787" s="233">
        <f t="shared" si="298"/>
        <v>0</v>
      </c>
      <c r="AQ787" s="233" t="str">
        <f t="shared" si="299"/>
        <v/>
      </c>
      <c r="AR787" s="113">
        <f t="shared" si="300"/>
        <v>0</v>
      </c>
    </row>
    <row r="788" spans="1:44">
      <c r="A788" s="158"/>
      <c r="B788" s="153"/>
      <c r="C788" s="154"/>
      <c r="D788" s="154"/>
      <c r="E788" s="154"/>
      <c r="F788" s="154"/>
      <c r="G788" s="154"/>
      <c r="H788" s="154"/>
      <c r="I788" s="141"/>
      <c r="J788" s="149"/>
      <c r="K788" s="143"/>
      <c r="L788" s="185">
        <f t="shared" si="283"/>
        <v>0</v>
      </c>
      <c r="M788" s="185">
        <f t="shared" si="284"/>
        <v>0</v>
      </c>
      <c r="N788" s="186">
        <f t="shared" si="285"/>
        <v>0</v>
      </c>
      <c r="O788" s="180"/>
      <c r="P788" s="177"/>
      <c r="Q788" s="166" t="str">
        <f t="shared" si="286"/>
        <v/>
      </c>
      <c r="R788" s="166"/>
      <c r="S788" s="167" t="e">
        <f>IF(HYPERLINK(INDEX(Tables!D:D,MATCH('BG Justif'!Q788,Tables!F:F,0)))&lt;&gt;"",HYPERLINK(INDEX(Tables!D:D,MATCH('BG Justif'!Q788,Tables!F:F,0)),"Tableau de variation"),"")</f>
        <v>#N/A</v>
      </c>
      <c r="T788" s="168"/>
      <c r="U788" s="169"/>
      <c r="Z788" s="233" t="str">
        <f t="shared" si="287"/>
        <v/>
      </c>
      <c r="AA788" s="233">
        <f t="shared" si="288"/>
        <v>0</v>
      </c>
      <c r="AB788" s="233">
        <f t="shared" si="301"/>
        <v>0</v>
      </c>
      <c r="AC788" s="233">
        <f t="shared" si="302"/>
        <v>0</v>
      </c>
      <c r="AD788" s="233">
        <f t="shared" si="303"/>
        <v>0</v>
      </c>
      <c r="AE788" s="233">
        <f t="shared" si="304"/>
        <v>0</v>
      </c>
      <c r="AF788" s="233">
        <f t="shared" si="305"/>
        <v>0</v>
      </c>
      <c r="AG788" s="233">
        <f t="shared" si="289"/>
        <v>0</v>
      </c>
      <c r="AH788" s="233">
        <f t="shared" si="290"/>
        <v>0</v>
      </c>
      <c r="AI788" s="233">
        <f t="shared" si="291"/>
        <v>0</v>
      </c>
      <c r="AJ788" s="233">
        <f t="shared" si="292"/>
        <v>0</v>
      </c>
      <c r="AK788" s="233">
        <f t="shared" si="293"/>
        <v>0</v>
      </c>
      <c r="AL788" s="233">
        <f t="shared" si="294"/>
        <v>0</v>
      </c>
      <c r="AM788" s="233">
        <f t="shared" si="295"/>
        <v>0</v>
      </c>
      <c r="AN788" s="233">
        <f t="shared" si="296"/>
        <v>0</v>
      </c>
      <c r="AO788" s="233">
        <f t="shared" si="297"/>
        <v>0</v>
      </c>
      <c r="AP788" s="233">
        <f t="shared" si="298"/>
        <v>0</v>
      </c>
      <c r="AQ788" s="233" t="str">
        <f t="shared" si="299"/>
        <v/>
      </c>
      <c r="AR788" s="113">
        <f t="shared" si="300"/>
        <v>0</v>
      </c>
    </row>
    <row r="789" spans="1:44">
      <c r="A789" s="158"/>
      <c r="B789" s="153"/>
      <c r="C789" s="154"/>
      <c r="D789" s="154"/>
      <c r="E789" s="154"/>
      <c r="F789" s="154"/>
      <c r="G789" s="154"/>
      <c r="H789" s="154"/>
      <c r="I789" s="150"/>
      <c r="J789" s="149"/>
      <c r="K789" s="151"/>
      <c r="L789" s="185">
        <f t="shared" si="283"/>
        <v>0</v>
      </c>
      <c r="M789" s="185">
        <f t="shared" si="284"/>
        <v>0</v>
      </c>
      <c r="N789" s="186">
        <f t="shared" si="285"/>
        <v>0</v>
      </c>
      <c r="O789" s="180"/>
      <c r="P789" s="177"/>
      <c r="Q789" s="166" t="str">
        <f t="shared" si="286"/>
        <v/>
      </c>
      <c r="R789" s="166"/>
      <c r="S789" s="167" t="e">
        <f>IF(HYPERLINK(INDEX(Tables!D:D,MATCH('BG Justif'!Q789,Tables!F:F,0)))&lt;&gt;"",HYPERLINK(INDEX(Tables!D:D,MATCH('BG Justif'!Q789,Tables!F:F,0)),"Tableau de variation"),"")</f>
        <v>#N/A</v>
      </c>
      <c r="T789" s="168"/>
      <c r="U789" s="169"/>
      <c r="Z789" s="233" t="str">
        <f t="shared" si="287"/>
        <v/>
      </c>
      <c r="AA789" s="233">
        <f t="shared" si="288"/>
        <v>0</v>
      </c>
      <c r="AB789" s="233">
        <f t="shared" si="301"/>
        <v>0</v>
      </c>
      <c r="AC789" s="233">
        <f t="shared" si="302"/>
        <v>0</v>
      </c>
      <c r="AD789" s="233">
        <f t="shared" si="303"/>
        <v>0</v>
      </c>
      <c r="AE789" s="233">
        <f t="shared" si="304"/>
        <v>0</v>
      </c>
      <c r="AF789" s="233">
        <f t="shared" si="305"/>
        <v>0</v>
      </c>
      <c r="AG789" s="233">
        <f t="shared" si="289"/>
        <v>0</v>
      </c>
      <c r="AH789" s="233">
        <f t="shared" si="290"/>
        <v>0</v>
      </c>
      <c r="AI789" s="233">
        <f t="shared" si="291"/>
        <v>0</v>
      </c>
      <c r="AJ789" s="233">
        <f t="shared" si="292"/>
        <v>0</v>
      </c>
      <c r="AK789" s="233">
        <f t="shared" si="293"/>
        <v>0</v>
      </c>
      <c r="AL789" s="233">
        <f t="shared" si="294"/>
        <v>0</v>
      </c>
      <c r="AM789" s="233">
        <f t="shared" si="295"/>
        <v>0</v>
      </c>
      <c r="AN789" s="233">
        <f t="shared" si="296"/>
        <v>0</v>
      </c>
      <c r="AO789" s="233">
        <f t="shared" si="297"/>
        <v>0</v>
      </c>
      <c r="AP789" s="233">
        <f t="shared" si="298"/>
        <v>0</v>
      </c>
      <c r="AQ789" s="233" t="str">
        <f t="shared" si="299"/>
        <v/>
      </c>
      <c r="AR789" s="113">
        <f t="shared" si="300"/>
        <v>0</v>
      </c>
    </row>
    <row r="790" spans="1:44">
      <c r="A790" s="158"/>
      <c r="B790" s="153"/>
      <c r="C790" s="154"/>
      <c r="D790" s="154"/>
      <c r="E790" s="154"/>
      <c r="F790" s="154"/>
      <c r="G790" s="154"/>
      <c r="H790" s="154"/>
      <c r="I790" s="141"/>
      <c r="J790" s="149"/>
      <c r="K790" s="143"/>
      <c r="L790" s="185">
        <f t="shared" si="283"/>
        <v>0</v>
      </c>
      <c r="M790" s="185">
        <f t="shared" si="284"/>
        <v>0</v>
      </c>
      <c r="N790" s="186">
        <f t="shared" si="285"/>
        <v>0</v>
      </c>
      <c r="O790" s="180"/>
      <c r="P790" s="177"/>
      <c r="Q790" s="166" t="str">
        <f t="shared" si="286"/>
        <v/>
      </c>
      <c r="R790" s="166"/>
      <c r="S790" s="167" t="e">
        <f>IF(HYPERLINK(INDEX(Tables!D:D,MATCH('BG Justif'!Q790,Tables!F:F,0)))&lt;&gt;"",HYPERLINK(INDEX(Tables!D:D,MATCH('BG Justif'!Q790,Tables!F:F,0)),"Tableau de variation"),"")</f>
        <v>#N/A</v>
      </c>
      <c r="T790" s="168"/>
      <c r="U790" s="169"/>
      <c r="Z790" s="233" t="str">
        <f t="shared" si="287"/>
        <v/>
      </c>
      <c r="AA790" s="233">
        <f t="shared" si="288"/>
        <v>0</v>
      </c>
      <c r="AB790" s="233">
        <f t="shared" si="301"/>
        <v>0</v>
      </c>
      <c r="AC790" s="233">
        <f t="shared" si="302"/>
        <v>0</v>
      </c>
      <c r="AD790" s="233">
        <f t="shared" si="303"/>
        <v>0</v>
      </c>
      <c r="AE790" s="233">
        <f t="shared" si="304"/>
        <v>0</v>
      </c>
      <c r="AF790" s="233">
        <f t="shared" si="305"/>
        <v>0</v>
      </c>
      <c r="AG790" s="233">
        <f t="shared" si="289"/>
        <v>0</v>
      </c>
      <c r="AH790" s="233">
        <f t="shared" si="290"/>
        <v>0</v>
      </c>
      <c r="AI790" s="233">
        <f t="shared" si="291"/>
        <v>0</v>
      </c>
      <c r="AJ790" s="233">
        <f t="shared" si="292"/>
        <v>0</v>
      </c>
      <c r="AK790" s="233">
        <f t="shared" si="293"/>
        <v>0</v>
      </c>
      <c r="AL790" s="233">
        <f t="shared" si="294"/>
        <v>0</v>
      </c>
      <c r="AM790" s="233">
        <f t="shared" si="295"/>
        <v>0</v>
      </c>
      <c r="AN790" s="233">
        <f t="shared" si="296"/>
        <v>0</v>
      </c>
      <c r="AO790" s="233">
        <f t="shared" si="297"/>
        <v>0</v>
      </c>
      <c r="AP790" s="233">
        <f t="shared" si="298"/>
        <v>0</v>
      </c>
      <c r="AQ790" s="233" t="str">
        <f t="shared" si="299"/>
        <v/>
      </c>
      <c r="AR790" s="113">
        <f t="shared" si="300"/>
        <v>0</v>
      </c>
    </row>
    <row r="791" spans="1:44">
      <c r="A791" s="158"/>
      <c r="B791" s="153"/>
      <c r="C791" s="154"/>
      <c r="D791" s="154"/>
      <c r="E791" s="154"/>
      <c r="F791" s="154"/>
      <c r="G791" s="154"/>
      <c r="H791" s="154"/>
      <c r="I791" s="150"/>
      <c r="J791" s="149"/>
      <c r="K791" s="151"/>
      <c r="L791" s="185">
        <f t="shared" si="283"/>
        <v>0</v>
      </c>
      <c r="M791" s="185">
        <f t="shared" si="284"/>
        <v>0</v>
      </c>
      <c r="N791" s="186">
        <f t="shared" si="285"/>
        <v>0</v>
      </c>
      <c r="O791" s="180"/>
      <c r="P791" s="177"/>
      <c r="Q791" s="166" t="str">
        <f t="shared" si="286"/>
        <v/>
      </c>
      <c r="R791" s="166"/>
      <c r="S791" s="167" t="e">
        <f>IF(HYPERLINK(INDEX(Tables!D:D,MATCH('BG Justif'!Q791,Tables!F:F,0)))&lt;&gt;"",HYPERLINK(INDEX(Tables!D:D,MATCH('BG Justif'!Q791,Tables!F:F,0)),"Tableau de variation"),"")</f>
        <v>#N/A</v>
      </c>
      <c r="T791" s="168"/>
      <c r="U791" s="169"/>
      <c r="Z791" s="233" t="str">
        <f t="shared" si="287"/>
        <v/>
      </c>
      <c r="AA791" s="233">
        <f t="shared" si="288"/>
        <v>0</v>
      </c>
      <c r="AB791" s="233">
        <f t="shared" si="301"/>
        <v>0</v>
      </c>
      <c r="AC791" s="233">
        <f t="shared" si="302"/>
        <v>0</v>
      </c>
      <c r="AD791" s="233">
        <f t="shared" si="303"/>
        <v>0</v>
      </c>
      <c r="AE791" s="233">
        <f t="shared" si="304"/>
        <v>0</v>
      </c>
      <c r="AF791" s="233">
        <f t="shared" si="305"/>
        <v>0</v>
      </c>
      <c r="AG791" s="233">
        <f t="shared" si="289"/>
        <v>0</v>
      </c>
      <c r="AH791" s="233">
        <f t="shared" si="290"/>
        <v>0</v>
      </c>
      <c r="AI791" s="233">
        <f t="shared" si="291"/>
        <v>0</v>
      </c>
      <c r="AJ791" s="233">
        <f t="shared" si="292"/>
        <v>0</v>
      </c>
      <c r="AK791" s="233">
        <f t="shared" si="293"/>
        <v>0</v>
      </c>
      <c r="AL791" s="233">
        <f t="shared" si="294"/>
        <v>0</v>
      </c>
      <c r="AM791" s="233">
        <f t="shared" si="295"/>
        <v>0</v>
      </c>
      <c r="AN791" s="233">
        <f t="shared" si="296"/>
        <v>0</v>
      </c>
      <c r="AO791" s="233">
        <f t="shared" si="297"/>
        <v>0</v>
      </c>
      <c r="AP791" s="233">
        <f t="shared" si="298"/>
        <v>0</v>
      </c>
      <c r="AQ791" s="233" t="str">
        <f t="shared" si="299"/>
        <v/>
      </c>
      <c r="AR791" s="113">
        <f t="shared" si="300"/>
        <v>0</v>
      </c>
    </row>
    <row r="792" spans="1:44">
      <c r="A792" s="158"/>
      <c r="B792" s="153"/>
      <c r="C792" s="154"/>
      <c r="D792" s="154"/>
      <c r="E792" s="154"/>
      <c r="F792" s="154"/>
      <c r="G792" s="154"/>
      <c r="H792" s="154"/>
      <c r="I792" s="141"/>
      <c r="J792" s="149"/>
      <c r="K792" s="143"/>
      <c r="L792" s="185">
        <f t="shared" si="283"/>
        <v>0</v>
      </c>
      <c r="M792" s="185">
        <f t="shared" si="284"/>
        <v>0</v>
      </c>
      <c r="N792" s="186">
        <f t="shared" si="285"/>
        <v>0</v>
      </c>
      <c r="O792" s="180"/>
      <c r="P792" s="177"/>
      <c r="Q792" s="166" t="str">
        <f t="shared" si="286"/>
        <v/>
      </c>
      <c r="R792" s="166"/>
      <c r="S792" s="167" t="e">
        <f>IF(HYPERLINK(INDEX(Tables!D:D,MATCH('BG Justif'!Q792,Tables!F:F,0)))&lt;&gt;"",HYPERLINK(INDEX(Tables!D:D,MATCH('BG Justif'!Q792,Tables!F:F,0)),"Tableau de variation"),"")</f>
        <v>#N/A</v>
      </c>
      <c r="T792" s="168"/>
      <c r="U792" s="169"/>
      <c r="Z792" s="233" t="str">
        <f t="shared" si="287"/>
        <v/>
      </c>
      <c r="AA792" s="233">
        <f t="shared" si="288"/>
        <v>0</v>
      </c>
      <c r="AB792" s="233">
        <f t="shared" si="301"/>
        <v>0</v>
      </c>
      <c r="AC792" s="233">
        <f t="shared" si="302"/>
        <v>0</v>
      </c>
      <c r="AD792" s="233">
        <f t="shared" si="303"/>
        <v>0</v>
      </c>
      <c r="AE792" s="233">
        <f t="shared" si="304"/>
        <v>0</v>
      </c>
      <c r="AF792" s="233">
        <f t="shared" si="305"/>
        <v>0</v>
      </c>
      <c r="AG792" s="233">
        <f t="shared" si="289"/>
        <v>0</v>
      </c>
      <c r="AH792" s="233">
        <f t="shared" si="290"/>
        <v>0</v>
      </c>
      <c r="AI792" s="233">
        <f t="shared" si="291"/>
        <v>0</v>
      </c>
      <c r="AJ792" s="233">
        <f t="shared" si="292"/>
        <v>0</v>
      </c>
      <c r="AK792" s="233">
        <f t="shared" si="293"/>
        <v>0</v>
      </c>
      <c r="AL792" s="233">
        <f t="shared" si="294"/>
        <v>0</v>
      </c>
      <c r="AM792" s="233">
        <f t="shared" si="295"/>
        <v>0</v>
      </c>
      <c r="AN792" s="233">
        <f t="shared" si="296"/>
        <v>0</v>
      </c>
      <c r="AO792" s="233">
        <f t="shared" si="297"/>
        <v>0</v>
      </c>
      <c r="AP792" s="233">
        <f t="shared" si="298"/>
        <v>0</v>
      </c>
      <c r="AQ792" s="233" t="str">
        <f t="shared" si="299"/>
        <v/>
      </c>
      <c r="AR792" s="113">
        <f t="shared" si="300"/>
        <v>0</v>
      </c>
    </row>
    <row r="793" spans="1:44">
      <c r="A793" s="158"/>
      <c r="B793" s="153"/>
      <c r="C793" s="154"/>
      <c r="D793" s="154"/>
      <c r="E793" s="154"/>
      <c r="F793" s="154"/>
      <c r="G793" s="154"/>
      <c r="H793" s="154"/>
      <c r="I793" s="150"/>
      <c r="J793" s="149"/>
      <c r="K793" s="151"/>
      <c r="L793" s="185">
        <f t="shared" si="283"/>
        <v>0</v>
      </c>
      <c r="M793" s="185">
        <f t="shared" si="284"/>
        <v>0</v>
      </c>
      <c r="N793" s="186">
        <f t="shared" si="285"/>
        <v>0</v>
      </c>
      <c r="O793" s="180"/>
      <c r="P793" s="177"/>
      <c r="Q793" s="166" t="str">
        <f t="shared" si="286"/>
        <v/>
      </c>
      <c r="R793" s="166"/>
      <c r="S793" s="167" t="e">
        <f>IF(HYPERLINK(INDEX(Tables!D:D,MATCH('BG Justif'!Q793,Tables!F:F,0)))&lt;&gt;"",HYPERLINK(INDEX(Tables!D:D,MATCH('BG Justif'!Q793,Tables!F:F,0)),"Tableau de variation"),"")</f>
        <v>#N/A</v>
      </c>
      <c r="T793" s="168"/>
      <c r="U793" s="169"/>
      <c r="Z793" s="233" t="str">
        <f t="shared" si="287"/>
        <v/>
      </c>
      <c r="AA793" s="233">
        <f t="shared" si="288"/>
        <v>0</v>
      </c>
      <c r="AB793" s="233">
        <f t="shared" si="301"/>
        <v>0</v>
      </c>
      <c r="AC793" s="233">
        <f t="shared" si="302"/>
        <v>0</v>
      </c>
      <c r="AD793" s="233">
        <f t="shared" si="303"/>
        <v>0</v>
      </c>
      <c r="AE793" s="233">
        <f t="shared" si="304"/>
        <v>0</v>
      </c>
      <c r="AF793" s="233">
        <f t="shared" si="305"/>
        <v>0</v>
      </c>
      <c r="AG793" s="233">
        <f t="shared" si="289"/>
        <v>0</v>
      </c>
      <c r="AH793" s="233">
        <f t="shared" si="290"/>
        <v>0</v>
      </c>
      <c r="AI793" s="233">
        <f t="shared" si="291"/>
        <v>0</v>
      </c>
      <c r="AJ793" s="233">
        <f t="shared" si="292"/>
        <v>0</v>
      </c>
      <c r="AK793" s="233">
        <f t="shared" si="293"/>
        <v>0</v>
      </c>
      <c r="AL793" s="233">
        <f t="shared" si="294"/>
        <v>0</v>
      </c>
      <c r="AM793" s="233">
        <f t="shared" si="295"/>
        <v>0</v>
      </c>
      <c r="AN793" s="233">
        <f t="shared" si="296"/>
        <v>0</v>
      </c>
      <c r="AO793" s="233">
        <f t="shared" si="297"/>
        <v>0</v>
      </c>
      <c r="AP793" s="233">
        <f t="shared" si="298"/>
        <v>0</v>
      </c>
      <c r="AQ793" s="233" t="str">
        <f t="shared" si="299"/>
        <v/>
      </c>
      <c r="AR793" s="113">
        <f t="shared" si="300"/>
        <v>0</v>
      </c>
    </row>
    <row r="794" spans="1:44">
      <c r="A794" s="158"/>
      <c r="B794" s="153"/>
      <c r="C794" s="154"/>
      <c r="D794" s="154"/>
      <c r="E794" s="154"/>
      <c r="F794" s="154"/>
      <c r="G794" s="154"/>
      <c r="H794" s="154"/>
      <c r="I794" s="141"/>
      <c r="J794" s="149"/>
      <c r="K794" s="143"/>
      <c r="L794" s="185">
        <f t="shared" si="283"/>
        <v>0</v>
      </c>
      <c r="M794" s="185">
        <f t="shared" si="284"/>
        <v>0</v>
      </c>
      <c r="N794" s="186">
        <f t="shared" si="285"/>
        <v>0</v>
      </c>
      <c r="O794" s="180"/>
      <c r="P794" s="177"/>
      <c r="Q794" s="166" t="str">
        <f t="shared" si="286"/>
        <v/>
      </c>
      <c r="R794" s="166"/>
      <c r="S794" s="167" t="e">
        <f>IF(HYPERLINK(INDEX(Tables!D:D,MATCH('BG Justif'!Q794,Tables!F:F,0)))&lt;&gt;"",HYPERLINK(INDEX(Tables!D:D,MATCH('BG Justif'!Q794,Tables!F:F,0)),"Tableau de variation"),"")</f>
        <v>#N/A</v>
      </c>
      <c r="T794" s="168"/>
      <c r="U794" s="169"/>
      <c r="Z794" s="233" t="str">
        <f t="shared" si="287"/>
        <v/>
      </c>
      <c r="AA794" s="233">
        <f t="shared" si="288"/>
        <v>0</v>
      </c>
      <c r="AB794" s="233">
        <f t="shared" si="301"/>
        <v>0</v>
      </c>
      <c r="AC794" s="233">
        <f t="shared" si="302"/>
        <v>0</v>
      </c>
      <c r="AD794" s="233">
        <f t="shared" si="303"/>
        <v>0</v>
      </c>
      <c r="AE794" s="233">
        <f t="shared" si="304"/>
        <v>0</v>
      </c>
      <c r="AF794" s="233">
        <f t="shared" si="305"/>
        <v>0</v>
      </c>
      <c r="AG794" s="233">
        <f t="shared" si="289"/>
        <v>0</v>
      </c>
      <c r="AH794" s="233">
        <f t="shared" si="290"/>
        <v>0</v>
      </c>
      <c r="AI794" s="233">
        <f t="shared" si="291"/>
        <v>0</v>
      </c>
      <c r="AJ794" s="233">
        <f t="shared" si="292"/>
        <v>0</v>
      </c>
      <c r="AK794" s="233">
        <f t="shared" si="293"/>
        <v>0</v>
      </c>
      <c r="AL794" s="233">
        <f t="shared" si="294"/>
        <v>0</v>
      </c>
      <c r="AM794" s="233">
        <f t="shared" si="295"/>
        <v>0</v>
      </c>
      <c r="AN794" s="233">
        <f t="shared" si="296"/>
        <v>0</v>
      </c>
      <c r="AO794" s="233">
        <f t="shared" si="297"/>
        <v>0</v>
      </c>
      <c r="AP794" s="233">
        <f t="shared" si="298"/>
        <v>0</v>
      </c>
      <c r="AQ794" s="233" t="str">
        <f t="shared" si="299"/>
        <v/>
      </c>
      <c r="AR794" s="113">
        <f t="shared" si="300"/>
        <v>0</v>
      </c>
    </row>
    <row r="795" spans="1:44">
      <c r="A795" s="158"/>
      <c r="B795" s="153"/>
      <c r="C795" s="154"/>
      <c r="D795" s="154"/>
      <c r="E795" s="154"/>
      <c r="F795" s="154"/>
      <c r="G795" s="154"/>
      <c r="H795" s="154"/>
      <c r="I795" s="150"/>
      <c r="J795" s="149"/>
      <c r="K795" s="151"/>
      <c r="L795" s="185">
        <f t="shared" si="283"/>
        <v>0</v>
      </c>
      <c r="M795" s="185">
        <f t="shared" si="284"/>
        <v>0</v>
      </c>
      <c r="N795" s="186">
        <f t="shared" si="285"/>
        <v>0</v>
      </c>
      <c r="O795" s="180"/>
      <c r="P795" s="177"/>
      <c r="Q795" s="166" t="str">
        <f t="shared" si="286"/>
        <v/>
      </c>
      <c r="R795" s="166"/>
      <c r="S795" s="167" t="e">
        <f>IF(HYPERLINK(INDEX(Tables!D:D,MATCH('BG Justif'!Q795,Tables!F:F,0)))&lt;&gt;"",HYPERLINK(INDEX(Tables!D:D,MATCH('BG Justif'!Q795,Tables!F:F,0)),"Tableau de variation"),"")</f>
        <v>#N/A</v>
      </c>
      <c r="T795" s="168"/>
      <c r="U795" s="169"/>
      <c r="Z795" s="233" t="str">
        <f t="shared" si="287"/>
        <v/>
      </c>
      <c r="AA795" s="233">
        <f t="shared" si="288"/>
        <v>0</v>
      </c>
      <c r="AB795" s="233">
        <f t="shared" si="301"/>
        <v>0</v>
      </c>
      <c r="AC795" s="233">
        <f t="shared" si="302"/>
        <v>0</v>
      </c>
      <c r="AD795" s="233">
        <f t="shared" si="303"/>
        <v>0</v>
      </c>
      <c r="AE795" s="233">
        <f t="shared" si="304"/>
        <v>0</v>
      </c>
      <c r="AF795" s="233">
        <f t="shared" si="305"/>
        <v>0</v>
      </c>
      <c r="AG795" s="233">
        <f t="shared" si="289"/>
        <v>0</v>
      </c>
      <c r="AH795" s="233">
        <f t="shared" si="290"/>
        <v>0</v>
      </c>
      <c r="AI795" s="233">
        <f t="shared" si="291"/>
        <v>0</v>
      </c>
      <c r="AJ795" s="233">
        <f t="shared" si="292"/>
        <v>0</v>
      </c>
      <c r="AK795" s="233">
        <f t="shared" si="293"/>
        <v>0</v>
      </c>
      <c r="AL795" s="233">
        <f t="shared" si="294"/>
        <v>0</v>
      </c>
      <c r="AM795" s="233">
        <f t="shared" si="295"/>
        <v>0</v>
      </c>
      <c r="AN795" s="233">
        <f t="shared" si="296"/>
        <v>0</v>
      </c>
      <c r="AO795" s="233">
        <f t="shared" si="297"/>
        <v>0</v>
      </c>
      <c r="AP795" s="233">
        <f t="shared" si="298"/>
        <v>0</v>
      </c>
      <c r="AQ795" s="233" t="str">
        <f t="shared" si="299"/>
        <v/>
      </c>
      <c r="AR795" s="113">
        <f t="shared" si="300"/>
        <v>0</v>
      </c>
    </row>
    <row r="796" spans="1:44">
      <c r="A796" s="158"/>
      <c r="B796" s="153"/>
      <c r="C796" s="154"/>
      <c r="D796" s="154"/>
      <c r="E796" s="154"/>
      <c r="F796" s="154"/>
      <c r="G796" s="154"/>
      <c r="H796" s="154"/>
      <c r="I796" s="141"/>
      <c r="J796" s="149"/>
      <c r="K796" s="143"/>
      <c r="L796" s="185">
        <f t="shared" si="283"/>
        <v>0</v>
      </c>
      <c r="M796" s="185">
        <f t="shared" si="284"/>
        <v>0</v>
      </c>
      <c r="N796" s="186">
        <f t="shared" si="285"/>
        <v>0</v>
      </c>
      <c r="O796" s="180"/>
      <c r="P796" s="177"/>
      <c r="Q796" s="166" t="str">
        <f t="shared" si="286"/>
        <v/>
      </c>
      <c r="R796" s="166"/>
      <c r="S796" s="167" t="e">
        <f>IF(HYPERLINK(INDEX(Tables!D:D,MATCH('BG Justif'!Q796,Tables!F:F,0)))&lt;&gt;"",HYPERLINK(INDEX(Tables!D:D,MATCH('BG Justif'!Q796,Tables!F:F,0)),"Tableau de variation"),"")</f>
        <v>#N/A</v>
      </c>
      <c r="T796" s="168"/>
      <c r="U796" s="169"/>
      <c r="Z796" s="233" t="str">
        <f t="shared" si="287"/>
        <v/>
      </c>
      <c r="AA796" s="233">
        <f t="shared" si="288"/>
        <v>0</v>
      </c>
      <c r="AB796" s="233">
        <f t="shared" si="301"/>
        <v>0</v>
      </c>
      <c r="AC796" s="233">
        <f t="shared" si="302"/>
        <v>0</v>
      </c>
      <c r="AD796" s="233">
        <f t="shared" si="303"/>
        <v>0</v>
      </c>
      <c r="AE796" s="233">
        <f t="shared" si="304"/>
        <v>0</v>
      </c>
      <c r="AF796" s="233">
        <f t="shared" si="305"/>
        <v>0</v>
      </c>
      <c r="AG796" s="233">
        <f t="shared" si="289"/>
        <v>0</v>
      </c>
      <c r="AH796" s="233">
        <f t="shared" si="290"/>
        <v>0</v>
      </c>
      <c r="AI796" s="233">
        <f t="shared" si="291"/>
        <v>0</v>
      </c>
      <c r="AJ796" s="233">
        <f t="shared" si="292"/>
        <v>0</v>
      </c>
      <c r="AK796" s="233">
        <f t="shared" si="293"/>
        <v>0</v>
      </c>
      <c r="AL796" s="233">
        <f t="shared" si="294"/>
        <v>0</v>
      </c>
      <c r="AM796" s="233">
        <f t="shared" si="295"/>
        <v>0</v>
      </c>
      <c r="AN796" s="233">
        <f t="shared" si="296"/>
        <v>0</v>
      </c>
      <c r="AO796" s="233">
        <f t="shared" si="297"/>
        <v>0</v>
      </c>
      <c r="AP796" s="233">
        <f t="shared" si="298"/>
        <v>0</v>
      </c>
      <c r="AQ796" s="233" t="str">
        <f t="shared" si="299"/>
        <v/>
      </c>
      <c r="AR796" s="113">
        <f t="shared" si="300"/>
        <v>0</v>
      </c>
    </row>
    <row r="797" spans="1:44">
      <c r="A797" s="158"/>
      <c r="B797" s="153"/>
      <c r="C797" s="154"/>
      <c r="D797" s="154"/>
      <c r="E797" s="154"/>
      <c r="F797" s="154"/>
      <c r="G797" s="154"/>
      <c r="H797" s="154"/>
      <c r="I797" s="150"/>
      <c r="J797" s="149"/>
      <c r="K797" s="151"/>
      <c r="L797" s="185">
        <f t="shared" si="283"/>
        <v>0</v>
      </c>
      <c r="M797" s="185">
        <f t="shared" si="284"/>
        <v>0</v>
      </c>
      <c r="N797" s="186">
        <f t="shared" si="285"/>
        <v>0</v>
      </c>
      <c r="O797" s="180"/>
      <c r="P797" s="177"/>
      <c r="Q797" s="166" t="str">
        <f t="shared" si="286"/>
        <v/>
      </c>
      <c r="R797" s="166"/>
      <c r="S797" s="167" t="e">
        <f>IF(HYPERLINK(INDEX(Tables!D:D,MATCH('BG Justif'!Q797,Tables!F:F,0)))&lt;&gt;"",HYPERLINK(INDEX(Tables!D:D,MATCH('BG Justif'!Q797,Tables!F:F,0)),"Tableau de variation"),"")</f>
        <v>#N/A</v>
      </c>
      <c r="T797" s="168"/>
      <c r="U797" s="169"/>
      <c r="Z797" s="233" t="str">
        <f t="shared" si="287"/>
        <v/>
      </c>
      <c r="AA797" s="233">
        <f t="shared" si="288"/>
        <v>0</v>
      </c>
      <c r="AB797" s="233">
        <f t="shared" si="301"/>
        <v>0</v>
      </c>
      <c r="AC797" s="233">
        <f t="shared" si="302"/>
        <v>0</v>
      </c>
      <c r="AD797" s="233">
        <f t="shared" si="303"/>
        <v>0</v>
      </c>
      <c r="AE797" s="233">
        <f t="shared" si="304"/>
        <v>0</v>
      </c>
      <c r="AF797" s="233">
        <f t="shared" si="305"/>
        <v>0</v>
      </c>
      <c r="AG797" s="233">
        <f t="shared" si="289"/>
        <v>0</v>
      </c>
      <c r="AH797" s="233">
        <f t="shared" si="290"/>
        <v>0</v>
      </c>
      <c r="AI797" s="233">
        <f t="shared" si="291"/>
        <v>0</v>
      </c>
      <c r="AJ797" s="233">
        <f t="shared" si="292"/>
        <v>0</v>
      </c>
      <c r="AK797" s="233">
        <f t="shared" si="293"/>
        <v>0</v>
      </c>
      <c r="AL797" s="233">
        <f t="shared" si="294"/>
        <v>0</v>
      </c>
      <c r="AM797" s="233">
        <f t="shared" si="295"/>
        <v>0</v>
      </c>
      <c r="AN797" s="233">
        <f t="shared" si="296"/>
        <v>0</v>
      </c>
      <c r="AO797" s="233">
        <f t="shared" si="297"/>
        <v>0</v>
      </c>
      <c r="AP797" s="233">
        <f t="shared" si="298"/>
        <v>0</v>
      </c>
      <c r="AQ797" s="233" t="str">
        <f t="shared" si="299"/>
        <v/>
      </c>
      <c r="AR797" s="113">
        <f t="shared" si="300"/>
        <v>0</v>
      </c>
    </row>
    <row r="798" spans="1:44">
      <c r="A798" s="158"/>
      <c r="B798" s="153"/>
      <c r="C798" s="154"/>
      <c r="D798" s="154"/>
      <c r="E798" s="154"/>
      <c r="F798" s="154"/>
      <c r="G798" s="154"/>
      <c r="H798" s="154"/>
      <c r="I798" s="141"/>
      <c r="J798" s="149"/>
      <c r="K798" s="143"/>
      <c r="L798" s="185">
        <f t="shared" si="283"/>
        <v>0</v>
      </c>
      <c r="M798" s="185">
        <f t="shared" si="284"/>
        <v>0</v>
      </c>
      <c r="N798" s="186">
        <f t="shared" si="285"/>
        <v>0</v>
      </c>
      <c r="O798" s="180"/>
      <c r="P798" s="177"/>
      <c r="Q798" s="166" t="str">
        <f t="shared" si="286"/>
        <v/>
      </c>
      <c r="R798" s="166"/>
      <c r="S798" s="167" t="e">
        <f>IF(HYPERLINK(INDEX(Tables!D:D,MATCH('BG Justif'!Q798,Tables!F:F,0)))&lt;&gt;"",HYPERLINK(INDEX(Tables!D:D,MATCH('BG Justif'!Q798,Tables!F:F,0)),"Tableau de variation"),"")</f>
        <v>#N/A</v>
      </c>
      <c r="T798" s="168"/>
      <c r="U798" s="169"/>
      <c r="Z798" s="233" t="str">
        <f t="shared" si="287"/>
        <v/>
      </c>
      <c r="AA798" s="233">
        <f t="shared" si="288"/>
        <v>0</v>
      </c>
      <c r="AB798" s="233">
        <f t="shared" si="301"/>
        <v>0</v>
      </c>
      <c r="AC798" s="233">
        <f t="shared" si="302"/>
        <v>0</v>
      </c>
      <c r="AD798" s="233">
        <f t="shared" si="303"/>
        <v>0</v>
      </c>
      <c r="AE798" s="233">
        <f t="shared" si="304"/>
        <v>0</v>
      </c>
      <c r="AF798" s="233">
        <f t="shared" si="305"/>
        <v>0</v>
      </c>
      <c r="AG798" s="233">
        <f t="shared" si="289"/>
        <v>0</v>
      </c>
      <c r="AH798" s="233">
        <f t="shared" si="290"/>
        <v>0</v>
      </c>
      <c r="AI798" s="233">
        <f t="shared" si="291"/>
        <v>0</v>
      </c>
      <c r="AJ798" s="233">
        <f t="shared" si="292"/>
        <v>0</v>
      </c>
      <c r="AK798" s="233">
        <f t="shared" si="293"/>
        <v>0</v>
      </c>
      <c r="AL798" s="233">
        <f t="shared" si="294"/>
        <v>0</v>
      </c>
      <c r="AM798" s="233">
        <f t="shared" si="295"/>
        <v>0</v>
      </c>
      <c r="AN798" s="233">
        <f t="shared" si="296"/>
        <v>0</v>
      </c>
      <c r="AO798" s="233">
        <f t="shared" si="297"/>
        <v>0</v>
      </c>
      <c r="AP798" s="233">
        <f t="shared" si="298"/>
        <v>0</v>
      </c>
      <c r="AQ798" s="233" t="str">
        <f t="shared" si="299"/>
        <v/>
      </c>
      <c r="AR798" s="113">
        <f t="shared" si="300"/>
        <v>0</v>
      </c>
    </row>
    <row r="799" spans="1:44">
      <c r="A799" s="158"/>
      <c r="B799" s="153"/>
      <c r="C799" s="154"/>
      <c r="D799" s="154"/>
      <c r="E799" s="154"/>
      <c r="F799" s="154"/>
      <c r="G799" s="154"/>
      <c r="H799" s="154"/>
      <c r="I799" s="150"/>
      <c r="J799" s="149"/>
      <c r="K799" s="151"/>
      <c r="L799" s="185">
        <f t="shared" si="283"/>
        <v>0</v>
      </c>
      <c r="M799" s="185">
        <f t="shared" si="284"/>
        <v>0</v>
      </c>
      <c r="N799" s="186">
        <f t="shared" si="285"/>
        <v>0</v>
      </c>
      <c r="O799" s="180"/>
      <c r="P799" s="177"/>
      <c r="Q799" s="166" t="str">
        <f t="shared" si="286"/>
        <v/>
      </c>
      <c r="R799" s="166"/>
      <c r="S799" s="167" t="e">
        <f>IF(HYPERLINK(INDEX(Tables!D:D,MATCH('BG Justif'!Q799,Tables!F:F,0)))&lt;&gt;"",HYPERLINK(INDEX(Tables!D:D,MATCH('BG Justif'!Q799,Tables!F:F,0)),"Tableau de variation"),"")</f>
        <v>#N/A</v>
      </c>
      <c r="T799" s="168"/>
      <c r="U799" s="169"/>
      <c r="Z799" s="233" t="str">
        <f t="shared" si="287"/>
        <v/>
      </c>
      <c r="AA799" s="233">
        <f t="shared" si="288"/>
        <v>0</v>
      </c>
      <c r="AB799" s="233">
        <f t="shared" si="301"/>
        <v>0</v>
      </c>
      <c r="AC799" s="233">
        <f t="shared" si="302"/>
        <v>0</v>
      </c>
      <c r="AD799" s="233">
        <f t="shared" si="303"/>
        <v>0</v>
      </c>
      <c r="AE799" s="233">
        <f t="shared" si="304"/>
        <v>0</v>
      </c>
      <c r="AF799" s="233">
        <f t="shared" si="305"/>
        <v>0</v>
      </c>
      <c r="AG799" s="233">
        <f t="shared" si="289"/>
        <v>0</v>
      </c>
      <c r="AH799" s="233">
        <f t="shared" si="290"/>
        <v>0</v>
      </c>
      <c r="AI799" s="233">
        <f t="shared" si="291"/>
        <v>0</v>
      </c>
      <c r="AJ799" s="233">
        <f t="shared" si="292"/>
        <v>0</v>
      </c>
      <c r="AK799" s="233">
        <f t="shared" si="293"/>
        <v>0</v>
      </c>
      <c r="AL799" s="233">
        <f t="shared" si="294"/>
        <v>0</v>
      </c>
      <c r="AM799" s="233">
        <f t="shared" si="295"/>
        <v>0</v>
      </c>
      <c r="AN799" s="233">
        <f t="shared" si="296"/>
        <v>0</v>
      </c>
      <c r="AO799" s="233">
        <f t="shared" si="297"/>
        <v>0</v>
      </c>
      <c r="AP799" s="233">
        <f t="shared" si="298"/>
        <v>0</v>
      </c>
      <c r="AQ799" s="233" t="str">
        <f t="shared" si="299"/>
        <v/>
      </c>
      <c r="AR799" s="113">
        <f t="shared" si="300"/>
        <v>0</v>
      </c>
    </row>
    <row r="800" spans="1:44">
      <c r="A800" s="158"/>
      <c r="B800" s="153"/>
      <c r="C800" s="154"/>
      <c r="D800" s="154"/>
      <c r="E800" s="154"/>
      <c r="F800" s="154"/>
      <c r="G800" s="154"/>
      <c r="H800" s="154"/>
      <c r="I800" s="141"/>
      <c r="J800" s="149"/>
      <c r="K800" s="143"/>
      <c r="L800" s="185">
        <f t="shared" si="283"/>
        <v>0</v>
      </c>
      <c r="M800" s="185">
        <f t="shared" si="284"/>
        <v>0</v>
      </c>
      <c r="N800" s="186">
        <f t="shared" si="285"/>
        <v>0</v>
      </c>
      <c r="O800" s="180"/>
      <c r="P800" s="177"/>
      <c r="Q800" s="166" t="str">
        <f t="shared" si="286"/>
        <v/>
      </c>
      <c r="R800" s="166"/>
      <c r="S800" s="167" t="e">
        <f>IF(HYPERLINK(INDEX(Tables!D:D,MATCH('BG Justif'!Q800,Tables!F:F,0)))&lt;&gt;"",HYPERLINK(INDEX(Tables!D:D,MATCH('BG Justif'!Q800,Tables!F:F,0)),"Tableau de variation"),"")</f>
        <v>#N/A</v>
      </c>
      <c r="T800" s="168"/>
      <c r="U800" s="169"/>
      <c r="Z800" s="233" t="str">
        <f t="shared" si="287"/>
        <v/>
      </c>
      <c r="AA800" s="233">
        <f t="shared" si="288"/>
        <v>0</v>
      </c>
      <c r="AB800" s="233">
        <f t="shared" si="301"/>
        <v>0</v>
      </c>
      <c r="AC800" s="233">
        <f t="shared" si="302"/>
        <v>0</v>
      </c>
      <c r="AD800" s="233">
        <f t="shared" si="303"/>
        <v>0</v>
      </c>
      <c r="AE800" s="233">
        <f t="shared" si="304"/>
        <v>0</v>
      </c>
      <c r="AF800" s="233">
        <f t="shared" si="305"/>
        <v>0</v>
      </c>
      <c r="AG800" s="233">
        <f t="shared" si="289"/>
        <v>0</v>
      </c>
      <c r="AH800" s="233">
        <f t="shared" si="290"/>
        <v>0</v>
      </c>
      <c r="AI800" s="233">
        <f t="shared" si="291"/>
        <v>0</v>
      </c>
      <c r="AJ800" s="233">
        <f t="shared" si="292"/>
        <v>0</v>
      </c>
      <c r="AK800" s="233">
        <f t="shared" si="293"/>
        <v>0</v>
      </c>
      <c r="AL800" s="233">
        <f t="shared" si="294"/>
        <v>0</v>
      </c>
      <c r="AM800" s="233">
        <f t="shared" si="295"/>
        <v>0</v>
      </c>
      <c r="AN800" s="233">
        <f t="shared" si="296"/>
        <v>0</v>
      </c>
      <c r="AO800" s="233">
        <f t="shared" si="297"/>
        <v>0</v>
      </c>
      <c r="AP800" s="233">
        <f t="shared" si="298"/>
        <v>0</v>
      </c>
      <c r="AQ800" s="233" t="str">
        <f t="shared" si="299"/>
        <v/>
      </c>
      <c r="AR800" s="113">
        <f t="shared" si="300"/>
        <v>0</v>
      </c>
    </row>
    <row r="801" spans="1:44">
      <c r="A801" s="158"/>
      <c r="B801" s="153"/>
      <c r="C801" s="154"/>
      <c r="D801" s="154"/>
      <c r="E801" s="154"/>
      <c r="F801" s="154"/>
      <c r="G801" s="154"/>
      <c r="H801" s="154"/>
      <c r="I801" s="150"/>
      <c r="J801" s="149"/>
      <c r="K801" s="151"/>
      <c r="L801" s="185">
        <f t="shared" si="283"/>
        <v>0</v>
      </c>
      <c r="M801" s="185">
        <f t="shared" si="284"/>
        <v>0</v>
      </c>
      <c r="N801" s="186">
        <f t="shared" si="285"/>
        <v>0</v>
      </c>
      <c r="O801" s="180"/>
      <c r="P801" s="177"/>
      <c r="Q801" s="166" t="str">
        <f t="shared" si="286"/>
        <v/>
      </c>
      <c r="R801" s="166"/>
      <c r="S801" s="167" t="e">
        <f>IF(HYPERLINK(INDEX(Tables!D:D,MATCH('BG Justif'!Q801,Tables!F:F,0)))&lt;&gt;"",HYPERLINK(INDEX(Tables!D:D,MATCH('BG Justif'!Q801,Tables!F:F,0)),"Tableau de variation"),"")</f>
        <v>#N/A</v>
      </c>
      <c r="T801" s="168"/>
      <c r="U801" s="169"/>
      <c r="Z801" s="233" t="str">
        <f t="shared" si="287"/>
        <v/>
      </c>
      <c r="AA801" s="233">
        <f t="shared" si="288"/>
        <v>0</v>
      </c>
      <c r="AB801" s="233">
        <f t="shared" si="301"/>
        <v>0</v>
      </c>
      <c r="AC801" s="233">
        <f t="shared" si="302"/>
        <v>0</v>
      </c>
      <c r="AD801" s="233">
        <f t="shared" si="303"/>
        <v>0</v>
      </c>
      <c r="AE801" s="233">
        <f t="shared" si="304"/>
        <v>0</v>
      </c>
      <c r="AF801" s="233">
        <f t="shared" si="305"/>
        <v>0</v>
      </c>
      <c r="AG801" s="233">
        <f t="shared" si="289"/>
        <v>0</v>
      </c>
      <c r="AH801" s="233">
        <f t="shared" si="290"/>
        <v>0</v>
      </c>
      <c r="AI801" s="233">
        <f t="shared" si="291"/>
        <v>0</v>
      </c>
      <c r="AJ801" s="233">
        <f t="shared" si="292"/>
        <v>0</v>
      </c>
      <c r="AK801" s="233">
        <f t="shared" si="293"/>
        <v>0</v>
      </c>
      <c r="AL801" s="233">
        <f t="shared" si="294"/>
        <v>0</v>
      </c>
      <c r="AM801" s="233">
        <f t="shared" si="295"/>
        <v>0</v>
      </c>
      <c r="AN801" s="233">
        <f t="shared" si="296"/>
        <v>0</v>
      </c>
      <c r="AO801" s="233">
        <f t="shared" si="297"/>
        <v>0</v>
      </c>
      <c r="AP801" s="233">
        <f t="shared" si="298"/>
        <v>0</v>
      </c>
      <c r="AQ801" s="233" t="str">
        <f t="shared" si="299"/>
        <v/>
      </c>
      <c r="AR801" s="113">
        <f t="shared" si="300"/>
        <v>0</v>
      </c>
    </row>
    <row r="802" spans="1:44">
      <c r="A802" s="158"/>
      <c r="B802" s="153"/>
      <c r="C802" s="154"/>
      <c r="D802" s="154"/>
      <c r="E802" s="154"/>
      <c r="F802" s="154"/>
      <c r="G802" s="154"/>
      <c r="H802" s="154"/>
      <c r="I802" s="141"/>
      <c r="J802" s="149"/>
      <c r="K802" s="143"/>
      <c r="L802" s="185">
        <f t="shared" si="283"/>
        <v>0</v>
      </c>
      <c r="M802" s="185">
        <f t="shared" si="284"/>
        <v>0</v>
      </c>
      <c r="N802" s="186">
        <f t="shared" si="285"/>
        <v>0</v>
      </c>
      <c r="O802" s="180"/>
      <c r="P802" s="177"/>
      <c r="Q802" s="166" t="str">
        <f t="shared" si="286"/>
        <v/>
      </c>
      <c r="R802" s="166"/>
      <c r="S802" s="167" t="e">
        <f>IF(HYPERLINK(INDEX(Tables!D:D,MATCH('BG Justif'!Q802,Tables!F:F,0)))&lt;&gt;"",HYPERLINK(INDEX(Tables!D:D,MATCH('BG Justif'!Q802,Tables!F:F,0)),"Tableau de variation"),"")</f>
        <v>#N/A</v>
      </c>
      <c r="T802" s="168"/>
      <c r="U802" s="169"/>
      <c r="Z802" s="233" t="str">
        <f t="shared" si="287"/>
        <v/>
      </c>
      <c r="AA802" s="233">
        <f t="shared" si="288"/>
        <v>0</v>
      </c>
      <c r="AB802" s="233">
        <f t="shared" si="301"/>
        <v>0</v>
      </c>
      <c r="AC802" s="233">
        <f t="shared" si="302"/>
        <v>0</v>
      </c>
      <c r="AD802" s="233">
        <f t="shared" si="303"/>
        <v>0</v>
      </c>
      <c r="AE802" s="233">
        <f t="shared" si="304"/>
        <v>0</v>
      </c>
      <c r="AF802" s="233">
        <f t="shared" si="305"/>
        <v>0</v>
      </c>
      <c r="AG802" s="233">
        <f t="shared" si="289"/>
        <v>0</v>
      </c>
      <c r="AH802" s="233">
        <f t="shared" si="290"/>
        <v>0</v>
      </c>
      <c r="AI802" s="233">
        <f t="shared" si="291"/>
        <v>0</v>
      </c>
      <c r="AJ802" s="233">
        <f t="shared" si="292"/>
        <v>0</v>
      </c>
      <c r="AK802" s="233">
        <f t="shared" si="293"/>
        <v>0</v>
      </c>
      <c r="AL802" s="233">
        <f t="shared" si="294"/>
        <v>0</v>
      </c>
      <c r="AM802" s="233">
        <f t="shared" si="295"/>
        <v>0</v>
      </c>
      <c r="AN802" s="233">
        <f t="shared" si="296"/>
        <v>0</v>
      </c>
      <c r="AO802" s="233">
        <f t="shared" si="297"/>
        <v>0</v>
      </c>
      <c r="AP802" s="233">
        <f t="shared" si="298"/>
        <v>0</v>
      </c>
      <c r="AQ802" s="233" t="str">
        <f t="shared" si="299"/>
        <v/>
      </c>
      <c r="AR802" s="113">
        <f t="shared" si="300"/>
        <v>0</v>
      </c>
    </row>
    <row r="803" spans="1:44">
      <c r="A803" s="158"/>
      <c r="B803" s="153"/>
      <c r="C803" s="154"/>
      <c r="D803" s="154"/>
      <c r="E803" s="154"/>
      <c r="F803" s="154"/>
      <c r="G803" s="154"/>
      <c r="H803" s="154"/>
      <c r="I803" s="150"/>
      <c r="J803" s="149"/>
      <c r="K803" s="151"/>
      <c r="L803" s="185">
        <f t="shared" si="283"/>
        <v>0</v>
      </c>
      <c r="M803" s="185">
        <f t="shared" si="284"/>
        <v>0</v>
      </c>
      <c r="N803" s="186">
        <f t="shared" si="285"/>
        <v>0</v>
      </c>
      <c r="O803" s="180"/>
      <c r="P803" s="177"/>
      <c r="Q803" s="166" t="str">
        <f t="shared" si="286"/>
        <v/>
      </c>
      <c r="R803" s="166"/>
      <c r="S803" s="167" t="e">
        <f>IF(HYPERLINK(INDEX(Tables!D:D,MATCH('BG Justif'!Q803,Tables!F:F,0)))&lt;&gt;"",HYPERLINK(INDEX(Tables!D:D,MATCH('BG Justif'!Q803,Tables!F:F,0)),"Tableau de variation"),"")</f>
        <v>#N/A</v>
      </c>
      <c r="T803" s="168"/>
      <c r="U803" s="169"/>
      <c r="Z803" s="233" t="str">
        <f t="shared" si="287"/>
        <v/>
      </c>
      <c r="AA803" s="233">
        <f t="shared" si="288"/>
        <v>0</v>
      </c>
      <c r="AB803" s="233">
        <f t="shared" si="301"/>
        <v>0</v>
      </c>
      <c r="AC803" s="233">
        <f t="shared" si="302"/>
        <v>0</v>
      </c>
      <c r="AD803" s="233">
        <f t="shared" si="303"/>
        <v>0</v>
      </c>
      <c r="AE803" s="233">
        <f t="shared" si="304"/>
        <v>0</v>
      </c>
      <c r="AF803" s="233">
        <f t="shared" si="305"/>
        <v>0</v>
      </c>
      <c r="AG803" s="233">
        <f t="shared" si="289"/>
        <v>0</v>
      </c>
      <c r="AH803" s="233">
        <f t="shared" si="290"/>
        <v>0</v>
      </c>
      <c r="AI803" s="233">
        <f t="shared" si="291"/>
        <v>0</v>
      </c>
      <c r="AJ803" s="233">
        <f t="shared" si="292"/>
        <v>0</v>
      </c>
      <c r="AK803" s="233">
        <f t="shared" si="293"/>
        <v>0</v>
      </c>
      <c r="AL803" s="233">
        <f t="shared" si="294"/>
        <v>0</v>
      </c>
      <c r="AM803" s="233">
        <f t="shared" si="295"/>
        <v>0</v>
      </c>
      <c r="AN803" s="233">
        <f t="shared" si="296"/>
        <v>0</v>
      </c>
      <c r="AO803" s="233">
        <f t="shared" si="297"/>
        <v>0</v>
      </c>
      <c r="AP803" s="233">
        <f t="shared" si="298"/>
        <v>0</v>
      </c>
      <c r="AQ803" s="233" t="str">
        <f t="shared" si="299"/>
        <v/>
      </c>
      <c r="AR803" s="113">
        <f t="shared" si="300"/>
        <v>0</v>
      </c>
    </row>
    <row r="804" spans="1:44">
      <c r="A804" s="158"/>
      <c r="B804" s="153"/>
      <c r="C804" s="154"/>
      <c r="D804" s="154"/>
      <c r="E804" s="154"/>
      <c r="F804" s="154"/>
      <c r="G804" s="154"/>
      <c r="H804" s="154"/>
      <c r="I804" s="141"/>
      <c r="J804" s="149"/>
      <c r="K804" s="143"/>
      <c r="L804" s="185">
        <f t="shared" si="283"/>
        <v>0</v>
      </c>
      <c r="M804" s="185">
        <f t="shared" si="284"/>
        <v>0</v>
      </c>
      <c r="N804" s="186">
        <f t="shared" si="285"/>
        <v>0</v>
      </c>
      <c r="O804" s="180"/>
      <c r="P804" s="177"/>
      <c r="Q804" s="166" t="str">
        <f t="shared" si="286"/>
        <v/>
      </c>
      <c r="R804" s="166"/>
      <c r="S804" s="167" t="e">
        <f>IF(HYPERLINK(INDEX(Tables!D:D,MATCH('BG Justif'!Q804,Tables!F:F,0)))&lt;&gt;"",HYPERLINK(INDEX(Tables!D:D,MATCH('BG Justif'!Q804,Tables!F:F,0)),"Tableau de variation"),"")</f>
        <v>#N/A</v>
      </c>
      <c r="T804" s="168"/>
      <c r="U804" s="169"/>
      <c r="Z804" s="233" t="str">
        <f t="shared" si="287"/>
        <v/>
      </c>
      <c r="AA804" s="233">
        <f t="shared" si="288"/>
        <v>0</v>
      </c>
      <c r="AB804" s="233">
        <f t="shared" si="301"/>
        <v>0</v>
      </c>
      <c r="AC804" s="233">
        <f t="shared" si="302"/>
        <v>0</v>
      </c>
      <c r="AD804" s="233">
        <f t="shared" si="303"/>
        <v>0</v>
      </c>
      <c r="AE804" s="233">
        <f t="shared" si="304"/>
        <v>0</v>
      </c>
      <c r="AF804" s="233">
        <f t="shared" si="305"/>
        <v>0</v>
      </c>
      <c r="AG804" s="233">
        <f t="shared" si="289"/>
        <v>0</v>
      </c>
      <c r="AH804" s="233">
        <f t="shared" si="290"/>
        <v>0</v>
      </c>
      <c r="AI804" s="233">
        <f t="shared" si="291"/>
        <v>0</v>
      </c>
      <c r="AJ804" s="233">
        <f t="shared" si="292"/>
        <v>0</v>
      </c>
      <c r="AK804" s="233">
        <f t="shared" si="293"/>
        <v>0</v>
      </c>
      <c r="AL804" s="233">
        <f t="shared" si="294"/>
        <v>0</v>
      </c>
      <c r="AM804" s="233">
        <f t="shared" si="295"/>
        <v>0</v>
      </c>
      <c r="AN804" s="233">
        <f t="shared" si="296"/>
        <v>0</v>
      </c>
      <c r="AO804" s="233">
        <f t="shared" si="297"/>
        <v>0</v>
      </c>
      <c r="AP804" s="233">
        <f t="shared" si="298"/>
        <v>0</v>
      </c>
      <c r="AQ804" s="233" t="str">
        <f t="shared" si="299"/>
        <v/>
      </c>
      <c r="AR804" s="113">
        <f t="shared" si="300"/>
        <v>0</v>
      </c>
    </row>
    <row r="805" spans="1:44">
      <c r="A805" s="158"/>
      <c r="B805" s="153"/>
      <c r="C805" s="154"/>
      <c r="D805" s="154"/>
      <c r="E805" s="154"/>
      <c r="F805" s="154"/>
      <c r="G805" s="154"/>
      <c r="H805" s="154"/>
      <c r="I805" s="150"/>
      <c r="J805" s="149"/>
      <c r="K805" s="151"/>
      <c r="L805" s="185">
        <f t="shared" si="283"/>
        <v>0</v>
      </c>
      <c r="M805" s="185">
        <f t="shared" si="284"/>
        <v>0</v>
      </c>
      <c r="N805" s="186">
        <f t="shared" si="285"/>
        <v>0</v>
      </c>
      <c r="O805" s="180"/>
      <c r="P805" s="177"/>
      <c r="Q805" s="166" t="str">
        <f t="shared" si="286"/>
        <v/>
      </c>
      <c r="R805" s="166"/>
      <c r="S805" s="167" t="e">
        <f>IF(HYPERLINK(INDEX(Tables!D:D,MATCH('BG Justif'!Q805,Tables!F:F,0)))&lt;&gt;"",HYPERLINK(INDEX(Tables!D:D,MATCH('BG Justif'!Q805,Tables!F:F,0)),"Tableau de variation"),"")</f>
        <v>#N/A</v>
      </c>
      <c r="T805" s="168"/>
      <c r="U805" s="169"/>
      <c r="Z805" s="233" t="str">
        <f t="shared" si="287"/>
        <v/>
      </c>
      <c r="AA805" s="233">
        <f t="shared" si="288"/>
        <v>0</v>
      </c>
      <c r="AB805" s="233">
        <f t="shared" si="301"/>
        <v>0</v>
      </c>
      <c r="AC805" s="233">
        <f t="shared" si="302"/>
        <v>0</v>
      </c>
      <c r="AD805" s="233">
        <f t="shared" si="303"/>
        <v>0</v>
      </c>
      <c r="AE805" s="233">
        <f t="shared" si="304"/>
        <v>0</v>
      </c>
      <c r="AF805" s="233">
        <f t="shared" si="305"/>
        <v>0</v>
      </c>
      <c r="AG805" s="233">
        <f t="shared" si="289"/>
        <v>0</v>
      </c>
      <c r="AH805" s="233">
        <f t="shared" si="290"/>
        <v>0</v>
      </c>
      <c r="AI805" s="233">
        <f t="shared" si="291"/>
        <v>0</v>
      </c>
      <c r="AJ805" s="233">
        <f t="shared" si="292"/>
        <v>0</v>
      </c>
      <c r="AK805" s="233">
        <f t="shared" si="293"/>
        <v>0</v>
      </c>
      <c r="AL805" s="233">
        <f t="shared" si="294"/>
        <v>0</v>
      </c>
      <c r="AM805" s="233">
        <f t="shared" si="295"/>
        <v>0</v>
      </c>
      <c r="AN805" s="233">
        <f t="shared" si="296"/>
        <v>0</v>
      </c>
      <c r="AO805" s="233">
        <f t="shared" si="297"/>
        <v>0</v>
      </c>
      <c r="AP805" s="233">
        <f t="shared" si="298"/>
        <v>0</v>
      </c>
      <c r="AQ805" s="233" t="str">
        <f t="shared" si="299"/>
        <v/>
      </c>
      <c r="AR805" s="113">
        <f t="shared" si="300"/>
        <v>0</v>
      </c>
    </row>
    <row r="806" spans="1:44">
      <c r="A806" s="158"/>
      <c r="B806" s="153"/>
      <c r="C806" s="154"/>
      <c r="D806" s="154"/>
      <c r="E806" s="154"/>
      <c r="F806" s="154"/>
      <c r="G806" s="154"/>
      <c r="H806" s="154"/>
      <c r="I806" s="141"/>
      <c r="J806" s="149"/>
      <c r="K806" s="143"/>
      <c r="L806" s="185">
        <f t="shared" si="283"/>
        <v>0</v>
      </c>
      <c r="M806" s="185">
        <f t="shared" si="284"/>
        <v>0</v>
      </c>
      <c r="N806" s="186">
        <f t="shared" si="285"/>
        <v>0</v>
      </c>
      <c r="O806" s="180"/>
      <c r="P806" s="177"/>
      <c r="Q806" s="166" t="str">
        <f t="shared" si="286"/>
        <v/>
      </c>
      <c r="R806" s="166"/>
      <c r="S806" s="167" t="e">
        <f>IF(HYPERLINK(INDEX(Tables!D:D,MATCH('BG Justif'!Q806,Tables!F:F,0)))&lt;&gt;"",HYPERLINK(INDEX(Tables!D:D,MATCH('BG Justif'!Q806,Tables!F:F,0)),"Tableau de variation"),"")</f>
        <v>#N/A</v>
      </c>
      <c r="T806" s="168"/>
      <c r="U806" s="169"/>
      <c r="Z806" s="233" t="str">
        <f t="shared" si="287"/>
        <v/>
      </c>
      <c r="AA806" s="233">
        <f t="shared" si="288"/>
        <v>0</v>
      </c>
      <c r="AB806" s="233">
        <f t="shared" si="301"/>
        <v>0</v>
      </c>
      <c r="AC806" s="233">
        <f t="shared" si="302"/>
        <v>0</v>
      </c>
      <c r="AD806" s="233">
        <f t="shared" si="303"/>
        <v>0</v>
      </c>
      <c r="AE806" s="233">
        <f t="shared" si="304"/>
        <v>0</v>
      </c>
      <c r="AF806" s="233">
        <f t="shared" si="305"/>
        <v>0</v>
      </c>
      <c r="AG806" s="233">
        <f t="shared" si="289"/>
        <v>0</v>
      </c>
      <c r="AH806" s="233">
        <f t="shared" si="290"/>
        <v>0</v>
      </c>
      <c r="AI806" s="233">
        <f t="shared" si="291"/>
        <v>0</v>
      </c>
      <c r="AJ806" s="233">
        <f t="shared" si="292"/>
        <v>0</v>
      </c>
      <c r="AK806" s="233">
        <f t="shared" si="293"/>
        <v>0</v>
      </c>
      <c r="AL806" s="233">
        <f t="shared" si="294"/>
        <v>0</v>
      </c>
      <c r="AM806" s="233">
        <f t="shared" si="295"/>
        <v>0</v>
      </c>
      <c r="AN806" s="233">
        <f t="shared" si="296"/>
        <v>0</v>
      </c>
      <c r="AO806" s="233">
        <f t="shared" si="297"/>
        <v>0</v>
      </c>
      <c r="AP806" s="233">
        <f t="shared" si="298"/>
        <v>0</v>
      </c>
      <c r="AQ806" s="233" t="str">
        <f t="shared" si="299"/>
        <v/>
      </c>
      <c r="AR806" s="113">
        <f t="shared" si="300"/>
        <v>0</v>
      </c>
    </row>
    <row r="807" spans="1:44">
      <c r="A807" s="158"/>
      <c r="B807" s="153"/>
      <c r="C807" s="154"/>
      <c r="D807" s="154"/>
      <c r="E807" s="154"/>
      <c r="F807" s="154"/>
      <c r="G807" s="154"/>
      <c r="H807" s="154"/>
      <c r="I807" s="150"/>
      <c r="J807" s="149"/>
      <c r="K807" s="151"/>
      <c r="L807" s="185">
        <f t="shared" si="283"/>
        <v>0</v>
      </c>
      <c r="M807" s="185">
        <f t="shared" si="284"/>
        <v>0</v>
      </c>
      <c r="N807" s="186">
        <f t="shared" si="285"/>
        <v>0</v>
      </c>
      <c r="O807" s="180"/>
      <c r="P807" s="177"/>
      <c r="Q807" s="166" t="str">
        <f t="shared" si="286"/>
        <v/>
      </c>
      <c r="R807" s="166"/>
      <c r="S807" s="167" t="e">
        <f>IF(HYPERLINK(INDEX(Tables!D:D,MATCH('BG Justif'!Q807,Tables!F:F,0)))&lt;&gt;"",HYPERLINK(INDEX(Tables!D:D,MATCH('BG Justif'!Q807,Tables!F:F,0)),"Tableau de variation"),"")</f>
        <v>#N/A</v>
      </c>
      <c r="T807" s="168"/>
      <c r="U807" s="169"/>
      <c r="Z807" s="233" t="str">
        <f t="shared" si="287"/>
        <v/>
      </c>
      <c r="AA807" s="233">
        <f t="shared" si="288"/>
        <v>0</v>
      </c>
      <c r="AB807" s="233">
        <f t="shared" si="301"/>
        <v>0</v>
      </c>
      <c r="AC807" s="233">
        <f t="shared" si="302"/>
        <v>0</v>
      </c>
      <c r="AD807" s="233">
        <f t="shared" si="303"/>
        <v>0</v>
      </c>
      <c r="AE807" s="233">
        <f t="shared" si="304"/>
        <v>0</v>
      </c>
      <c r="AF807" s="233">
        <f t="shared" si="305"/>
        <v>0</v>
      </c>
      <c r="AG807" s="233">
        <f t="shared" si="289"/>
        <v>0</v>
      </c>
      <c r="AH807" s="233">
        <f t="shared" si="290"/>
        <v>0</v>
      </c>
      <c r="AI807" s="233">
        <f t="shared" si="291"/>
        <v>0</v>
      </c>
      <c r="AJ807" s="233">
        <f t="shared" si="292"/>
        <v>0</v>
      </c>
      <c r="AK807" s="233">
        <f t="shared" si="293"/>
        <v>0</v>
      </c>
      <c r="AL807" s="233">
        <f t="shared" si="294"/>
        <v>0</v>
      </c>
      <c r="AM807" s="233">
        <f t="shared" si="295"/>
        <v>0</v>
      </c>
      <c r="AN807" s="233">
        <f t="shared" si="296"/>
        <v>0</v>
      </c>
      <c r="AO807" s="233">
        <f t="shared" si="297"/>
        <v>0</v>
      </c>
      <c r="AP807" s="233">
        <f t="shared" si="298"/>
        <v>0</v>
      </c>
      <c r="AQ807" s="233" t="str">
        <f t="shared" si="299"/>
        <v/>
      </c>
      <c r="AR807" s="113">
        <f t="shared" si="300"/>
        <v>0</v>
      </c>
    </row>
    <row r="808" spans="1:44">
      <c r="A808" s="158"/>
      <c r="B808" s="153"/>
      <c r="C808" s="154"/>
      <c r="D808" s="154"/>
      <c r="E808" s="154"/>
      <c r="F808" s="154"/>
      <c r="G808" s="154"/>
      <c r="H808" s="154"/>
      <c r="I808" s="141"/>
      <c r="J808" s="149"/>
      <c r="K808" s="143"/>
      <c r="L808" s="185">
        <f t="shared" si="283"/>
        <v>0</v>
      </c>
      <c r="M808" s="185">
        <f t="shared" si="284"/>
        <v>0</v>
      </c>
      <c r="N808" s="186">
        <f t="shared" si="285"/>
        <v>0</v>
      </c>
      <c r="O808" s="180"/>
      <c r="P808" s="177"/>
      <c r="Q808" s="166" t="str">
        <f t="shared" si="286"/>
        <v/>
      </c>
      <c r="R808" s="166"/>
      <c r="S808" s="167" t="e">
        <f>IF(HYPERLINK(INDEX(Tables!D:D,MATCH('BG Justif'!Q808,Tables!F:F,0)))&lt;&gt;"",HYPERLINK(INDEX(Tables!D:D,MATCH('BG Justif'!Q808,Tables!F:F,0)),"Tableau de variation"),"")</f>
        <v>#N/A</v>
      </c>
      <c r="T808" s="168"/>
      <c r="U808" s="169"/>
      <c r="Z808" s="233" t="str">
        <f t="shared" si="287"/>
        <v/>
      </c>
      <c r="AA808" s="233">
        <f t="shared" si="288"/>
        <v>0</v>
      </c>
      <c r="AB808" s="233">
        <f t="shared" si="301"/>
        <v>0</v>
      </c>
      <c r="AC808" s="233">
        <f t="shared" si="302"/>
        <v>0</v>
      </c>
      <c r="AD808" s="233">
        <f t="shared" si="303"/>
        <v>0</v>
      </c>
      <c r="AE808" s="233">
        <f t="shared" si="304"/>
        <v>0</v>
      </c>
      <c r="AF808" s="233">
        <f t="shared" si="305"/>
        <v>0</v>
      </c>
      <c r="AG808" s="233">
        <f t="shared" si="289"/>
        <v>0</v>
      </c>
      <c r="AH808" s="233">
        <f t="shared" si="290"/>
        <v>0</v>
      </c>
      <c r="AI808" s="233">
        <f t="shared" si="291"/>
        <v>0</v>
      </c>
      <c r="AJ808" s="233">
        <f t="shared" si="292"/>
        <v>0</v>
      </c>
      <c r="AK808" s="233">
        <f t="shared" si="293"/>
        <v>0</v>
      </c>
      <c r="AL808" s="233">
        <f t="shared" si="294"/>
        <v>0</v>
      </c>
      <c r="AM808" s="233">
        <f t="shared" si="295"/>
        <v>0</v>
      </c>
      <c r="AN808" s="233">
        <f t="shared" si="296"/>
        <v>0</v>
      </c>
      <c r="AO808" s="233">
        <f t="shared" si="297"/>
        <v>0</v>
      </c>
      <c r="AP808" s="233">
        <f t="shared" si="298"/>
        <v>0</v>
      </c>
      <c r="AQ808" s="233" t="str">
        <f t="shared" si="299"/>
        <v/>
      </c>
      <c r="AR808" s="113">
        <f t="shared" si="300"/>
        <v>0</v>
      </c>
    </row>
    <row r="809" spans="1:44">
      <c r="A809" s="158"/>
      <c r="B809" s="153"/>
      <c r="C809" s="154"/>
      <c r="D809" s="154"/>
      <c r="E809" s="154"/>
      <c r="F809" s="154"/>
      <c r="G809" s="154"/>
      <c r="H809" s="154"/>
      <c r="I809" s="150"/>
      <c r="J809" s="149"/>
      <c r="K809" s="151"/>
      <c r="L809" s="185">
        <f t="shared" si="283"/>
        <v>0</v>
      </c>
      <c r="M809" s="185">
        <f t="shared" si="284"/>
        <v>0</v>
      </c>
      <c r="N809" s="186">
        <f t="shared" si="285"/>
        <v>0</v>
      </c>
      <c r="O809" s="180"/>
      <c r="P809" s="177"/>
      <c r="Q809" s="166" t="str">
        <f t="shared" si="286"/>
        <v/>
      </c>
      <c r="R809" s="166"/>
      <c r="S809" s="167" t="e">
        <f>IF(HYPERLINK(INDEX(Tables!D:D,MATCH('BG Justif'!Q809,Tables!F:F,0)))&lt;&gt;"",HYPERLINK(INDEX(Tables!D:D,MATCH('BG Justif'!Q809,Tables!F:F,0)),"Tableau de variation"),"")</f>
        <v>#N/A</v>
      </c>
      <c r="T809" s="168"/>
      <c r="U809" s="169"/>
      <c r="Z809" s="233" t="str">
        <f t="shared" si="287"/>
        <v/>
      </c>
      <c r="AA809" s="233">
        <f t="shared" si="288"/>
        <v>0</v>
      </c>
      <c r="AB809" s="233">
        <f t="shared" si="301"/>
        <v>0</v>
      </c>
      <c r="AC809" s="233">
        <f t="shared" si="302"/>
        <v>0</v>
      </c>
      <c r="AD809" s="233">
        <f t="shared" si="303"/>
        <v>0</v>
      </c>
      <c r="AE809" s="233">
        <f t="shared" si="304"/>
        <v>0</v>
      </c>
      <c r="AF809" s="233">
        <f t="shared" si="305"/>
        <v>0</v>
      </c>
      <c r="AG809" s="233">
        <f t="shared" si="289"/>
        <v>0</v>
      </c>
      <c r="AH809" s="233">
        <f t="shared" si="290"/>
        <v>0</v>
      </c>
      <c r="AI809" s="233">
        <f t="shared" si="291"/>
        <v>0</v>
      </c>
      <c r="AJ809" s="233">
        <f t="shared" si="292"/>
        <v>0</v>
      </c>
      <c r="AK809" s="233">
        <f t="shared" si="293"/>
        <v>0</v>
      </c>
      <c r="AL809" s="233">
        <f t="shared" si="294"/>
        <v>0</v>
      </c>
      <c r="AM809" s="233">
        <f t="shared" si="295"/>
        <v>0</v>
      </c>
      <c r="AN809" s="233">
        <f t="shared" si="296"/>
        <v>0</v>
      </c>
      <c r="AO809" s="233">
        <f t="shared" si="297"/>
        <v>0</v>
      </c>
      <c r="AP809" s="233">
        <f t="shared" si="298"/>
        <v>0</v>
      </c>
      <c r="AQ809" s="233" t="str">
        <f t="shared" si="299"/>
        <v/>
      </c>
      <c r="AR809" s="113">
        <f t="shared" si="300"/>
        <v>0</v>
      </c>
    </row>
    <row r="810" spans="1:44">
      <c r="A810" s="158"/>
      <c r="B810" s="153"/>
      <c r="C810" s="154"/>
      <c r="D810" s="154"/>
      <c r="E810" s="154"/>
      <c r="F810" s="154"/>
      <c r="G810" s="154"/>
      <c r="H810" s="154"/>
      <c r="I810" s="141"/>
      <c r="J810" s="149"/>
      <c r="K810" s="143"/>
      <c r="L810" s="185">
        <f t="shared" ref="L810:L873" si="306">+C810-D810</f>
        <v>0</v>
      </c>
      <c r="M810" s="185">
        <f t="shared" ref="M810:M873" si="307">+G810-H810</f>
        <v>0</v>
      </c>
      <c r="N810" s="186">
        <f t="shared" ref="N810:N873" si="308">-L810+M810</f>
        <v>0</v>
      </c>
      <c r="O810" s="180"/>
      <c r="P810" s="177"/>
      <c r="Q810" s="166" t="str">
        <f t="shared" si="286"/>
        <v/>
      </c>
      <c r="R810" s="166"/>
      <c r="S810" s="167" t="e">
        <f>IF(HYPERLINK(INDEX(Tables!D:D,MATCH('BG Justif'!Q810,Tables!F:F,0)))&lt;&gt;"",HYPERLINK(INDEX(Tables!D:D,MATCH('BG Justif'!Q810,Tables!F:F,0)),"Tableau de variation"),"")</f>
        <v>#N/A</v>
      </c>
      <c r="T810" s="168"/>
      <c r="U810" s="169"/>
      <c r="Z810" s="233" t="str">
        <f t="shared" si="287"/>
        <v/>
      </c>
      <c r="AA810" s="233">
        <f t="shared" si="288"/>
        <v>0</v>
      </c>
      <c r="AB810" s="233">
        <f t="shared" si="301"/>
        <v>0</v>
      </c>
      <c r="AC810" s="233">
        <f t="shared" si="302"/>
        <v>0</v>
      </c>
      <c r="AD810" s="233">
        <f t="shared" si="303"/>
        <v>0</v>
      </c>
      <c r="AE810" s="233">
        <f t="shared" si="304"/>
        <v>0</v>
      </c>
      <c r="AF810" s="233">
        <f t="shared" si="305"/>
        <v>0</v>
      </c>
      <c r="AG810" s="233">
        <f t="shared" si="289"/>
        <v>0</v>
      </c>
      <c r="AH810" s="233">
        <f t="shared" si="290"/>
        <v>0</v>
      </c>
      <c r="AI810" s="233">
        <f t="shared" si="291"/>
        <v>0</v>
      </c>
      <c r="AJ810" s="233">
        <f t="shared" si="292"/>
        <v>0</v>
      </c>
      <c r="AK810" s="233">
        <f t="shared" si="293"/>
        <v>0</v>
      </c>
      <c r="AL810" s="233">
        <f t="shared" si="294"/>
        <v>0</v>
      </c>
      <c r="AM810" s="233">
        <f t="shared" si="295"/>
        <v>0</v>
      </c>
      <c r="AN810" s="233">
        <f t="shared" si="296"/>
        <v>0</v>
      </c>
      <c r="AO810" s="233">
        <f t="shared" si="297"/>
        <v>0</v>
      </c>
      <c r="AP810" s="233">
        <f t="shared" si="298"/>
        <v>0</v>
      </c>
      <c r="AQ810" s="233" t="str">
        <f t="shared" si="299"/>
        <v/>
      </c>
      <c r="AR810" s="113">
        <f t="shared" si="300"/>
        <v>0</v>
      </c>
    </row>
    <row r="811" spans="1:44">
      <c r="A811" s="158"/>
      <c r="B811" s="153"/>
      <c r="C811" s="154"/>
      <c r="D811" s="154"/>
      <c r="E811" s="154"/>
      <c r="F811" s="154"/>
      <c r="G811" s="154"/>
      <c r="H811" s="154"/>
      <c r="I811" s="150"/>
      <c r="J811" s="149"/>
      <c r="K811" s="151"/>
      <c r="L811" s="185">
        <f t="shared" si="306"/>
        <v>0</v>
      </c>
      <c r="M811" s="185">
        <f t="shared" si="307"/>
        <v>0</v>
      </c>
      <c r="N811" s="186">
        <f t="shared" si="308"/>
        <v>0</v>
      </c>
      <c r="O811" s="180"/>
      <c r="P811" s="177"/>
      <c r="Q811" s="166" t="str">
        <f t="shared" si="286"/>
        <v/>
      </c>
      <c r="R811" s="166"/>
      <c r="S811" s="167" t="e">
        <f>IF(HYPERLINK(INDEX(Tables!D:D,MATCH('BG Justif'!Q811,Tables!F:F,0)))&lt;&gt;"",HYPERLINK(INDEX(Tables!D:D,MATCH('BG Justif'!Q811,Tables!F:F,0)),"Tableau de variation"),"")</f>
        <v>#N/A</v>
      </c>
      <c r="T811" s="168"/>
      <c r="U811" s="169"/>
      <c r="Z811" s="233" t="str">
        <f t="shared" si="287"/>
        <v/>
      </c>
      <c r="AA811" s="233">
        <f t="shared" si="288"/>
        <v>0</v>
      </c>
      <c r="AB811" s="233">
        <f t="shared" si="301"/>
        <v>0</v>
      </c>
      <c r="AC811" s="233">
        <f t="shared" si="302"/>
        <v>0</v>
      </c>
      <c r="AD811" s="233">
        <f t="shared" si="303"/>
        <v>0</v>
      </c>
      <c r="AE811" s="233">
        <f t="shared" si="304"/>
        <v>0</v>
      </c>
      <c r="AF811" s="233">
        <f t="shared" si="305"/>
        <v>0</v>
      </c>
      <c r="AG811" s="233">
        <f t="shared" si="289"/>
        <v>0</v>
      </c>
      <c r="AH811" s="233">
        <f t="shared" si="290"/>
        <v>0</v>
      </c>
      <c r="AI811" s="233">
        <f t="shared" si="291"/>
        <v>0</v>
      </c>
      <c r="AJ811" s="233">
        <f t="shared" si="292"/>
        <v>0</v>
      </c>
      <c r="AK811" s="233">
        <f t="shared" si="293"/>
        <v>0</v>
      </c>
      <c r="AL811" s="233">
        <f t="shared" si="294"/>
        <v>0</v>
      </c>
      <c r="AM811" s="233">
        <f t="shared" si="295"/>
        <v>0</v>
      </c>
      <c r="AN811" s="233">
        <f t="shared" si="296"/>
        <v>0</v>
      </c>
      <c r="AO811" s="233">
        <f t="shared" si="297"/>
        <v>0</v>
      </c>
      <c r="AP811" s="233">
        <f t="shared" si="298"/>
        <v>0</v>
      </c>
      <c r="AQ811" s="233" t="str">
        <f t="shared" si="299"/>
        <v/>
      </c>
      <c r="AR811" s="113">
        <f t="shared" si="300"/>
        <v>0</v>
      </c>
    </row>
    <row r="812" spans="1:44">
      <c r="A812" s="158"/>
      <c r="B812" s="153"/>
      <c r="C812" s="154"/>
      <c r="D812" s="154"/>
      <c r="E812" s="154"/>
      <c r="F812" s="154"/>
      <c r="G812" s="154"/>
      <c r="H812" s="154"/>
      <c r="I812" s="141"/>
      <c r="J812" s="149"/>
      <c r="K812" s="143"/>
      <c r="L812" s="185">
        <f t="shared" si="306"/>
        <v>0</v>
      </c>
      <c r="M812" s="185">
        <f t="shared" si="307"/>
        <v>0</v>
      </c>
      <c r="N812" s="186">
        <f t="shared" si="308"/>
        <v>0</v>
      </c>
      <c r="O812" s="180"/>
      <c r="P812" s="177"/>
      <c r="Q812" s="166" t="str">
        <f t="shared" si="286"/>
        <v/>
      </c>
      <c r="R812" s="166"/>
      <c r="S812" s="167" t="e">
        <f>IF(HYPERLINK(INDEX(Tables!D:D,MATCH('BG Justif'!Q812,Tables!F:F,0)))&lt;&gt;"",HYPERLINK(INDEX(Tables!D:D,MATCH('BG Justif'!Q812,Tables!F:F,0)),"Tableau de variation"),"")</f>
        <v>#N/A</v>
      </c>
      <c r="T812" s="168"/>
      <c r="U812" s="169"/>
      <c r="Z812" s="233" t="str">
        <f t="shared" si="287"/>
        <v/>
      </c>
      <c r="AA812" s="233">
        <f t="shared" si="288"/>
        <v>0</v>
      </c>
      <c r="AB812" s="233">
        <f t="shared" si="301"/>
        <v>0</v>
      </c>
      <c r="AC812" s="233">
        <f t="shared" si="302"/>
        <v>0</v>
      </c>
      <c r="AD812" s="233">
        <f t="shared" si="303"/>
        <v>0</v>
      </c>
      <c r="AE812" s="233">
        <f t="shared" si="304"/>
        <v>0</v>
      </c>
      <c r="AF812" s="233">
        <f t="shared" si="305"/>
        <v>0</v>
      </c>
      <c r="AG812" s="233">
        <f t="shared" si="289"/>
        <v>0</v>
      </c>
      <c r="AH812" s="233">
        <f t="shared" si="290"/>
        <v>0</v>
      </c>
      <c r="AI812" s="233">
        <f t="shared" si="291"/>
        <v>0</v>
      </c>
      <c r="AJ812" s="233">
        <f t="shared" si="292"/>
        <v>0</v>
      </c>
      <c r="AK812" s="233">
        <f t="shared" si="293"/>
        <v>0</v>
      </c>
      <c r="AL812" s="233">
        <f t="shared" si="294"/>
        <v>0</v>
      </c>
      <c r="AM812" s="233">
        <f t="shared" si="295"/>
        <v>0</v>
      </c>
      <c r="AN812" s="233">
        <f t="shared" si="296"/>
        <v>0</v>
      </c>
      <c r="AO812" s="233">
        <f t="shared" si="297"/>
        <v>0</v>
      </c>
      <c r="AP812" s="233">
        <f t="shared" si="298"/>
        <v>0</v>
      </c>
      <c r="AQ812" s="233" t="str">
        <f t="shared" si="299"/>
        <v/>
      </c>
      <c r="AR812" s="113">
        <f t="shared" si="300"/>
        <v>0</v>
      </c>
    </row>
    <row r="813" spans="1:44">
      <c r="A813" s="158"/>
      <c r="B813" s="153"/>
      <c r="C813" s="154"/>
      <c r="D813" s="154"/>
      <c r="E813" s="154"/>
      <c r="F813" s="154"/>
      <c r="G813" s="154"/>
      <c r="H813" s="154"/>
      <c r="I813" s="150"/>
      <c r="J813" s="149"/>
      <c r="K813" s="151"/>
      <c r="L813" s="185">
        <f t="shared" si="306"/>
        <v>0</v>
      </c>
      <c r="M813" s="185">
        <f t="shared" si="307"/>
        <v>0</v>
      </c>
      <c r="N813" s="186">
        <f t="shared" si="308"/>
        <v>0</v>
      </c>
      <c r="O813" s="180"/>
      <c r="P813" s="177"/>
      <c r="Q813" s="166" t="str">
        <f t="shared" si="286"/>
        <v/>
      </c>
      <c r="R813" s="166"/>
      <c r="S813" s="167" t="e">
        <f>IF(HYPERLINK(INDEX(Tables!D:D,MATCH('BG Justif'!Q813,Tables!F:F,0)))&lt;&gt;"",HYPERLINK(INDEX(Tables!D:D,MATCH('BG Justif'!Q813,Tables!F:F,0)),"Tableau de variation"),"")</f>
        <v>#N/A</v>
      </c>
      <c r="T813" s="168"/>
      <c r="U813" s="169"/>
      <c r="Z813" s="233" t="str">
        <f t="shared" si="287"/>
        <v/>
      </c>
      <c r="AA813" s="233">
        <f t="shared" si="288"/>
        <v>0</v>
      </c>
      <c r="AB813" s="233">
        <f t="shared" si="301"/>
        <v>0</v>
      </c>
      <c r="AC813" s="233">
        <f t="shared" si="302"/>
        <v>0</v>
      </c>
      <c r="AD813" s="233">
        <f t="shared" si="303"/>
        <v>0</v>
      </c>
      <c r="AE813" s="233">
        <f t="shared" si="304"/>
        <v>0</v>
      </c>
      <c r="AF813" s="233">
        <f t="shared" si="305"/>
        <v>0</v>
      </c>
      <c r="AG813" s="233">
        <f t="shared" si="289"/>
        <v>0</v>
      </c>
      <c r="AH813" s="233">
        <f t="shared" si="290"/>
        <v>0</v>
      </c>
      <c r="AI813" s="233">
        <f t="shared" si="291"/>
        <v>0</v>
      </c>
      <c r="AJ813" s="233">
        <f t="shared" si="292"/>
        <v>0</v>
      </c>
      <c r="AK813" s="233">
        <f t="shared" si="293"/>
        <v>0</v>
      </c>
      <c r="AL813" s="233">
        <f t="shared" si="294"/>
        <v>0</v>
      </c>
      <c r="AM813" s="233">
        <f t="shared" si="295"/>
        <v>0</v>
      </c>
      <c r="AN813" s="233">
        <f t="shared" si="296"/>
        <v>0</v>
      </c>
      <c r="AO813" s="233">
        <f t="shared" si="297"/>
        <v>0</v>
      </c>
      <c r="AP813" s="233">
        <f t="shared" si="298"/>
        <v>0</v>
      </c>
      <c r="AQ813" s="233" t="str">
        <f t="shared" si="299"/>
        <v/>
      </c>
      <c r="AR813" s="113">
        <f t="shared" si="300"/>
        <v>0</v>
      </c>
    </row>
    <row r="814" spans="1:44">
      <c r="A814" s="158"/>
      <c r="B814" s="153"/>
      <c r="C814" s="154"/>
      <c r="D814" s="154"/>
      <c r="E814" s="154"/>
      <c r="F814" s="154"/>
      <c r="G814" s="154"/>
      <c r="H814" s="154"/>
      <c r="I814" s="141"/>
      <c r="J814" s="149"/>
      <c r="K814" s="143"/>
      <c r="L814" s="185">
        <f t="shared" si="306"/>
        <v>0</v>
      </c>
      <c r="M814" s="185">
        <f t="shared" si="307"/>
        <v>0</v>
      </c>
      <c r="N814" s="186">
        <f t="shared" si="308"/>
        <v>0</v>
      </c>
      <c r="O814" s="180"/>
      <c r="P814" s="177"/>
      <c r="Q814" s="166" t="str">
        <f t="shared" si="286"/>
        <v/>
      </c>
      <c r="R814" s="166"/>
      <c r="S814" s="167" t="e">
        <f>IF(HYPERLINK(INDEX(Tables!D:D,MATCH('BG Justif'!Q814,Tables!F:F,0)))&lt;&gt;"",HYPERLINK(INDEX(Tables!D:D,MATCH('BG Justif'!Q814,Tables!F:F,0)),"Tableau de variation"),"")</f>
        <v>#N/A</v>
      </c>
      <c r="T814" s="168"/>
      <c r="U814" s="169"/>
      <c r="Z814" s="233" t="str">
        <f t="shared" si="287"/>
        <v/>
      </c>
      <c r="AA814" s="233">
        <f t="shared" si="288"/>
        <v>0</v>
      </c>
      <c r="AB814" s="233">
        <f t="shared" si="301"/>
        <v>0</v>
      </c>
      <c r="AC814" s="233">
        <f t="shared" si="302"/>
        <v>0</v>
      </c>
      <c r="AD814" s="233">
        <f t="shared" si="303"/>
        <v>0</v>
      </c>
      <c r="AE814" s="233">
        <f t="shared" si="304"/>
        <v>0</v>
      </c>
      <c r="AF814" s="233">
        <f t="shared" si="305"/>
        <v>0</v>
      </c>
      <c r="AG814" s="233">
        <f t="shared" si="289"/>
        <v>0</v>
      </c>
      <c r="AH814" s="233">
        <f t="shared" si="290"/>
        <v>0</v>
      </c>
      <c r="AI814" s="233">
        <f t="shared" si="291"/>
        <v>0</v>
      </c>
      <c r="AJ814" s="233">
        <f t="shared" si="292"/>
        <v>0</v>
      </c>
      <c r="AK814" s="233">
        <f t="shared" si="293"/>
        <v>0</v>
      </c>
      <c r="AL814" s="233">
        <f t="shared" si="294"/>
        <v>0</v>
      </c>
      <c r="AM814" s="233">
        <f t="shared" si="295"/>
        <v>0</v>
      </c>
      <c r="AN814" s="233">
        <f t="shared" si="296"/>
        <v>0</v>
      </c>
      <c r="AO814" s="233">
        <f t="shared" si="297"/>
        <v>0</v>
      </c>
      <c r="AP814" s="233">
        <f t="shared" si="298"/>
        <v>0</v>
      </c>
      <c r="AQ814" s="233" t="str">
        <f t="shared" si="299"/>
        <v/>
      </c>
      <c r="AR814" s="113">
        <f t="shared" si="300"/>
        <v>0</v>
      </c>
    </row>
    <row r="815" spans="1:44">
      <c r="A815" s="158"/>
      <c r="B815" s="153"/>
      <c r="C815" s="154"/>
      <c r="D815" s="154"/>
      <c r="E815" s="154"/>
      <c r="F815" s="154"/>
      <c r="G815" s="154"/>
      <c r="H815" s="154"/>
      <c r="I815" s="150"/>
      <c r="J815" s="149"/>
      <c r="K815" s="151"/>
      <c r="L815" s="185">
        <f t="shared" si="306"/>
        <v>0</v>
      </c>
      <c r="M815" s="185">
        <f t="shared" si="307"/>
        <v>0</v>
      </c>
      <c r="N815" s="186">
        <f t="shared" si="308"/>
        <v>0</v>
      </c>
      <c r="O815" s="180"/>
      <c r="P815" s="177"/>
      <c r="Q815" s="166" t="str">
        <f t="shared" si="286"/>
        <v/>
      </c>
      <c r="R815" s="166"/>
      <c r="S815" s="167" t="e">
        <f>IF(HYPERLINK(INDEX(Tables!D:D,MATCH('BG Justif'!Q815,Tables!F:F,0)))&lt;&gt;"",HYPERLINK(INDEX(Tables!D:D,MATCH('BG Justif'!Q815,Tables!F:F,0)),"Tableau de variation"),"")</f>
        <v>#N/A</v>
      </c>
      <c r="T815" s="168"/>
      <c r="U815" s="169"/>
      <c r="Z815" s="233" t="str">
        <f t="shared" si="287"/>
        <v/>
      </c>
      <c r="AA815" s="233">
        <f t="shared" si="288"/>
        <v>0</v>
      </c>
      <c r="AB815" s="233">
        <f t="shared" si="301"/>
        <v>0</v>
      </c>
      <c r="AC815" s="233">
        <f t="shared" si="302"/>
        <v>0</v>
      </c>
      <c r="AD815" s="233">
        <f t="shared" si="303"/>
        <v>0</v>
      </c>
      <c r="AE815" s="233">
        <f t="shared" si="304"/>
        <v>0</v>
      </c>
      <c r="AF815" s="233">
        <f t="shared" si="305"/>
        <v>0</v>
      </c>
      <c r="AG815" s="233">
        <f t="shared" si="289"/>
        <v>0</v>
      </c>
      <c r="AH815" s="233">
        <f t="shared" si="290"/>
        <v>0</v>
      </c>
      <c r="AI815" s="233">
        <f t="shared" si="291"/>
        <v>0</v>
      </c>
      <c r="AJ815" s="233">
        <f t="shared" si="292"/>
        <v>0</v>
      </c>
      <c r="AK815" s="233">
        <f t="shared" si="293"/>
        <v>0</v>
      </c>
      <c r="AL815" s="233">
        <f t="shared" si="294"/>
        <v>0</v>
      </c>
      <c r="AM815" s="233">
        <f t="shared" si="295"/>
        <v>0</v>
      </c>
      <c r="AN815" s="233">
        <f t="shared" si="296"/>
        <v>0</v>
      </c>
      <c r="AO815" s="233">
        <f t="shared" si="297"/>
        <v>0</v>
      </c>
      <c r="AP815" s="233">
        <f t="shared" si="298"/>
        <v>0</v>
      </c>
      <c r="AQ815" s="233" t="str">
        <f t="shared" si="299"/>
        <v/>
      </c>
      <c r="AR815" s="113">
        <f t="shared" si="300"/>
        <v>0</v>
      </c>
    </row>
    <row r="816" spans="1:44">
      <c r="A816" s="158"/>
      <c r="B816" s="153"/>
      <c r="C816" s="154"/>
      <c r="D816" s="154"/>
      <c r="E816" s="154"/>
      <c r="F816" s="154"/>
      <c r="G816" s="154"/>
      <c r="H816" s="154"/>
      <c r="I816" s="141"/>
      <c r="J816" s="149"/>
      <c r="K816" s="143"/>
      <c r="L816" s="185">
        <f t="shared" si="306"/>
        <v>0</v>
      </c>
      <c r="M816" s="185">
        <f t="shared" si="307"/>
        <v>0</v>
      </c>
      <c r="N816" s="186">
        <f t="shared" si="308"/>
        <v>0</v>
      </c>
      <c r="O816" s="180"/>
      <c r="P816" s="177"/>
      <c r="Q816" s="166" t="str">
        <f t="shared" si="286"/>
        <v/>
      </c>
      <c r="R816" s="166"/>
      <c r="S816" s="167" t="e">
        <f>IF(HYPERLINK(INDEX(Tables!D:D,MATCH('BG Justif'!Q816,Tables!F:F,0)))&lt;&gt;"",HYPERLINK(INDEX(Tables!D:D,MATCH('BG Justif'!Q816,Tables!F:F,0)),"Tableau de variation"),"")</f>
        <v>#N/A</v>
      </c>
      <c r="T816" s="168"/>
      <c r="U816" s="169"/>
      <c r="Z816" s="233" t="str">
        <f t="shared" si="287"/>
        <v/>
      </c>
      <c r="AA816" s="233">
        <f t="shared" si="288"/>
        <v>0</v>
      </c>
      <c r="AB816" s="233">
        <f t="shared" si="301"/>
        <v>0</v>
      </c>
      <c r="AC816" s="233">
        <f t="shared" si="302"/>
        <v>0</v>
      </c>
      <c r="AD816" s="233">
        <f t="shared" si="303"/>
        <v>0</v>
      </c>
      <c r="AE816" s="233">
        <f t="shared" si="304"/>
        <v>0</v>
      </c>
      <c r="AF816" s="233">
        <f t="shared" si="305"/>
        <v>0</v>
      </c>
      <c r="AG816" s="233">
        <f t="shared" si="289"/>
        <v>0</v>
      </c>
      <c r="AH816" s="233">
        <f t="shared" si="290"/>
        <v>0</v>
      </c>
      <c r="AI816" s="233">
        <f t="shared" si="291"/>
        <v>0</v>
      </c>
      <c r="AJ816" s="233">
        <f t="shared" si="292"/>
        <v>0</v>
      </c>
      <c r="AK816" s="233">
        <f t="shared" si="293"/>
        <v>0</v>
      </c>
      <c r="AL816" s="233">
        <f t="shared" si="294"/>
        <v>0</v>
      </c>
      <c r="AM816" s="233">
        <f t="shared" si="295"/>
        <v>0</v>
      </c>
      <c r="AN816" s="233">
        <f t="shared" si="296"/>
        <v>0</v>
      </c>
      <c r="AO816" s="233">
        <f t="shared" si="297"/>
        <v>0</v>
      </c>
      <c r="AP816" s="233">
        <f t="shared" si="298"/>
        <v>0</v>
      </c>
      <c r="AQ816" s="233" t="str">
        <f t="shared" si="299"/>
        <v/>
      </c>
      <c r="AR816" s="113">
        <f t="shared" si="300"/>
        <v>0</v>
      </c>
    </row>
    <row r="817" spans="1:44">
      <c r="A817" s="158"/>
      <c r="B817" s="153"/>
      <c r="C817" s="154"/>
      <c r="D817" s="154"/>
      <c r="E817" s="154"/>
      <c r="F817" s="154"/>
      <c r="G817" s="154"/>
      <c r="H817" s="154"/>
      <c r="I817" s="150"/>
      <c r="J817" s="149"/>
      <c r="K817" s="151"/>
      <c r="L817" s="185">
        <f t="shared" si="306"/>
        <v>0</v>
      </c>
      <c r="M817" s="185">
        <f t="shared" si="307"/>
        <v>0</v>
      </c>
      <c r="N817" s="186">
        <f t="shared" si="308"/>
        <v>0</v>
      </c>
      <c r="O817" s="180"/>
      <c r="P817" s="177"/>
      <c r="Q817" s="166" t="str">
        <f t="shared" si="286"/>
        <v/>
      </c>
      <c r="R817" s="166"/>
      <c r="S817" s="167" t="e">
        <f>IF(HYPERLINK(INDEX(Tables!D:D,MATCH('BG Justif'!Q817,Tables!F:F,0)))&lt;&gt;"",HYPERLINK(INDEX(Tables!D:D,MATCH('BG Justif'!Q817,Tables!F:F,0)),"Tableau de variation"),"")</f>
        <v>#N/A</v>
      </c>
      <c r="T817" s="168"/>
      <c r="U817" s="169"/>
      <c r="Z817" s="233" t="str">
        <f t="shared" si="287"/>
        <v/>
      </c>
      <c r="AA817" s="233">
        <f t="shared" si="288"/>
        <v>0</v>
      </c>
      <c r="AB817" s="233">
        <f t="shared" si="301"/>
        <v>0</v>
      </c>
      <c r="AC817" s="233">
        <f t="shared" si="302"/>
        <v>0</v>
      </c>
      <c r="AD817" s="233">
        <f t="shared" si="303"/>
        <v>0</v>
      </c>
      <c r="AE817" s="233">
        <f t="shared" si="304"/>
        <v>0</v>
      </c>
      <c r="AF817" s="233">
        <f t="shared" si="305"/>
        <v>0</v>
      </c>
      <c r="AG817" s="233">
        <f t="shared" si="289"/>
        <v>0</v>
      </c>
      <c r="AH817" s="233">
        <f t="shared" si="290"/>
        <v>0</v>
      </c>
      <c r="AI817" s="233">
        <f t="shared" si="291"/>
        <v>0</v>
      </c>
      <c r="AJ817" s="233">
        <f t="shared" si="292"/>
        <v>0</v>
      </c>
      <c r="AK817" s="233">
        <f t="shared" si="293"/>
        <v>0</v>
      </c>
      <c r="AL817" s="233">
        <f t="shared" si="294"/>
        <v>0</v>
      </c>
      <c r="AM817" s="233">
        <f t="shared" si="295"/>
        <v>0</v>
      </c>
      <c r="AN817" s="233">
        <f t="shared" si="296"/>
        <v>0</v>
      </c>
      <c r="AO817" s="233">
        <f t="shared" si="297"/>
        <v>0</v>
      </c>
      <c r="AP817" s="233">
        <f t="shared" si="298"/>
        <v>0</v>
      </c>
      <c r="AQ817" s="233" t="str">
        <f t="shared" si="299"/>
        <v/>
      </c>
      <c r="AR817" s="113">
        <f t="shared" si="300"/>
        <v>0</v>
      </c>
    </row>
    <row r="818" spans="1:44">
      <c r="A818" s="158"/>
      <c r="B818" s="153"/>
      <c r="C818" s="154"/>
      <c r="D818" s="154"/>
      <c r="E818" s="154"/>
      <c r="F818" s="154"/>
      <c r="G818" s="154"/>
      <c r="H818" s="154"/>
      <c r="I818" s="141"/>
      <c r="J818" s="149"/>
      <c r="K818" s="143"/>
      <c r="L818" s="185">
        <f t="shared" si="306"/>
        <v>0</v>
      </c>
      <c r="M818" s="185">
        <f t="shared" si="307"/>
        <v>0</v>
      </c>
      <c r="N818" s="186">
        <f t="shared" si="308"/>
        <v>0</v>
      </c>
      <c r="O818" s="180"/>
      <c r="P818" s="177"/>
      <c r="Q818" s="166" t="str">
        <f t="shared" si="286"/>
        <v/>
      </c>
      <c r="R818" s="166"/>
      <c r="S818" s="167" t="e">
        <f>IF(HYPERLINK(INDEX(Tables!D:D,MATCH('BG Justif'!Q818,Tables!F:F,0)))&lt;&gt;"",HYPERLINK(INDEX(Tables!D:D,MATCH('BG Justif'!Q818,Tables!F:F,0)),"Tableau de variation"),"")</f>
        <v>#N/A</v>
      </c>
      <c r="T818" s="168"/>
      <c r="U818" s="169"/>
      <c r="Z818" s="233" t="str">
        <f t="shared" si="287"/>
        <v/>
      </c>
      <c r="AA818" s="233">
        <f t="shared" si="288"/>
        <v>0</v>
      </c>
      <c r="AB818" s="233">
        <f t="shared" si="301"/>
        <v>0</v>
      </c>
      <c r="AC818" s="233">
        <f t="shared" si="302"/>
        <v>0</v>
      </c>
      <c r="AD818" s="233">
        <f t="shared" si="303"/>
        <v>0</v>
      </c>
      <c r="AE818" s="233">
        <f t="shared" si="304"/>
        <v>0</v>
      </c>
      <c r="AF818" s="233">
        <f t="shared" si="305"/>
        <v>0</v>
      </c>
      <c r="AG818" s="233">
        <f t="shared" si="289"/>
        <v>0</v>
      </c>
      <c r="AH818" s="233">
        <f t="shared" si="290"/>
        <v>0</v>
      </c>
      <c r="AI818" s="233">
        <f t="shared" si="291"/>
        <v>0</v>
      </c>
      <c r="AJ818" s="233">
        <f t="shared" si="292"/>
        <v>0</v>
      </c>
      <c r="AK818" s="233">
        <f t="shared" si="293"/>
        <v>0</v>
      </c>
      <c r="AL818" s="233">
        <f t="shared" si="294"/>
        <v>0</v>
      </c>
      <c r="AM818" s="233">
        <f t="shared" si="295"/>
        <v>0</v>
      </c>
      <c r="AN818" s="233">
        <f t="shared" si="296"/>
        <v>0</v>
      </c>
      <c r="AO818" s="233">
        <f t="shared" si="297"/>
        <v>0</v>
      </c>
      <c r="AP818" s="233">
        <f t="shared" si="298"/>
        <v>0</v>
      </c>
      <c r="AQ818" s="233" t="str">
        <f t="shared" si="299"/>
        <v/>
      </c>
      <c r="AR818" s="113">
        <f t="shared" si="300"/>
        <v>0</v>
      </c>
    </row>
    <row r="819" spans="1:44">
      <c r="A819" s="158"/>
      <c r="B819" s="153"/>
      <c r="C819" s="154"/>
      <c r="D819" s="154"/>
      <c r="E819" s="154"/>
      <c r="F819" s="154"/>
      <c r="G819" s="154"/>
      <c r="H819" s="154"/>
      <c r="I819" s="150"/>
      <c r="J819" s="149"/>
      <c r="K819" s="151"/>
      <c r="L819" s="185">
        <f t="shared" si="306"/>
        <v>0</v>
      </c>
      <c r="M819" s="185">
        <f t="shared" si="307"/>
        <v>0</v>
      </c>
      <c r="N819" s="186">
        <f t="shared" si="308"/>
        <v>0</v>
      </c>
      <c r="O819" s="180"/>
      <c r="P819" s="177"/>
      <c r="Q819" s="166" t="str">
        <f t="shared" si="286"/>
        <v/>
      </c>
      <c r="R819" s="166"/>
      <c r="S819" s="167" t="e">
        <f>IF(HYPERLINK(INDEX(Tables!D:D,MATCH('BG Justif'!Q819,Tables!F:F,0)))&lt;&gt;"",HYPERLINK(INDEX(Tables!D:D,MATCH('BG Justif'!Q819,Tables!F:F,0)),"Tableau de variation"),"")</f>
        <v>#N/A</v>
      </c>
      <c r="T819" s="168"/>
      <c r="U819" s="169"/>
      <c r="Z819" s="233" t="str">
        <f t="shared" si="287"/>
        <v/>
      </c>
      <c r="AA819" s="233">
        <f t="shared" si="288"/>
        <v>0</v>
      </c>
      <c r="AB819" s="233">
        <f t="shared" si="301"/>
        <v>0</v>
      </c>
      <c r="AC819" s="233">
        <f t="shared" si="302"/>
        <v>0</v>
      </c>
      <c r="AD819" s="233">
        <f t="shared" si="303"/>
        <v>0</v>
      </c>
      <c r="AE819" s="233">
        <f t="shared" si="304"/>
        <v>0</v>
      </c>
      <c r="AF819" s="233">
        <f t="shared" si="305"/>
        <v>0</v>
      </c>
      <c r="AG819" s="233">
        <f t="shared" si="289"/>
        <v>0</v>
      </c>
      <c r="AH819" s="233">
        <f t="shared" si="290"/>
        <v>0</v>
      </c>
      <c r="AI819" s="233">
        <f t="shared" si="291"/>
        <v>0</v>
      </c>
      <c r="AJ819" s="233">
        <f t="shared" si="292"/>
        <v>0</v>
      </c>
      <c r="AK819" s="233">
        <f t="shared" si="293"/>
        <v>0</v>
      </c>
      <c r="AL819" s="233">
        <f t="shared" si="294"/>
        <v>0</v>
      </c>
      <c r="AM819" s="233">
        <f t="shared" si="295"/>
        <v>0</v>
      </c>
      <c r="AN819" s="233">
        <f t="shared" si="296"/>
        <v>0</v>
      </c>
      <c r="AO819" s="233">
        <f t="shared" si="297"/>
        <v>0</v>
      </c>
      <c r="AP819" s="233">
        <f t="shared" si="298"/>
        <v>0</v>
      </c>
      <c r="AQ819" s="233" t="str">
        <f t="shared" si="299"/>
        <v/>
      </c>
      <c r="AR819" s="113">
        <f t="shared" si="300"/>
        <v>0</v>
      </c>
    </row>
    <row r="820" spans="1:44">
      <c r="A820" s="158"/>
      <c r="B820" s="153"/>
      <c r="C820" s="154"/>
      <c r="D820" s="154"/>
      <c r="E820" s="154"/>
      <c r="F820" s="154"/>
      <c r="G820" s="154"/>
      <c r="H820" s="154"/>
      <c r="I820" s="141"/>
      <c r="J820" s="149"/>
      <c r="K820" s="143"/>
      <c r="L820" s="185">
        <f t="shared" si="306"/>
        <v>0</v>
      </c>
      <c r="M820" s="185">
        <f t="shared" si="307"/>
        <v>0</v>
      </c>
      <c r="N820" s="186">
        <f t="shared" si="308"/>
        <v>0</v>
      </c>
      <c r="O820" s="180"/>
      <c r="P820" s="177"/>
      <c r="Q820" s="166" t="str">
        <f t="shared" si="286"/>
        <v/>
      </c>
      <c r="R820" s="166"/>
      <c r="S820" s="167" t="e">
        <f>IF(HYPERLINK(INDEX(Tables!D:D,MATCH('BG Justif'!Q820,Tables!F:F,0)))&lt;&gt;"",HYPERLINK(INDEX(Tables!D:D,MATCH('BG Justif'!Q820,Tables!F:F,0)),"Tableau de variation"),"")</f>
        <v>#N/A</v>
      </c>
      <c r="T820" s="168"/>
      <c r="U820" s="169"/>
      <c r="Z820" s="233" t="str">
        <f t="shared" si="287"/>
        <v/>
      </c>
      <c r="AA820" s="233">
        <f t="shared" si="288"/>
        <v>0</v>
      </c>
      <c r="AB820" s="233">
        <f t="shared" si="301"/>
        <v>0</v>
      </c>
      <c r="AC820" s="233">
        <f t="shared" si="302"/>
        <v>0</v>
      </c>
      <c r="AD820" s="233">
        <f t="shared" si="303"/>
        <v>0</v>
      </c>
      <c r="AE820" s="233">
        <f t="shared" si="304"/>
        <v>0</v>
      </c>
      <c r="AF820" s="233">
        <f t="shared" si="305"/>
        <v>0</v>
      </c>
      <c r="AG820" s="233">
        <f t="shared" si="289"/>
        <v>0</v>
      </c>
      <c r="AH820" s="233">
        <f t="shared" si="290"/>
        <v>0</v>
      </c>
      <c r="AI820" s="233">
        <f t="shared" si="291"/>
        <v>0</v>
      </c>
      <c r="AJ820" s="233">
        <f t="shared" si="292"/>
        <v>0</v>
      </c>
      <c r="AK820" s="233">
        <f t="shared" si="293"/>
        <v>0</v>
      </c>
      <c r="AL820" s="233">
        <f t="shared" si="294"/>
        <v>0</v>
      </c>
      <c r="AM820" s="233">
        <f t="shared" si="295"/>
        <v>0</v>
      </c>
      <c r="AN820" s="233">
        <f t="shared" si="296"/>
        <v>0</v>
      </c>
      <c r="AO820" s="233">
        <f t="shared" si="297"/>
        <v>0</v>
      </c>
      <c r="AP820" s="233">
        <f t="shared" si="298"/>
        <v>0</v>
      </c>
      <c r="AQ820" s="233" t="str">
        <f t="shared" si="299"/>
        <v/>
      </c>
      <c r="AR820" s="113">
        <f t="shared" si="300"/>
        <v>0</v>
      </c>
    </row>
    <row r="821" spans="1:44">
      <c r="A821" s="158"/>
      <c r="B821" s="153"/>
      <c r="C821" s="154"/>
      <c r="D821" s="154"/>
      <c r="E821" s="154"/>
      <c r="F821" s="154"/>
      <c r="G821" s="154"/>
      <c r="H821" s="154"/>
      <c r="I821" s="150"/>
      <c r="J821" s="149"/>
      <c r="K821" s="151"/>
      <c r="L821" s="185">
        <f t="shared" si="306"/>
        <v>0</v>
      </c>
      <c r="M821" s="185">
        <f t="shared" si="307"/>
        <v>0</v>
      </c>
      <c r="N821" s="186">
        <f t="shared" si="308"/>
        <v>0</v>
      </c>
      <c r="O821" s="180"/>
      <c r="P821" s="177"/>
      <c r="Q821" s="166" t="str">
        <f t="shared" si="286"/>
        <v/>
      </c>
      <c r="R821" s="166"/>
      <c r="S821" s="167" t="e">
        <f>IF(HYPERLINK(INDEX(Tables!D:D,MATCH('BG Justif'!Q821,Tables!F:F,0)))&lt;&gt;"",HYPERLINK(INDEX(Tables!D:D,MATCH('BG Justif'!Q821,Tables!F:F,0)),"Tableau de variation"),"")</f>
        <v>#N/A</v>
      </c>
      <c r="T821" s="168"/>
      <c r="U821" s="169"/>
      <c r="Z821" s="233" t="str">
        <f t="shared" si="287"/>
        <v/>
      </c>
      <c r="AA821" s="233">
        <f t="shared" si="288"/>
        <v>0</v>
      </c>
      <c r="AB821" s="233">
        <f t="shared" si="301"/>
        <v>0</v>
      </c>
      <c r="AC821" s="233">
        <f t="shared" si="302"/>
        <v>0</v>
      </c>
      <c r="AD821" s="233">
        <f t="shared" si="303"/>
        <v>0</v>
      </c>
      <c r="AE821" s="233">
        <f t="shared" si="304"/>
        <v>0</v>
      </c>
      <c r="AF821" s="233">
        <f t="shared" si="305"/>
        <v>0</v>
      </c>
      <c r="AG821" s="233">
        <f t="shared" si="289"/>
        <v>0</v>
      </c>
      <c r="AH821" s="233">
        <f t="shared" si="290"/>
        <v>0</v>
      </c>
      <c r="AI821" s="233">
        <f t="shared" si="291"/>
        <v>0</v>
      </c>
      <c r="AJ821" s="233">
        <f t="shared" si="292"/>
        <v>0</v>
      </c>
      <c r="AK821" s="233">
        <f t="shared" si="293"/>
        <v>0</v>
      </c>
      <c r="AL821" s="233">
        <f t="shared" si="294"/>
        <v>0</v>
      </c>
      <c r="AM821" s="233">
        <f t="shared" si="295"/>
        <v>0</v>
      </c>
      <c r="AN821" s="233">
        <f t="shared" si="296"/>
        <v>0</v>
      </c>
      <c r="AO821" s="233">
        <f t="shared" si="297"/>
        <v>0</v>
      </c>
      <c r="AP821" s="233">
        <f t="shared" si="298"/>
        <v>0</v>
      </c>
      <c r="AQ821" s="233" t="str">
        <f t="shared" si="299"/>
        <v/>
      </c>
      <c r="AR821" s="113">
        <f t="shared" si="300"/>
        <v>0</v>
      </c>
    </row>
    <row r="822" spans="1:44">
      <c r="A822" s="158"/>
      <c r="B822" s="153"/>
      <c r="C822" s="154"/>
      <c r="D822" s="154"/>
      <c r="E822" s="154"/>
      <c r="F822" s="154"/>
      <c r="G822" s="154"/>
      <c r="H822" s="154"/>
      <c r="I822" s="141"/>
      <c r="J822" s="149"/>
      <c r="K822" s="143"/>
      <c r="L822" s="185">
        <f t="shared" si="306"/>
        <v>0</v>
      </c>
      <c r="M822" s="185">
        <f t="shared" si="307"/>
        <v>0</v>
      </c>
      <c r="N822" s="186">
        <f t="shared" si="308"/>
        <v>0</v>
      </c>
      <c r="O822" s="180"/>
      <c r="P822" s="177"/>
      <c r="Q822" s="166" t="str">
        <f t="shared" si="286"/>
        <v/>
      </c>
      <c r="R822" s="166"/>
      <c r="S822" s="167" t="e">
        <f>IF(HYPERLINK(INDEX(Tables!D:D,MATCH('BG Justif'!Q822,Tables!F:F,0)))&lt;&gt;"",HYPERLINK(INDEX(Tables!D:D,MATCH('BG Justif'!Q822,Tables!F:F,0)),"Tableau de variation"),"")</f>
        <v>#N/A</v>
      </c>
      <c r="T822" s="168"/>
      <c r="U822" s="169"/>
      <c r="Z822" s="233" t="str">
        <f t="shared" si="287"/>
        <v/>
      </c>
      <c r="AA822" s="233">
        <f t="shared" si="288"/>
        <v>0</v>
      </c>
      <c r="AB822" s="233">
        <f t="shared" si="301"/>
        <v>0</v>
      </c>
      <c r="AC822" s="233">
        <f t="shared" si="302"/>
        <v>0</v>
      </c>
      <c r="AD822" s="233">
        <f t="shared" si="303"/>
        <v>0</v>
      </c>
      <c r="AE822" s="233">
        <f t="shared" si="304"/>
        <v>0</v>
      </c>
      <c r="AF822" s="233">
        <f t="shared" si="305"/>
        <v>0</v>
      </c>
      <c r="AG822" s="233">
        <f t="shared" si="289"/>
        <v>0</v>
      </c>
      <c r="AH822" s="233">
        <f t="shared" si="290"/>
        <v>0</v>
      </c>
      <c r="AI822" s="233">
        <f t="shared" si="291"/>
        <v>0</v>
      </c>
      <c r="AJ822" s="233">
        <f t="shared" si="292"/>
        <v>0</v>
      </c>
      <c r="AK822" s="233">
        <f t="shared" si="293"/>
        <v>0</v>
      </c>
      <c r="AL822" s="233">
        <f t="shared" si="294"/>
        <v>0</v>
      </c>
      <c r="AM822" s="233">
        <f t="shared" si="295"/>
        <v>0</v>
      </c>
      <c r="AN822" s="233">
        <f t="shared" si="296"/>
        <v>0</v>
      </c>
      <c r="AO822" s="233">
        <f t="shared" si="297"/>
        <v>0</v>
      </c>
      <c r="AP822" s="233">
        <f t="shared" si="298"/>
        <v>0</v>
      </c>
      <c r="AQ822" s="233" t="str">
        <f t="shared" si="299"/>
        <v/>
      </c>
      <c r="AR822" s="113">
        <f t="shared" si="300"/>
        <v>0</v>
      </c>
    </row>
    <row r="823" spans="1:44">
      <c r="A823" s="158"/>
      <c r="B823" s="153"/>
      <c r="C823" s="154"/>
      <c r="D823" s="154"/>
      <c r="E823" s="154"/>
      <c r="F823" s="154"/>
      <c r="G823" s="154"/>
      <c r="H823" s="154"/>
      <c r="I823" s="150"/>
      <c r="J823" s="149"/>
      <c r="K823" s="151"/>
      <c r="L823" s="185">
        <f t="shared" si="306"/>
        <v>0</v>
      </c>
      <c r="M823" s="185">
        <f t="shared" si="307"/>
        <v>0</v>
      </c>
      <c r="N823" s="186">
        <f t="shared" si="308"/>
        <v>0</v>
      </c>
      <c r="O823" s="180"/>
      <c r="P823" s="177"/>
      <c r="Q823" s="166" t="str">
        <f t="shared" si="286"/>
        <v/>
      </c>
      <c r="R823" s="166"/>
      <c r="S823" s="167" t="e">
        <f>IF(HYPERLINK(INDEX(Tables!D:D,MATCH('BG Justif'!Q823,Tables!F:F,0)))&lt;&gt;"",HYPERLINK(INDEX(Tables!D:D,MATCH('BG Justif'!Q823,Tables!F:F,0)),"Tableau de variation"),"")</f>
        <v>#N/A</v>
      </c>
      <c r="T823" s="168"/>
      <c r="U823" s="169"/>
      <c r="Z823" s="233" t="str">
        <f t="shared" si="287"/>
        <v/>
      </c>
      <c r="AA823" s="233">
        <f t="shared" si="288"/>
        <v>0</v>
      </c>
      <c r="AB823" s="233">
        <f t="shared" si="301"/>
        <v>0</v>
      </c>
      <c r="AC823" s="233">
        <f t="shared" si="302"/>
        <v>0</v>
      </c>
      <c r="AD823" s="233">
        <f t="shared" si="303"/>
        <v>0</v>
      </c>
      <c r="AE823" s="233">
        <f t="shared" si="304"/>
        <v>0</v>
      </c>
      <c r="AF823" s="233">
        <f t="shared" si="305"/>
        <v>0</v>
      </c>
      <c r="AG823" s="233">
        <f t="shared" si="289"/>
        <v>0</v>
      </c>
      <c r="AH823" s="233">
        <f t="shared" si="290"/>
        <v>0</v>
      </c>
      <c r="AI823" s="233">
        <f t="shared" si="291"/>
        <v>0</v>
      </c>
      <c r="AJ823" s="233">
        <f t="shared" si="292"/>
        <v>0</v>
      </c>
      <c r="AK823" s="233">
        <f t="shared" si="293"/>
        <v>0</v>
      </c>
      <c r="AL823" s="233">
        <f t="shared" si="294"/>
        <v>0</v>
      </c>
      <c r="AM823" s="233">
        <f t="shared" si="295"/>
        <v>0</v>
      </c>
      <c r="AN823" s="233">
        <f t="shared" si="296"/>
        <v>0</v>
      </c>
      <c r="AO823" s="233">
        <f t="shared" si="297"/>
        <v>0</v>
      </c>
      <c r="AP823" s="233">
        <f t="shared" si="298"/>
        <v>0</v>
      </c>
      <c r="AQ823" s="233" t="str">
        <f t="shared" si="299"/>
        <v/>
      </c>
      <c r="AR823" s="113">
        <f t="shared" si="300"/>
        <v>0</v>
      </c>
    </row>
    <row r="824" spans="1:44">
      <c r="A824" s="158"/>
      <c r="B824" s="153"/>
      <c r="C824" s="154"/>
      <c r="D824" s="154"/>
      <c r="E824" s="154"/>
      <c r="F824" s="154"/>
      <c r="G824" s="154"/>
      <c r="H824" s="154"/>
      <c r="I824" s="141"/>
      <c r="J824" s="149"/>
      <c r="K824" s="143"/>
      <c r="L824" s="185">
        <f t="shared" si="306"/>
        <v>0</v>
      </c>
      <c r="M824" s="185">
        <f t="shared" si="307"/>
        <v>0</v>
      </c>
      <c r="N824" s="186">
        <f t="shared" si="308"/>
        <v>0</v>
      </c>
      <c r="O824" s="180"/>
      <c r="P824" s="177"/>
      <c r="Q824" s="166" t="str">
        <f t="shared" si="286"/>
        <v/>
      </c>
      <c r="R824" s="166"/>
      <c r="S824" s="167" t="e">
        <f>IF(HYPERLINK(INDEX(Tables!D:D,MATCH('BG Justif'!Q824,Tables!F:F,0)))&lt;&gt;"",HYPERLINK(INDEX(Tables!D:D,MATCH('BG Justif'!Q824,Tables!F:F,0)),"Tableau de variation"),"")</f>
        <v>#N/A</v>
      </c>
      <c r="T824" s="168"/>
      <c r="U824" s="169"/>
      <c r="Z824" s="233" t="str">
        <f t="shared" si="287"/>
        <v/>
      </c>
      <c r="AA824" s="233">
        <f t="shared" si="288"/>
        <v>0</v>
      </c>
      <c r="AB824" s="233">
        <f t="shared" si="301"/>
        <v>0</v>
      </c>
      <c r="AC824" s="233">
        <f t="shared" si="302"/>
        <v>0</v>
      </c>
      <c r="AD824" s="233">
        <f t="shared" si="303"/>
        <v>0</v>
      </c>
      <c r="AE824" s="233">
        <f t="shared" si="304"/>
        <v>0</v>
      </c>
      <c r="AF824" s="233">
        <f t="shared" si="305"/>
        <v>0</v>
      </c>
      <c r="AG824" s="233">
        <f t="shared" si="289"/>
        <v>0</v>
      </c>
      <c r="AH824" s="233">
        <f t="shared" si="290"/>
        <v>0</v>
      </c>
      <c r="AI824" s="233">
        <f t="shared" si="291"/>
        <v>0</v>
      </c>
      <c r="AJ824" s="233">
        <f t="shared" si="292"/>
        <v>0</v>
      </c>
      <c r="AK824" s="233">
        <f t="shared" si="293"/>
        <v>0</v>
      </c>
      <c r="AL824" s="233">
        <f t="shared" si="294"/>
        <v>0</v>
      </c>
      <c r="AM824" s="233">
        <f t="shared" si="295"/>
        <v>0</v>
      </c>
      <c r="AN824" s="233">
        <f t="shared" si="296"/>
        <v>0</v>
      </c>
      <c r="AO824" s="233">
        <f t="shared" si="297"/>
        <v>0</v>
      </c>
      <c r="AP824" s="233">
        <f t="shared" si="298"/>
        <v>0</v>
      </c>
      <c r="AQ824" s="233" t="str">
        <f t="shared" si="299"/>
        <v/>
      </c>
      <c r="AR824" s="113">
        <f t="shared" si="300"/>
        <v>0</v>
      </c>
    </row>
    <row r="825" spans="1:44">
      <c r="A825" s="158"/>
      <c r="B825" s="153"/>
      <c r="C825" s="154"/>
      <c r="D825" s="154"/>
      <c r="E825" s="154"/>
      <c r="F825" s="154"/>
      <c r="G825" s="154"/>
      <c r="H825" s="154"/>
      <c r="I825" s="150"/>
      <c r="J825" s="149"/>
      <c r="K825" s="151"/>
      <c r="L825" s="185">
        <f t="shared" si="306"/>
        <v>0</v>
      </c>
      <c r="M825" s="185">
        <f t="shared" si="307"/>
        <v>0</v>
      </c>
      <c r="N825" s="186">
        <f t="shared" si="308"/>
        <v>0</v>
      </c>
      <c r="O825" s="180"/>
      <c r="P825" s="177"/>
      <c r="Q825" s="166" t="str">
        <f t="shared" si="286"/>
        <v/>
      </c>
      <c r="R825" s="166"/>
      <c r="S825" s="167" t="e">
        <f>IF(HYPERLINK(INDEX(Tables!D:D,MATCH('BG Justif'!Q825,Tables!F:F,0)))&lt;&gt;"",HYPERLINK(INDEX(Tables!D:D,MATCH('BG Justif'!Q825,Tables!F:F,0)),"Tableau de variation"),"")</f>
        <v>#N/A</v>
      </c>
      <c r="T825" s="168"/>
      <c r="U825" s="169"/>
      <c r="Z825" s="233" t="str">
        <f t="shared" si="287"/>
        <v/>
      </c>
      <c r="AA825" s="233">
        <f t="shared" si="288"/>
        <v>0</v>
      </c>
      <c r="AB825" s="233">
        <f t="shared" si="301"/>
        <v>0</v>
      </c>
      <c r="AC825" s="233">
        <f t="shared" si="302"/>
        <v>0</v>
      </c>
      <c r="AD825" s="233">
        <f t="shared" si="303"/>
        <v>0</v>
      </c>
      <c r="AE825" s="233">
        <f t="shared" si="304"/>
        <v>0</v>
      </c>
      <c r="AF825" s="233">
        <f t="shared" si="305"/>
        <v>0</v>
      </c>
      <c r="AG825" s="233">
        <f t="shared" si="289"/>
        <v>0</v>
      </c>
      <c r="AH825" s="233">
        <f t="shared" si="290"/>
        <v>0</v>
      </c>
      <c r="AI825" s="233">
        <f t="shared" si="291"/>
        <v>0</v>
      </c>
      <c r="AJ825" s="233">
        <f t="shared" si="292"/>
        <v>0</v>
      </c>
      <c r="AK825" s="233">
        <f t="shared" si="293"/>
        <v>0</v>
      </c>
      <c r="AL825" s="233">
        <f t="shared" si="294"/>
        <v>0</v>
      </c>
      <c r="AM825" s="233">
        <f t="shared" si="295"/>
        <v>0</v>
      </c>
      <c r="AN825" s="233">
        <f t="shared" si="296"/>
        <v>0</v>
      </c>
      <c r="AO825" s="233">
        <f t="shared" si="297"/>
        <v>0</v>
      </c>
      <c r="AP825" s="233">
        <f t="shared" si="298"/>
        <v>0</v>
      </c>
      <c r="AQ825" s="233" t="str">
        <f t="shared" si="299"/>
        <v/>
      </c>
      <c r="AR825" s="113">
        <f t="shared" si="300"/>
        <v>0</v>
      </c>
    </row>
    <row r="826" spans="1:44">
      <c r="A826" s="158"/>
      <c r="B826" s="153"/>
      <c r="C826" s="154"/>
      <c r="D826" s="154"/>
      <c r="E826" s="154"/>
      <c r="F826" s="154"/>
      <c r="G826" s="154"/>
      <c r="H826" s="154"/>
      <c r="I826" s="141"/>
      <c r="J826" s="149"/>
      <c r="K826" s="143"/>
      <c r="L826" s="185">
        <f t="shared" si="306"/>
        <v>0</v>
      </c>
      <c r="M826" s="185">
        <f t="shared" si="307"/>
        <v>0</v>
      </c>
      <c r="N826" s="186">
        <f t="shared" si="308"/>
        <v>0</v>
      </c>
      <c r="O826" s="180"/>
      <c r="P826" s="177"/>
      <c r="Q826" s="166" t="str">
        <f t="shared" si="286"/>
        <v/>
      </c>
      <c r="R826" s="166"/>
      <c r="S826" s="167" t="e">
        <f>IF(HYPERLINK(INDEX(Tables!D:D,MATCH('BG Justif'!Q826,Tables!F:F,0)))&lt;&gt;"",HYPERLINK(INDEX(Tables!D:D,MATCH('BG Justif'!Q826,Tables!F:F,0)),"Tableau de variation"),"")</f>
        <v>#N/A</v>
      </c>
      <c r="T826" s="168"/>
      <c r="U826" s="169"/>
      <c r="Z826" s="233" t="str">
        <f t="shared" si="287"/>
        <v/>
      </c>
      <c r="AA826" s="233">
        <f t="shared" si="288"/>
        <v>0</v>
      </c>
      <c r="AB826" s="233">
        <f t="shared" si="301"/>
        <v>0</v>
      </c>
      <c r="AC826" s="233">
        <f t="shared" si="302"/>
        <v>0</v>
      </c>
      <c r="AD826" s="233">
        <f t="shared" si="303"/>
        <v>0</v>
      </c>
      <c r="AE826" s="233">
        <f t="shared" si="304"/>
        <v>0</v>
      </c>
      <c r="AF826" s="233">
        <f t="shared" si="305"/>
        <v>0</v>
      </c>
      <c r="AG826" s="233">
        <f t="shared" si="289"/>
        <v>0</v>
      </c>
      <c r="AH826" s="233">
        <f t="shared" si="290"/>
        <v>0</v>
      </c>
      <c r="AI826" s="233">
        <f t="shared" si="291"/>
        <v>0</v>
      </c>
      <c r="AJ826" s="233">
        <f t="shared" si="292"/>
        <v>0</v>
      </c>
      <c r="AK826" s="233">
        <f t="shared" si="293"/>
        <v>0</v>
      </c>
      <c r="AL826" s="233">
        <f t="shared" si="294"/>
        <v>0</v>
      </c>
      <c r="AM826" s="233">
        <f t="shared" si="295"/>
        <v>0</v>
      </c>
      <c r="AN826" s="233">
        <f t="shared" si="296"/>
        <v>0</v>
      </c>
      <c r="AO826" s="233">
        <f t="shared" si="297"/>
        <v>0</v>
      </c>
      <c r="AP826" s="233">
        <f t="shared" si="298"/>
        <v>0</v>
      </c>
      <c r="AQ826" s="233" t="str">
        <f t="shared" si="299"/>
        <v/>
      </c>
      <c r="AR826" s="113">
        <f t="shared" si="300"/>
        <v>0</v>
      </c>
    </row>
    <row r="827" spans="1:44">
      <c r="A827" s="158"/>
      <c r="B827" s="153"/>
      <c r="C827" s="154"/>
      <c r="D827" s="154"/>
      <c r="E827" s="154"/>
      <c r="F827" s="154"/>
      <c r="G827" s="154"/>
      <c r="H827" s="154"/>
      <c r="I827" s="150"/>
      <c r="J827" s="149"/>
      <c r="K827" s="151"/>
      <c r="L827" s="185">
        <f t="shared" si="306"/>
        <v>0</v>
      </c>
      <c r="M827" s="185">
        <f t="shared" si="307"/>
        <v>0</v>
      </c>
      <c r="N827" s="186">
        <f t="shared" si="308"/>
        <v>0</v>
      </c>
      <c r="O827" s="180"/>
      <c r="P827" s="177"/>
      <c r="Q827" s="166" t="str">
        <f t="shared" si="286"/>
        <v/>
      </c>
      <c r="R827" s="166"/>
      <c r="S827" s="167" t="e">
        <f>IF(HYPERLINK(INDEX(Tables!D:D,MATCH('BG Justif'!Q827,Tables!F:F,0)))&lt;&gt;"",HYPERLINK(INDEX(Tables!D:D,MATCH('BG Justif'!Q827,Tables!F:F,0)),"Tableau de variation"),"")</f>
        <v>#N/A</v>
      </c>
      <c r="T827" s="168"/>
      <c r="U827" s="169"/>
      <c r="Z827" s="233" t="str">
        <f t="shared" si="287"/>
        <v/>
      </c>
      <c r="AA827" s="233">
        <f t="shared" si="288"/>
        <v>0</v>
      </c>
      <c r="AB827" s="233">
        <f t="shared" si="301"/>
        <v>0</v>
      </c>
      <c r="AC827" s="233">
        <f t="shared" si="302"/>
        <v>0</v>
      </c>
      <c r="AD827" s="233">
        <f t="shared" si="303"/>
        <v>0</v>
      </c>
      <c r="AE827" s="233">
        <f t="shared" si="304"/>
        <v>0</v>
      </c>
      <c r="AF827" s="233">
        <f t="shared" si="305"/>
        <v>0</v>
      </c>
      <c r="AG827" s="233">
        <f t="shared" si="289"/>
        <v>0</v>
      </c>
      <c r="AH827" s="233">
        <f t="shared" si="290"/>
        <v>0</v>
      </c>
      <c r="AI827" s="233">
        <f t="shared" si="291"/>
        <v>0</v>
      </c>
      <c r="AJ827" s="233">
        <f t="shared" si="292"/>
        <v>0</v>
      </c>
      <c r="AK827" s="233">
        <f t="shared" si="293"/>
        <v>0</v>
      </c>
      <c r="AL827" s="233">
        <f t="shared" si="294"/>
        <v>0</v>
      </c>
      <c r="AM827" s="233">
        <f t="shared" si="295"/>
        <v>0</v>
      </c>
      <c r="AN827" s="233">
        <f t="shared" si="296"/>
        <v>0</v>
      </c>
      <c r="AO827" s="233">
        <f t="shared" si="297"/>
        <v>0</v>
      </c>
      <c r="AP827" s="233">
        <f t="shared" si="298"/>
        <v>0</v>
      </c>
      <c r="AQ827" s="233" t="str">
        <f t="shared" si="299"/>
        <v/>
      </c>
      <c r="AR827" s="113">
        <f t="shared" si="300"/>
        <v>0</v>
      </c>
    </row>
    <row r="828" spans="1:44">
      <c r="A828" s="158"/>
      <c r="B828" s="153"/>
      <c r="C828" s="154"/>
      <c r="D828" s="154"/>
      <c r="E828" s="154"/>
      <c r="F828" s="154"/>
      <c r="G828" s="154"/>
      <c r="H828" s="154"/>
      <c r="I828" s="141"/>
      <c r="J828" s="149"/>
      <c r="K828" s="143"/>
      <c r="L828" s="185">
        <f t="shared" si="306"/>
        <v>0</v>
      </c>
      <c r="M828" s="185">
        <f t="shared" si="307"/>
        <v>0</v>
      </c>
      <c r="N828" s="186">
        <f t="shared" si="308"/>
        <v>0</v>
      </c>
      <c r="O828" s="180"/>
      <c r="P828" s="177"/>
      <c r="Q828" s="166" t="str">
        <f t="shared" si="286"/>
        <v/>
      </c>
      <c r="R828" s="166"/>
      <c r="S828" s="167" t="e">
        <f>IF(HYPERLINK(INDEX(Tables!D:D,MATCH('BG Justif'!Q828,Tables!F:F,0)))&lt;&gt;"",HYPERLINK(INDEX(Tables!D:D,MATCH('BG Justif'!Q828,Tables!F:F,0)),"Tableau de variation"),"")</f>
        <v>#N/A</v>
      </c>
      <c r="T828" s="168"/>
      <c r="U828" s="169"/>
      <c r="Z828" s="233" t="str">
        <f t="shared" si="287"/>
        <v/>
      </c>
      <c r="AA828" s="233">
        <f t="shared" si="288"/>
        <v>0</v>
      </c>
      <c r="AB828" s="233">
        <f t="shared" si="301"/>
        <v>0</v>
      </c>
      <c r="AC828" s="233">
        <f t="shared" si="302"/>
        <v>0</v>
      </c>
      <c r="AD828" s="233">
        <f t="shared" si="303"/>
        <v>0</v>
      </c>
      <c r="AE828" s="233">
        <f t="shared" si="304"/>
        <v>0</v>
      </c>
      <c r="AF828" s="233">
        <f t="shared" si="305"/>
        <v>0</v>
      </c>
      <c r="AG828" s="233">
        <f t="shared" si="289"/>
        <v>0</v>
      </c>
      <c r="AH828" s="233">
        <f t="shared" si="290"/>
        <v>0</v>
      </c>
      <c r="AI828" s="233">
        <f t="shared" si="291"/>
        <v>0</v>
      </c>
      <c r="AJ828" s="233">
        <f t="shared" si="292"/>
        <v>0</v>
      </c>
      <c r="AK828" s="233">
        <f t="shared" si="293"/>
        <v>0</v>
      </c>
      <c r="AL828" s="233">
        <f t="shared" si="294"/>
        <v>0</v>
      </c>
      <c r="AM828" s="233">
        <f t="shared" si="295"/>
        <v>0</v>
      </c>
      <c r="AN828" s="233">
        <f t="shared" si="296"/>
        <v>0</v>
      </c>
      <c r="AO828" s="233">
        <f t="shared" si="297"/>
        <v>0</v>
      </c>
      <c r="AP828" s="233">
        <f t="shared" si="298"/>
        <v>0</v>
      </c>
      <c r="AQ828" s="233" t="str">
        <f t="shared" si="299"/>
        <v/>
      </c>
      <c r="AR828" s="113">
        <f t="shared" si="300"/>
        <v>0</v>
      </c>
    </row>
    <row r="829" spans="1:44">
      <c r="A829" s="158"/>
      <c r="B829" s="153"/>
      <c r="C829" s="154"/>
      <c r="D829" s="154"/>
      <c r="E829" s="154"/>
      <c r="F829" s="154"/>
      <c r="G829" s="154"/>
      <c r="H829" s="154"/>
      <c r="I829" s="150"/>
      <c r="J829" s="149"/>
      <c r="K829" s="151"/>
      <c r="L829" s="185">
        <f t="shared" si="306"/>
        <v>0</v>
      </c>
      <c r="M829" s="185">
        <f t="shared" si="307"/>
        <v>0</v>
      </c>
      <c r="N829" s="186">
        <f t="shared" si="308"/>
        <v>0</v>
      </c>
      <c r="O829" s="180"/>
      <c r="P829" s="177"/>
      <c r="Q829" s="166" t="str">
        <f t="shared" si="286"/>
        <v/>
      </c>
      <c r="R829" s="166"/>
      <c r="S829" s="167" t="e">
        <f>IF(HYPERLINK(INDEX(Tables!D:D,MATCH('BG Justif'!Q829,Tables!F:F,0)))&lt;&gt;"",HYPERLINK(INDEX(Tables!D:D,MATCH('BG Justif'!Q829,Tables!F:F,0)),"Tableau de variation"),"")</f>
        <v>#N/A</v>
      </c>
      <c r="T829" s="168"/>
      <c r="U829" s="169"/>
      <c r="Z829" s="233" t="str">
        <f t="shared" si="287"/>
        <v/>
      </c>
      <c r="AA829" s="233">
        <f t="shared" si="288"/>
        <v>0</v>
      </c>
      <c r="AB829" s="233">
        <f t="shared" si="301"/>
        <v>0</v>
      </c>
      <c r="AC829" s="233">
        <f t="shared" si="302"/>
        <v>0</v>
      </c>
      <c r="AD829" s="233">
        <f t="shared" si="303"/>
        <v>0</v>
      </c>
      <c r="AE829" s="233">
        <f t="shared" si="304"/>
        <v>0</v>
      </c>
      <c r="AF829" s="233">
        <f t="shared" si="305"/>
        <v>0</v>
      </c>
      <c r="AG829" s="233">
        <f t="shared" si="289"/>
        <v>0</v>
      </c>
      <c r="AH829" s="233">
        <f t="shared" si="290"/>
        <v>0</v>
      </c>
      <c r="AI829" s="233">
        <f t="shared" si="291"/>
        <v>0</v>
      </c>
      <c r="AJ829" s="233">
        <f t="shared" si="292"/>
        <v>0</v>
      </c>
      <c r="AK829" s="233">
        <f t="shared" si="293"/>
        <v>0</v>
      </c>
      <c r="AL829" s="233">
        <f t="shared" si="294"/>
        <v>0</v>
      </c>
      <c r="AM829" s="233">
        <f t="shared" si="295"/>
        <v>0</v>
      </c>
      <c r="AN829" s="233">
        <f t="shared" si="296"/>
        <v>0</v>
      </c>
      <c r="AO829" s="233">
        <f t="shared" si="297"/>
        <v>0</v>
      </c>
      <c r="AP829" s="233">
        <f t="shared" si="298"/>
        <v>0</v>
      </c>
      <c r="AQ829" s="233" t="str">
        <f t="shared" si="299"/>
        <v/>
      </c>
      <c r="AR829" s="113">
        <f t="shared" si="300"/>
        <v>0</v>
      </c>
    </row>
    <row r="830" spans="1:44">
      <c r="A830" s="158"/>
      <c r="B830" s="153"/>
      <c r="C830" s="154"/>
      <c r="D830" s="154"/>
      <c r="E830" s="154"/>
      <c r="F830" s="154"/>
      <c r="G830" s="154"/>
      <c r="H830" s="154"/>
      <c r="I830" s="141"/>
      <c r="J830" s="149"/>
      <c r="K830" s="143"/>
      <c r="L830" s="185">
        <f t="shared" si="306"/>
        <v>0</v>
      </c>
      <c r="M830" s="185">
        <f t="shared" si="307"/>
        <v>0</v>
      </c>
      <c r="N830" s="186">
        <f t="shared" si="308"/>
        <v>0</v>
      </c>
      <c r="O830" s="180"/>
      <c r="P830" s="177"/>
      <c r="Q830" s="166" t="str">
        <f t="shared" si="286"/>
        <v/>
      </c>
      <c r="R830" s="166"/>
      <c r="S830" s="167" t="e">
        <f>IF(HYPERLINK(INDEX(Tables!D:D,MATCH('BG Justif'!Q830,Tables!F:F,0)))&lt;&gt;"",HYPERLINK(INDEX(Tables!D:D,MATCH('BG Justif'!Q830,Tables!F:F,0)),"Tableau de variation"),"")</f>
        <v>#N/A</v>
      </c>
      <c r="T830" s="168"/>
      <c r="U830" s="169"/>
      <c r="Z830" s="233" t="str">
        <f t="shared" si="287"/>
        <v/>
      </c>
      <c r="AA830" s="233">
        <f t="shared" si="288"/>
        <v>0</v>
      </c>
      <c r="AB830" s="233">
        <f t="shared" si="301"/>
        <v>0</v>
      </c>
      <c r="AC830" s="233">
        <f t="shared" si="302"/>
        <v>0</v>
      </c>
      <c r="AD830" s="233">
        <f t="shared" si="303"/>
        <v>0</v>
      </c>
      <c r="AE830" s="233">
        <f t="shared" si="304"/>
        <v>0</v>
      </c>
      <c r="AF830" s="233">
        <f t="shared" si="305"/>
        <v>0</v>
      </c>
      <c r="AG830" s="233">
        <f t="shared" si="289"/>
        <v>0</v>
      </c>
      <c r="AH830" s="233">
        <f t="shared" si="290"/>
        <v>0</v>
      </c>
      <c r="AI830" s="233">
        <f t="shared" si="291"/>
        <v>0</v>
      </c>
      <c r="AJ830" s="233">
        <f t="shared" si="292"/>
        <v>0</v>
      </c>
      <c r="AK830" s="233">
        <f t="shared" si="293"/>
        <v>0</v>
      </c>
      <c r="AL830" s="233">
        <f t="shared" si="294"/>
        <v>0</v>
      </c>
      <c r="AM830" s="233">
        <f t="shared" si="295"/>
        <v>0</v>
      </c>
      <c r="AN830" s="233">
        <f t="shared" si="296"/>
        <v>0</v>
      </c>
      <c r="AO830" s="233">
        <f t="shared" si="297"/>
        <v>0</v>
      </c>
      <c r="AP830" s="233">
        <f t="shared" si="298"/>
        <v>0</v>
      </c>
      <c r="AQ830" s="233" t="str">
        <f t="shared" si="299"/>
        <v/>
      </c>
      <c r="AR830" s="113">
        <f t="shared" si="300"/>
        <v>0</v>
      </c>
    </row>
    <row r="831" spans="1:44">
      <c r="A831" s="158"/>
      <c r="B831" s="153"/>
      <c r="C831" s="154"/>
      <c r="D831" s="154"/>
      <c r="E831" s="154"/>
      <c r="F831" s="154"/>
      <c r="G831" s="154"/>
      <c r="H831" s="154"/>
      <c r="I831" s="150"/>
      <c r="J831" s="149"/>
      <c r="K831" s="151"/>
      <c r="L831" s="185">
        <f t="shared" si="306"/>
        <v>0</v>
      </c>
      <c r="M831" s="185">
        <f t="shared" si="307"/>
        <v>0</v>
      </c>
      <c r="N831" s="186">
        <f t="shared" si="308"/>
        <v>0</v>
      </c>
      <c r="O831" s="180"/>
      <c r="P831" s="177"/>
      <c r="Q831" s="166" t="str">
        <f t="shared" si="286"/>
        <v/>
      </c>
      <c r="R831" s="166"/>
      <c r="S831" s="167" t="e">
        <f>IF(HYPERLINK(INDEX(Tables!D:D,MATCH('BG Justif'!Q831,Tables!F:F,0)))&lt;&gt;"",HYPERLINK(INDEX(Tables!D:D,MATCH('BG Justif'!Q831,Tables!F:F,0)),"Tableau de variation"),"")</f>
        <v>#N/A</v>
      </c>
      <c r="T831" s="168"/>
      <c r="U831" s="169"/>
      <c r="Z831" s="233" t="str">
        <f t="shared" si="287"/>
        <v/>
      </c>
      <c r="AA831" s="233">
        <f t="shared" si="288"/>
        <v>0</v>
      </c>
      <c r="AB831" s="233">
        <f t="shared" si="301"/>
        <v>0</v>
      </c>
      <c r="AC831" s="233">
        <f t="shared" si="302"/>
        <v>0</v>
      </c>
      <c r="AD831" s="233">
        <f t="shared" si="303"/>
        <v>0</v>
      </c>
      <c r="AE831" s="233">
        <f t="shared" si="304"/>
        <v>0</v>
      </c>
      <c r="AF831" s="233">
        <f t="shared" si="305"/>
        <v>0</v>
      </c>
      <c r="AG831" s="233">
        <f t="shared" si="289"/>
        <v>0</v>
      </c>
      <c r="AH831" s="233">
        <f t="shared" si="290"/>
        <v>0</v>
      </c>
      <c r="AI831" s="233">
        <f t="shared" si="291"/>
        <v>0</v>
      </c>
      <c r="AJ831" s="233">
        <f t="shared" si="292"/>
        <v>0</v>
      </c>
      <c r="AK831" s="233">
        <f t="shared" si="293"/>
        <v>0</v>
      </c>
      <c r="AL831" s="233">
        <f t="shared" si="294"/>
        <v>0</v>
      </c>
      <c r="AM831" s="233">
        <f t="shared" si="295"/>
        <v>0</v>
      </c>
      <c r="AN831" s="233">
        <f t="shared" si="296"/>
        <v>0</v>
      </c>
      <c r="AO831" s="233">
        <f t="shared" si="297"/>
        <v>0</v>
      </c>
      <c r="AP831" s="233">
        <f t="shared" si="298"/>
        <v>0</v>
      </c>
      <c r="AQ831" s="233" t="str">
        <f t="shared" si="299"/>
        <v/>
      </c>
      <c r="AR831" s="113">
        <f t="shared" si="300"/>
        <v>0</v>
      </c>
    </row>
    <row r="832" spans="1:44">
      <c r="A832" s="158"/>
      <c r="B832" s="153"/>
      <c r="C832" s="154"/>
      <c r="D832" s="154"/>
      <c r="E832" s="154"/>
      <c r="F832" s="154"/>
      <c r="G832" s="154"/>
      <c r="H832" s="154"/>
      <c r="I832" s="141"/>
      <c r="J832" s="149"/>
      <c r="K832" s="143"/>
      <c r="L832" s="185">
        <f t="shared" si="306"/>
        <v>0</v>
      </c>
      <c r="M832" s="185">
        <f t="shared" si="307"/>
        <v>0</v>
      </c>
      <c r="N832" s="186">
        <f t="shared" si="308"/>
        <v>0</v>
      </c>
      <c r="O832" s="180"/>
      <c r="P832" s="177"/>
      <c r="Q832" s="166" t="str">
        <f t="shared" si="286"/>
        <v/>
      </c>
      <c r="R832" s="166"/>
      <c r="S832" s="167" t="e">
        <f>IF(HYPERLINK(INDEX(Tables!D:D,MATCH('BG Justif'!Q832,Tables!F:F,0)))&lt;&gt;"",HYPERLINK(INDEX(Tables!D:D,MATCH('BG Justif'!Q832,Tables!F:F,0)),"Tableau de variation"),"")</f>
        <v>#N/A</v>
      </c>
      <c r="T832" s="168"/>
      <c r="U832" s="169"/>
      <c r="Z832" s="233" t="str">
        <f t="shared" si="287"/>
        <v/>
      </c>
      <c r="AA832" s="233">
        <f t="shared" si="288"/>
        <v>0</v>
      </c>
      <c r="AB832" s="233">
        <f t="shared" si="301"/>
        <v>0</v>
      </c>
      <c r="AC832" s="233">
        <f t="shared" si="302"/>
        <v>0</v>
      </c>
      <c r="AD832" s="233">
        <f t="shared" si="303"/>
        <v>0</v>
      </c>
      <c r="AE832" s="233">
        <f t="shared" si="304"/>
        <v>0</v>
      </c>
      <c r="AF832" s="233">
        <f t="shared" si="305"/>
        <v>0</v>
      </c>
      <c r="AG832" s="233">
        <f t="shared" si="289"/>
        <v>0</v>
      </c>
      <c r="AH832" s="233">
        <f t="shared" si="290"/>
        <v>0</v>
      </c>
      <c r="AI832" s="233">
        <f t="shared" si="291"/>
        <v>0</v>
      </c>
      <c r="AJ832" s="233">
        <f t="shared" si="292"/>
        <v>0</v>
      </c>
      <c r="AK832" s="233">
        <f t="shared" si="293"/>
        <v>0</v>
      </c>
      <c r="AL832" s="233">
        <f t="shared" si="294"/>
        <v>0</v>
      </c>
      <c r="AM832" s="233">
        <f t="shared" si="295"/>
        <v>0</v>
      </c>
      <c r="AN832" s="233">
        <f t="shared" si="296"/>
        <v>0</v>
      </c>
      <c r="AO832" s="233">
        <f t="shared" si="297"/>
        <v>0</v>
      </c>
      <c r="AP832" s="233">
        <f t="shared" si="298"/>
        <v>0</v>
      </c>
      <c r="AQ832" s="233" t="str">
        <f t="shared" si="299"/>
        <v/>
      </c>
      <c r="AR832" s="113">
        <f t="shared" si="300"/>
        <v>0</v>
      </c>
    </row>
    <row r="833" spans="1:44">
      <c r="A833" s="158"/>
      <c r="B833" s="153"/>
      <c r="C833" s="154"/>
      <c r="D833" s="154"/>
      <c r="E833" s="154"/>
      <c r="F833" s="154"/>
      <c r="G833" s="154"/>
      <c r="H833" s="154"/>
      <c r="I833" s="150"/>
      <c r="J833" s="149"/>
      <c r="K833" s="151"/>
      <c r="L833" s="185">
        <f t="shared" si="306"/>
        <v>0</v>
      </c>
      <c r="M833" s="185">
        <f t="shared" si="307"/>
        <v>0</v>
      </c>
      <c r="N833" s="186">
        <f t="shared" si="308"/>
        <v>0</v>
      </c>
      <c r="O833" s="180"/>
      <c r="P833" s="177"/>
      <c r="Q833" s="166" t="str">
        <f t="shared" si="286"/>
        <v/>
      </c>
      <c r="R833" s="166"/>
      <c r="S833" s="167" t="e">
        <f>IF(HYPERLINK(INDEX(Tables!D:D,MATCH('BG Justif'!Q833,Tables!F:F,0)))&lt;&gt;"",HYPERLINK(INDEX(Tables!D:D,MATCH('BG Justif'!Q833,Tables!F:F,0)),"Tableau de variation"),"")</f>
        <v>#N/A</v>
      </c>
      <c r="T833" s="168"/>
      <c r="U833" s="169"/>
      <c r="Z833" s="233" t="str">
        <f t="shared" si="287"/>
        <v/>
      </c>
      <c r="AA833" s="233">
        <f t="shared" si="288"/>
        <v>0</v>
      </c>
      <c r="AB833" s="233">
        <f t="shared" si="301"/>
        <v>0</v>
      </c>
      <c r="AC833" s="233">
        <f t="shared" si="302"/>
        <v>0</v>
      </c>
      <c r="AD833" s="233">
        <f t="shared" si="303"/>
        <v>0</v>
      </c>
      <c r="AE833" s="233">
        <f t="shared" si="304"/>
        <v>0</v>
      </c>
      <c r="AF833" s="233">
        <f t="shared" si="305"/>
        <v>0</v>
      </c>
      <c r="AG833" s="233">
        <f t="shared" si="289"/>
        <v>0</v>
      </c>
      <c r="AH833" s="233">
        <f t="shared" si="290"/>
        <v>0</v>
      </c>
      <c r="AI833" s="233">
        <f t="shared" si="291"/>
        <v>0</v>
      </c>
      <c r="AJ833" s="233">
        <f t="shared" si="292"/>
        <v>0</v>
      </c>
      <c r="AK833" s="233">
        <f t="shared" si="293"/>
        <v>0</v>
      </c>
      <c r="AL833" s="233">
        <f t="shared" si="294"/>
        <v>0</v>
      </c>
      <c r="AM833" s="233">
        <f t="shared" si="295"/>
        <v>0</v>
      </c>
      <c r="AN833" s="233">
        <f t="shared" si="296"/>
        <v>0</v>
      </c>
      <c r="AO833" s="233">
        <f t="shared" si="297"/>
        <v>0</v>
      </c>
      <c r="AP833" s="233">
        <f t="shared" si="298"/>
        <v>0</v>
      </c>
      <c r="AQ833" s="233" t="str">
        <f t="shared" si="299"/>
        <v/>
      </c>
      <c r="AR833" s="113">
        <f t="shared" si="300"/>
        <v>0</v>
      </c>
    </row>
    <row r="834" spans="1:44">
      <c r="A834" s="158"/>
      <c r="B834" s="153"/>
      <c r="C834" s="154"/>
      <c r="D834" s="154"/>
      <c r="E834" s="154"/>
      <c r="F834" s="154"/>
      <c r="G834" s="154"/>
      <c r="H834" s="154"/>
      <c r="I834" s="141"/>
      <c r="J834" s="149"/>
      <c r="K834" s="143"/>
      <c r="L834" s="185">
        <f t="shared" si="306"/>
        <v>0</v>
      </c>
      <c r="M834" s="185">
        <f t="shared" si="307"/>
        <v>0</v>
      </c>
      <c r="N834" s="186">
        <f t="shared" si="308"/>
        <v>0</v>
      </c>
      <c r="O834" s="180"/>
      <c r="P834" s="177"/>
      <c r="Q834" s="166" t="str">
        <f t="shared" si="286"/>
        <v/>
      </c>
      <c r="R834" s="166"/>
      <c r="S834" s="167" t="e">
        <f>IF(HYPERLINK(INDEX(Tables!D:D,MATCH('BG Justif'!Q834,Tables!F:F,0)))&lt;&gt;"",HYPERLINK(INDEX(Tables!D:D,MATCH('BG Justif'!Q834,Tables!F:F,0)),"Tableau de variation"),"")</f>
        <v>#N/A</v>
      </c>
      <c r="T834" s="168"/>
      <c r="U834" s="169"/>
      <c r="Z834" s="233" t="str">
        <f t="shared" si="287"/>
        <v/>
      </c>
      <c r="AA834" s="233">
        <f t="shared" si="288"/>
        <v>0</v>
      </c>
      <c r="AB834" s="233">
        <f t="shared" si="301"/>
        <v>0</v>
      </c>
      <c r="AC834" s="233">
        <f t="shared" si="302"/>
        <v>0</v>
      </c>
      <c r="AD834" s="233">
        <f t="shared" si="303"/>
        <v>0</v>
      </c>
      <c r="AE834" s="233">
        <f t="shared" si="304"/>
        <v>0</v>
      </c>
      <c r="AF834" s="233">
        <f t="shared" si="305"/>
        <v>0</v>
      </c>
      <c r="AG834" s="233">
        <f t="shared" si="289"/>
        <v>0</v>
      </c>
      <c r="AH834" s="233">
        <f t="shared" si="290"/>
        <v>0</v>
      </c>
      <c r="AI834" s="233">
        <f t="shared" si="291"/>
        <v>0</v>
      </c>
      <c r="AJ834" s="233">
        <f t="shared" si="292"/>
        <v>0</v>
      </c>
      <c r="AK834" s="233">
        <f t="shared" si="293"/>
        <v>0</v>
      </c>
      <c r="AL834" s="233">
        <f t="shared" si="294"/>
        <v>0</v>
      </c>
      <c r="AM834" s="233">
        <f t="shared" si="295"/>
        <v>0</v>
      </c>
      <c r="AN834" s="233">
        <f t="shared" si="296"/>
        <v>0</v>
      </c>
      <c r="AO834" s="233">
        <f t="shared" si="297"/>
        <v>0</v>
      </c>
      <c r="AP834" s="233">
        <f t="shared" si="298"/>
        <v>0</v>
      </c>
      <c r="AQ834" s="233" t="str">
        <f t="shared" si="299"/>
        <v/>
      </c>
      <c r="AR834" s="113">
        <f t="shared" si="300"/>
        <v>0</v>
      </c>
    </row>
    <row r="835" spans="1:44">
      <c r="A835" s="158"/>
      <c r="B835" s="153"/>
      <c r="C835" s="154"/>
      <c r="D835" s="154"/>
      <c r="E835" s="154"/>
      <c r="F835" s="154"/>
      <c r="G835" s="154"/>
      <c r="H835" s="154"/>
      <c r="I835" s="150"/>
      <c r="J835" s="149"/>
      <c r="K835" s="151"/>
      <c r="L835" s="185">
        <f t="shared" si="306"/>
        <v>0</v>
      </c>
      <c r="M835" s="185">
        <f t="shared" si="307"/>
        <v>0</v>
      </c>
      <c r="N835" s="186">
        <f t="shared" si="308"/>
        <v>0</v>
      </c>
      <c r="O835" s="180"/>
      <c r="P835" s="177"/>
      <c r="Q835" s="166" t="str">
        <f t="shared" si="286"/>
        <v/>
      </c>
      <c r="R835" s="166"/>
      <c r="S835" s="167" t="e">
        <f>IF(HYPERLINK(INDEX(Tables!D:D,MATCH('BG Justif'!Q835,Tables!F:F,0)))&lt;&gt;"",HYPERLINK(INDEX(Tables!D:D,MATCH('BG Justif'!Q835,Tables!F:F,0)),"Tableau de variation"),"")</f>
        <v>#N/A</v>
      </c>
      <c r="T835" s="168"/>
      <c r="U835" s="169"/>
      <c r="Z835" s="233" t="str">
        <f t="shared" si="287"/>
        <v/>
      </c>
      <c r="AA835" s="233">
        <f t="shared" si="288"/>
        <v>0</v>
      </c>
      <c r="AB835" s="233">
        <f t="shared" si="301"/>
        <v>0</v>
      </c>
      <c r="AC835" s="233">
        <f t="shared" si="302"/>
        <v>0</v>
      </c>
      <c r="AD835" s="233">
        <f t="shared" si="303"/>
        <v>0</v>
      </c>
      <c r="AE835" s="233">
        <f t="shared" si="304"/>
        <v>0</v>
      </c>
      <c r="AF835" s="233">
        <f t="shared" si="305"/>
        <v>0</v>
      </c>
      <c r="AG835" s="233">
        <f t="shared" si="289"/>
        <v>0</v>
      </c>
      <c r="AH835" s="233">
        <f t="shared" si="290"/>
        <v>0</v>
      </c>
      <c r="AI835" s="233">
        <f t="shared" si="291"/>
        <v>0</v>
      </c>
      <c r="AJ835" s="233">
        <f t="shared" si="292"/>
        <v>0</v>
      </c>
      <c r="AK835" s="233">
        <f t="shared" si="293"/>
        <v>0</v>
      </c>
      <c r="AL835" s="233">
        <f t="shared" si="294"/>
        <v>0</v>
      </c>
      <c r="AM835" s="233">
        <f t="shared" si="295"/>
        <v>0</v>
      </c>
      <c r="AN835" s="233">
        <f t="shared" si="296"/>
        <v>0</v>
      </c>
      <c r="AO835" s="233">
        <f t="shared" si="297"/>
        <v>0</v>
      </c>
      <c r="AP835" s="233">
        <f t="shared" si="298"/>
        <v>0</v>
      </c>
      <c r="AQ835" s="233" t="str">
        <f t="shared" si="299"/>
        <v/>
      </c>
      <c r="AR835" s="113">
        <f t="shared" si="300"/>
        <v>0</v>
      </c>
    </row>
    <row r="836" spans="1:44">
      <c r="A836" s="158"/>
      <c r="B836" s="153"/>
      <c r="C836" s="154"/>
      <c r="D836" s="154"/>
      <c r="E836" s="154"/>
      <c r="F836" s="154"/>
      <c r="G836" s="154"/>
      <c r="H836" s="154"/>
      <c r="I836" s="141"/>
      <c r="J836" s="149"/>
      <c r="K836" s="143"/>
      <c r="L836" s="185">
        <f t="shared" si="306"/>
        <v>0</v>
      </c>
      <c r="M836" s="185">
        <f t="shared" si="307"/>
        <v>0</v>
      </c>
      <c r="N836" s="186">
        <f t="shared" si="308"/>
        <v>0</v>
      </c>
      <c r="O836" s="180"/>
      <c r="P836" s="177"/>
      <c r="Q836" s="166" t="str">
        <f t="shared" si="286"/>
        <v/>
      </c>
      <c r="R836" s="166"/>
      <c r="S836" s="167" t="e">
        <f>IF(HYPERLINK(INDEX(Tables!D:D,MATCH('BG Justif'!Q836,Tables!F:F,0)))&lt;&gt;"",HYPERLINK(INDEX(Tables!D:D,MATCH('BG Justif'!Q836,Tables!F:F,0)),"Tableau de variation"),"")</f>
        <v>#N/A</v>
      </c>
      <c r="T836" s="168"/>
      <c r="U836" s="169"/>
      <c r="Z836" s="233" t="str">
        <f t="shared" si="287"/>
        <v/>
      </c>
      <c r="AA836" s="233">
        <f t="shared" si="288"/>
        <v>0</v>
      </c>
      <c r="AB836" s="233">
        <f t="shared" si="301"/>
        <v>0</v>
      </c>
      <c r="AC836" s="233">
        <f t="shared" si="302"/>
        <v>0</v>
      </c>
      <c r="AD836" s="233">
        <f t="shared" si="303"/>
        <v>0</v>
      </c>
      <c r="AE836" s="233">
        <f t="shared" si="304"/>
        <v>0</v>
      </c>
      <c r="AF836" s="233">
        <f t="shared" si="305"/>
        <v>0</v>
      </c>
      <c r="AG836" s="233">
        <f t="shared" si="289"/>
        <v>0</v>
      </c>
      <c r="AH836" s="233">
        <f t="shared" si="290"/>
        <v>0</v>
      </c>
      <c r="AI836" s="233">
        <f t="shared" si="291"/>
        <v>0</v>
      </c>
      <c r="AJ836" s="233">
        <f t="shared" si="292"/>
        <v>0</v>
      </c>
      <c r="AK836" s="233">
        <f t="shared" si="293"/>
        <v>0</v>
      </c>
      <c r="AL836" s="233">
        <f t="shared" si="294"/>
        <v>0</v>
      </c>
      <c r="AM836" s="233">
        <f t="shared" si="295"/>
        <v>0</v>
      </c>
      <c r="AN836" s="233">
        <f t="shared" si="296"/>
        <v>0</v>
      </c>
      <c r="AO836" s="233">
        <f t="shared" si="297"/>
        <v>0</v>
      </c>
      <c r="AP836" s="233">
        <f t="shared" si="298"/>
        <v>0</v>
      </c>
      <c r="AQ836" s="233" t="str">
        <f t="shared" si="299"/>
        <v/>
      </c>
      <c r="AR836" s="113">
        <f t="shared" si="300"/>
        <v>0</v>
      </c>
    </row>
    <row r="837" spans="1:44">
      <c r="A837" s="158"/>
      <c r="B837" s="153"/>
      <c r="C837" s="154"/>
      <c r="D837" s="154"/>
      <c r="E837" s="154"/>
      <c r="F837" s="154"/>
      <c r="G837" s="154"/>
      <c r="H837" s="154"/>
      <c r="I837" s="150"/>
      <c r="J837" s="149"/>
      <c r="K837" s="151"/>
      <c r="L837" s="185">
        <f t="shared" si="306"/>
        <v>0</v>
      </c>
      <c r="M837" s="185">
        <f t="shared" si="307"/>
        <v>0</v>
      </c>
      <c r="N837" s="186">
        <f t="shared" si="308"/>
        <v>0</v>
      </c>
      <c r="O837" s="180"/>
      <c r="P837" s="177"/>
      <c r="Q837" s="166" t="str">
        <f t="shared" ref="Q837:Q900" si="309">IFERROR(VLOOKUP(A837,Table_Cptes,5,TRUE),"")</f>
        <v/>
      </c>
      <c r="R837" s="166"/>
      <c r="S837" s="167" t="e">
        <f>IF(HYPERLINK(INDEX(Tables!D:D,MATCH('BG Justif'!Q837,Tables!F:F,0)))&lt;&gt;"",HYPERLINK(INDEX(Tables!D:D,MATCH('BG Justif'!Q837,Tables!F:F,0)),"Tableau de variation"),"")</f>
        <v>#N/A</v>
      </c>
      <c r="T837" s="168"/>
      <c r="U837" s="169"/>
      <c r="Z837" s="233" t="str">
        <f t="shared" si="287"/>
        <v/>
      </c>
      <c r="AA837" s="233">
        <f t="shared" si="288"/>
        <v>0</v>
      </c>
      <c r="AB837" s="233">
        <f t="shared" si="301"/>
        <v>0</v>
      </c>
      <c r="AC837" s="233">
        <f t="shared" si="302"/>
        <v>0</v>
      </c>
      <c r="AD837" s="233">
        <f t="shared" si="303"/>
        <v>0</v>
      </c>
      <c r="AE837" s="233">
        <f t="shared" si="304"/>
        <v>0</v>
      </c>
      <c r="AF837" s="233">
        <f t="shared" si="305"/>
        <v>0</v>
      </c>
      <c r="AG837" s="233">
        <f t="shared" si="289"/>
        <v>0</v>
      </c>
      <c r="AH837" s="233">
        <f t="shared" si="290"/>
        <v>0</v>
      </c>
      <c r="AI837" s="233">
        <f t="shared" si="291"/>
        <v>0</v>
      </c>
      <c r="AJ837" s="233">
        <f t="shared" si="292"/>
        <v>0</v>
      </c>
      <c r="AK837" s="233">
        <f t="shared" si="293"/>
        <v>0</v>
      </c>
      <c r="AL837" s="233">
        <f t="shared" si="294"/>
        <v>0</v>
      </c>
      <c r="AM837" s="233">
        <f t="shared" si="295"/>
        <v>0</v>
      </c>
      <c r="AN837" s="233">
        <f t="shared" si="296"/>
        <v>0</v>
      </c>
      <c r="AO837" s="233">
        <f t="shared" si="297"/>
        <v>0</v>
      </c>
      <c r="AP837" s="233">
        <f t="shared" si="298"/>
        <v>0</v>
      </c>
      <c r="AQ837" s="233" t="str">
        <f t="shared" si="299"/>
        <v/>
      </c>
      <c r="AR837" s="113">
        <f t="shared" si="300"/>
        <v>0</v>
      </c>
    </row>
    <row r="838" spans="1:44">
      <c r="A838" s="158"/>
      <c r="B838" s="153"/>
      <c r="C838" s="154"/>
      <c r="D838" s="154"/>
      <c r="E838" s="154"/>
      <c r="F838" s="154"/>
      <c r="G838" s="154"/>
      <c r="H838" s="154"/>
      <c r="I838" s="141"/>
      <c r="J838" s="149"/>
      <c r="K838" s="143"/>
      <c r="L838" s="185">
        <f t="shared" si="306"/>
        <v>0</v>
      </c>
      <c r="M838" s="185">
        <f t="shared" si="307"/>
        <v>0</v>
      </c>
      <c r="N838" s="186">
        <f t="shared" si="308"/>
        <v>0</v>
      </c>
      <c r="O838" s="180"/>
      <c r="P838" s="177"/>
      <c r="Q838" s="166" t="str">
        <f t="shared" si="309"/>
        <v/>
      </c>
      <c r="R838" s="166"/>
      <c r="S838" s="167" t="e">
        <f>IF(HYPERLINK(INDEX(Tables!D:D,MATCH('BG Justif'!Q838,Tables!F:F,0)))&lt;&gt;"",HYPERLINK(INDEX(Tables!D:D,MATCH('BG Justif'!Q838,Tables!F:F,0)),"Tableau de variation"),"")</f>
        <v>#N/A</v>
      </c>
      <c r="T838" s="168"/>
      <c r="U838" s="169"/>
      <c r="Z838" s="233" t="str">
        <f t="shared" ref="Z838:Z901" si="310">+Q838</f>
        <v/>
      </c>
      <c r="AA838" s="233">
        <f t="shared" ref="AA838:AA901" si="311">+A838</f>
        <v>0</v>
      </c>
      <c r="AB838" s="233">
        <f t="shared" si="301"/>
        <v>0</v>
      </c>
      <c r="AC838" s="233">
        <f t="shared" si="302"/>
        <v>0</v>
      </c>
      <c r="AD838" s="233">
        <f t="shared" si="303"/>
        <v>0</v>
      </c>
      <c r="AE838" s="233">
        <f t="shared" si="304"/>
        <v>0</v>
      </c>
      <c r="AF838" s="233">
        <f t="shared" si="305"/>
        <v>0</v>
      </c>
      <c r="AG838" s="233">
        <f t="shared" si="289"/>
        <v>0</v>
      </c>
      <c r="AH838" s="233">
        <f t="shared" si="290"/>
        <v>0</v>
      </c>
      <c r="AI838" s="233">
        <f t="shared" si="291"/>
        <v>0</v>
      </c>
      <c r="AJ838" s="233">
        <f t="shared" si="292"/>
        <v>0</v>
      </c>
      <c r="AK838" s="233">
        <f t="shared" si="293"/>
        <v>0</v>
      </c>
      <c r="AL838" s="233">
        <f t="shared" si="294"/>
        <v>0</v>
      </c>
      <c r="AM838" s="233">
        <f t="shared" si="295"/>
        <v>0</v>
      </c>
      <c r="AN838" s="233">
        <f t="shared" si="296"/>
        <v>0</v>
      </c>
      <c r="AO838" s="233">
        <f t="shared" si="297"/>
        <v>0</v>
      </c>
      <c r="AP838" s="233">
        <f t="shared" si="298"/>
        <v>0</v>
      </c>
      <c r="AQ838" s="233" t="str">
        <f t="shared" si="299"/>
        <v/>
      </c>
      <c r="AR838" s="113">
        <f t="shared" si="300"/>
        <v>0</v>
      </c>
    </row>
    <row r="839" spans="1:44">
      <c r="A839" s="158"/>
      <c r="B839" s="153"/>
      <c r="C839" s="154"/>
      <c r="D839" s="154"/>
      <c r="E839" s="154"/>
      <c r="F839" s="154"/>
      <c r="G839" s="154"/>
      <c r="H839" s="154"/>
      <c r="I839" s="150"/>
      <c r="J839" s="149"/>
      <c r="K839" s="151"/>
      <c r="L839" s="185">
        <f t="shared" si="306"/>
        <v>0</v>
      </c>
      <c r="M839" s="185">
        <f t="shared" si="307"/>
        <v>0</v>
      </c>
      <c r="N839" s="186">
        <f t="shared" si="308"/>
        <v>0</v>
      </c>
      <c r="O839" s="180"/>
      <c r="P839" s="177"/>
      <c r="Q839" s="166" t="str">
        <f t="shared" si="309"/>
        <v/>
      </c>
      <c r="R839" s="166"/>
      <c r="S839" s="167" t="e">
        <f>IF(HYPERLINK(INDEX(Tables!D:D,MATCH('BG Justif'!Q839,Tables!F:F,0)))&lt;&gt;"",HYPERLINK(INDEX(Tables!D:D,MATCH('BG Justif'!Q839,Tables!F:F,0)),"Tableau de variation"),"")</f>
        <v>#N/A</v>
      </c>
      <c r="T839" s="168"/>
      <c r="U839" s="169"/>
      <c r="Z839" s="233" t="str">
        <f t="shared" si="310"/>
        <v/>
      </c>
      <c r="AA839" s="233">
        <f t="shared" si="311"/>
        <v>0</v>
      </c>
      <c r="AB839" s="233">
        <f t="shared" si="301"/>
        <v>0</v>
      </c>
      <c r="AC839" s="233">
        <f t="shared" si="302"/>
        <v>0</v>
      </c>
      <c r="AD839" s="233">
        <f t="shared" si="303"/>
        <v>0</v>
      </c>
      <c r="AE839" s="233">
        <f t="shared" si="304"/>
        <v>0</v>
      </c>
      <c r="AF839" s="233">
        <f t="shared" si="305"/>
        <v>0</v>
      </c>
      <c r="AG839" s="233">
        <f t="shared" si="289"/>
        <v>0</v>
      </c>
      <c r="AH839" s="233">
        <f t="shared" si="290"/>
        <v>0</v>
      </c>
      <c r="AI839" s="233">
        <f t="shared" si="291"/>
        <v>0</v>
      </c>
      <c r="AJ839" s="233">
        <f t="shared" si="292"/>
        <v>0</v>
      </c>
      <c r="AK839" s="233">
        <f t="shared" si="293"/>
        <v>0</v>
      </c>
      <c r="AL839" s="233">
        <f t="shared" si="294"/>
        <v>0</v>
      </c>
      <c r="AM839" s="233">
        <f t="shared" si="295"/>
        <v>0</v>
      </c>
      <c r="AN839" s="233">
        <f t="shared" si="296"/>
        <v>0</v>
      </c>
      <c r="AO839" s="233">
        <f t="shared" si="297"/>
        <v>0</v>
      </c>
      <c r="AP839" s="233">
        <f t="shared" si="298"/>
        <v>0</v>
      </c>
      <c r="AQ839" s="233" t="str">
        <f t="shared" si="299"/>
        <v/>
      </c>
      <c r="AR839" s="113">
        <f t="shared" si="300"/>
        <v>0</v>
      </c>
    </row>
    <row r="840" spans="1:44">
      <c r="A840" s="158"/>
      <c r="B840" s="153"/>
      <c r="C840" s="154"/>
      <c r="D840" s="154"/>
      <c r="E840" s="154"/>
      <c r="F840" s="154"/>
      <c r="G840" s="154"/>
      <c r="H840" s="154"/>
      <c r="I840" s="141"/>
      <c r="J840" s="149"/>
      <c r="K840" s="143"/>
      <c r="L840" s="185">
        <f t="shared" si="306"/>
        <v>0</v>
      </c>
      <c r="M840" s="185">
        <f t="shared" si="307"/>
        <v>0</v>
      </c>
      <c r="N840" s="186">
        <f t="shared" si="308"/>
        <v>0</v>
      </c>
      <c r="O840" s="180"/>
      <c r="P840" s="177"/>
      <c r="Q840" s="166" t="str">
        <f t="shared" si="309"/>
        <v/>
      </c>
      <c r="R840" s="166"/>
      <c r="S840" s="167" t="e">
        <f>IF(HYPERLINK(INDEX(Tables!D:D,MATCH('BG Justif'!Q840,Tables!F:F,0)))&lt;&gt;"",HYPERLINK(INDEX(Tables!D:D,MATCH('BG Justif'!Q840,Tables!F:F,0)),"Tableau de variation"),"")</f>
        <v>#N/A</v>
      </c>
      <c r="T840" s="168"/>
      <c r="U840" s="169"/>
      <c r="Z840" s="233" t="str">
        <f t="shared" si="310"/>
        <v/>
      </c>
      <c r="AA840" s="233">
        <f t="shared" si="311"/>
        <v>0</v>
      </c>
      <c r="AB840" s="233">
        <f t="shared" si="301"/>
        <v>0</v>
      </c>
      <c r="AC840" s="233">
        <f t="shared" si="302"/>
        <v>0</v>
      </c>
      <c r="AD840" s="233">
        <f t="shared" si="303"/>
        <v>0</v>
      </c>
      <c r="AE840" s="233">
        <f t="shared" si="304"/>
        <v>0</v>
      </c>
      <c r="AF840" s="233">
        <f t="shared" si="305"/>
        <v>0</v>
      </c>
      <c r="AG840" s="233">
        <f t="shared" si="289"/>
        <v>0</v>
      </c>
      <c r="AH840" s="233">
        <f t="shared" si="290"/>
        <v>0</v>
      </c>
      <c r="AI840" s="233">
        <f t="shared" si="291"/>
        <v>0</v>
      </c>
      <c r="AJ840" s="233">
        <f t="shared" si="292"/>
        <v>0</v>
      </c>
      <c r="AK840" s="233">
        <f t="shared" si="293"/>
        <v>0</v>
      </c>
      <c r="AL840" s="233">
        <f t="shared" si="294"/>
        <v>0</v>
      </c>
      <c r="AM840" s="233">
        <f t="shared" si="295"/>
        <v>0</v>
      </c>
      <c r="AN840" s="233">
        <f t="shared" si="296"/>
        <v>0</v>
      </c>
      <c r="AO840" s="233">
        <f t="shared" si="297"/>
        <v>0</v>
      </c>
      <c r="AP840" s="233">
        <f t="shared" si="298"/>
        <v>0</v>
      </c>
      <c r="AQ840" s="233" t="str">
        <f t="shared" si="299"/>
        <v/>
      </c>
      <c r="AR840" s="113">
        <f t="shared" si="300"/>
        <v>0</v>
      </c>
    </row>
    <row r="841" spans="1:44">
      <c r="A841" s="158"/>
      <c r="B841" s="153"/>
      <c r="C841" s="154"/>
      <c r="D841" s="154"/>
      <c r="E841" s="154"/>
      <c r="F841" s="154"/>
      <c r="G841" s="154"/>
      <c r="H841" s="154"/>
      <c r="I841" s="150"/>
      <c r="J841" s="149"/>
      <c r="K841" s="151"/>
      <c r="L841" s="185">
        <f t="shared" si="306"/>
        <v>0</v>
      </c>
      <c r="M841" s="185">
        <f t="shared" si="307"/>
        <v>0</v>
      </c>
      <c r="N841" s="186">
        <f t="shared" si="308"/>
        <v>0</v>
      </c>
      <c r="O841" s="180"/>
      <c r="P841" s="177"/>
      <c r="Q841" s="166" t="str">
        <f t="shared" si="309"/>
        <v/>
      </c>
      <c r="R841" s="166"/>
      <c r="S841" s="167" t="e">
        <f>IF(HYPERLINK(INDEX(Tables!D:D,MATCH('BG Justif'!Q841,Tables!F:F,0)))&lt;&gt;"",HYPERLINK(INDEX(Tables!D:D,MATCH('BG Justif'!Q841,Tables!F:F,0)),"Tableau de variation"),"")</f>
        <v>#N/A</v>
      </c>
      <c r="T841" s="168"/>
      <c r="U841" s="169"/>
      <c r="Z841" s="233" t="str">
        <f t="shared" si="310"/>
        <v/>
      </c>
      <c r="AA841" s="233">
        <f t="shared" si="311"/>
        <v>0</v>
      </c>
      <c r="AB841" s="233">
        <f t="shared" si="301"/>
        <v>0</v>
      </c>
      <c r="AC841" s="233">
        <f t="shared" si="302"/>
        <v>0</v>
      </c>
      <c r="AD841" s="233">
        <f t="shared" si="303"/>
        <v>0</v>
      </c>
      <c r="AE841" s="233">
        <f t="shared" si="304"/>
        <v>0</v>
      </c>
      <c r="AF841" s="233">
        <f t="shared" si="305"/>
        <v>0</v>
      </c>
      <c r="AG841" s="233">
        <f t="shared" si="289"/>
        <v>0</v>
      </c>
      <c r="AH841" s="233">
        <f t="shared" si="290"/>
        <v>0</v>
      </c>
      <c r="AI841" s="233">
        <f t="shared" si="291"/>
        <v>0</v>
      </c>
      <c r="AJ841" s="233">
        <f t="shared" si="292"/>
        <v>0</v>
      </c>
      <c r="AK841" s="233">
        <f t="shared" si="293"/>
        <v>0</v>
      </c>
      <c r="AL841" s="233">
        <f t="shared" si="294"/>
        <v>0</v>
      </c>
      <c r="AM841" s="233">
        <f t="shared" si="295"/>
        <v>0</v>
      </c>
      <c r="AN841" s="233">
        <f t="shared" si="296"/>
        <v>0</v>
      </c>
      <c r="AO841" s="233">
        <f t="shared" si="297"/>
        <v>0</v>
      </c>
      <c r="AP841" s="233">
        <f t="shared" si="298"/>
        <v>0</v>
      </c>
      <c r="AQ841" s="233" t="str">
        <f t="shared" si="299"/>
        <v/>
      </c>
      <c r="AR841" s="113">
        <f t="shared" si="300"/>
        <v>0</v>
      </c>
    </row>
    <row r="842" spans="1:44">
      <c r="A842" s="158"/>
      <c r="B842" s="153"/>
      <c r="C842" s="154"/>
      <c r="D842" s="154"/>
      <c r="E842" s="154"/>
      <c r="F842" s="154"/>
      <c r="G842" s="154"/>
      <c r="H842" s="154"/>
      <c r="I842" s="141"/>
      <c r="J842" s="149"/>
      <c r="K842" s="143"/>
      <c r="L842" s="185">
        <f t="shared" si="306"/>
        <v>0</v>
      </c>
      <c r="M842" s="185">
        <f t="shared" si="307"/>
        <v>0</v>
      </c>
      <c r="N842" s="186">
        <f t="shared" si="308"/>
        <v>0</v>
      </c>
      <c r="O842" s="180"/>
      <c r="P842" s="177"/>
      <c r="Q842" s="166" t="str">
        <f t="shared" si="309"/>
        <v/>
      </c>
      <c r="R842" s="166"/>
      <c r="S842" s="167" t="e">
        <f>IF(HYPERLINK(INDEX(Tables!D:D,MATCH('BG Justif'!Q842,Tables!F:F,0)))&lt;&gt;"",HYPERLINK(INDEX(Tables!D:D,MATCH('BG Justif'!Q842,Tables!F:F,0)),"Tableau de variation"),"")</f>
        <v>#N/A</v>
      </c>
      <c r="T842" s="168"/>
      <c r="U842" s="169"/>
      <c r="Z842" s="233" t="str">
        <f t="shared" si="310"/>
        <v/>
      </c>
      <c r="AA842" s="233">
        <f t="shared" si="311"/>
        <v>0</v>
      </c>
      <c r="AB842" s="233">
        <f t="shared" si="301"/>
        <v>0</v>
      </c>
      <c r="AC842" s="233">
        <f t="shared" si="302"/>
        <v>0</v>
      </c>
      <c r="AD842" s="233">
        <f t="shared" si="303"/>
        <v>0</v>
      </c>
      <c r="AE842" s="233">
        <f t="shared" si="304"/>
        <v>0</v>
      </c>
      <c r="AF842" s="233">
        <f t="shared" si="305"/>
        <v>0</v>
      </c>
      <c r="AG842" s="233">
        <f t="shared" si="289"/>
        <v>0</v>
      </c>
      <c r="AH842" s="233">
        <f t="shared" si="290"/>
        <v>0</v>
      </c>
      <c r="AI842" s="233">
        <f t="shared" si="291"/>
        <v>0</v>
      </c>
      <c r="AJ842" s="233">
        <f t="shared" si="292"/>
        <v>0</v>
      </c>
      <c r="AK842" s="233">
        <f t="shared" si="293"/>
        <v>0</v>
      </c>
      <c r="AL842" s="233">
        <f t="shared" si="294"/>
        <v>0</v>
      </c>
      <c r="AM842" s="233">
        <f t="shared" si="295"/>
        <v>0</v>
      </c>
      <c r="AN842" s="233">
        <f t="shared" si="296"/>
        <v>0</v>
      </c>
      <c r="AO842" s="233">
        <f t="shared" si="297"/>
        <v>0</v>
      </c>
      <c r="AP842" s="233">
        <f t="shared" si="298"/>
        <v>0</v>
      </c>
      <c r="AQ842" s="233" t="str">
        <f t="shared" si="299"/>
        <v/>
      </c>
      <c r="AR842" s="113">
        <f t="shared" si="300"/>
        <v>0</v>
      </c>
    </row>
    <row r="843" spans="1:44">
      <c r="A843" s="158"/>
      <c r="B843" s="153"/>
      <c r="C843" s="154"/>
      <c r="D843" s="154"/>
      <c r="E843" s="154"/>
      <c r="F843" s="154"/>
      <c r="G843" s="154"/>
      <c r="H843" s="154"/>
      <c r="I843" s="150"/>
      <c r="J843" s="149"/>
      <c r="K843" s="151"/>
      <c r="L843" s="185">
        <f t="shared" si="306"/>
        <v>0</v>
      </c>
      <c r="M843" s="185">
        <f t="shared" si="307"/>
        <v>0</v>
      </c>
      <c r="N843" s="186">
        <f t="shared" si="308"/>
        <v>0</v>
      </c>
      <c r="O843" s="180"/>
      <c r="P843" s="177"/>
      <c r="Q843" s="166" t="str">
        <f t="shared" si="309"/>
        <v/>
      </c>
      <c r="R843" s="166"/>
      <c r="S843" s="167" t="e">
        <f>IF(HYPERLINK(INDEX(Tables!D:D,MATCH('BG Justif'!Q843,Tables!F:F,0)))&lt;&gt;"",HYPERLINK(INDEX(Tables!D:D,MATCH('BG Justif'!Q843,Tables!F:F,0)),"Tableau de variation"),"")</f>
        <v>#N/A</v>
      </c>
      <c r="T843" s="168"/>
      <c r="U843" s="169"/>
      <c r="Z843" s="233" t="str">
        <f t="shared" si="310"/>
        <v/>
      </c>
      <c r="AA843" s="233">
        <f t="shared" si="311"/>
        <v>0</v>
      </c>
      <c r="AB843" s="233">
        <f t="shared" si="301"/>
        <v>0</v>
      </c>
      <c r="AC843" s="233">
        <f t="shared" si="302"/>
        <v>0</v>
      </c>
      <c r="AD843" s="233">
        <f t="shared" si="303"/>
        <v>0</v>
      </c>
      <c r="AE843" s="233">
        <f t="shared" si="304"/>
        <v>0</v>
      </c>
      <c r="AF843" s="233">
        <f t="shared" si="305"/>
        <v>0</v>
      </c>
      <c r="AG843" s="233">
        <f t="shared" si="289"/>
        <v>0</v>
      </c>
      <c r="AH843" s="233">
        <f t="shared" si="290"/>
        <v>0</v>
      </c>
      <c r="AI843" s="233">
        <f t="shared" si="291"/>
        <v>0</v>
      </c>
      <c r="AJ843" s="233">
        <f t="shared" si="292"/>
        <v>0</v>
      </c>
      <c r="AK843" s="233">
        <f t="shared" si="293"/>
        <v>0</v>
      </c>
      <c r="AL843" s="233">
        <f t="shared" si="294"/>
        <v>0</v>
      </c>
      <c r="AM843" s="233">
        <f t="shared" si="295"/>
        <v>0</v>
      </c>
      <c r="AN843" s="233">
        <f t="shared" si="296"/>
        <v>0</v>
      </c>
      <c r="AO843" s="233">
        <f t="shared" si="297"/>
        <v>0</v>
      </c>
      <c r="AP843" s="233">
        <f t="shared" si="298"/>
        <v>0</v>
      </c>
      <c r="AQ843" s="233" t="str">
        <f t="shared" si="299"/>
        <v/>
      </c>
      <c r="AR843" s="113">
        <f t="shared" si="300"/>
        <v>0</v>
      </c>
    </row>
    <row r="844" spans="1:44">
      <c r="A844" s="158"/>
      <c r="B844" s="153"/>
      <c r="C844" s="154"/>
      <c r="D844" s="154"/>
      <c r="E844" s="154"/>
      <c r="F844" s="154"/>
      <c r="G844" s="154"/>
      <c r="H844" s="154"/>
      <c r="I844" s="141"/>
      <c r="J844" s="149"/>
      <c r="K844" s="143"/>
      <c r="L844" s="185">
        <f t="shared" si="306"/>
        <v>0</v>
      </c>
      <c r="M844" s="185">
        <f t="shared" si="307"/>
        <v>0</v>
      </c>
      <c r="N844" s="186">
        <f t="shared" si="308"/>
        <v>0</v>
      </c>
      <c r="O844" s="180"/>
      <c r="P844" s="177"/>
      <c r="Q844" s="166" t="str">
        <f t="shared" si="309"/>
        <v/>
      </c>
      <c r="R844" s="166"/>
      <c r="S844" s="167" t="e">
        <f>IF(HYPERLINK(INDEX(Tables!D:D,MATCH('BG Justif'!Q844,Tables!F:F,0)))&lt;&gt;"",HYPERLINK(INDEX(Tables!D:D,MATCH('BG Justif'!Q844,Tables!F:F,0)),"Tableau de variation"),"")</f>
        <v>#N/A</v>
      </c>
      <c r="T844" s="168"/>
      <c r="U844" s="169"/>
      <c r="Z844" s="233" t="str">
        <f t="shared" si="310"/>
        <v/>
      </c>
      <c r="AA844" s="233">
        <f t="shared" si="311"/>
        <v>0</v>
      </c>
      <c r="AB844" s="233">
        <f t="shared" si="301"/>
        <v>0</v>
      </c>
      <c r="AC844" s="233">
        <f t="shared" si="302"/>
        <v>0</v>
      </c>
      <c r="AD844" s="233">
        <f t="shared" si="303"/>
        <v>0</v>
      </c>
      <c r="AE844" s="233">
        <f t="shared" si="304"/>
        <v>0</v>
      </c>
      <c r="AF844" s="233">
        <f t="shared" si="305"/>
        <v>0</v>
      </c>
      <c r="AG844" s="233">
        <f t="shared" si="289"/>
        <v>0</v>
      </c>
      <c r="AH844" s="233">
        <f t="shared" si="290"/>
        <v>0</v>
      </c>
      <c r="AI844" s="233">
        <f t="shared" si="291"/>
        <v>0</v>
      </c>
      <c r="AJ844" s="233">
        <f t="shared" si="292"/>
        <v>0</v>
      </c>
      <c r="AK844" s="233">
        <f t="shared" si="293"/>
        <v>0</v>
      </c>
      <c r="AL844" s="233">
        <f t="shared" si="294"/>
        <v>0</v>
      </c>
      <c r="AM844" s="233">
        <f t="shared" si="295"/>
        <v>0</v>
      </c>
      <c r="AN844" s="233">
        <f t="shared" si="296"/>
        <v>0</v>
      </c>
      <c r="AO844" s="233">
        <f t="shared" si="297"/>
        <v>0</v>
      </c>
      <c r="AP844" s="233">
        <f t="shared" si="298"/>
        <v>0</v>
      </c>
      <c r="AQ844" s="233" t="str">
        <f t="shared" si="299"/>
        <v/>
      </c>
      <c r="AR844" s="113">
        <f t="shared" si="300"/>
        <v>0</v>
      </c>
    </row>
    <row r="845" spans="1:44">
      <c r="A845" s="158"/>
      <c r="B845" s="153"/>
      <c r="C845" s="154"/>
      <c r="D845" s="154"/>
      <c r="E845" s="154"/>
      <c r="F845" s="154"/>
      <c r="G845" s="154"/>
      <c r="H845" s="154"/>
      <c r="I845" s="150"/>
      <c r="J845" s="149"/>
      <c r="K845" s="151"/>
      <c r="L845" s="185">
        <f t="shared" si="306"/>
        <v>0</v>
      </c>
      <c r="M845" s="185">
        <f t="shared" si="307"/>
        <v>0</v>
      </c>
      <c r="N845" s="186">
        <f t="shared" si="308"/>
        <v>0</v>
      </c>
      <c r="O845" s="180"/>
      <c r="P845" s="177"/>
      <c r="Q845" s="166" t="str">
        <f t="shared" si="309"/>
        <v/>
      </c>
      <c r="R845" s="166"/>
      <c r="S845" s="167" t="e">
        <f>IF(HYPERLINK(INDEX(Tables!D:D,MATCH('BG Justif'!Q845,Tables!F:F,0)))&lt;&gt;"",HYPERLINK(INDEX(Tables!D:D,MATCH('BG Justif'!Q845,Tables!F:F,0)),"Tableau de variation"),"")</f>
        <v>#N/A</v>
      </c>
      <c r="T845" s="168"/>
      <c r="U845" s="169"/>
      <c r="Z845" s="233" t="str">
        <f t="shared" si="310"/>
        <v/>
      </c>
      <c r="AA845" s="233">
        <f t="shared" si="311"/>
        <v>0</v>
      </c>
      <c r="AB845" s="233">
        <f t="shared" si="301"/>
        <v>0</v>
      </c>
      <c r="AC845" s="233">
        <f t="shared" si="302"/>
        <v>0</v>
      </c>
      <c r="AD845" s="233">
        <f t="shared" si="303"/>
        <v>0</v>
      </c>
      <c r="AE845" s="233">
        <f t="shared" si="304"/>
        <v>0</v>
      </c>
      <c r="AF845" s="233">
        <f t="shared" si="305"/>
        <v>0</v>
      </c>
      <c r="AG845" s="233">
        <f t="shared" si="289"/>
        <v>0</v>
      </c>
      <c r="AH845" s="233">
        <f t="shared" si="290"/>
        <v>0</v>
      </c>
      <c r="AI845" s="233">
        <f t="shared" si="291"/>
        <v>0</v>
      </c>
      <c r="AJ845" s="233">
        <f t="shared" si="292"/>
        <v>0</v>
      </c>
      <c r="AK845" s="233">
        <f t="shared" si="293"/>
        <v>0</v>
      </c>
      <c r="AL845" s="233">
        <f t="shared" si="294"/>
        <v>0</v>
      </c>
      <c r="AM845" s="233">
        <f t="shared" si="295"/>
        <v>0</v>
      </c>
      <c r="AN845" s="233">
        <f t="shared" si="296"/>
        <v>0</v>
      </c>
      <c r="AO845" s="233">
        <f t="shared" si="297"/>
        <v>0</v>
      </c>
      <c r="AP845" s="233">
        <f t="shared" si="298"/>
        <v>0</v>
      </c>
      <c r="AQ845" s="233" t="str">
        <f t="shared" si="299"/>
        <v/>
      </c>
      <c r="AR845" s="113">
        <f t="shared" si="300"/>
        <v>0</v>
      </c>
    </row>
    <row r="846" spans="1:44">
      <c r="A846" s="158"/>
      <c r="B846" s="153"/>
      <c r="C846" s="154"/>
      <c r="D846" s="154"/>
      <c r="E846" s="154"/>
      <c r="F846" s="154"/>
      <c r="G846" s="154"/>
      <c r="H846" s="154"/>
      <c r="I846" s="141"/>
      <c r="J846" s="149"/>
      <c r="K846" s="143"/>
      <c r="L846" s="185">
        <f t="shared" si="306"/>
        <v>0</v>
      </c>
      <c r="M846" s="185">
        <f t="shared" si="307"/>
        <v>0</v>
      </c>
      <c r="N846" s="186">
        <f t="shared" si="308"/>
        <v>0</v>
      </c>
      <c r="O846" s="180"/>
      <c r="P846" s="177"/>
      <c r="Q846" s="166" t="str">
        <f t="shared" si="309"/>
        <v/>
      </c>
      <c r="R846" s="166"/>
      <c r="S846" s="167" t="e">
        <f>IF(HYPERLINK(INDEX(Tables!D:D,MATCH('BG Justif'!Q846,Tables!F:F,0)))&lt;&gt;"",HYPERLINK(INDEX(Tables!D:D,MATCH('BG Justif'!Q846,Tables!F:F,0)),"Tableau de variation"),"")</f>
        <v>#N/A</v>
      </c>
      <c r="T846" s="168"/>
      <c r="U846" s="169"/>
      <c r="Z846" s="233" t="str">
        <f t="shared" si="310"/>
        <v/>
      </c>
      <c r="AA846" s="233">
        <f t="shared" si="311"/>
        <v>0</v>
      </c>
      <c r="AB846" s="233">
        <f t="shared" si="301"/>
        <v>0</v>
      </c>
      <c r="AC846" s="233">
        <f t="shared" si="302"/>
        <v>0</v>
      </c>
      <c r="AD846" s="233">
        <f t="shared" si="303"/>
        <v>0</v>
      </c>
      <c r="AE846" s="233">
        <f t="shared" si="304"/>
        <v>0</v>
      </c>
      <c r="AF846" s="233">
        <f t="shared" si="305"/>
        <v>0</v>
      </c>
      <c r="AG846" s="233">
        <f t="shared" si="289"/>
        <v>0</v>
      </c>
      <c r="AH846" s="233">
        <f t="shared" si="290"/>
        <v>0</v>
      </c>
      <c r="AI846" s="233">
        <f t="shared" si="291"/>
        <v>0</v>
      </c>
      <c r="AJ846" s="233">
        <f t="shared" si="292"/>
        <v>0</v>
      </c>
      <c r="AK846" s="233">
        <f t="shared" si="293"/>
        <v>0</v>
      </c>
      <c r="AL846" s="233">
        <f t="shared" si="294"/>
        <v>0</v>
      </c>
      <c r="AM846" s="233">
        <f t="shared" si="295"/>
        <v>0</v>
      </c>
      <c r="AN846" s="233">
        <f t="shared" si="296"/>
        <v>0</v>
      </c>
      <c r="AO846" s="233">
        <f t="shared" si="297"/>
        <v>0</v>
      </c>
      <c r="AP846" s="233">
        <f t="shared" si="298"/>
        <v>0</v>
      </c>
      <c r="AQ846" s="233" t="str">
        <f t="shared" si="299"/>
        <v/>
      </c>
      <c r="AR846" s="113">
        <f t="shared" si="300"/>
        <v>0</v>
      </c>
    </row>
    <row r="847" spans="1:44">
      <c r="A847" s="158"/>
      <c r="B847" s="153"/>
      <c r="C847" s="154"/>
      <c r="D847" s="154"/>
      <c r="E847" s="154"/>
      <c r="F847" s="154"/>
      <c r="G847" s="154"/>
      <c r="H847" s="154"/>
      <c r="I847" s="150"/>
      <c r="J847" s="149"/>
      <c r="K847" s="151"/>
      <c r="L847" s="185">
        <f t="shared" si="306"/>
        <v>0</v>
      </c>
      <c r="M847" s="185">
        <f t="shared" si="307"/>
        <v>0</v>
      </c>
      <c r="N847" s="186">
        <f t="shared" si="308"/>
        <v>0</v>
      </c>
      <c r="O847" s="180"/>
      <c r="P847" s="177"/>
      <c r="Q847" s="166" t="str">
        <f t="shared" si="309"/>
        <v/>
      </c>
      <c r="R847" s="166"/>
      <c r="S847" s="167" t="e">
        <f>IF(HYPERLINK(INDEX(Tables!D:D,MATCH('BG Justif'!Q847,Tables!F:F,0)))&lt;&gt;"",HYPERLINK(INDEX(Tables!D:D,MATCH('BG Justif'!Q847,Tables!F:F,0)),"Tableau de variation"),"")</f>
        <v>#N/A</v>
      </c>
      <c r="T847" s="168"/>
      <c r="U847" s="169"/>
      <c r="Z847" s="233" t="str">
        <f t="shared" si="310"/>
        <v/>
      </c>
      <c r="AA847" s="233">
        <f t="shared" si="311"/>
        <v>0</v>
      </c>
      <c r="AB847" s="233">
        <f t="shared" si="301"/>
        <v>0</v>
      </c>
      <c r="AC847" s="233">
        <f t="shared" si="302"/>
        <v>0</v>
      </c>
      <c r="AD847" s="233">
        <f t="shared" si="303"/>
        <v>0</v>
      </c>
      <c r="AE847" s="233">
        <f t="shared" si="304"/>
        <v>0</v>
      </c>
      <c r="AF847" s="233">
        <f t="shared" si="305"/>
        <v>0</v>
      </c>
      <c r="AG847" s="233">
        <f t="shared" ref="AG847:AG910" si="312">+G847</f>
        <v>0</v>
      </c>
      <c r="AH847" s="233">
        <f t="shared" ref="AH847:AH910" si="313">+H847</f>
        <v>0</v>
      </c>
      <c r="AI847" s="233">
        <f t="shared" ref="AI847:AI910" si="314">+I847</f>
        <v>0</v>
      </c>
      <c r="AJ847" s="233">
        <f t="shared" ref="AJ847:AJ910" si="315">+J847</f>
        <v>0</v>
      </c>
      <c r="AK847" s="233">
        <f t="shared" ref="AK847:AK910" si="316">+K847</f>
        <v>0</v>
      </c>
      <c r="AL847" s="233">
        <f t="shared" ref="AL847:AL910" si="317">+L847</f>
        <v>0</v>
      </c>
      <c r="AM847" s="233">
        <f t="shared" ref="AM847:AM910" si="318">+M847</f>
        <v>0</v>
      </c>
      <c r="AN847" s="233">
        <f t="shared" ref="AN847:AN910" si="319">+N847</f>
        <v>0</v>
      </c>
      <c r="AO847" s="233">
        <f t="shared" ref="AO847:AO910" si="320">+O847</f>
        <v>0</v>
      </c>
      <c r="AP847" s="233">
        <f t="shared" ref="AP847:AP910" si="321">+P847</f>
        <v>0</v>
      </c>
      <c r="AQ847" s="233" t="str">
        <f t="shared" ref="AQ847:AQ910" si="322">+Q847</f>
        <v/>
      </c>
      <c r="AR847" s="113">
        <f t="shared" ref="AR847:AR910" si="323">+R847</f>
        <v>0</v>
      </c>
    </row>
    <row r="848" spans="1:44">
      <c r="A848" s="158"/>
      <c r="B848" s="153"/>
      <c r="C848" s="154"/>
      <c r="D848" s="154"/>
      <c r="E848" s="154"/>
      <c r="F848" s="154"/>
      <c r="G848" s="154"/>
      <c r="H848" s="154"/>
      <c r="I848" s="141"/>
      <c r="J848" s="149"/>
      <c r="K848" s="143"/>
      <c r="L848" s="185">
        <f t="shared" si="306"/>
        <v>0</v>
      </c>
      <c r="M848" s="185">
        <f t="shared" si="307"/>
        <v>0</v>
      </c>
      <c r="N848" s="186">
        <f t="shared" si="308"/>
        <v>0</v>
      </c>
      <c r="O848" s="180"/>
      <c r="P848" s="177"/>
      <c r="Q848" s="166" t="str">
        <f t="shared" si="309"/>
        <v/>
      </c>
      <c r="R848" s="166"/>
      <c r="S848" s="167" t="e">
        <f>IF(HYPERLINK(INDEX(Tables!D:D,MATCH('BG Justif'!Q848,Tables!F:F,0)))&lt;&gt;"",HYPERLINK(INDEX(Tables!D:D,MATCH('BG Justif'!Q848,Tables!F:F,0)),"Tableau de variation"),"")</f>
        <v>#N/A</v>
      </c>
      <c r="T848" s="168"/>
      <c r="U848" s="169"/>
      <c r="Z848" s="233" t="str">
        <f t="shared" si="310"/>
        <v/>
      </c>
      <c r="AA848" s="233">
        <f t="shared" si="311"/>
        <v>0</v>
      </c>
      <c r="AB848" s="233">
        <f t="shared" ref="AB848:AB911" si="324">+B848</f>
        <v>0</v>
      </c>
      <c r="AC848" s="233">
        <f t="shared" ref="AC848:AC911" si="325">+C848</f>
        <v>0</v>
      </c>
      <c r="AD848" s="233">
        <f t="shared" ref="AD848:AD911" si="326">+D848</f>
        <v>0</v>
      </c>
      <c r="AE848" s="233">
        <f t="shared" ref="AE848:AE911" si="327">+E848</f>
        <v>0</v>
      </c>
      <c r="AF848" s="233">
        <f t="shared" ref="AF848:AF911" si="328">+F848</f>
        <v>0</v>
      </c>
      <c r="AG848" s="233">
        <f t="shared" si="312"/>
        <v>0</v>
      </c>
      <c r="AH848" s="233">
        <f t="shared" si="313"/>
        <v>0</v>
      </c>
      <c r="AI848" s="233">
        <f t="shared" si="314"/>
        <v>0</v>
      </c>
      <c r="AJ848" s="233">
        <f t="shared" si="315"/>
        <v>0</v>
      </c>
      <c r="AK848" s="233">
        <f t="shared" si="316"/>
        <v>0</v>
      </c>
      <c r="AL848" s="233">
        <f t="shared" si="317"/>
        <v>0</v>
      </c>
      <c r="AM848" s="233">
        <f t="shared" si="318"/>
        <v>0</v>
      </c>
      <c r="AN848" s="233">
        <f t="shared" si="319"/>
        <v>0</v>
      </c>
      <c r="AO848" s="233">
        <f t="shared" si="320"/>
        <v>0</v>
      </c>
      <c r="AP848" s="233">
        <f t="shared" si="321"/>
        <v>0</v>
      </c>
      <c r="AQ848" s="233" t="str">
        <f t="shared" si="322"/>
        <v/>
      </c>
      <c r="AR848" s="113">
        <f t="shared" si="323"/>
        <v>0</v>
      </c>
    </row>
    <row r="849" spans="1:44">
      <c r="A849" s="158"/>
      <c r="B849" s="153"/>
      <c r="C849" s="154"/>
      <c r="D849" s="154"/>
      <c r="E849" s="154"/>
      <c r="F849" s="154"/>
      <c r="G849" s="154"/>
      <c r="H849" s="154"/>
      <c r="I849" s="150"/>
      <c r="J849" s="149"/>
      <c r="K849" s="151"/>
      <c r="L849" s="185">
        <f t="shared" si="306"/>
        <v>0</v>
      </c>
      <c r="M849" s="185">
        <f t="shared" si="307"/>
        <v>0</v>
      </c>
      <c r="N849" s="186">
        <f t="shared" si="308"/>
        <v>0</v>
      </c>
      <c r="O849" s="180"/>
      <c r="P849" s="177"/>
      <c r="Q849" s="166" t="str">
        <f t="shared" si="309"/>
        <v/>
      </c>
      <c r="R849" s="166"/>
      <c r="S849" s="167" t="e">
        <f>IF(HYPERLINK(INDEX(Tables!D:D,MATCH('BG Justif'!Q849,Tables!F:F,0)))&lt;&gt;"",HYPERLINK(INDEX(Tables!D:D,MATCH('BG Justif'!Q849,Tables!F:F,0)),"Tableau de variation"),"")</f>
        <v>#N/A</v>
      </c>
      <c r="T849" s="168"/>
      <c r="U849" s="169"/>
      <c r="Z849" s="233" t="str">
        <f t="shared" si="310"/>
        <v/>
      </c>
      <c r="AA849" s="233">
        <f t="shared" si="311"/>
        <v>0</v>
      </c>
      <c r="AB849" s="233">
        <f t="shared" si="324"/>
        <v>0</v>
      </c>
      <c r="AC849" s="233">
        <f t="shared" si="325"/>
        <v>0</v>
      </c>
      <c r="AD849" s="233">
        <f t="shared" si="326"/>
        <v>0</v>
      </c>
      <c r="AE849" s="233">
        <f t="shared" si="327"/>
        <v>0</v>
      </c>
      <c r="AF849" s="233">
        <f t="shared" si="328"/>
        <v>0</v>
      </c>
      <c r="AG849" s="233">
        <f t="shared" si="312"/>
        <v>0</v>
      </c>
      <c r="AH849" s="233">
        <f t="shared" si="313"/>
        <v>0</v>
      </c>
      <c r="AI849" s="233">
        <f t="shared" si="314"/>
        <v>0</v>
      </c>
      <c r="AJ849" s="233">
        <f t="shared" si="315"/>
        <v>0</v>
      </c>
      <c r="AK849" s="233">
        <f t="shared" si="316"/>
        <v>0</v>
      </c>
      <c r="AL849" s="233">
        <f t="shared" si="317"/>
        <v>0</v>
      </c>
      <c r="AM849" s="233">
        <f t="shared" si="318"/>
        <v>0</v>
      </c>
      <c r="AN849" s="233">
        <f t="shared" si="319"/>
        <v>0</v>
      </c>
      <c r="AO849" s="233">
        <f t="shared" si="320"/>
        <v>0</v>
      </c>
      <c r="AP849" s="233">
        <f t="shared" si="321"/>
        <v>0</v>
      </c>
      <c r="AQ849" s="233" t="str">
        <f t="shared" si="322"/>
        <v/>
      </c>
      <c r="AR849" s="113">
        <f t="shared" si="323"/>
        <v>0</v>
      </c>
    </row>
    <row r="850" spans="1:44">
      <c r="A850" s="158"/>
      <c r="B850" s="153"/>
      <c r="C850" s="154"/>
      <c r="D850" s="154"/>
      <c r="E850" s="154"/>
      <c r="F850" s="154"/>
      <c r="G850" s="154"/>
      <c r="H850" s="154"/>
      <c r="I850" s="141"/>
      <c r="J850" s="149"/>
      <c r="K850" s="143"/>
      <c r="L850" s="185">
        <f t="shared" si="306"/>
        <v>0</v>
      </c>
      <c r="M850" s="185">
        <f t="shared" si="307"/>
        <v>0</v>
      </c>
      <c r="N850" s="186">
        <f t="shared" si="308"/>
        <v>0</v>
      </c>
      <c r="O850" s="180"/>
      <c r="P850" s="177"/>
      <c r="Q850" s="166" t="str">
        <f t="shared" si="309"/>
        <v/>
      </c>
      <c r="R850" s="166"/>
      <c r="S850" s="167" t="e">
        <f>IF(HYPERLINK(INDEX(Tables!D:D,MATCH('BG Justif'!Q850,Tables!F:F,0)))&lt;&gt;"",HYPERLINK(INDEX(Tables!D:D,MATCH('BG Justif'!Q850,Tables!F:F,0)),"Tableau de variation"),"")</f>
        <v>#N/A</v>
      </c>
      <c r="T850" s="168"/>
      <c r="U850" s="169"/>
      <c r="Z850" s="233" t="str">
        <f t="shared" si="310"/>
        <v/>
      </c>
      <c r="AA850" s="233">
        <f t="shared" si="311"/>
        <v>0</v>
      </c>
      <c r="AB850" s="233">
        <f t="shared" si="324"/>
        <v>0</v>
      </c>
      <c r="AC850" s="233">
        <f t="shared" si="325"/>
        <v>0</v>
      </c>
      <c r="AD850" s="233">
        <f t="shared" si="326"/>
        <v>0</v>
      </c>
      <c r="AE850" s="233">
        <f t="shared" si="327"/>
        <v>0</v>
      </c>
      <c r="AF850" s="233">
        <f t="shared" si="328"/>
        <v>0</v>
      </c>
      <c r="AG850" s="233">
        <f t="shared" si="312"/>
        <v>0</v>
      </c>
      <c r="AH850" s="233">
        <f t="shared" si="313"/>
        <v>0</v>
      </c>
      <c r="AI850" s="233">
        <f t="shared" si="314"/>
        <v>0</v>
      </c>
      <c r="AJ850" s="233">
        <f t="shared" si="315"/>
        <v>0</v>
      </c>
      <c r="AK850" s="233">
        <f t="shared" si="316"/>
        <v>0</v>
      </c>
      <c r="AL850" s="233">
        <f t="shared" si="317"/>
        <v>0</v>
      </c>
      <c r="AM850" s="233">
        <f t="shared" si="318"/>
        <v>0</v>
      </c>
      <c r="AN850" s="233">
        <f t="shared" si="319"/>
        <v>0</v>
      </c>
      <c r="AO850" s="233">
        <f t="shared" si="320"/>
        <v>0</v>
      </c>
      <c r="AP850" s="233">
        <f t="shared" si="321"/>
        <v>0</v>
      </c>
      <c r="AQ850" s="233" t="str">
        <f t="shared" si="322"/>
        <v/>
      </c>
      <c r="AR850" s="113">
        <f t="shared" si="323"/>
        <v>0</v>
      </c>
    </row>
    <row r="851" spans="1:44">
      <c r="A851" s="158"/>
      <c r="B851" s="153"/>
      <c r="C851" s="154"/>
      <c r="D851" s="154"/>
      <c r="E851" s="154"/>
      <c r="F851" s="154"/>
      <c r="G851" s="154"/>
      <c r="H851" s="154"/>
      <c r="I851" s="150"/>
      <c r="J851" s="149"/>
      <c r="K851" s="151"/>
      <c r="L851" s="185">
        <f t="shared" si="306"/>
        <v>0</v>
      </c>
      <c r="M851" s="185">
        <f t="shared" si="307"/>
        <v>0</v>
      </c>
      <c r="N851" s="186">
        <f t="shared" si="308"/>
        <v>0</v>
      </c>
      <c r="O851" s="180"/>
      <c r="P851" s="177"/>
      <c r="Q851" s="166" t="str">
        <f t="shared" si="309"/>
        <v/>
      </c>
      <c r="R851" s="166"/>
      <c r="S851" s="167" t="e">
        <f>IF(HYPERLINK(INDEX(Tables!D:D,MATCH('BG Justif'!Q851,Tables!F:F,0)))&lt;&gt;"",HYPERLINK(INDEX(Tables!D:D,MATCH('BG Justif'!Q851,Tables!F:F,0)),"Tableau de variation"),"")</f>
        <v>#N/A</v>
      </c>
      <c r="T851" s="168"/>
      <c r="U851" s="169"/>
      <c r="Z851" s="233" t="str">
        <f t="shared" si="310"/>
        <v/>
      </c>
      <c r="AA851" s="233">
        <f t="shared" si="311"/>
        <v>0</v>
      </c>
      <c r="AB851" s="233">
        <f t="shared" si="324"/>
        <v>0</v>
      </c>
      <c r="AC851" s="233">
        <f t="shared" si="325"/>
        <v>0</v>
      </c>
      <c r="AD851" s="233">
        <f t="shared" si="326"/>
        <v>0</v>
      </c>
      <c r="AE851" s="233">
        <f t="shared" si="327"/>
        <v>0</v>
      </c>
      <c r="AF851" s="233">
        <f t="shared" si="328"/>
        <v>0</v>
      </c>
      <c r="AG851" s="233">
        <f t="shared" si="312"/>
        <v>0</v>
      </c>
      <c r="AH851" s="233">
        <f t="shared" si="313"/>
        <v>0</v>
      </c>
      <c r="AI851" s="233">
        <f t="shared" si="314"/>
        <v>0</v>
      </c>
      <c r="AJ851" s="233">
        <f t="shared" si="315"/>
        <v>0</v>
      </c>
      <c r="AK851" s="233">
        <f t="shared" si="316"/>
        <v>0</v>
      </c>
      <c r="AL851" s="233">
        <f t="shared" si="317"/>
        <v>0</v>
      </c>
      <c r="AM851" s="233">
        <f t="shared" si="318"/>
        <v>0</v>
      </c>
      <c r="AN851" s="233">
        <f t="shared" si="319"/>
        <v>0</v>
      </c>
      <c r="AO851" s="233">
        <f t="shared" si="320"/>
        <v>0</v>
      </c>
      <c r="AP851" s="233">
        <f t="shared" si="321"/>
        <v>0</v>
      </c>
      <c r="AQ851" s="233" t="str">
        <f t="shared" si="322"/>
        <v/>
      </c>
      <c r="AR851" s="113">
        <f t="shared" si="323"/>
        <v>0</v>
      </c>
    </row>
    <row r="852" spans="1:44">
      <c r="A852" s="158"/>
      <c r="B852" s="153"/>
      <c r="C852" s="154"/>
      <c r="D852" s="154"/>
      <c r="E852" s="154"/>
      <c r="F852" s="154"/>
      <c r="G852" s="154"/>
      <c r="H852" s="154"/>
      <c r="I852" s="141"/>
      <c r="J852" s="149"/>
      <c r="K852" s="143"/>
      <c r="L852" s="185">
        <f t="shared" si="306"/>
        <v>0</v>
      </c>
      <c r="M852" s="185">
        <f t="shared" si="307"/>
        <v>0</v>
      </c>
      <c r="N852" s="186">
        <f t="shared" si="308"/>
        <v>0</v>
      </c>
      <c r="O852" s="180"/>
      <c r="P852" s="177"/>
      <c r="Q852" s="166" t="str">
        <f t="shared" si="309"/>
        <v/>
      </c>
      <c r="R852" s="166"/>
      <c r="S852" s="167" t="e">
        <f>IF(HYPERLINK(INDEX(Tables!D:D,MATCH('BG Justif'!Q852,Tables!F:F,0)))&lt;&gt;"",HYPERLINK(INDEX(Tables!D:D,MATCH('BG Justif'!Q852,Tables!F:F,0)),"Tableau de variation"),"")</f>
        <v>#N/A</v>
      </c>
      <c r="T852" s="168"/>
      <c r="U852" s="169"/>
      <c r="Z852" s="233" t="str">
        <f t="shared" si="310"/>
        <v/>
      </c>
      <c r="AA852" s="233">
        <f t="shared" si="311"/>
        <v>0</v>
      </c>
      <c r="AB852" s="233">
        <f t="shared" si="324"/>
        <v>0</v>
      </c>
      <c r="AC852" s="233">
        <f t="shared" si="325"/>
        <v>0</v>
      </c>
      <c r="AD852" s="233">
        <f t="shared" si="326"/>
        <v>0</v>
      </c>
      <c r="AE852" s="233">
        <f t="shared" si="327"/>
        <v>0</v>
      </c>
      <c r="AF852" s="233">
        <f t="shared" si="328"/>
        <v>0</v>
      </c>
      <c r="AG852" s="233">
        <f t="shared" si="312"/>
        <v>0</v>
      </c>
      <c r="AH852" s="233">
        <f t="shared" si="313"/>
        <v>0</v>
      </c>
      <c r="AI852" s="233">
        <f t="shared" si="314"/>
        <v>0</v>
      </c>
      <c r="AJ852" s="233">
        <f t="shared" si="315"/>
        <v>0</v>
      </c>
      <c r="AK852" s="233">
        <f t="shared" si="316"/>
        <v>0</v>
      </c>
      <c r="AL852" s="233">
        <f t="shared" si="317"/>
        <v>0</v>
      </c>
      <c r="AM852" s="233">
        <f t="shared" si="318"/>
        <v>0</v>
      </c>
      <c r="AN852" s="233">
        <f t="shared" si="319"/>
        <v>0</v>
      </c>
      <c r="AO852" s="233">
        <f t="shared" si="320"/>
        <v>0</v>
      </c>
      <c r="AP852" s="233">
        <f t="shared" si="321"/>
        <v>0</v>
      </c>
      <c r="AQ852" s="233" t="str">
        <f t="shared" si="322"/>
        <v/>
      </c>
      <c r="AR852" s="113">
        <f t="shared" si="323"/>
        <v>0</v>
      </c>
    </row>
    <row r="853" spans="1:44">
      <c r="A853" s="158"/>
      <c r="B853" s="153"/>
      <c r="C853" s="154"/>
      <c r="D853" s="154"/>
      <c r="E853" s="154"/>
      <c r="F853" s="154"/>
      <c r="G853" s="154"/>
      <c r="H853" s="154"/>
      <c r="I853" s="150"/>
      <c r="J853" s="149"/>
      <c r="K853" s="151"/>
      <c r="L853" s="185">
        <f t="shared" si="306"/>
        <v>0</v>
      </c>
      <c r="M853" s="185">
        <f t="shared" si="307"/>
        <v>0</v>
      </c>
      <c r="N853" s="186">
        <f t="shared" si="308"/>
        <v>0</v>
      </c>
      <c r="O853" s="180"/>
      <c r="P853" s="177"/>
      <c r="Q853" s="166" t="str">
        <f t="shared" si="309"/>
        <v/>
      </c>
      <c r="R853" s="166"/>
      <c r="S853" s="167" t="e">
        <f>IF(HYPERLINK(INDEX(Tables!D:D,MATCH('BG Justif'!Q853,Tables!F:F,0)))&lt;&gt;"",HYPERLINK(INDEX(Tables!D:D,MATCH('BG Justif'!Q853,Tables!F:F,0)),"Tableau de variation"),"")</f>
        <v>#N/A</v>
      </c>
      <c r="T853" s="168"/>
      <c r="U853" s="169"/>
      <c r="Z853" s="233" t="str">
        <f t="shared" si="310"/>
        <v/>
      </c>
      <c r="AA853" s="233">
        <f t="shared" si="311"/>
        <v>0</v>
      </c>
      <c r="AB853" s="233">
        <f t="shared" si="324"/>
        <v>0</v>
      </c>
      <c r="AC853" s="233">
        <f t="shared" si="325"/>
        <v>0</v>
      </c>
      <c r="AD853" s="233">
        <f t="shared" si="326"/>
        <v>0</v>
      </c>
      <c r="AE853" s="233">
        <f t="shared" si="327"/>
        <v>0</v>
      </c>
      <c r="AF853" s="233">
        <f t="shared" si="328"/>
        <v>0</v>
      </c>
      <c r="AG853" s="233">
        <f t="shared" si="312"/>
        <v>0</v>
      </c>
      <c r="AH853" s="233">
        <f t="shared" si="313"/>
        <v>0</v>
      </c>
      <c r="AI853" s="233">
        <f t="shared" si="314"/>
        <v>0</v>
      </c>
      <c r="AJ853" s="233">
        <f t="shared" si="315"/>
        <v>0</v>
      </c>
      <c r="AK853" s="233">
        <f t="shared" si="316"/>
        <v>0</v>
      </c>
      <c r="AL853" s="233">
        <f t="shared" si="317"/>
        <v>0</v>
      </c>
      <c r="AM853" s="233">
        <f t="shared" si="318"/>
        <v>0</v>
      </c>
      <c r="AN853" s="233">
        <f t="shared" si="319"/>
        <v>0</v>
      </c>
      <c r="AO853" s="233">
        <f t="shared" si="320"/>
        <v>0</v>
      </c>
      <c r="AP853" s="233">
        <f t="shared" si="321"/>
        <v>0</v>
      </c>
      <c r="AQ853" s="233" t="str">
        <f t="shared" si="322"/>
        <v/>
      </c>
      <c r="AR853" s="113">
        <f t="shared" si="323"/>
        <v>0</v>
      </c>
    </row>
    <row r="854" spans="1:44">
      <c r="A854" s="158"/>
      <c r="B854" s="153"/>
      <c r="C854" s="154"/>
      <c r="D854" s="154"/>
      <c r="E854" s="154"/>
      <c r="F854" s="154"/>
      <c r="G854" s="154"/>
      <c r="H854" s="154"/>
      <c r="I854" s="141"/>
      <c r="J854" s="149"/>
      <c r="K854" s="143"/>
      <c r="L854" s="185">
        <f t="shared" si="306"/>
        <v>0</v>
      </c>
      <c r="M854" s="185">
        <f t="shared" si="307"/>
        <v>0</v>
      </c>
      <c r="N854" s="186">
        <f t="shared" si="308"/>
        <v>0</v>
      </c>
      <c r="O854" s="180"/>
      <c r="P854" s="177"/>
      <c r="Q854" s="166" t="str">
        <f t="shared" si="309"/>
        <v/>
      </c>
      <c r="R854" s="166"/>
      <c r="S854" s="167" t="e">
        <f>IF(HYPERLINK(INDEX(Tables!D:D,MATCH('BG Justif'!Q854,Tables!F:F,0)))&lt;&gt;"",HYPERLINK(INDEX(Tables!D:D,MATCH('BG Justif'!Q854,Tables!F:F,0)),"Tableau de variation"),"")</f>
        <v>#N/A</v>
      </c>
      <c r="T854" s="168"/>
      <c r="U854" s="169"/>
      <c r="Z854" s="233" t="str">
        <f t="shared" si="310"/>
        <v/>
      </c>
      <c r="AA854" s="233">
        <f t="shared" si="311"/>
        <v>0</v>
      </c>
      <c r="AB854" s="233">
        <f t="shared" si="324"/>
        <v>0</v>
      </c>
      <c r="AC854" s="233">
        <f t="shared" si="325"/>
        <v>0</v>
      </c>
      <c r="AD854" s="233">
        <f t="shared" si="326"/>
        <v>0</v>
      </c>
      <c r="AE854" s="233">
        <f t="shared" si="327"/>
        <v>0</v>
      </c>
      <c r="AF854" s="233">
        <f t="shared" si="328"/>
        <v>0</v>
      </c>
      <c r="AG854" s="233">
        <f t="shared" si="312"/>
        <v>0</v>
      </c>
      <c r="AH854" s="233">
        <f t="shared" si="313"/>
        <v>0</v>
      </c>
      <c r="AI854" s="233">
        <f t="shared" si="314"/>
        <v>0</v>
      </c>
      <c r="AJ854" s="233">
        <f t="shared" si="315"/>
        <v>0</v>
      </c>
      <c r="AK854" s="233">
        <f t="shared" si="316"/>
        <v>0</v>
      </c>
      <c r="AL854" s="233">
        <f t="shared" si="317"/>
        <v>0</v>
      </c>
      <c r="AM854" s="233">
        <f t="shared" si="318"/>
        <v>0</v>
      </c>
      <c r="AN854" s="233">
        <f t="shared" si="319"/>
        <v>0</v>
      </c>
      <c r="AO854" s="233">
        <f t="shared" si="320"/>
        <v>0</v>
      </c>
      <c r="AP854" s="233">
        <f t="shared" si="321"/>
        <v>0</v>
      </c>
      <c r="AQ854" s="233" t="str">
        <f t="shared" si="322"/>
        <v/>
      </c>
      <c r="AR854" s="113">
        <f t="shared" si="323"/>
        <v>0</v>
      </c>
    </row>
    <row r="855" spans="1:44">
      <c r="A855" s="158"/>
      <c r="B855" s="153"/>
      <c r="C855" s="154"/>
      <c r="D855" s="154"/>
      <c r="E855" s="154"/>
      <c r="F855" s="154"/>
      <c r="G855" s="154"/>
      <c r="H855" s="154"/>
      <c r="I855" s="150"/>
      <c r="J855" s="149"/>
      <c r="K855" s="151"/>
      <c r="L855" s="185">
        <f t="shared" si="306"/>
        <v>0</v>
      </c>
      <c r="M855" s="185">
        <f t="shared" si="307"/>
        <v>0</v>
      </c>
      <c r="N855" s="186">
        <f t="shared" si="308"/>
        <v>0</v>
      </c>
      <c r="O855" s="180"/>
      <c r="P855" s="177"/>
      <c r="Q855" s="166" t="str">
        <f t="shared" si="309"/>
        <v/>
      </c>
      <c r="R855" s="166"/>
      <c r="S855" s="167" t="e">
        <f>IF(HYPERLINK(INDEX(Tables!D:D,MATCH('BG Justif'!Q855,Tables!F:F,0)))&lt;&gt;"",HYPERLINK(INDEX(Tables!D:D,MATCH('BG Justif'!Q855,Tables!F:F,0)),"Tableau de variation"),"")</f>
        <v>#N/A</v>
      </c>
      <c r="T855" s="168"/>
      <c r="U855" s="169"/>
      <c r="Z855" s="233" t="str">
        <f t="shared" si="310"/>
        <v/>
      </c>
      <c r="AA855" s="233">
        <f t="shared" si="311"/>
        <v>0</v>
      </c>
      <c r="AB855" s="233">
        <f t="shared" si="324"/>
        <v>0</v>
      </c>
      <c r="AC855" s="233">
        <f t="shared" si="325"/>
        <v>0</v>
      </c>
      <c r="AD855" s="233">
        <f t="shared" si="326"/>
        <v>0</v>
      </c>
      <c r="AE855" s="233">
        <f t="shared" si="327"/>
        <v>0</v>
      </c>
      <c r="AF855" s="233">
        <f t="shared" si="328"/>
        <v>0</v>
      </c>
      <c r="AG855" s="233">
        <f t="shared" si="312"/>
        <v>0</v>
      </c>
      <c r="AH855" s="233">
        <f t="shared" si="313"/>
        <v>0</v>
      </c>
      <c r="AI855" s="233">
        <f t="shared" si="314"/>
        <v>0</v>
      </c>
      <c r="AJ855" s="233">
        <f t="shared" si="315"/>
        <v>0</v>
      </c>
      <c r="AK855" s="233">
        <f t="shared" si="316"/>
        <v>0</v>
      </c>
      <c r="AL855" s="233">
        <f t="shared" si="317"/>
        <v>0</v>
      </c>
      <c r="AM855" s="233">
        <f t="shared" si="318"/>
        <v>0</v>
      </c>
      <c r="AN855" s="233">
        <f t="shared" si="319"/>
        <v>0</v>
      </c>
      <c r="AO855" s="233">
        <f t="shared" si="320"/>
        <v>0</v>
      </c>
      <c r="AP855" s="233">
        <f t="shared" si="321"/>
        <v>0</v>
      </c>
      <c r="AQ855" s="233" t="str">
        <f t="shared" si="322"/>
        <v/>
      </c>
      <c r="AR855" s="113">
        <f t="shared" si="323"/>
        <v>0</v>
      </c>
    </row>
    <row r="856" spans="1:44">
      <c r="A856" s="158"/>
      <c r="B856" s="153"/>
      <c r="C856" s="154"/>
      <c r="D856" s="154"/>
      <c r="E856" s="154"/>
      <c r="F856" s="154"/>
      <c r="G856" s="154"/>
      <c r="H856" s="154"/>
      <c r="I856" s="141"/>
      <c r="J856" s="149"/>
      <c r="K856" s="143"/>
      <c r="L856" s="185">
        <f t="shared" si="306"/>
        <v>0</v>
      </c>
      <c r="M856" s="185">
        <f t="shared" si="307"/>
        <v>0</v>
      </c>
      <c r="N856" s="186">
        <f t="shared" si="308"/>
        <v>0</v>
      </c>
      <c r="O856" s="180"/>
      <c r="P856" s="177"/>
      <c r="Q856" s="166" t="str">
        <f t="shared" si="309"/>
        <v/>
      </c>
      <c r="R856" s="166"/>
      <c r="S856" s="167" t="e">
        <f>IF(HYPERLINK(INDEX(Tables!D:D,MATCH('BG Justif'!Q856,Tables!F:F,0)))&lt;&gt;"",HYPERLINK(INDEX(Tables!D:D,MATCH('BG Justif'!Q856,Tables!F:F,0)),"Tableau de variation"),"")</f>
        <v>#N/A</v>
      </c>
      <c r="T856" s="168"/>
      <c r="U856" s="169"/>
      <c r="Z856" s="233" t="str">
        <f t="shared" si="310"/>
        <v/>
      </c>
      <c r="AA856" s="233">
        <f t="shared" si="311"/>
        <v>0</v>
      </c>
      <c r="AB856" s="233">
        <f t="shared" si="324"/>
        <v>0</v>
      </c>
      <c r="AC856" s="233">
        <f t="shared" si="325"/>
        <v>0</v>
      </c>
      <c r="AD856" s="233">
        <f t="shared" si="326"/>
        <v>0</v>
      </c>
      <c r="AE856" s="233">
        <f t="shared" si="327"/>
        <v>0</v>
      </c>
      <c r="AF856" s="233">
        <f t="shared" si="328"/>
        <v>0</v>
      </c>
      <c r="AG856" s="233">
        <f t="shared" si="312"/>
        <v>0</v>
      </c>
      <c r="AH856" s="233">
        <f t="shared" si="313"/>
        <v>0</v>
      </c>
      <c r="AI856" s="233">
        <f t="shared" si="314"/>
        <v>0</v>
      </c>
      <c r="AJ856" s="233">
        <f t="shared" si="315"/>
        <v>0</v>
      </c>
      <c r="AK856" s="233">
        <f t="shared" si="316"/>
        <v>0</v>
      </c>
      <c r="AL856" s="233">
        <f t="shared" si="317"/>
        <v>0</v>
      </c>
      <c r="AM856" s="233">
        <f t="shared" si="318"/>
        <v>0</v>
      </c>
      <c r="AN856" s="233">
        <f t="shared" si="319"/>
        <v>0</v>
      </c>
      <c r="AO856" s="233">
        <f t="shared" si="320"/>
        <v>0</v>
      </c>
      <c r="AP856" s="233">
        <f t="shared" si="321"/>
        <v>0</v>
      </c>
      <c r="AQ856" s="233" t="str">
        <f t="shared" si="322"/>
        <v/>
      </c>
      <c r="AR856" s="113">
        <f t="shared" si="323"/>
        <v>0</v>
      </c>
    </row>
    <row r="857" spans="1:44">
      <c r="A857" s="158"/>
      <c r="B857" s="153"/>
      <c r="C857" s="154"/>
      <c r="D857" s="154"/>
      <c r="E857" s="154"/>
      <c r="F857" s="154"/>
      <c r="G857" s="154"/>
      <c r="H857" s="154"/>
      <c r="I857" s="150"/>
      <c r="J857" s="149"/>
      <c r="K857" s="151"/>
      <c r="L857" s="185">
        <f t="shared" si="306"/>
        <v>0</v>
      </c>
      <c r="M857" s="185">
        <f t="shared" si="307"/>
        <v>0</v>
      </c>
      <c r="N857" s="186">
        <f t="shared" si="308"/>
        <v>0</v>
      </c>
      <c r="O857" s="180"/>
      <c r="P857" s="177"/>
      <c r="Q857" s="166" t="str">
        <f t="shared" si="309"/>
        <v/>
      </c>
      <c r="R857" s="166"/>
      <c r="S857" s="167" t="e">
        <f>IF(HYPERLINK(INDEX(Tables!D:D,MATCH('BG Justif'!Q857,Tables!F:F,0)))&lt;&gt;"",HYPERLINK(INDEX(Tables!D:D,MATCH('BG Justif'!Q857,Tables!F:F,0)),"Tableau de variation"),"")</f>
        <v>#N/A</v>
      </c>
      <c r="T857" s="168"/>
      <c r="U857" s="169"/>
      <c r="Z857" s="233" t="str">
        <f t="shared" si="310"/>
        <v/>
      </c>
      <c r="AA857" s="233">
        <f t="shared" si="311"/>
        <v>0</v>
      </c>
      <c r="AB857" s="233">
        <f t="shared" si="324"/>
        <v>0</v>
      </c>
      <c r="AC857" s="233">
        <f t="shared" si="325"/>
        <v>0</v>
      </c>
      <c r="AD857" s="233">
        <f t="shared" si="326"/>
        <v>0</v>
      </c>
      <c r="AE857" s="233">
        <f t="shared" si="327"/>
        <v>0</v>
      </c>
      <c r="AF857" s="233">
        <f t="shared" si="328"/>
        <v>0</v>
      </c>
      <c r="AG857" s="233">
        <f t="shared" si="312"/>
        <v>0</v>
      </c>
      <c r="AH857" s="233">
        <f t="shared" si="313"/>
        <v>0</v>
      </c>
      <c r="AI857" s="233">
        <f t="shared" si="314"/>
        <v>0</v>
      </c>
      <c r="AJ857" s="233">
        <f t="shared" si="315"/>
        <v>0</v>
      </c>
      <c r="AK857" s="233">
        <f t="shared" si="316"/>
        <v>0</v>
      </c>
      <c r="AL857" s="233">
        <f t="shared" si="317"/>
        <v>0</v>
      </c>
      <c r="AM857" s="233">
        <f t="shared" si="318"/>
        <v>0</v>
      </c>
      <c r="AN857" s="233">
        <f t="shared" si="319"/>
        <v>0</v>
      </c>
      <c r="AO857" s="233">
        <f t="shared" si="320"/>
        <v>0</v>
      </c>
      <c r="AP857" s="233">
        <f t="shared" si="321"/>
        <v>0</v>
      </c>
      <c r="AQ857" s="233" t="str">
        <f t="shared" si="322"/>
        <v/>
      </c>
      <c r="AR857" s="113">
        <f t="shared" si="323"/>
        <v>0</v>
      </c>
    </row>
    <row r="858" spans="1:44">
      <c r="A858" s="158"/>
      <c r="B858" s="153"/>
      <c r="C858" s="154"/>
      <c r="D858" s="154"/>
      <c r="E858" s="154"/>
      <c r="F858" s="154"/>
      <c r="G858" s="154"/>
      <c r="H858" s="154"/>
      <c r="I858" s="141"/>
      <c r="J858" s="149"/>
      <c r="K858" s="143"/>
      <c r="L858" s="185">
        <f t="shared" si="306"/>
        <v>0</v>
      </c>
      <c r="M858" s="185">
        <f t="shared" si="307"/>
        <v>0</v>
      </c>
      <c r="N858" s="186">
        <f t="shared" si="308"/>
        <v>0</v>
      </c>
      <c r="O858" s="180"/>
      <c r="P858" s="177"/>
      <c r="Q858" s="166" t="str">
        <f t="shared" si="309"/>
        <v/>
      </c>
      <c r="R858" s="166"/>
      <c r="S858" s="167" t="e">
        <f>IF(HYPERLINK(INDEX(Tables!D:D,MATCH('BG Justif'!Q858,Tables!F:F,0)))&lt;&gt;"",HYPERLINK(INDEX(Tables!D:D,MATCH('BG Justif'!Q858,Tables!F:F,0)),"Tableau de variation"),"")</f>
        <v>#N/A</v>
      </c>
      <c r="T858" s="168"/>
      <c r="U858" s="169"/>
      <c r="Z858" s="233" t="str">
        <f t="shared" si="310"/>
        <v/>
      </c>
      <c r="AA858" s="233">
        <f t="shared" si="311"/>
        <v>0</v>
      </c>
      <c r="AB858" s="233">
        <f t="shared" si="324"/>
        <v>0</v>
      </c>
      <c r="AC858" s="233">
        <f t="shared" si="325"/>
        <v>0</v>
      </c>
      <c r="AD858" s="233">
        <f t="shared" si="326"/>
        <v>0</v>
      </c>
      <c r="AE858" s="233">
        <f t="shared" si="327"/>
        <v>0</v>
      </c>
      <c r="AF858" s="233">
        <f t="shared" si="328"/>
        <v>0</v>
      </c>
      <c r="AG858" s="233">
        <f t="shared" si="312"/>
        <v>0</v>
      </c>
      <c r="AH858" s="233">
        <f t="shared" si="313"/>
        <v>0</v>
      </c>
      <c r="AI858" s="233">
        <f t="shared" si="314"/>
        <v>0</v>
      </c>
      <c r="AJ858" s="233">
        <f t="shared" si="315"/>
        <v>0</v>
      </c>
      <c r="AK858" s="233">
        <f t="shared" si="316"/>
        <v>0</v>
      </c>
      <c r="AL858" s="233">
        <f t="shared" si="317"/>
        <v>0</v>
      </c>
      <c r="AM858" s="233">
        <f t="shared" si="318"/>
        <v>0</v>
      </c>
      <c r="AN858" s="233">
        <f t="shared" si="319"/>
        <v>0</v>
      </c>
      <c r="AO858" s="233">
        <f t="shared" si="320"/>
        <v>0</v>
      </c>
      <c r="AP858" s="233">
        <f t="shared" si="321"/>
        <v>0</v>
      </c>
      <c r="AQ858" s="233" t="str">
        <f t="shared" si="322"/>
        <v/>
      </c>
      <c r="AR858" s="113">
        <f t="shared" si="323"/>
        <v>0</v>
      </c>
    </row>
    <row r="859" spans="1:44">
      <c r="A859" s="158"/>
      <c r="B859" s="153"/>
      <c r="C859" s="154"/>
      <c r="D859" s="154"/>
      <c r="E859" s="154"/>
      <c r="F859" s="154"/>
      <c r="G859" s="154"/>
      <c r="H859" s="154"/>
      <c r="I859" s="150"/>
      <c r="J859" s="149"/>
      <c r="K859" s="151"/>
      <c r="L859" s="185">
        <f t="shared" si="306"/>
        <v>0</v>
      </c>
      <c r="M859" s="185">
        <f t="shared" si="307"/>
        <v>0</v>
      </c>
      <c r="N859" s="186">
        <f t="shared" si="308"/>
        <v>0</v>
      </c>
      <c r="O859" s="180"/>
      <c r="P859" s="177"/>
      <c r="Q859" s="166" t="str">
        <f t="shared" si="309"/>
        <v/>
      </c>
      <c r="R859" s="166"/>
      <c r="S859" s="167" t="e">
        <f>IF(HYPERLINK(INDEX(Tables!D:D,MATCH('BG Justif'!Q859,Tables!F:F,0)))&lt;&gt;"",HYPERLINK(INDEX(Tables!D:D,MATCH('BG Justif'!Q859,Tables!F:F,0)),"Tableau de variation"),"")</f>
        <v>#N/A</v>
      </c>
      <c r="T859" s="168"/>
      <c r="U859" s="169"/>
      <c r="Z859" s="233" t="str">
        <f t="shared" si="310"/>
        <v/>
      </c>
      <c r="AA859" s="233">
        <f t="shared" si="311"/>
        <v>0</v>
      </c>
      <c r="AB859" s="233">
        <f t="shared" si="324"/>
        <v>0</v>
      </c>
      <c r="AC859" s="233">
        <f t="shared" si="325"/>
        <v>0</v>
      </c>
      <c r="AD859" s="233">
        <f t="shared" si="326"/>
        <v>0</v>
      </c>
      <c r="AE859" s="233">
        <f t="shared" si="327"/>
        <v>0</v>
      </c>
      <c r="AF859" s="233">
        <f t="shared" si="328"/>
        <v>0</v>
      </c>
      <c r="AG859" s="233">
        <f t="shared" si="312"/>
        <v>0</v>
      </c>
      <c r="AH859" s="233">
        <f t="shared" si="313"/>
        <v>0</v>
      </c>
      <c r="AI859" s="233">
        <f t="shared" si="314"/>
        <v>0</v>
      </c>
      <c r="AJ859" s="233">
        <f t="shared" si="315"/>
        <v>0</v>
      </c>
      <c r="AK859" s="233">
        <f t="shared" si="316"/>
        <v>0</v>
      </c>
      <c r="AL859" s="233">
        <f t="shared" si="317"/>
        <v>0</v>
      </c>
      <c r="AM859" s="233">
        <f t="shared" si="318"/>
        <v>0</v>
      </c>
      <c r="AN859" s="233">
        <f t="shared" si="319"/>
        <v>0</v>
      </c>
      <c r="AO859" s="233">
        <f t="shared" si="320"/>
        <v>0</v>
      </c>
      <c r="AP859" s="233">
        <f t="shared" si="321"/>
        <v>0</v>
      </c>
      <c r="AQ859" s="233" t="str">
        <f t="shared" si="322"/>
        <v/>
      </c>
      <c r="AR859" s="113">
        <f t="shared" si="323"/>
        <v>0</v>
      </c>
    </row>
    <row r="860" spans="1:44">
      <c r="A860" s="158"/>
      <c r="B860" s="153"/>
      <c r="C860" s="154"/>
      <c r="D860" s="154"/>
      <c r="E860" s="154"/>
      <c r="F860" s="154"/>
      <c r="G860" s="154"/>
      <c r="H860" s="154"/>
      <c r="I860" s="141"/>
      <c r="J860" s="149"/>
      <c r="K860" s="143"/>
      <c r="L860" s="185">
        <f t="shared" si="306"/>
        <v>0</v>
      </c>
      <c r="M860" s="185">
        <f t="shared" si="307"/>
        <v>0</v>
      </c>
      <c r="N860" s="186">
        <f t="shared" si="308"/>
        <v>0</v>
      </c>
      <c r="O860" s="180"/>
      <c r="P860" s="177"/>
      <c r="Q860" s="166" t="str">
        <f t="shared" si="309"/>
        <v/>
      </c>
      <c r="R860" s="166"/>
      <c r="S860" s="167" t="e">
        <f>IF(HYPERLINK(INDEX(Tables!D:D,MATCH('BG Justif'!Q860,Tables!F:F,0)))&lt;&gt;"",HYPERLINK(INDEX(Tables!D:D,MATCH('BG Justif'!Q860,Tables!F:F,0)),"Tableau de variation"),"")</f>
        <v>#N/A</v>
      </c>
      <c r="T860" s="168"/>
      <c r="U860" s="169"/>
      <c r="Z860" s="233" t="str">
        <f t="shared" si="310"/>
        <v/>
      </c>
      <c r="AA860" s="233">
        <f t="shared" si="311"/>
        <v>0</v>
      </c>
      <c r="AB860" s="233">
        <f t="shared" si="324"/>
        <v>0</v>
      </c>
      <c r="AC860" s="233">
        <f t="shared" si="325"/>
        <v>0</v>
      </c>
      <c r="AD860" s="233">
        <f t="shared" si="326"/>
        <v>0</v>
      </c>
      <c r="AE860" s="233">
        <f t="shared" si="327"/>
        <v>0</v>
      </c>
      <c r="AF860" s="233">
        <f t="shared" si="328"/>
        <v>0</v>
      </c>
      <c r="AG860" s="233">
        <f t="shared" si="312"/>
        <v>0</v>
      </c>
      <c r="AH860" s="233">
        <f t="shared" si="313"/>
        <v>0</v>
      </c>
      <c r="AI860" s="233">
        <f t="shared" si="314"/>
        <v>0</v>
      </c>
      <c r="AJ860" s="233">
        <f t="shared" si="315"/>
        <v>0</v>
      </c>
      <c r="AK860" s="233">
        <f t="shared" si="316"/>
        <v>0</v>
      </c>
      <c r="AL860" s="233">
        <f t="shared" si="317"/>
        <v>0</v>
      </c>
      <c r="AM860" s="233">
        <f t="shared" si="318"/>
        <v>0</v>
      </c>
      <c r="AN860" s="233">
        <f t="shared" si="319"/>
        <v>0</v>
      </c>
      <c r="AO860" s="233">
        <f t="shared" si="320"/>
        <v>0</v>
      </c>
      <c r="AP860" s="233">
        <f t="shared" si="321"/>
        <v>0</v>
      </c>
      <c r="AQ860" s="233" t="str">
        <f t="shared" si="322"/>
        <v/>
      </c>
      <c r="AR860" s="113">
        <f t="shared" si="323"/>
        <v>0</v>
      </c>
    </row>
    <row r="861" spans="1:44">
      <c r="A861" s="158"/>
      <c r="B861" s="153"/>
      <c r="C861" s="154"/>
      <c r="D861" s="154"/>
      <c r="E861" s="154"/>
      <c r="F861" s="154"/>
      <c r="G861" s="154"/>
      <c r="H861" s="154"/>
      <c r="I861" s="150"/>
      <c r="J861" s="149"/>
      <c r="K861" s="151"/>
      <c r="L861" s="185">
        <f t="shared" si="306"/>
        <v>0</v>
      </c>
      <c r="M861" s="185">
        <f t="shared" si="307"/>
        <v>0</v>
      </c>
      <c r="N861" s="186">
        <f t="shared" si="308"/>
        <v>0</v>
      </c>
      <c r="O861" s="180"/>
      <c r="P861" s="177"/>
      <c r="Q861" s="166" t="str">
        <f t="shared" si="309"/>
        <v/>
      </c>
      <c r="R861" s="166"/>
      <c r="S861" s="167" t="e">
        <f>IF(HYPERLINK(INDEX(Tables!D:D,MATCH('BG Justif'!Q861,Tables!F:F,0)))&lt;&gt;"",HYPERLINK(INDEX(Tables!D:D,MATCH('BG Justif'!Q861,Tables!F:F,0)),"Tableau de variation"),"")</f>
        <v>#N/A</v>
      </c>
      <c r="T861" s="168"/>
      <c r="U861" s="169"/>
      <c r="Z861" s="233" t="str">
        <f t="shared" si="310"/>
        <v/>
      </c>
      <c r="AA861" s="233">
        <f t="shared" si="311"/>
        <v>0</v>
      </c>
      <c r="AB861" s="233">
        <f t="shared" si="324"/>
        <v>0</v>
      </c>
      <c r="AC861" s="233">
        <f t="shared" si="325"/>
        <v>0</v>
      </c>
      <c r="AD861" s="233">
        <f t="shared" si="326"/>
        <v>0</v>
      </c>
      <c r="AE861" s="233">
        <f t="shared" si="327"/>
        <v>0</v>
      </c>
      <c r="AF861" s="233">
        <f t="shared" si="328"/>
        <v>0</v>
      </c>
      <c r="AG861" s="233">
        <f t="shared" si="312"/>
        <v>0</v>
      </c>
      <c r="AH861" s="233">
        <f t="shared" si="313"/>
        <v>0</v>
      </c>
      <c r="AI861" s="233">
        <f t="shared" si="314"/>
        <v>0</v>
      </c>
      <c r="AJ861" s="233">
        <f t="shared" si="315"/>
        <v>0</v>
      </c>
      <c r="AK861" s="233">
        <f t="shared" si="316"/>
        <v>0</v>
      </c>
      <c r="AL861" s="233">
        <f t="shared" si="317"/>
        <v>0</v>
      </c>
      <c r="AM861" s="233">
        <f t="shared" si="318"/>
        <v>0</v>
      </c>
      <c r="AN861" s="233">
        <f t="shared" si="319"/>
        <v>0</v>
      </c>
      <c r="AO861" s="233">
        <f t="shared" si="320"/>
        <v>0</v>
      </c>
      <c r="AP861" s="233">
        <f t="shared" si="321"/>
        <v>0</v>
      </c>
      <c r="AQ861" s="233" t="str">
        <f t="shared" si="322"/>
        <v/>
      </c>
      <c r="AR861" s="113">
        <f t="shared" si="323"/>
        <v>0</v>
      </c>
    </row>
    <row r="862" spans="1:44">
      <c r="A862" s="158"/>
      <c r="B862" s="153"/>
      <c r="C862" s="154"/>
      <c r="D862" s="154"/>
      <c r="E862" s="154"/>
      <c r="F862" s="154"/>
      <c r="G862" s="154"/>
      <c r="H862" s="154"/>
      <c r="I862" s="141"/>
      <c r="J862" s="149"/>
      <c r="K862" s="143"/>
      <c r="L862" s="185">
        <f t="shared" si="306"/>
        <v>0</v>
      </c>
      <c r="M862" s="185">
        <f t="shared" si="307"/>
        <v>0</v>
      </c>
      <c r="N862" s="186">
        <f t="shared" si="308"/>
        <v>0</v>
      </c>
      <c r="O862" s="180"/>
      <c r="P862" s="177"/>
      <c r="Q862" s="166" t="str">
        <f t="shared" si="309"/>
        <v/>
      </c>
      <c r="R862" s="166"/>
      <c r="S862" s="167" t="e">
        <f>IF(HYPERLINK(INDEX(Tables!D:D,MATCH('BG Justif'!Q862,Tables!F:F,0)))&lt;&gt;"",HYPERLINK(INDEX(Tables!D:D,MATCH('BG Justif'!Q862,Tables!F:F,0)),"Tableau de variation"),"")</f>
        <v>#N/A</v>
      </c>
      <c r="T862" s="168"/>
      <c r="U862" s="169"/>
      <c r="Z862" s="233" t="str">
        <f t="shared" si="310"/>
        <v/>
      </c>
      <c r="AA862" s="233">
        <f t="shared" si="311"/>
        <v>0</v>
      </c>
      <c r="AB862" s="233">
        <f t="shared" si="324"/>
        <v>0</v>
      </c>
      <c r="AC862" s="233">
        <f t="shared" si="325"/>
        <v>0</v>
      </c>
      <c r="AD862" s="233">
        <f t="shared" si="326"/>
        <v>0</v>
      </c>
      <c r="AE862" s="233">
        <f t="shared" si="327"/>
        <v>0</v>
      </c>
      <c r="AF862" s="233">
        <f t="shared" si="328"/>
        <v>0</v>
      </c>
      <c r="AG862" s="233">
        <f t="shared" si="312"/>
        <v>0</v>
      </c>
      <c r="AH862" s="233">
        <f t="shared" si="313"/>
        <v>0</v>
      </c>
      <c r="AI862" s="233">
        <f t="shared" si="314"/>
        <v>0</v>
      </c>
      <c r="AJ862" s="233">
        <f t="shared" si="315"/>
        <v>0</v>
      </c>
      <c r="AK862" s="233">
        <f t="shared" si="316"/>
        <v>0</v>
      </c>
      <c r="AL862" s="233">
        <f t="shared" si="317"/>
        <v>0</v>
      </c>
      <c r="AM862" s="233">
        <f t="shared" si="318"/>
        <v>0</v>
      </c>
      <c r="AN862" s="233">
        <f t="shared" si="319"/>
        <v>0</v>
      </c>
      <c r="AO862" s="233">
        <f t="shared" si="320"/>
        <v>0</v>
      </c>
      <c r="AP862" s="233">
        <f t="shared" si="321"/>
        <v>0</v>
      </c>
      <c r="AQ862" s="233" t="str">
        <f t="shared" si="322"/>
        <v/>
      </c>
      <c r="AR862" s="113">
        <f t="shared" si="323"/>
        <v>0</v>
      </c>
    </row>
    <row r="863" spans="1:44">
      <c r="A863" s="158"/>
      <c r="B863" s="153"/>
      <c r="C863" s="154"/>
      <c r="D863" s="154"/>
      <c r="E863" s="154"/>
      <c r="F863" s="154"/>
      <c r="G863" s="154"/>
      <c r="H863" s="154"/>
      <c r="I863" s="150"/>
      <c r="J863" s="149"/>
      <c r="K863" s="151"/>
      <c r="L863" s="185">
        <f t="shared" si="306"/>
        <v>0</v>
      </c>
      <c r="M863" s="185">
        <f t="shared" si="307"/>
        <v>0</v>
      </c>
      <c r="N863" s="186">
        <f t="shared" si="308"/>
        <v>0</v>
      </c>
      <c r="O863" s="180"/>
      <c r="P863" s="177"/>
      <c r="Q863" s="166" t="str">
        <f t="shared" si="309"/>
        <v/>
      </c>
      <c r="R863" s="166"/>
      <c r="S863" s="167" t="e">
        <f>IF(HYPERLINK(INDEX(Tables!D:D,MATCH('BG Justif'!Q863,Tables!F:F,0)))&lt;&gt;"",HYPERLINK(INDEX(Tables!D:D,MATCH('BG Justif'!Q863,Tables!F:F,0)),"Tableau de variation"),"")</f>
        <v>#N/A</v>
      </c>
      <c r="T863" s="168"/>
      <c r="U863" s="169"/>
      <c r="Z863" s="233" t="str">
        <f t="shared" si="310"/>
        <v/>
      </c>
      <c r="AA863" s="233">
        <f t="shared" si="311"/>
        <v>0</v>
      </c>
      <c r="AB863" s="233">
        <f t="shared" si="324"/>
        <v>0</v>
      </c>
      <c r="AC863" s="233">
        <f t="shared" si="325"/>
        <v>0</v>
      </c>
      <c r="AD863" s="233">
        <f t="shared" si="326"/>
        <v>0</v>
      </c>
      <c r="AE863" s="233">
        <f t="shared" si="327"/>
        <v>0</v>
      </c>
      <c r="AF863" s="233">
        <f t="shared" si="328"/>
        <v>0</v>
      </c>
      <c r="AG863" s="233">
        <f t="shared" si="312"/>
        <v>0</v>
      </c>
      <c r="AH863" s="233">
        <f t="shared" si="313"/>
        <v>0</v>
      </c>
      <c r="AI863" s="233">
        <f t="shared" si="314"/>
        <v>0</v>
      </c>
      <c r="AJ863" s="233">
        <f t="shared" si="315"/>
        <v>0</v>
      </c>
      <c r="AK863" s="233">
        <f t="shared" si="316"/>
        <v>0</v>
      </c>
      <c r="AL863" s="233">
        <f t="shared" si="317"/>
        <v>0</v>
      </c>
      <c r="AM863" s="233">
        <f t="shared" si="318"/>
        <v>0</v>
      </c>
      <c r="AN863" s="233">
        <f t="shared" si="319"/>
        <v>0</v>
      </c>
      <c r="AO863" s="233">
        <f t="shared" si="320"/>
        <v>0</v>
      </c>
      <c r="AP863" s="233">
        <f t="shared" si="321"/>
        <v>0</v>
      </c>
      <c r="AQ863" s="233" t="str">
        <f t="shared" si="322"/>
        <v/>
      </c>
      <c r="AR863" s="113">
        <f t="shared" si="323"/>
        <v>0</v>
      </c>
    </row>
    <row r="864" spans="1:44">
      <c r="A864" s="158"/>
      <c r="B864" s="153"/>
      <c r="C864" s="154"/>
      <c r="D864" s="154"/>
      <c r="E864" s="154"/>
      <c r="F864" s="154"/>
      <c r="G864" s="154"/>
      <c r="H864" s="154"/>
      <c r="I864" s="141"/>
      <c r="J864" s="149"/>
      <c r="K864" s="143"/>
      <c r="L864" s="185">
        <f t="shared" si="306"/>
        <v>0</v>
      </c>
      <c r="M864" s="185">
        <f t="shared" si="307"/>
        <v>0</v>
      </c>
      <c r="N864" s="186">
        <f t="shared" si="308"/>
        <v>0</v>
      </c>
      <c r="O864" s="180"/>
      <c r="P864" s="177"/>
      <c r="Q864" s="166" t="str">
        <f t="shared" si="309"/>
        <v/>
      </c>
      <c r="R864" s="166"/>
      <c r="S864" s="167" t="e">
        <f>IF(HYPERLINK(INDEX(Tables!D:D,MATCH('BG Justif'!Q864,Tables!F:F,0)))&lt;&gt;"",HYPERLINK(INDEX(Tables!D:D,MATCH('BG Justif'!Q864,Tables!F:F,0)),"Tableau de variation"),"")</f>
        <v>#N/A</v>
      </c>
      <c r="T864" s="168"/>
      <c r="U864" s="169"/>
      <c r="Z864" s="233" t="str">
        <f t="shared" si="310"/>
        <v/>
      </c>
      <c r="AA864" s="233">
        <f t="shared" si="311"/>
        <v>0</v>
      </c>
      <c r="AB864" s="233">
        <f t="shared" si="324"/>
        <v>0</v>
      </c>
      <c r="AC864" s="233">
        <f t="shared" si="325"/>
        <v>0</v>
      </c>
      <c r="AD864" s="233">
        <f t="shared" si="326"/>
        <v>0</v>
      </c>
      <c r="AE864" s="233">
        <f t="shared" si="327"/>
        <v>0</v>
      </c>
      <c r="AF864" s="233">
        <f t="shared" si="328"/>
        <v>0</v>
      </c>
      <c r="AG864" s="233">
        <f t="shared" si="312"/>
        <v>0</v>
      </c>
      <c r="AH864" s="233">
        <f t="shared" si="313"/>
        <v>0</v>
      </c>
      <c r="AI864" s="233">
        <f t="shared" si="314"/>
        <v>0</v>
      </c>
      <c r="AJ864" s="233">
        <f t="shared" si="315"/>
        <v>0</v>
      </c>
      <c r="AK864" s="233">
        <f t="shared" si="316"/>
        <v>0</v>
      </c>
      <c r="AL864" s="233">
        <f t="shared" si="317"/>
        <v>0</v>
      </c>
      <c r="AM864" s="233">
        <f t="shared" si="318"/>
        <v>0</v>
      </c>
      <c r="AN864" s="233">
        <f t="shared" si="319"/>
        <v>0</v>
      </c>
      <c r="AO864" s="233">
        <f t="shared" si="320"/>
        <v>0</v>
      </c>
      <c r="AP864" s="233">
        <f t="shared" si="321"/>
        <v>0</v>
      </c>
      <c r="AQ864" s="233" t="str">
        <f t="shared" si="322"/>
        <v/>
      </c>
      <c r="AR864" s="113">
        <f t="shared" si="323"/>
        <v>0</v>
      </c>
    </row>
    <row r="865" spans="1:44">
      <c r="A865" s="158"/>
      <c r="B865" s="153"/>
      <c r="C865" s="154"/>
      <c r="D865" s="154"/>
      <c r="E865" s="154"/>
      <c r="F865" s="154"/>
      <c r="G865" s="154"/>
      <c r="H865" s="154"/>
      <c r="I865" s="150"/>
      <c r="J865" s="149"/>
      <c r="K865" s="151"/>
      <c r="L865" s="185">
        <f t="shared" si="306"/>
        <v>0</v>
      </c>
      <c r="M865" s="185">
        <f t="shared" si="307"/>
        <v>0</v>
      </c>
      <c r="N865" s="186">
        <f t="shared" si="308"/>
        <v>0</v>
      </c>
      <c r="O865" s="180"/>
      <c r="P865" s="177"/>
      <c r="Q865" s="166" t="str">
        <f t="shared" si="309"/>
        <v/>
      </c>
      <c r="R865" s="166"/>
      <c r="S865" s="167" t="e">
        <f>IF(HYPERLINK(INDEX(Tables!D:D,MATCH('BG Justif'!Q865,Tables!F:F,0)))&lt;&gt;"",HYPERLINK(INDEX(Tables!D:D,MATCH('BG Justif'!Q865,Tables!F:F,0)),"Tableau de variation"),"")</f>
        <v>#N/A</v>
      </c>
      <c r="T865" s="168"/>
      <c r="U865" s="169"/>
      <c r="Z865" s="233" t="str">
        <f t="shared" si="310"/>
        <v/>
      </c>
      <c r="AA865" s="233">
        <f t="shared" si="311"/>
        <v>0</v>
      </c>
      <c r="AB865" s="233">
        <f t="shared" si="324"/>
        <v>0</v>
      </c>
      <c r="AC865" s="233">
        <f t="shared" si="325"/>
        <v>0</v>
      </c>
      <c r="AD865" s="233">
        <f t="shared" si="326"/>
        <v>0</v>
      </c>
      <c r="AE865" s="233">
        <f t="shared" si="327"/>
        <v>0</v>
      </c>
      <c r="AF865" s="233">
        <f t="shared" si="328"/>
        <v>0</v>
      </c>
      <c r="AG865" s="233">
        <f t="shared" si="312"/>
        <v>0</v>
      </c>
      <c r="AH865" s="233">
        <f t="shared" si="313"/>
        <v>0</v>
      </c>
      <c r="AI865" s="233">
        <f t="shared" si="314"/>
        <v>0</v>
      </c>
      <c r="AJ865" s="233">
        <f t="shared" si="315"/>
        <v>0</v>
      </c>
      <c r="AK865" s="233">
        <f t="shared" si="316"/>
        <v>0</v>
      </c>
      <c r="AL865" s="233">
        <f t="shared" si="317"/>
        <v>0</v>
      </c>
      <c r="AM865" s="233">
        <f t="shared" si="318"/>
        <v>0</v>
      </c>
      <c r="AN865" s="233">
        <f t="shared" si="319"/>
        <v>0</v>
      </c>
      <c r="AO865" s="233">
        <f t="shared" si="320"/>
        <v>0</v>
      </c>
      <c r="AP865" s="233">
        <f t="shared" si="321"/>
        <v>0</v>
      </c>
      <c r="AQ865" s="233" t="str">
        <f t="shared" si="322"/>
        <v/>
      </c>
      <c r="AR865" s="113">
        <f t="shared" si="323"/>
        <v>0</v>
      </c>
    </row>
    <row r="866" spans="1:44">
      <c r="A866" s="158"/>
      <c r="B866" s="153"/>
      <c r="C866" s="154"/>
      <c r="D866" s="154"/>
      <c r="E866" s="154"/>
      <c r="F866" s="154"/>
      <c r="G866" s="154"/>
      <c r="H866" s="154"/>
      <c r="I866" s="141"/>
      <c r="J866" s="149"/>
      <c r="K866" s="143"/>
      <c r="L866" s="185">
        <f t="shared" si="306"/>
        <v>0</v>
      </c>
      <c r="M866" s="185">
        <f t="shared" si="307"/>
        <v>0</v>
      </c>
      <c r="N866" s="186">
        <f t="shared" si="308"/>
        <v>0</v>
      </c>
      <c r="O866" s="180"/>
      <c r="P866" s="177"/>
      <c r="Q866" s="166" t="str">
        <f t="shared" si="309"/>
        <v/>
      </c>
      <c r="R866" s="166"/>
      <c r="S866" s="167" t="e">
        <f>IF(HYPERLINK(INDEX(Tables!D:D,MATCH('BG Justif'!Q866,Tables!F:F,0)))&lt;&gt;"",HYPERLINK(INDEX(Tables!D:D,MATCH('BG Justif'!Q866,Tables!F:F,0)),"Tableau de variation"),"")</f>
        <v>#N/A</v>
      </c>
      <c r="T866" s="168"/>
      <c r="U866" s="169"/>
      <c r="Z866" s="233" t="str">
        <f t="shared" si="310"/>
        <v/>
      </c>
      <c r="AA866" s="233">
        <f t="shared" si="311"/>
        <v>0</v>
      </c>
      <c r="AB866" s="233">
        <f t="shared" si="324"/>
        <v>0</v>
      </c>
      <c r="AC866" s="233">
        <f t="shared" si="325"/>
        <v>0</v>
      </c>
      <c r="AD866" s="233">
        <f t="shared" si="326"/>
        <v>0</v>
      </c>
      <c r="AE866" s="233">
        <f t="shared" si="327"/>
        <v>0</v>
      </c>
      <c r="AF866" s="233">
        <f t="shared" si="328"/>
        <v>0</v>
      </c>
      <c r="AG866" s="233">
        <f t="shared" si="312"/>
        <v>0</v>
      </c>
      <c r="AH866" s="233">
        <f t="shared" si="313"/>
        <v>0</v>
      </c>
      <c r="AI866" s="233">
        <f t="shared" si="314"/>
        <v>0</v>
      </c>
      <c r="AJ866" s="233">
        <f t="shared" si="315"/>
        <v>0</v>
      </c>
      <c r="AK866" s="233">
        <f t="shared" si="316"/>
        <v>0</v>
      </c>
      <c r="AL866" s="233">
        <f t="shared" si="317"/>
        <v>0</v>
      </c>
      <c r="AM866" s="233">
        <f t="shared" si="318"/>
        <v>0</v>
      </c>
      <c r="AN866" s="233">
        <f t="shared" si="319"/>
        <v>0</v>
      </c>
      <c r="AO866" s="233">
        <f t="shared" si="320"/>
        <v>0</v>
      </c>
      <c r="AP866" s="233">
        <f t="shared" si="321"/>
        <v>0</v>
      </c>
      <c r="AQ866" s="233" t="str">
        <f t="shared" si="322"/>
        <v/>
      </c>
      <c r="AR866" s="113">
        <f t="shared" si="323"/>
        <v>0</v>
      </c>
    </row>
    <row r="867" spans="1:44">
      <c r="A867" s="158"/>
      <c r="B867" s="153"/>
      <c r="C867" s="154"/>
      <c r="D867" s="154"/>
      <c r="E867" s="154"/>
      <c r="F867" s="154"/>
      <c r="G867" s="154"/>
      <c r="H867" s="154"/>
      <c r="I867" s="150"/>
      <c r="J867" s="149"/>
      <c r="K867" s="151"/>
      <c r="L867" s="185">
        <f t="shared" si="306"/>
        <v>0</v>
      </c>
      <c r="M867" s="185">
        <f t="shared" si="307"/>
        <v>0</v>
      </c>
      <c r="N867" s="186">
        <f t="shared" si="308"/>
        <v>0</v>
      </c>
      <c r="O867" s="180"/>
      <c r="P867" s="177"/>
      <c r="Q867" s="166" t="str">
        <f t="shared" si="309"/>
        <v/>
      </c>
      <c r="R867" s="166"/>
      <c r="S867" s="167" t="e">
        <f>IF(HYPERLINK(INDEX(Tables!D:D,MATCH('BG Justif'!Q867,Tables!F:F,0)))&lt;&gt;"",HYPERLINK(INDEX(Tables!D:D,MATCH('BG Justif'!Q867,Tables!F:F,0)),"Tableau de variation"),"")</f>
        <v>#N/A</v>
      </c>
      <c r="T867" s="168"/>
      <c r="U867" s="169"/>
      <c r="Z867" s="233" t="str">
        <f t="shared" si="310"/>
        <v/>
      </c>
      <c r="AA867" s="233">
        <f t="shared" si="311"/>
        <v>0</v>
      </c>
      <c r="AB867" s="233">
        <f t="shared" si="324"/>
        <v>0</v>
      </c>
      <c r="AC867" s="233">
        <f t="shared" si="325"/>
        <v>0</v>
      </c>
      <c r="AD867" s="233">
        <f t="shared" si="326"/>
        <v>0</v>
      </c>
      <c r="AE867" s="233">
        <f t="shared" si="327"/>
        <v>0</v>
      </c>
      <c r="AF867" s="233">
        <f t="shared" si="328"/>
        <v>0</v>
      </c>
      <c r="AG867" s="233">
        <f t="shared" si="312"/>
        <v>0</v>
      </c>
      <c r="AH867" s="233">
        <f t="shared" si="313"/>
        <v>0</v>
      </c>
      <c r="AI867" s="233">
        <f t="shared" si="314"/>
        <v>0</v>
      </c>
      <c r="AJ867" s="233">
        <f t="shared" si="315"/>
        <v>0</v>
      </c>
      <c r="AK867" s="233">
        <f t="shared" si="316"/>
        <v>0</v>
      </c>
      <c r="AL867" s="233">
        <f t="shared" si="317"/>
        <v>0</v>
      </c>
      <c r="AM867" s="233">
        <f t="shared" si="318"/>
        <v>0</v>
      </c>
      <c r="AN867" s="233">
        <f t="shared" si="319"/>
        <v>0</v>
      </c>
      <c r="AO867" s="233">
        <f t="shared" si="320"/>
        <v>0</v>
      </c>
      <c r="AP867" s="233">
        <f t="shared" si="321"/>
        <v>0</v>
      </c>
      <c r="AQ867" s="233" t="str">
        <f t="shared" si="322"/>
        <v/>
      </c>
      <c r="AR867" s="113">
        <f t="shared" si="323"/>
        <v>0</v>
      </c>
    </row>
    <row r="868" spans="1:44">
      <c r="A868" s="158"/>
      <c r="B868" s="153"/>
      <c r="C868" s="154"/>
      <c r="D868" s="154"/>
      <c r="E868" s="154"/>
      <c r="F868" s="154"/>
      <c r="G868" s="154"/>
      <c r="H868" s="154"/>
      <c r="I868" s="141"/>
      <c r="J868" s="149"/>
      <c r="K868" s="143"/>
      <c r="L868" s="185">
        <f t="shared" si="306"/>
        <v>0</v>
      </c>
      <c r="M868" s="185">
        <f t="shared" si="307"/>
        <v>0</v>
      </c>
      <c r="N868" s="186">
        <f t="shared" si="308"/>
        <v>0</v>
      </c>
      <c r="O868" s="180"/>
      <c r="P868" s="177"/>
      <c r="Q868" s="166" t="str">
        <f t="shared" si="309"/>
        <v/>
      </c>
      <c r="R868" s="166"/>
      <c r="S868" s="167" t="e">
        <f>IF(HYPERLINK(INDEX(Tables!D:D,MATCH('BG Justif'!Q868,Tables!F:F,0)))&lt;&gt;"",HYPERLINK(INDEX(Tables!D:D,MATCH('BG Justif'!Q868,Tables!F:F,0)),"Tableau de variation"),"")</f>
        <v>#N/A</v>
      </c>
      <c r="T868" s="168"/>
      <c r="U868" s="169"/>
      <c r="Z868" s="233" t="str">
        <f t="shared" si="310"/>
        <v/>
      </c>
      <c r="AA868" s="233">
        <f t="shared" si="311"/>
        <v>0</v>
      </c>
      <c r="AB868" s="233">
        <f t="shared" si="324"/>
        <v>0</v>
      </c>
      <c r="AC868" s="233">
        <f t="shared" si="325"/>
        <v>0</v>
      </c>
      <c r="AD868" s="233">
        <f t="shared" si="326"/>
        <v>0</v>
      </c>
      <c r="AE868" s="233">
        <f t="shared" si="327"/>
        <v>0</v>
      </c>
      <c r="AF868" s="233">
        <f t="shared" si="328"/>
        <v>0</v>
      </c>
      <c r="AG868" s="233">
        <f t="shared" si="312"/>
        <v>0</v>
      </c>
      <c r="AH868" s="233">
        <f t="shared" si="313"/>
        <v>0</v>
      </c>
      <c r="AI868" s="233">
        <f t="shared" si="314"/>
        <v>0</v>
      </c>
      <c r="AJ868" s="233">
        <f t="shared" si="315"/>
        <v>0</v>
      </c>
      <c r="AK868" s="233">
        <f t="shared" si="316"/>
        <v>0</v>
      </c>
      <c r="AL868" s="233">
        <f t="shared" si="317"/>
        <v>0</v>
      </c>
      <c r="AM868" s="233">
        <f t="shared" si="318"/>
        <v>0</v>
      </c>
      <c r="AN868" s="233">
        <f t="shared" si="319"/>
        <v>0</v>
      </c>
      <c r="AO868" s="233">
        <f t="shared" si="320"/>
        <v>0</v>
      </c>
      <c r="AP868" s="233">
        <f t="shared" si="321"/>
        <v>0</v>
      </c>
      <c r="AQ868" s="233" t="str">
        <f t="shared" si="322"/>
        <v/>
      </c>
      <c r="AR868" s="113">
        <f t="shared" si="323"/>
        <v>0</v>
      </c>
    </row>
    <row r="869" spans="1:44">
      <c r="A869" s="158"/>
      <c r="B869" s="153"/>
      <c r="C869" s="154"/>
      <c r="D869" s="154"/>
      <c r="E869" s="154"/>
      <c r="F869" s="154"/>
      <c r="G869" s="154"/>
      <c r="H869" s="154"/>
      <c r="I869" s="150"/>
      <c r="J869" s="149"/>
      <c r="K869" s="151"/>
      <c r="L869" s="185">
        <f t="shared" si="306"/>
        <v>0</v>
      </c>
      <c r="M869" s="185">
        <f t="shared" si="307"/>
        <v>0</v>
      </c>
      <c r="N869" s="186">
        <f t="shared" si="308"/>
        <v>0</v>
      </c>
      <c r="O869" s="180"/>
      <c r="P869" s="177"/>
      <c r="Q869" s="166" t="str">
        <f t="shared" si="309"/>
        <v/>
      </c>
      <c r="R869" s="166"/>
      <c r="S869" s="167" t="e">
        <f>IF(HYPERLINK(INDEX(Tables!D:D,MATCH('BG Justif'!Q869,Tables!F:F,0)))&lt;&gt;"",HYPERLINK(INDEX(Tables!D:D,MATCH('BG Justif'!Q869,Tables!F:F,0)),"Tableau de variation"),"")</f>
        <v>#N/A</v>
      </c>
      <c r="T869" s="168"/>
      <c r="U869" s="169"/>
      <c r="Z869" s="233" t="str">
        <f t="shared" si="310"/>
        <v/>
      </c>
      <c r="AA869" s="233">
        <f t="shared" si="311"/>
        <v>0</v>
      </c>
      <c r="AB869" s="233">
        <f t="shared" si="324"/>
        <v>0</v>
      </c>
      <c r="AC869" s="233">
        <f t="shared" si="325"/>
        <v>0</v>
      </c>
      <c r="AD869" s="233">
        <f t="shared" si="326"/>
        <v>0</v>
      </c>
      <c r="AE869" s="233">
        <f t="shared" si="327"/>
        <v>0</v>
      </c>
      <c r="AF869" s="233">
        <f t="shared" si="328"/>
        <v>0</v>
      </c>
      <c r="AG869" s="233">
        <f t="shared" si="312"/>
        <v>0</v>
      </c>
      <c r="AH869" s="233">
        <f t="shared" si="313"/>
        <v>0</v>
      </c>
      <c r="AI869" s="233">
        <f t="shared" si="314"/>
        <v>0</v>
      </c>
      <c r="AJ869" s="233">
        <f t="shared" si="315"/>
        <v>0</v>
      </c>
      <c r="AK869" s="233">
        <f t="shared" si="316"/>
        <v>0</v>
      </c>
      <c r="AL869" s="233">
        <f t="shared" si="317"/>
        <v>0</v>
      </c>
      <c r="AM869" s="233">
        <f t="shared" si="318"/>
        <v>0</v>
      </c>
      <c r="AN869" s="233">
        <f t="shared" si="319"/>
        <v>0</v>
      </c>
      <c r="AO869" s="233">
        <f t="shared" si="320"/>
        <v>0</v>
      </c>
      <c r="AP869" s="233">
        <f t="shared" si="321"/>
        <v>0</v>
      </c>
      <c r="AQ869" s="233" t="str">
        <f t="shared" si="322"/>
        <v/>
      </c>
      <c r="AR869" s="113">
        <f t="shared" si="323"/>
        <v>0</v>
      </c>
    </row>
    <row r="870" spans="1:44">
      <c r="A870" s="158"/>
      <c r="B870" s="153"/>
      <c r="C870" s="154"/>
      <c r="D870" s="154"/>
      <c r="E870" s="154"/>
      <c r="F870" s="154"/>
      <c r="G870" s="154"/>
      <c r="H870" s="154"/>
      <c r="I870" s="141"/>
      <c r="J870" s="149"/>
      <c r="K870" s="143"/>
      <c r="L870" s="185">
        <f t="shared" si="306"/>
        <v>0</v>
      </c>
      <c r="M870" s="185">
        <f t="shared" si="307"/>
        <v>0</v>
      </c>
      <c r="N870" s="186">
        <f t="shared" si="308"/>
        <v>0</v>
      </c>
      <c r="O870" s="180"/>
      <c r="P870" s="177"/>
      <c r="Q870" s="166" t="str">
        <f t="shared" si="309"/>
        <v/>
      </c>
      <c r="R870" s="166"/>
      <c r="S870" s="167" t="e">
        <f>IF(HYPERLINK(INDEX(Tables!D:D,MATCH('BG Justif'!Q870,Tables!F:F,0)))&lt;&gt;"",HYPERLINK(INDEX(Tables!D:D,MATCH('BG Justif'!Q870,Tables!F:F,0)),"Tableau de variation"),"")</f>
        <v>#N/A</v>
      </c>
      <c r="T870" s="168"/>
      <c r="U870" s="169"/>
      <c r="Z870" s="233" t="str">
        <f t="shared" si="310"/>
        <v/>
      </c>
      <c r="AA870" s="233">
        <f t="shared" si="311"/>
        <v>0</v>
      </c>
      <c r="AB870" s="233">
        <f t="shared" si="324"/>
        <v>0</v>
      </c>
      <c r="AC870" s="233">
        <f t="shared" si="325"/>
        <v>0</v>
      </c>
      <c r="AD870" s="233">
        <f t="shared" si="326"/>
        <v>0</v>
      </c>
      <c r="AE870" s="233">
        <f t="shared" si="327"/>
        <v>0</v>
      </c>
      <c r="AF870" s="233">
        <f t="shared" si="328"/>
        <v>0</v>
      </c>
      <c r="AG870" s="233">
        <f t="shared" si="312"/>
        <v>0</v>
      </c>
      <c r="AH870" s="233">
        <f t="shared" si="313"/>
        <v>0</v>
      </c>
      <c r="AI870" s="233">
        <f t="shared" si="314"/>
        <v>0</v>
      </c>
      <c r="AJ870" s="233">
        <f t="shared" si="315"/>
        <v>0</v>
      </c>
      <c r="AK870" s="233">
        <f t="shared" si="316"/>
        <v>0</v>
      </c>
      <c r="AL870" s="233">
        <f t="shared" si="317"/>
        <v>0</v>
      </c>
      <c r="AM870" s="233">
        <f t="shared" si="318"/>
        <v>0</v>
      </c>
      <c r="AN870" s="233">
        <f t="shared" si="319"/>
        <v>0</v>
      </c>
      <c r="AO870" s="233">
        <f t="shared" si="320"/>
        <v>0</v>
      </c>
      <c r="AP870" s="233">
        <f t="shared" si="321"/>
        <v>0</v>
      </c>
      <c r="AQ870" s="233" t="str">
        <f t="shared" si="322"/>
        <v/>
      </c>
      <c r="AR870" s="113">
        <f t="shared" si="323"/>
        <v>0</v>
      </c>
    </row>
    <row r="871" spans="1:44">
      <c r="A871" s="158"/>
      <c r="B871" s="153"/>
      <c r="C871" s="154"/>
      <c r="D871" s="154"/>
      <c r="E871" s="154"/>
      <c r="F871" s="154"/>
      <c r="G871" s="154"/>
      <c r="H871" s="154"/>
      <c r="I871" s="150"/>
      <c r="J871" s="149"/>
      <c r="K871" s="151"/>
      <c r="L871" s="185">
        <f t="shared" si="306"/>
        <v>0</v>
      </c>
      <c r="M871" s="185">
        <f t="shared" si="307"/>
        <v>0</v>
      </c>
      <c r="N871" s="186">
        <f t="shared" si="308"/>
        <v>0</v>
      </c>
      <c r="O871" s="180"/>
      <c r="P871" s="177"/>
      <c r="Q871" s="166" t="str">
        <f t="shared" si="309"/>
        <v/>
      </c>
      <c r="R871" s="166"/>
      <c r="S871" s="167" t="e">
        <f>IF(HYPERLINK(INDEX(Tables!D:D,MATCH('BG Justif'!Q871,Tables!F:F,0)))&lt;&gt;"",HYPERLINK(INDEX(Tables!D:D,MATCH('BG Justif'!Q871,Tables!F:F,0)),"Tableau de variation"),"")</f>
        <v>#N/A</v>
      </c>
      <c r="T871" s="168"/>
      <c r="U871" s="169"/>
      <c r="Z871" s="233" t="str">
        <f t="shared" si="310"/>
        <v/>
      </c>
      <c r="AA871" s="233">
        <f t="shared" si="311"/>
        <v>0</v>
      </c>
      <c r="AB871" s="233">
        <f t="shared" si="324"/>
        <v>0</v>
      </c>
      <c r="AC871" s="233">
        <f t="shared" si="325"/>
        <v>0</v>
      </c>
      <c r="AD871" s="233">
        <f t="shared" si="326"/>
        <v>0</v>
      </c>
      <c r="AE871" s="233">
        <f t="shared" si="327"/>
        <v>0</v>
      </c>
      <c r="AF871" s="233">
        <f t="shared" si="328"/>
        <v>0</v>
      </c>
      <c r="AG871" s="233">
        <f t="shared" si="312"/>
        <v>0</v>
      </c>
      <c r="AH871" s="233">
        <f t="shared" si="313"/>
        <v>0</v>
      </c>
      <c r="AI871" s="233">
        <f t="shared" si="314"/>
        <v>0</v>
      </c>
      <c r="AJ871" s="233">
        <f t="shared" si="315"/>
        <v>0</v>
      </c>
      <c r="AK871" s="233">
        <f t="shared" si="316"/>
        <v>0</v>
      </c>
      <c r="AL871" s="233">
        <f t="shared" si="317"/>
        <v>0</v>
      </c>
      <c r="AM871" s="233">
        <f t="shared" si="318"/>
        <v>0</v>
      </c>
      <c r="AN871" s="233">
        <f t="shared" si="319"/>
        <v>0</v>
      </c>
      <c r="AO871" s="233">
        <f t="shared" si="320"/>
        <v>0</v>
      </c>
      <c r="AP871" s="233">
        <f t="shared" si="321"/>
        <v>0</v>
      </c>
      <c r="AQ871" s="233" t="str">
        <f t="shared" si="322"/>
        <v/>
      </c>
      <c r="AR871" s="113">
        <f t="shared" si="323"/>
        <v>0</v>
      </c>
    </row>
    <row r="872" spans="1:44">
      <c r="A872" s="158"/>
      <c r="B872" s="153"/>
      <c r="C872" s="154"/>
      <c r="D872" s="154"/>
      <c r="E872" s="154"/>
      <c r="F872" s="154"/>
      <c r="G872" s="154"/>
      <c r="H872" s="154"/>
      <c r="I872" s="141"/>
      <c r="J872" s="149"/>
      <c r="K872" s="143"/>
      <c r="L872" s="185">
        <f t="shared" si="306"/>
        <v>0</v>
      </c>
      <c r="M872" s="185">
        <f t="shared" si="307"/>
        <v>0</v>
      </c>
      <c r="N872" s="186">
        <f t="shared" si="308"/>
        <v>0</v>
      </c>
      <c r="O872" s="180"/>
      <c r="P872" s="177"/>
      <c r="Q872" s="166" t="str">
        <f t="shared" si="309"/>
        <v/>
      </c>
      <c r="R872" s="166"/>
      <c r="S872" s="167" t="e">
        <f>IF(HYPERLINK(INDEX(Tables!D:D,MATCH('BG Justif'!Q872,Tables!F:F,0)))&lt;&gt;"",HYPERLINK(INDEX(Tables!D:D,MATCH('BG Justif'!Q872,Tables!F:F,0)),"Tableau de variation"),"")</f>
        <v>#N/A</v>
      </c>
      <c r="T872" s="168"/>
      <c r="U872" s="169"/>
      <c r="Z872" s="233" t="str">
        <f t="shared" si="310"/>
        <v/>
      </c>
      <c r="AA872" s="233">
        <f t="shared" si="311"/>
        <v>0</v>
      </c>
      <c r="AB872" s="233">
        <f t="shared" si="324"/>
        <v>0</v>
      </c>
      <c r="AC872" s="233">
        <f t="shared" si="325"/>
        <v>0</v>
      </c>
      <c r="AD872" s="233">
        <f t="shared" si="326"/>
        <v>0</v>
      </c>
      <c r="AE872" s="233">
        <f t="shared" si="327"/>
        <v>0</v>
      </c>
      <c r="AF872" s="233">
        <f t="shared" si="328"/>
        <v>0</v>
      </c>
      <c r="AG872" s="233">
        <f t="shared" si="312"/>
        <v>0</v>
      </c>
      <c r="AH872" s="233">
        <f t="shared" si="313"/>
        <v>0</v>
      </c>
      <c r="AI872" s="233">
        <f t="shared" si="314"/>
        <v>0</v>
      </c>
      <c r="AJ872" s="233">
        <f t="shared" si="315"/>
        <v>0</v>
      </c>
      <c r="AK872" s="233">
        <f t="shared" si="316"/>
        <v>0</v>
      </c>
      <c r="AL872" s="233">
        <f t="shared" si="317"/>
        <v>0</v>
      </c>
      <c r="AM872" s="233">
        <f t="shared" si="318"/>
        <v>0</v>
      </c>
      <c r="AN872" s="233">
        <f t="shared" si="319"/>
        <v>0</v>
      </c>
      <c r="AO872" s="233">
        <f t="shared" si="320"/>
        <v>0</v>
      </c>
      <c r="AP872" s="233">
        <f t="shared" si="321"/>
        <v>0</v>
      </c>
      <c r="AQ872" s="233" t="str">
        <f t="shared" si="322"/>
        <v/>
      </c>
      <c r="AR872" s="113">
        <f t="shared" si="323"/>
        <v>0</v>
      </c>
    </row>
    <row r="873" spans="1:44">
      <c r="A873" s="158"/>
      <c r="B873" s="153"/>
      <c r="C873" s="154"/>
      <c r="D873" s="154"/>
      <c r="E873" s="154"/>
      <c r="F873" s="154"/>
      <c r="G873" s="154"/>
      <c r="H873" s="154"/>
      <c r="I873" s="150"/>
      <c r="J873" s="149"/>
      <c r="K873" s="151"/>
      <c r="L873" s="185">
        <f t="shared" si="306"/>
        <v>0</v>
      </c>
      <c r="M873" s="185">
        <f t="shared" si="307"/>
        <v>0</v>
      </c>
      <c r="N873" s="186">
        <f t="shared" si="308"/>
        <v>0</v>
      </c>
      <c r="O873" s="180"/>
      <c r="P873" s="177"/>
      <c r="Q873" s="166" t="str">
        <f t="shared" si="309"/>
        <v/>
      </c>
      <c r="R873" s="166"/>
      <c r="S873" s="167" t="e">
        <f>IF(HYPERLINK(INDEX(Tables!D:D,MATCH('BG Justif'!Q873,Tables!F:F,0)))&lt;&gt;"",HYPERLINK(INDEX(Tables!D:D,MATCH('BG Justif'!Q873,Tables!F:F,0)),"Tableau de variation"),"")</f>
        <v>#N/A</v>
      </c>
      <c r="T873" s="168"/>
      <c r="U873" s="169"/>
      <c r="Z873" s="233" t="str">
        <f t="shared" si="310"/>
        <v/>
      </c>
      <c r="AA873" s="233">
        <f t="shared" si="311"/>
        <v>0</v>
      </c>
      <c r="AB873" s="233">
        <f t="shared" si="324"/>
        <v>0</v>
      </c>
      <c r="AC873" s="233">
        <f t="shared" si="325"/>
        <v>0</v>
      </c>
      <c r="AD873" s="233">
        <f t="shared" si="326"/>
        <v>0</v>
      </c>
      <c r="AE873" s="233">
        <f t="shared" si="327"/>
        <v>0</v>
      </c>
      <c r="AF873" s="233">
        <f t="shared" si="328"/>
        <v>0</v>
      </c>
      <c r="AG873" s="233">
        <f t="shared" si="312"/>
        <v>0</v>
      </c>
      <c r="AH873" s="233">
        <f t="shared" si="313"/>
        <v>0</v>
      </c>
      <c r="AI873" s="233">
        <f t="shared" si="314"/>
        <v>0</v>
      </c>
      <c r="AJ873" s="233">
        <f t="shared" si="315"/>
        <v>0</v>
      </c>
      <c r="AK873" s="233">
        <f t="shared" si="316"/>
        <v>0</v>
      </c>
      <c r="AL873" s="233">
        <f t="shared" si="317"/>
        <v>0</v>
      </c>
      <c r="AM873" s="233">
        <f t="shared" si="318"/>
        <v>0</v>
      </c>
      <c r="AN873" s="233">
        <f t="shared" si="319"/>
        <v>0</v>
      </c>
      <c r="AO873" s="233">
        <f t="shared" si="320"/>
        <v>0</v>
      </c>
      <c r="AP873" s="233">
        <f t="shared" si="321"/>
        <v>0</v>
      </c>
      <c r="AQ873" s="233" t="str">
        <f t="shared" si="322"/>
        <v/>
      </c>
      <c r="AR873" s="113">
        <f t="shared" si="323"/>
        <v>0</v>
      </c>
    </row>
    <row r="874" spans="1:44">
      <c r="A874" s="158"/>
      <c r="B874" s="153"/>
      <c r="C874" s="154"/>
      <c r="D874" s="154"/>
      <c r="E874" s="154"/>
      <c r="F874" s="154"/>
      <c r="G874" s="154"/>
      <c r="H874" s="154"/>
      <c r="I874" s="141"/>
      <c r="J874" s="149"/>
      <c r="K874" s="143"/>
      <c r="L874" s="185">
        <f t="shared" ref="L874:L937" si="329">+C874-D874</f>
        <v>0</v>
      </c>
      <c r="M874" s="185">
        <f t="shared" ref="M874:M937" si="330">+G874-H874</f>
        <v>0</v>
      </c>
      <c r="N874" s="186">
        <f t="shared" ref="N874:N937" si="331">-L874+M874</f>
        <v>0</v>
      </c>
      <c r="O874" s="180"/>
      <c r="P874" s="177"/>
      <c r="Q874" s="166" t="str">
        <f t="shared" si="309"/>
        <v/>
      </c>
      <c r="R874" s="166"/>
      <c r="S874" s="167" t="e">
        <f>IF(HYPERLINK(INDEX(Tables!D:D,MATCH('BG Justif'!Q874,Tables!F:F,0)))&lt;&gt;"",HYPERLINK(INDEX(Tables!D:D,MATCH('BG Justif'!Q874,Tables!F:F,0)),"Tableau de variation"),"")</f>
        <v>#N/A</v>
      </c>
      <c r="T874" s="168"/>
      <c r="U874" s="169"/>
      <c r="Z874" s="233" t="str">
        <f t="shared" si="310"/>
        <v/>
      </c>
      <c r="AA874" s="233">
        <f t="shared" si="311"/>
        <v>0</v>
      </c>
      <c r="AB874" s="233">
        <f t="shared" si="324"/>
        <v>0</v>
      </c>
      <c r="AC874" s="233">
        <f t="shared" si="325"/>
        <v>0</v>
      </c>
      <c r="AD874" s="233">
        <f t="shared" si="326"/>
        <v>0</v>
      </c>
      <c r="AE874" s="233">
        <f t="shared" si="327"/>
        <v>0</v>
      </c>
      <c r="AF874" s="233">
        <f t="shared" si="328"/>
        <v>0</v>
      </c>
      <c r="AG874" s="233">
        <f t="shared" si="312"/>
        <v>0</v>
      </c>
      <c r="AH874" s="233">
        <f t="shared" si="313"/>
        <v>0</v>
      </c>
      <c r="AI874" s="233">
        <f t="shared" si="314"/>
        <v>0</v>
      </c>
      <c r="AJ874" s="233">
        <f t="shared" si="315"/>
        <v>0</v>
      </c>
      <c r="AK874" s="233">
        <f t="shared" si="316"/>
        <v>0</v>
      </c>
      <c r="AL874" s="233">
        <f t="shared" si="317"/>
        <v>0</v>
      </c>
      <c r="AM874" s="233">
        <f t="shared" si="318"/>
        <v>0</v>
      </c>
      <c r="AN874" s="233">
        <f t="shared" si="319"/>
        <v>0</v>
      </c>
      <c r="AO874" s="233">
        <f t="shared" si="320"/>
        <v>0</v>
      </c>
      <c r="AP874" s="233">
        <f t="shared" si="321"/>
        <v>0</v>
      </c>
      <c r="AQ874" s="233" t="str">
        <f t="shared" si="322"/>
        <v/>
      </c>
      <c r="AR874" s="113">
        <f t="shared" si="323"/>
        <v>0</v>
      </c>
    </row>
    <row r="875" spans="1:44">
      <c r="A875" s="158"/>
      <c r="B875" s="153"/>
      <c r="C875" s="154"/>
      <c r="D875" s="154"/>
      <c r="E875" s="154"/>
      <c r="F875" s="154"/>
      <c r="G875" s="154"/>
      <c r="H875" s="154"/>
      <c r="I875" s="150"/>
      <c r="J875" s="149"/>
      <c r="K875" s="151"/>
      <c r="L875" s="185">
        <f t="shared" si="329"/>
        <v>0</v>
      </c>
      <c r="M875" s="185">
        <f t="shared" si="330"/>
        <v>0</v>
      </c>
      <c r="N875" s="186">
        <f t="shared" si="331"/>
        <v>0</v>
      </c>
      <c r="O875" s="180"/>
      <c r="P875" s="177"/>
      <c r="Q875" s="166" t="str">
        <f t="shared" si="309"/>
        <v/>
      </c>
      <c r="R875" s="166"/>
      <c r="S875" s="167" t="e">
        <f>IF(HYPERLINK(INDEX(Tables!D:D,MATCH('BG Justif'!Q875,Tables!F:F,0)))&lt;&gt;"",HYPERLINK(INDEX(Tables!D:D,MATCH('BG Justif'!Q875,Tables!F:F,0)),"Tableau de variation"),"")</f>
        <v>#N/A</v>
      </c>
      <c r="T875" s="168"/>
      <c r="U875" s="169"/>
      <c r="Z875" s="233" t="str">
        <f t="shared" si="310"/>
        <v/>
      </c>
      <c r="AA875" s="233">
        <f t="shared" si="311"/>
        <v>0</v>
      </c>
      <c r="AB875" s="233">
        <f t="shared" si="324"/>
        <v>0</v>
      </c>
      <c r="AC875" s="233">
        <f t="shared" si="325"/>
        <v>0</v>
      </c>
      <c r="AD875" s="233">
        <f t="shared" si="326"/>
        <v>0</v>
      </c>
      <c r="AE875" s="233">
        <f t="shared" si="327"/>
        <v>0</v>
      </c>
      <c r="AF875" s="233">
        <f t="shared" si="328"/>
        <v>0</v>
      </c>
      <c r="AG875" s="233">
        <f t="shared" si="312"/>
        <v>0</v>
      </c>
      <c r="AH875" s="233">
        <f t="shared" si="313"/>
        <v>0</v>
      </c>
      <c r="AI875" s="233">
        <f t="shared" si="314"/>
        <v>0</v>
      </c>
      <c r="AJ875" s="233">
        <f t="shared" si="315"/>
        <v>0</v>
      </c>
      <c r="AK875" s="233">
        <f t="shared" si="316"/>
        <v>0</v>
      </c>
      <c r="AL875" s="233">
        <f t="shared" si="317"/>
        <v>0</v>
      </c>
      <c r="AM875" s="233">
        <f t="shared" si="318"/>
        <v>0</v>
      </c>
      <c r="AN875" s="233">
        <f t="shared" si="319"/>
        <v>0</v>
      </c>
      <c r="AO875" s="233">
        <f t="shared" si="320"/>
        <v>0</v>
      </c>
      <c r="AP875" s="233">
        <f t="shared" si="321"/>
        <v>0</v>
      </c>
      <c r="AQ875" s="233" t="str">
        <f t="shared" si="322"/>
        <v/>
      </c>
      <c r="AR875" s="113">
        <f t="shared" si="323"/>
        <v>0</v>
      </c>
    </row>
    <row r="876" spans="1:44">
      <c r="A876" s="158"/>
      <c r="B876" s="153"/>
      <c r="C876" s="154"/>
      <c r="D876" s="154"/>
      <c r="E876" s="154"/>
      <c r="F876" s="154"/>
      <c r="G876" s="154"/>
      <c r="H876" s="154"/>
      <c r="I876" s="141"/>
      <c r="J876" s="149"/>
      <c r="K876" s="143"/>
      <c r="L876" s="185">
        <f t="shared" si="329"/>
        <v>0</v>
      </c>
      <c r="M876" s="185">
        <f t="shared" si="330"/>
        <v>0</v>
      </c>
      <c r="N876" s="186">
        <f t="shared" si="331"/>
        <v>0</v>
      </c>
      <c r="O876" s="180"/>
      <c r="P876" s="177"/>
      <c r="Q876" s="166" t="str">
        <f t="shared" si="309"/>
        <v/>
      </c>
      <c r="R876" s="166"/>
      <c r="S876" s="167" t="e">
        <f>IF(HYPERLINK(INDEX(Tables!D:D,MATCH('BG Justif'!Q876,Tables!F:F,0)))&lt;&gt;"",HYPERLINK(INDEX(Tables!D:D,MATCH('BG Justif'!Q876,Tables!F:F,0)),"Tableau de variation"),"")</f>
        <v>#N/A</v>
      </c>
      <c r="T876" s="168"/>
      <c r="U876" s="169"/>
      <c r="Z876" s="233" t="str">
        <f t="shared" si="310"/>
        <v/>
      </c>
      <c r="AA876" s="233">
        <f t="shared" si="311"/>
        <v>0</v>
      </c>
      <c r="AB876" s="233">
        <f t="shared" si="324"/>
        <v>0</v>
      </c>
      <c r="AC876" s="233">
        <f t="shared" si="325"/>
        <v>0</v>
      </c>
      <c r="AD876" s="233">
        <f t="shared" si="326"/>
        <v>0</v>
      </c>
      <c r="AE876" s="233">
        <f t="shared" si="327"/>
        <v>0</v>
      </c>
      <c r="AF876" s="233">
        <f t="shared" si="328"/>
        <v>0</v>
      </c>
      <c r="AG876" s="233">
        <f t="shared" si="312"/>
        <v>0</v>
      </c>
      <c r="AH876" s="233">
        <f t="shared" si="313"/>
        <v>0</v>
      </c>
      <c r="AI876" s="233">
        <f t="shared" si="314"/>
        <v>0</v>
      </c>
      <c r="AJ876" s="233">
        <f t="shared" si="315"/>
        <v>0</v>
      </c>
      <c r="AK876" s="233">
        <f t="shared" si="316"/>
        <v>0</v>
      </c>
      <c r="AL876" s="233">
        <f t="shared" si="317"/>
        <v>0</v>
      </c>
      <c r="AM876" s="233">
        <f t="shared" si="318"/>
        <v>0</v>
      </c>
      <c r="AN876" s="233">
        <f t="shared" si="319"/>
        <v>0</v>
      </c>
      <c r="AO876" s="233">
        <f t="shared" si="320"/>
        <v>0</v>
      </c>
      <c r="AP876" s="233">
        <f t="shared" si="321"/>
        <v>0</v>
      </c>
      <c r="AQ876" s="233" t="str">
        <f t="shared" si="322"/>
        <v/>
      </c>
      <c r="AR876" s="113">
        <f t="shared" si="323"/>
        <v>0</v>
      </c>
    </row>
    <row r="877" spans="1:44">
      <c r="A877" s="158"/>
      <c r="B877" s="153"/>
      <c r="C877" s="154"/>
      <c r="D877" s="154"/>
      <c r="E877" s="154"/>
      <c r="F877" s="154"/>
      <c r="G877" s="154"/>
      <c r="H877" s="154"/>
      <c r="I877" s="150"/>
      <c r="J877" s="149"/>
      <c r="K877" s="151"/>
      <c r="L877" s="185">
        <f t="shared" si="329"/>
        <v>0</v>
      </c>
      <c r="M877" s="185">
        <f t="shared" si="330"/>
        <v>0</v>
      </c>
      <c r="N877" s="186">
        <f t="shared" si="331"/>
        <v>0</v>
      </c>
      <c r="O877" s="180"/>
      <c r="P877" s="177"/>
      <c r="Q877" s="166" t="str">
        <f t="shared" si="309"/>
        <v/>
      </c>
      <c r="R877" s="166"/>
      <c r="S877" s="167" t="e">
        <f>IF(HYPERLINK(INDEX(Tables!D:D,MATCH('BG Justif'!Q877,Tables!F:F,0)))&lt;&gt;"",HYPERLINK(INDEX(Tables!D:D,MATCH('BG Justif'!Q877,Tables!F:F,0)),"Tableau de variation"),"")</f>
        <v>#N/A</v>
      </c>
      <c r="T877" s="168"/>
      <c r="U877" s="169"/>
      <c r="Z877" s="233" t="str">
        <f t="shared" si="310"/>
        <v/>
      </c>
      <c r="AA877" s="233">
        <f t="shared" si="311"/>
        <v>0</v>
      </c>
      <c r="AB877" s="233">
        <f t="shared" si="324"/>
        <v>0</v>
      </c>
      <c r="AC877" s="233">
        <f t="shared" si="325"/>
        <v>0</v>
      </c>
      <c r="AD877" s="233">
        <f t="shared" si="326"/>
        <v>0</v>
      </c>
      <c r="AE877" s="233">
        <f t="shared" si="327"/>
        <v>0</v>
      </c>
      <c r="AF877" s="233">
        <f t="shared" si="328"/>
        <v>0</v>
      </c>
      <c r="AG877" s="233">
        <f t="shared" si="312"/>
        <v>0</v>
      </c>
      <c r="AH877" s="233">
        <f t="shared" si="313"/>
        <v>0</v>
      </c>
      <c r="AI877" s="233">
        <f t="shared" si="314"/>
        <v>0</v>
      </c>
      <c r="AJ877" s="233">
        <f t="shared" si="315"/>
        <v>0</v>
      </c>
      <c r="AK877" s="233">
        <f t="shared" si="316"/>
        <v>0</v>
      </c>
      <c r="AL877" s="233">
        <f t="shared" si="317"/>
        <v>0</v>
      </c>
      <c r="AM877" s="233">
        <f t="shared" si="318"/>
        <v>0</v>
      </c>
      <c r="AN877" s="233">
        <f t="shared" si="319"/>
        <v>0</v>
      </c>
      <c r="AO877" s="233">
        <f t="shared" si="320"/>
        <v>0</v>
      </c>
      <c r="AP877" s="233">
        <f t="shared" si="321"/>
        <v>0</v>
      </c>
      <c r="AQ877" s="233" t="str">
        <f t="shared" si="322"/>
        <v/>
      </c>
      <c r="AR877" s="113">
        <f t="shared" si="323"/>
        <v>0</v>
      </c>
    </row>
    <row r="878" spans="1:44">
      <c r="A878" s="158"/>
      <c r="B878" s="153"/>
      <c r="C878" s="154"/>
      <c r="D878" s="154"/>
      <c r="E878" s="154"/>
      <c r="F878" s="154"/>
      <c r="G878" s="154"/>
      <c r="H878" s="154"/>
      <c r="I878" s="141"/>
      <c r="J878" s="149"/>
      <c r="K878" s="143"/>
      <c r="L878" s="185">
        <f t="shared" si="329"/>
        <v>0</v>
      </c>
      <c r="M878" s="185">
        <f t="shared" si="330"/>
        <v>0</v>
      </c>
      <c r="N878" s="186">
        <f t="shared" si="331"/>
        <v>0</v>
      </c>
      <c r="O878" s="180"/>
      <c r="P878" s="177"/>
      <c r="Q878" s="166" t="str">
        <f t="shared" si="309"/>
        <v/>
      </c>
      <c r="R878" s="166"/>
      <c r="S878" s="167" t="e">
        <f>IF(HYPERLINK(INDEX(Tables!D:D,MATCH('BG Justif'!Q878,Tables!F:F,0)))&lt;&gt;"",HYPERLINK(INDEX(Tables!D:D,MATCH('BG Justif'!Q878,Tables!F:F,0)),"Tableau de variation"),"")</f>
        <v>#N/A</v>
      </c>
      <c r="T878" s="168"/>
      <c r="U878" s="169"/>
      <c r="Z878" s="233" t="str">
        <f t="shared" si="310"/>
        <v/>
      </c>
      <c r="AA878" s="233">
        <f t="shared" si="311"/>
        <v>0</v>
      </c>
      <c r="AB878" s="233">
        <f t="shared" si="324"/>
        <v>0</v>
      </c>
      <c r="AC878" s="233">
        <f t="shared" si="325"/>
        <v>0</v>
      </c>
      <c r="AD878" s="233">
        <f t="shared" si="326"/>
        <v>0</v>
      </c>
      <c r="AE878" s="233">
        <f t="shared" si="327"/>
        <v>0</v>
      </c>
      <c r="AF878" s="233">
        <f t="shared" si="328"/>
        <v>0</v>
      </c>
      <c r="AG878" s="233">
        <f t="shared" si="312"/>
        <v>0</v>
      </c>
      <c r="AH878" s="233">
        <f t="shared" si="313"/>
        <v>0</v>
      </c>
      <c r="AI878" s="233">
        <f t="shared" si="314"/>
        <v>0</v>
      </c>
      <c r="AJ878" s="233">
        <f t="shared" si="315"/>
        <v>0</v>
      </c>
      <c r="AK878" s="233">
        <f t="shared" si="316"/>
        <v>0</v>
      </c>
      <c r="AL878" s="233">
        <f t="shared" si="317"/>
        <v>0</v>
      </c>
      <c r="AM878" s="233">
        <f t="shared" si="318"/>
        <v>0</v>
      </c>
      <c r="AN878" s="233">
        <f t="shared" si="319"/>
        <v>0</v>
      </c>
      <c r="AO878" s="233">
        <f t="shared" si="320"/>
        <v>0</v>
      </c>
      <c r="AP878" s="233">
        <f t="shared" si="321"/>
        <v>0</v>
      </c>
      <c r="AQ878" s="233" t="str">
        <f t="shared" si="322"/>
        <v/>
      </c>
      <c r="AR878" s="113">
        <f t="shared" si="323"/>
        <v>0</v>
      </c>
    </row>
    <row r="879" spans="1:44">
      <c r="A879" s="158"/>
      <c r="B879" s="153"/>
      <c r="C879" s="154"/>
      <c r="D879" s="154"/>
      <c r="E879" s="154"/>
      <c r="F879" s="154"/>
      <c r="G879" s="154"/>
      <c r="H879" s="154"/>
      <c r="I879" s="150"/>
      <c r="J879" s="149"/>
      <c r="K879" s="151"/>
      <c r="L879" s="185">
        <f t="shared" si="329"/>
        <v>0</v>
      </c>
      <c r="M879" s="185">
        <f t="shared" si="330"/>
        <v>0</v>
      </c>
      <c r="N879" s="186">
        <f t="shared" si="331"/>
        <v>0</v>
      </c>
      <c r="O879" s="180"/>
      <c r="P879" s="177"/>
      <c r="Q879" s="166" t="str">
        <f t="shared" si="309"/>
        <v/>
      </c>
      <c r="R879" s="166"/>
      <c r="S879" s="167" t="e">
        <f>IF(HYPERLINK(INDEX(Tables!D:D,MATCH('BG Justif'!Q879,Tables!F:F,0)))&lt;&gt;"",HYPERLINK(INDEX(Tables!D:D,MATCH('BG Justif'!Q879,Tables!F:F,0)),"Tableau de variation"),"")</f>
        <v>#N/A</v>
      </c>
      <c r="T879" s="168"/>
      <c r="U879" s="169"/>
      <c r="Z879" s="233" t="str">
        <f t="shared" si="310"/>
        <v/>
      </c>
      <c r="AA879" s="233">
        <f t="shared" si="311"/>
        <v>0</v>
      </c>
      <c r="AB879" s="233">
        <f t="shared" si="324"/>
        <v>0</v>
      </c>
      <c r="AC879" s="233">
        <f t="shared" si="325"/>
        <v>0</v>
      </c>
      <c r="AD879" s="233">
        <f t="shared" si="326"/>
        <v>0</v>
      </c>
      <c r="AE879" s="233">
        <f t="shared" si="327"/>
        <v>0</v>
      </c>
      <c r="AF879" s="233">
        <f t="shared" si="328"/>
        <v>0</v>
      </c>
      <c r="AG879" s="233">
        <f t="shared" si="312"/>
        <v>0</v>
      </c>
      <c r="AH879" s="233">
        <f t="shared" si="313"/>
        <v>0</v>
      </c>
      <c r="AI879" s="233">
        <f t="shared" si="314"/>
        <v>0</v>
      </c>
      <c r="AJ879" s="233">
        <f t="shared" si="315"/>
        <v>0</v>
      </c>
      <c r="AK879" s="233">
        <f t="shared" si="316"/>
        <v>0</v>
      </c>
      <c r="AL879" s="233">
        <f t="shared" si="317"/>
        <v>0</v>
      </c>
      <c r="AM879" s="233">
        <f t="shared" si="318"/>
        <v>0</v>
      </c>
      <c r="AN879" s="233">
        <f t="shared" si="319"/>
        <v>0</v>
      </c>
      <c r="AO879" s="233">
        <f t="shared" si="320"/>
        <v>0</v>
      </c>
      <c r="AP879" s="233">
        <f t="shared" si="321"/>
        <v>0</v>
      </c>
      <c r="AQ879" s="233" t="str">
        <f t="shared" si="322"/>
        <v/>
      </c>
      <c r="AR879" s="113">
        <f t="shared" si="323"/>
        <v>0</v>
      </c>
    </row>
    <row r="880" spans="1:44">
      <c r="A880" s="158"/>
      <c r="B880" s="153"/>
      <c r="C880" s="154"/>
      <c r="D880" s="154"/>
      <c r="E880" s="154"/>
      <c r="F880" s="154"/>
      <c r="G880" s="154"/>
      <c r="H880" s="154"/>
      <c r="I880" s="141"/>
      <c r="J880" s="149"/>
      <c r="K880" s="143"/>
      <c r="L880" s="185">
        <f t="shared" si="329"/>
        <v>0</v>
      </c>
      <c r="M880" s="185">
        <f t="shared" si="330"/>
        <v>0</v>
      </c>
      <c r="N880" s="186">
        <f t="shared" si="331"/>
        <v>0</v>
      </c>
      <c r="O880" s="180"/>
      <c r="P880" s="177"/>
      <c r="Q880" s="166" t="str">
        <f t="shared" si="309"/>
        <v/>
      </c>
      <c r="R880" s="166"/>
      <c r="S880" s="167" t="e">
        <f>IF(HYPERLINK(INDEX(Tables!D:D,MATCH('BG Justif'!Q880,Tables!F:F,0)))&lt;&gt;"",HYPERLINK(INDEX(Tables!D:D,MATCH('BG Justif'!Q880,Tables!F:F,0)),"Tableau de variation"),"")</f>
        <v>#N/A</v>
      </c>
      <c r="T880" s="168"/>
      <c r="U880" s="169"/>
      <c r="Z880" s="233" t="str">
        <f t="shared" si="310"/>
        <v/>
      </c>
      <c r="AA880" s="233">
        <f t="shared" si="311"/>
        <v>0</v>
      </c>
      <c r="AB880" s="233">
        <f t="shared" si="324"/>
        <v>0</v>
      </c>
      <c r="AC880" s="233">
        <f t="shared" si="325"/>
        <v>0</v>
      </c>
      <c r="AD880" s="233">
        <f t="shared" si="326"/>
        <v>0</v>
      </c>
      <c r="AE880" s="233">
        <f t="shared" si="327"/>
        <v>0</v>
      </c>
      <c r="AF880" s="233">
        <f t="shared" si="328"/>
        <v>0</v>
      </c>
      <c r="AG880" s="233">
        <f t="shared" si="312"/>
        <v>0</v>
      </c>
      <c r="AH880" s="233">
        <f t="shared" si="313"/>
        <v>0</v>
      </c>
      <c r="AI880" s="233">
        <f t="shared" si="314"/>
        <v>0</v>
      </c>
      <c r="AJ880" s="233">
        <f t="shared" si="315"/>
        <v>0</v>
      </c>
      <c r="AK880" s="233">
        <f t="shared" si="316"/>
        <v>0</v>
      </c>
      <c r="AL880" s="233">
        <f t="shared" si="317"/>
        <v>0</v>
      </c>
      <c r="AM880" s="233">
        <f t="shared" si="318"/>
        <v>0</v>
      </c>
      <c r="AN880" s="233">
        <f t="shared" si="319"/>
        <v>0</v>
      </c>
      <c r="AO880" s="233">
        <f t="shared" si="320"/>
        <v>0</v>
      </c>
      <c r="AP880" s="233">
        <f t="shared" si="321"/>
        <v>0</v>
      </c>
      <c r="AQ880" s="233" t="str">
        <f t="shared" si="322"/>
        <v/>
      </c>
      <c r="AR880" s="113">
        <f t="shared" si="323"/>
        <v>0</v>
      </c>
    </row>
    <row r="881" spans="1:44">
      <c r="A881" s="158"/>
      <c r="B881" s="153"/>
      <c r="C881" s="154"/>
      <c r="D881" s="154"/>
      <c r="E881" s="154"/>
      <c r="F881" s="154"/>
      <c r="G881" s="154"/>
      <c r="H881" s="154"/>
      <c r="I881" s="150"/>
      <c r="J881" s="149"/>
      <c r="K881" s="151"/>
      <c r="L881" s="185">
        <f t="shared" si="329"/>
        <v>0</v>
      </c>
      <c r="M881" s="185">
        <f t="shared" si="330"/>
        <v>0</v>
      </c>
      <c r="N881" s="186">
        <f t="shared" si="331"/>
        <v>0</v>
      </c>
      <c r="O881" s="180"/>
      <c r="P881" s="177"/>
      <c r="Q881" s="166" t="str">
        <f t="shared" si="309"/>
        <v/>
      </c>
      <c r="R881" s="166"/>
      <c r="S881" s="167" t="e">
        <f>IF(HYPERLINK(INDEX(Tables!D:D,MATCH('BG Justif'!Q881,Tables!F:F,0)))&lt;&gt;"",HYPERLINK(INDEX(Tables!D:D,MATCH('BG Justif'!Q881,Tables!F:F,0)),"Tableau de variation"),"")</f>
        <v>#N/A</v>
      </c>
      <c r="T881" s="168"/>
      <c r="U881" s="169"/>
      <c r="Z881" s="233" t="str">
        <f t="shared" si="310"/>
        <v/>
      </c>
      <c r="AA881" s="233">
        <f t="shared" si="311"/>
        <v>0</v>
      </c>
      <c r="AB881" s="233">
        <f t="shared" si="324"/>
        <v>0</v>
      </c>
      <c r="AC881" s="233">
        <f t="shared" si="325"/>
        <v>0</v>
      </c>
      <c r="AD881" s="233">
        <f t="shared" si="326"/>
        <v>0</v>
      </c>
      <c r="AE881" s="233">
        <f t="shared" si="327"/>
        <v>0</v>
      </c>
      <c r="AF881" s="233">
        <f t="shared" si="328"/>
        <v>0</v>
      </c>
      <c r="AG881" s="233">
        <f t="shared" si="312"/>
        <v>0</v>
      </c>
      <c r="AH881" s="233">
        <f t="shared" si="313"/>
        <v>0</v>
      </c>
      <c r="AI881" s="233">
        <f t="shared" si="314"/>
        <v>0</v>
      </c>
      <c r="AJ881" s="233">
        <f t="shared" si="315"/>
        <v>0</v>
      </c>
      <c r="AK881" s="233">
        <f t="shared" si="316"/>
        <v>0</v>
      </c>
      <c r="AL881" s="233">
        <f t="shared" si="317"/>
        <v>0</v>
      </c>
      <c r="AM881" s="233">
        <f t="shared" si="318"/>
        <v>0</v>
      </c>
      <c r="AN881" s="233">
        <f t="shared" si="319"/>
        <v>0</v>
      </c>
      <c r="AO881" s="233">
        <f t="shared" si="320"/>
        <v>0</v>
      </c>
      <c r="AP881" s="233">
        <f t="shared" si="321"/>
        <v>0</v>
      </c>
      <c r="AQ881" s="233" t="str">
        <f t="shared" si="322"/>
        <v/>
      </c>
      <c r="AR881" s="113">
        <f t="shared" si="323"/>
        <v>0</v>
      </c>
    </row>
    <row r="882" spans="1:44">
      <c r="A882" s="158"/>
      <c r="B882" s="153"/>
      <c r="C882" s="154"/>
      <c r="D882" s="154"/>
      <c r="E882" s="154"/>
      <c r="F882" s="154"/>
      <c r="G882" s="154"/>
      <c r="H882" s="154"/>
      <c r="I882" s="141"/>
      <c r="J882" s="149"/>
      <c r="K882" s="143"/>
      <c r="L882" s="185">
        <f t="shared" si="329"/>
        <v>0</v>
      </c>
      <c r="M882" s="185">
        <f t="shared" si="330"/>
        <v>0</v>
      </c>
      <c r="N882" s="186">
        <f t="shared" si="331"/>
        <v>0</v>
      </c>
      <c r="O882" s="180"/>
      <c r="P882" s="177"/>
      <c r="Q882" s="166" t="str">
        <f t="shared" si="309"/>
        <v/>
      </c>
      <c r="R882" s="166"/>
      <c r="S882" s="167" t="e">
        <f>IF(HYPERLINK(INDEX(Tables!D:D,MATCH('BG Justif'!Q882,Tables!F:F,0)))&lt;&gt;"",HYPERLINK(INDEX(Tables!D:D,MATCH('BG Justif'!Q882,Tables!F:F,0)),"Tableau de variation"),"")</f>
        <v>#N/A</v>
      </c>
      <c r="T882" s="168"/>
      <c r="U882" s="169"/>
      <c r="Z882" s="233" t="str">
        <f t="shared" si="310"/>
        <v/>
      </c>
      <c r="AA882" s="233">
        <f t="shared" si="311"/>
        <v>0</v>
      </c>
      <c r="AB882" s="233">
        <f t="shared" si="324"/>
        <v>0</v>
      </c>
      <c r="AC882" s="233">
        <f t="shared" si="325"/>
        <v>0</v>
      </c>
      <c r="AD882" s="233">
        <f t="shared" si="326"/>
        <v>0</v>
      </c>
      <c r="AE882" s="233">
        <f t="shared" si="327"/>
        <v>0</v>
      </c>
      <c r="AF882" s="233">
        <f t="shared" si="328"/>
        <v>0</v>
      </c>
      <c r="AG882" s="233">
        <f t="shared" si="312"/>
        <v>0</v>
      </c>
      <c r="AH882" s="233">
        <f t="shared" si="313"/>
        <v>0</v>
      </c>
      <c r="AI882" s="233">
        <f t="shared" si="314"/>
        <v>0</v>
      </c>
      <c r="AJ882" s="233">
        <f t="shared" si="315"/>
        <v>0</v>
      </c>
      <c r="AK882" s="233">
        <f t="shared" si="316"/>
        <v>0</v>
      </c>
      <c r="AL882" s="233">
        <f t="shared" si="317"/>
        <v>0</v>
      </c>
      <c r="AM882" s="233">
        <f t="shared" si="318"/>
        <v>0</v>
      </c>
      <c r="AN882" s="233">
        <f t="shared" si="319"/>
        <v>0</v>
      </c>
      <c r="AO882" s="233">
        <f t="shared" si="320"/>
        <v>0</v>
      </c>
      <c r="AP882" s="233">
        <f t="shared" si="321"/>
        <v>0</v>
      </c>
      <c r="AQ882" s="233" t="str">
        <f t="shared" si="322"/>
        <v/>
      </c>
      <c r="AR882" s="113">
        <f t="shared" si="323"/>
        <v>0</v>
      </c>
    </row>
    <row r="883" spans="1:44">
      <c r="A883" s="158"/>
      <c r="B883" s="153"/>
      <c r="C883" s="154"/>
      <c r="D883" s="154"/>
      <c r="E883" s="154"/>
      <c r="F883" s="154"/>
      <c r="G883" s="154"/>
      <c r="H883" s="154"/>
      <c r="I883" s="150"/>
      <c r="J883" s="149"/>
      <c r="K883" s="151"/>
      <c r="L883" s="185">
        <f t="shared" si="329"/>
        <v>0</v>
      </c>
      <c r="M883" s="185">
        <f t="shared" si="330"/>
        <v>0</v>
      </c>
      <c r="N883" s="186">
        <f t="shared" si="331"/>
        <v>0</v>
      </c>
      <c r="O883" s="180"/>
      <c r="P883" s="177"/>
      <c r="Q883" s="166" t="str">
        <f t="shared" si="309"/>
        <v/>
      </c>
      <c r="R883" s="166"/>
      <c r="S883" s="167" t="e">
        <f>IF(HYPERLINK(INDEX(Tables!D:D,MATCH('BG Justif'!Q883,Tables!F:F,0)))&lt;&gt;"",HYPERLINK(INDEX(Tables!D:D,MATCH('BG Justif'!Q883,Tables!F:F,0)),"Tableau de variation"),"")</f>
        <v>#N/A</v>
      </c>
      <c r="T883" s="168"/>
      <c r="U883" s="169"/>
      <c r="Z883" s="233" t="str">
        <f t="shared" si="310"/>
        <v/>
      </c>
      <c r="AA883" s="233">
        <f t="shared" si="311"/>
        <v>0</v>
      </c>
      <c r="AB883" s="233">
        <f t="shared" si="324"/>
        <v>0</v>
      </c>
      <c r="AC883" s="233">
        <f t="shared" si="325"/>
        <v>0</v>
      </c>
      <c r="AD883" s="233">
        <f t="shared" si="326"/>
        <v>0</v>
      </c>
      <c r="AE883" s="233">
        <f t="shared" si="327"/>
        <v>0</v>
      </c>
      <c r="AF883" s="233">
        <f t="shared" si="328"/>
        <v>0</v>
      </c>
      <c r="AG883" s="233">
        <f t="shared" si="312"/>
        <v>0</v>
      </c>
      <c r="AH883" s="233">
        <f t="shared" si="313"/>
        <v>0</v>
      </c>
      <c r="AI883" s="233">
        <f t="shared" si="314"/>
        <v>0</v>
      </c>
      <c r="AJ883" s="233">
        <f t="shared" si="315"/>
        <v>0</v>
      </c>
      <c r="AK883" s="233">
        <f t="shared" si="316"/>
        <v>0</v>
      </c>
      <c r="AL883" s="233">
        <f t="shared" si="317"/>
        <v>0</v>
      </c>
      <c r="AM883" s="233">
        <f t="shared" si="318"/>
        <v>0</v>
      </c>
      <c r="AN883" s="233">
        <f t="shared" si="319"/>
        <v>0</v>
      </c>
      <c r="AO883" s="233">
        <f t="shared" si="320"/>
        <v>0</v>
      </c>
      <c r="AP883" s="233">
        <f t="shared" si="321"/>
        <v>0</v>
      </c>
      <c r="AQ883" s="233" t="str">
        <f t="shared" si="322"/>
        <v/>
      </c>
      <c r="AR883" s="113">
        <f t="shared" si="323"/>
        <v>0</v>
      </c>
    </row>
    <row r="884" spans="1:44">
      <c r="A884" s="158"/>
      <c r="B884" s="153"/>
      <c r="C884" s="154"/>
      <c r="D884" s="154"/>
      <c r="E884" s="154"/>
      <c r="F884" s="154"/>
      <c r="G884" s="154"/>
      <c r="H884" s="154"/>
      <c r="I884" s="141"/>
      <c r="J884" s="149"/>
      <c r="K884" s="143"/>
      <c r="L884" s="185">
        <f t="shared" si="329"/>
        <v>0</v>
      </c>
      <c r="M884" s="185">
        <f t="shared" si="330"/>
        <v>0</v>
      </c>
      <c r="N884" s="186">
        <f t="shared" si="331"/>
        <v>0</v>
      </c>
      <c r="O884" s="180"/>
      <c r="P884" s="177"/>
      <c r="Q884" s="166" t="str">
        <f t="shared" si="309"/>
        <v/>
      </c>
      <c r="R884" s="166"/>
      <c r="S884" s="167" t="e">
        <f>IF(HYPERLINK(INDEX(Tables!D:D,MATCH('BG Justif'!Q884,Tables!F:F,0)))&lt;&gt;"",HYPERLINK(INDEX(Tables!D:D,MATCH('BG Justif'!Q884,Tables!F:F,0)),"Tableau de variation"),"")</f>
        <v>#N/A</v>
      </c>
      <c r="T884" s="168"/>
      <c r="U884" s="169"/>
      <c r="Z884" s="233" t="str">
        <f t="shared" si="310"/>
        <v/>
      </c>
      <c r="AA884" s="233">
        <f t="shared" si="311"/>
        <v>0</v>
      </c>
      <c r="AB884" s="233">
        <f t="shared" si="324"/>
        <v>0</v>
      </c>
      <c r="AC884" s="233">
        <f t="shared" si="325"/>
        <v>0</v>
      </c>
      <c r="AD884" s="233">
        <f t="shared" si="326"/>
        <v>0</v>
      </c>
      <c r="AE884" s="233">
        <f t="shared" si="327"/>
        <v>0</v>
      </c>
      <c r="AF884" s="233">
        <f t="shared" si="328"/>
        <v>0</v>
      </c>
      <c r="AG884" s="233">
        <f t="shared" si="312"/>
        <v>0</v>
      </c>
      <c r="AH884" s="233">
        <f t="shared" si="313"/>
        <v>0</v>
      </c>
      <c r="AI884" s="233">
        <f t="shared" si="314"/>
        <v>0</v>
      </c>
      <c r="AJ884" s="233">
        <f t="shared" si="315"/>
        <v>0</v>
      </c>
      <c r="AK884" s="233">
        <f t="shared" si="316"/>
        <v>0</v>
      </c>
      <c r="AL884" s="233">
        <f t="shared" si="317"/>
        <v>0</v>
      </c>
      <c r="AM884" s="233">
        <f t="shared" si="318"/>
        <v>0</v>
      </c>
      <c r="AN884" s="233">
        <f t="shared" si="319"/>
        <v>0</v>
      </c>
      <c r="AO884" s="233">
        <f t="shared" si="320"/>
        <v>0</v>
      </c>
      <c r="AP884" s="233">
        <f t="shared" si="321"/>
        <v>0</v>
      </c>
      <c r="AQ884" s="233" t="str">
        <f t="shared" si="322"/>
        <v/>
      </c>
      <c r="AR884" s="113">
        <f t="shared" si="323"/>
        <v>0</v>
      </c>
    </row>
    <row r="885" spans="1:44">
      <c r="A885" s="158"/>
      <c r="B885" s="153"/>
      <c r="C885" s="154"/>
      <c r="D885" s="154"/>
      <c r="E885" s="154"/>
      <c r="F885" s="154"/>
      <c r="G885" s="154"/>
      <c r="H885" s="154"/>
      <c r="I885" s="150"/>
      <c r="J885" s="149"/>
      <c r="K885" s="151"/>
      <c r="L885" s="185">
        <f t="shared" si="329"/>
        <v>0</v>
      </c>
      <c r="M885" s="185">
        <f t="shared" si="330"/>
        <v>0</v>
      </c>
      <c r="N885" s="186">
        <f t="shared" si="331"/>
        <v>0</v>
      </c>
      <c r="O885" s="180"/>
      <c r="P885" s="177"/>
      <c r="Q885" s="166" t="str">
        <f t="shared" si="309"/>
        <v/>
      </c>
      <c r="R885" s="166"/>
      <c r="S885" s="167" t="e">
        <f>IF(HYPERLINK(INDEX(Tables!D:D,MATCH('BG Justif'!Q885,Tables!F:F,0)))&lt;&gt;"",HYPERLINK(INDEX(Tables!D:D,MATCH('BG Justif'!Q885,Tables!F:F,0)),"Tableau de variation"),"")</f>
        <v>#N/A</v>
      </c>
      <c r="T885" s="168"/>
      <c r="U885" s="169"/>
      <c r="Z885" s="233" t="str">
        <f t="shared" si="310"/>
        <v/>
      </c>
      <c r="AA885" s="233">
        <f t="shared" si="311"/>
        <v>0</v>
      </c>
      <c r="AB885" s="233">
        <f t="shared" si="324"/>
        <v>0</v>
      </c>
      <c r="AC885" s="233">
        <f t="shared" si="325"/>
        <v>0</v>
      </c>
      <c r="AD885" s="233">
        <f t="shared" si="326"/>
        <v>0</v>
      </c>
      <c r="AE885" s="233">
        <f t="shared" si="327"/>
        <v>0</v>
      </c>
      <c r="AF885" s="233">
        <f t="shared" si="328"/>
        <v>0</v>
      </c>
      <c r="AG885" s="233">
        <f t="shared" si="312"/>
        <v>0</v>
      </c>
      <c r="AH885" s="233">
        <f t="shared" si="313"/>
        <v>0</v>
      </c>
      <c r="AI885" s="233">
        <f t="shared" si="314"/>
        <v>0</v>
      </c>
      <c r="AJ885" s="233">
        <f t="shared" si="315"/>
        <v>0</v>
      </c>
      <c r="AK885" s="233">
        <f t="shared" si="316"/>
        <v>0</v>
      </c>
      <c r="AL885" s="233">
        <f t="shared" si="317"/>
        <v>0</v>
      </c>
      <c r="AM885" s="233">
        <f t="shared" si="318"/>
        <v>0</v>
      </c>
      <c r="AN885" s="233">
        <f t="shared" si="319"/>
        <v>0</v>
      </c>
      <c r="AO885" s="233">
        <f t="shared" si="320"/>
        <v>0</v>
      </c>
      <c r="AP885" s="233">
        <f t="shared" si="321"/>
        <v>0</v>
      </c>
      <c r="AQ885" s="233" t="str">
        <f t="shared" si="322"/>
        <v/>
      </c>
      <c r="AR885" s="113">
        <f t="shared" si="323"/>
        <v>0</v>
      </c>
    </row>
    <row r="886" spans="1:44">
      <c r="A886" s="158"/>
      <c r="B886" s="153"/>
      <c r="C886" s="154"/>
      <c r="D886" s="154"/>
      <c r="E886" s="154"/>
      <c r="F886" s="154"/>
      <c r="G886" s="154"/>
      <c r="H886" s="154"/>
      <c r="I886" s="141"/>
      <c r="J886" s="149"/>
      <c r="K886" s="143"/>
      <c r="L886" s="185">
        <f t="shared" si="329"/>
        <v>0</v>
      </c>
      <c r="M886" s="185">
        <f t="shared" si="330"/>
        <v>0</v>
      </c>
      <c r="N886" s="186">
        <f t="shared" si="331"/>
        <v>0</v>
      </c>
      <c r="O886" s="180"/>
      <c r="P886" s="177"/>
      <c r="Q886" s="166" t="str">
        <f t="shared" si="309"/>
        <v/>
      </c>
      <c r="R886" s="166"/>
      <c r="S886" s="167" t="e">
        <f>IF(HYPERLINK(INDEX(Tables!D:D,MATCH('BG Justif'!Q886,Tables!F:F,0)))&lt;&gt;"",HYPERLINK(INDEX(Tables!D:D,MATCH('BG Justif'!Q886,Tables!F:F,0)),"Tableau de variation"),"")</f>
        <v>#N/A</v>
      </c>
      <c r="T886" s="168"/>
      <c r="U886" s="169"/>
      <c r="Z886" s="233" t="str">
        <f t="shared" si="310"/>
        <v/>
      </c>
      <c r="AA886" s="233">
        <f t="shared" si="311"/>
        <v>0</v>
      </c>
      <c r="AB886" s="233">
        <f t="shared" si="324"/>
        <v>0</v>
      </c>
      <c r="AC886" s="233">
        <f t="shared" si="325"/>
        <v>0</v>
      </c>
      <c r="AD886" s="233">
        <f t="shared" si="326"/>
        <v>0</v>
      </c>
      <c r="AE886" s="233">
        <f t="shared" si="327"/>
        <v>0</v>
      </c>
      <c r="AF886" s="233">
        <f t="shared" si="328"/>
        <v>0</v>
      </c>
      <c r="AG886" s="233">
        <f t="shared" si="312"/>
        <v>0</v>
      </c>
      <c r="AH886" s="233">
        <f t="shared" si="313"/>
        <v>0</v>
      </c>
      <c r="AI886" s="233">
        <f t="shared" si="314"/>
        <v>0</v>
      </c>
      <c r="AJ886" s="233">
        <f t="shared" si="315"/>
        <v>0</v>
      </c>
      <c r="AK886" s="233">
        <f t="shared" si="316"/>
        <v>0</v>
      </c>
      <c r="AL886" s="233">
        <f t="shared" si="317"/>
        <v>0</v>
      </c>
      <c r="AM886" s="233">
        <f t="shared" si="318"/>
        <v>0</v>
      </c>
      <c r="AN886" s="233">
        <f t="shared" si="319"/>
        <v>0</v>
      </c>
      <c r="AO886" s="233">
        <f t="shared" si="320"/>
        <v>0</v>
      </c>
      <c r="AP886" s="233">
        <f t="shared" si="321"/>
        <v>0</v>
      </c>
      <c r="AQ886" s="233" t="str">
        <f t="shared" si="322"/>
        <v/>
      </c>
      <c r="AR886" s="113">
        <f t="shared" si="323"/>
        <v>0</v>
      </c>
    </row>
    <row r="887" spans="1:44">
      <c r="A887" s="158"/>
      <c r="B887" s="153"/>
      <c r="C887" s="154"/>
      <c r="D887" s="154"/>
      <c r="E887" s="154"/>
      <c r="F887" s="154"/>
      <c r="G887" s="154"/>
      <c r="H887" s="154"/>
      <c r="I887" s="150"/>
      <c r="J887" s="149"/>
      <c r="K887" s="151"/>
      <c r="L887" s="185">
        <f t="shared" si="329"/>
        <v>0</v>
      </c>
      <c r="M887" s="185">
        <f t="shared" si="330"/>
        <v>0</v>
      </c>
      <c r="N887" s="186">
        <f t="shared" si="331"/>
        <v>0</v>
      </c>
      <c r="O887" s="180"/>
      <c r="P887" s="177"/>
      <c r="Q887" s="166" t="str">
        <f t="shared" si="309"/>
        <v/>
      </c>
      <c r="R887" s="166"/>
      <c r="S887" s="167" t="e">
        <f>IF(HYPERLINK(INDEX(Tables!D:D,MATCH('BG Justif'!Q887,Tables!F:F,0)))&lt;&gt;"",HYPERLINK(INDEX(Tables!D:D,MATCH('BG Justif'!Q887,Tables!F:F,0)),"Tableau de variation"),"")</f>
        <v>#N/A</v>
      </c>
      <c r="T887" s="168"/>
      <c r="U887" s="169"/>
      <c r="Z887" s="233" t="str">
        <f t="shared" si="310"/>
        <v/>
      </c>
      <c r="AA887" s="233">
        <f t="shared" si="311"/>
        <v>0</v>
      </c>
      <c r="AB887" s="233">
        <f t="shared" si="324"/>
        <v>0</v>
      </c>
      <c r="AC887" s="233">
        <f t="shared" si="325"/>
        <v>0</v>
      </c>
      <c r="AD887" s="233">
        <f t="shared" si="326"/>
        <v>0</v>
      </c>
      <c r="AE887" s="233">
        <f t="shared" si="327"/>
        <v>0</v>
      </c>
      <c r="AF887" s="233">
        <f t="shared" si="328"/>
        <v>0</v>
      </c>
      <c r="AG887" s="233">
        <f t="shared" si="312"/>
        <v>0</v>
      </c>
      <c r="AH887" s="233">
        <f t="shared" si="313"/>
        <v>0</v>
      </c>
      <c r="AI887" s="233">
        <f t="shared" si="314"/>
        <v>0</v>
      </c>
      <c r="AJ887" s="233">
        <f t="shared" si="315"/>
        <v>0</v>
      </c>
      <c r="AK887" s="233">
        <f t="shared" si="316"/>
        <v>0</v>
      </c>
      <c r="AL887" s="233">
        <f t="shared" si="317"/>
        <v>0</v>
      </c>
      <c r="AM887" s="233">
        <f t="shared" si="318"/>
        <v>0</v>
      </c>
      <c r="AN887" s="233">
        <f t="shared" si="319"/>
        <v>0</v>
      </c>
      <c r="AO887" s="233">
        <f t="shared" si="320"/>
        <v>0</v>
      </c>
      <c r="AP887" s="233">
        <f t="shared" si="321"/>
        <v>0</v>
      </c>
      <c r="AQ887" s="233" t="str">
        <f t="shared" si="322"/>
        <v/>
      </c>
      <c r="AR887" s="113">
        <f t="shared" si="323"/>
        <v>0</v>
      </c>
    </row>
    <row r="888" spans="1:44">
      <c r="A888" s="158"/>
      <c r="B888" s="153"/>
      <c r="C888" s="154"/>
      <c r="D888" s="154"/>
      <c r="E888" s="154"/>
      <c r="F888" s="154"/>
      <c r="G888" s="154"/>
      <c r="H888" s="154"/>
      <c r="I888" s="141"/>
      <c r="J888" s="149"/>
      <c r="K888" s="143"/>
      <c r="L888" s="185">
        <f t="shared" si="329"/>
        <v>0</v>
      </c>
      <c r="M888" s="185">
        <f t="shared" si="330"/>
        <v>0</v>
      </c>
      <c r="N888" s="186">
        <f t="shared" si="331"/>
        <v>0</v>
      </c>
      <c r="O888" s="180"/>
      <c r="P888" s="177"/>
      <c r="Q888" s="166" t="str">
        <f t="shared" si="309"/>
        <v/>
      </c>
      <c r="R888" s="166"/>
      <c r="S888" s="167" t="e">
        <f>IF(HYPERLINK(INDEX(Tables!D:D,MATCH('BG Justif'!Q888,Tables!F:F,0)))&lt;&gt;"",HYPERLINK(INDEX(Tables!D:D,MATCH('BG Justif'!Q888,Tables!F:F,0)),"Tableau de variation"),"")</f>
        <v>#N/A</v>
      </c>
      <c r="T888" s="168"/>
      <c r="U888" s="169"/>
      <c r="Z888" s="233" t="str">
        <f t="shared" si="310"/>
        <v/>
      </c>
      <c r="AA888" s="233">
        <f t="shared" si="311"/>
        <v>0</v>
      </c>
      <c r="AB888" s="233">
        <f t="shared" si="324"/>
        <v>0</v>
      </c>
      <c r="AC888" s="233">
        <f t="shared" si="325"/>
        <v>0</v>
      </c>
      <c r="AD888" s="233">
        <f t="shared" si="326"/>
        <v>0</v>
      </c>
      <c r="AE888" s="233">
        <f t="shared" si="327"/>
        <v>0</v>
      </c>
      <c r="AF888" s="233">
        <f t="shared" si="328"/>
        <v>0</v>
      </c>
      <c r="AG888" s="233">
        <f t="shared" si="312"/>
        <v>0</v>
      </c>
      <c r="AH888" s="233">
        <f t="shared" si="313"/>
        <v>0</v>
      </c>
      <c r="AI888" s="233">
        <f t="shared" si="314"/>
        <v>0</v>
      </c>
      <c r="AJ888" s="233">
        <f t="shared" si="315"/>
        <v>0</v>
      </c>
      <c r="AK888" s="233">
        <f t="shared" si="316"/>
        <v>0</v>
      </c>
      <c r="AL888" s="233">
        <f t="shared" si="317"/>
        <v>0</v>
      </c>
      <c r="AM888" s="233">
        <f t="shared" si="318"/>
        <v>0</v>
      </c>
      <c r="AN888" s="233">
        <f t="shared" si="319"/>
        <v>0</v>
      </c>
      <c r="AO888" s="233">
        <f t="shared" si="320"/>
        <v>0</v>
      </c>
      <c r="AP888" s="233">
        <f t="shared" si="321"/>
        <v>0</v>
      </c>
      <c r="AQ888" s="233" t="str">
        <f t="shared" si="322"/>
        <v/>
      </c>
      <c r="AR888" s="113">
        <f t="shared" si="323"/>
        <v>0</v>
      </c>
    </row>
    <row r="889" spans="1:44">
      <c r="A889" s="158"/>
      <c r="B889" s="153"/>
      <c r="C889" s="154"/>
      <c r="D889" s="154"/>
      <c r="E889" s="154"/>
      <c r="F889" s="154"/>
      <c r="G889" s="154"/>
      <c r="H889" s="154"/>
      <c r="I889" s="150"/>
      <c r="J889" s="149"/>
      <c r="K889" s="151"/>
      <c r="L889" s="185">
        <f t="shared" si="329"/>
        <v>0</v>
      </c>
      <c r="M889" s="185">
        <f t="shared" si="330"/>
        <v>0</v>
      </c>
      <c r="N889" s="186">
        <f t="shared" si="331"/>
        <v>0</v>
      </c>
      <c r="O889" s="180"/>
      <c r="P889" s="177"/>
      <c r="Q889" s="166" t="str">
        <f t="shared" si="309"/>
        <v/>
      </c>
      <c r="R889" s="166"/>
      <c r="S889" s="167" t="e">
        <f>IF(HYPERLINK(INDEX(Tables!D:D,MATCH('BG Justif'!Q889,Tables!F:F,0)))&lt;&gt;"",HYPERLINK(INDEX(Tables!D:D,MATCH('BG Justif'!Q889,Tables!F:F,0)),"Tableau de variation"),"")</f>
        <v>#N/A</v>
      </c>
      <c r="T889" s="168"/>
      <c r="U889" s="169"/>
      <c r="Z889" s="233" t="str">
        <f t="shared" si="310"/>
        <v/>
      </c>
      <c r="AA889" s="233">
        <f t="shared" si="311"/>
        <v>0</v>
      </c>
      <c r="AB889" s="233">
        <f t="shared" si="324"/>
        <v>0</v>
      </c>
      <c r="AC889" s="233">
        <f t="shared" si="325"/>
        <v>0</v>
      </c>
      <c r="AD889" s="233">
        <f t="shared" si="326"/>
        <v>0</v>
      </c>
      <c r="AE889" s="233">
        <f t="shared" si="327"/>
        <v>0</v>
      </c>
      <c r="AF889" s="233">
        <f t="shared" si="328"/>
        <v>0</v>
      </c>
      <c r="AG889" s="233">
        <f t="shared" si="312"/>
        <v>0</v>
      </c>
      <c r="AH889" s="233">
        <f t="shared" si="313"/>
        <v>0</v>
      </c>
      <c r="AI889" s="233">
        <f t="shared" si="314"/>
        <v>0</v>
      </c>
      <c r="AJ889" s="233">
        <f t="shared" si="315"/>
        <v>0</v>
      </c>
      <c r="AK889" s="233">
        <f t="shared" si="316"/>
        <v>0</v>
      </c>
      <c r="AL889" s="233">
        <f t="shared" si="317"/>
        <v>0</v>
      </c>
      <c r="AM889" s="233">
        <f t="shared" si="318"/>
        <v>0</v>
      </c>
      <c r="AN889" s="233">
        <f t="shared" si="319"/>
        <v>0</v>
      </c>
      <c r="AO889" s="233">
        <f t="shared" si="320"/>
        <v>0</v>
      </c>
      <c r="AP889" s="233">
        <f t="shared" si="321"/>
        <v>0</v>
      </c>
      <c r="AQ889" s="233" t="str">
        <f t="shared" si="322"/>
        <v/>
      </c>
      <c r="AR889" s="113">
        <f t="shared" si="323"/>
        <v>0</v>
      </c>
    </row>
    <row r="890" spans="1:44">
      <c r="A890" s="158"/>
      <c r="B890" s="153"/>
      <c r="C890" s="154"/>
      <c r="D890" s="154"/>
      <c r="E890" s="154"/>
      <c r="F890" s="154"/>
      <c r="G890" s="154"/>
      <c r="H890" s="154"/>
      <c r="I890" s="141"/>
      <c r="J890" s="149"/>
      <c r="K890" s="143"/>
      <c r="L890" s="185">
        <f t="shared" si="329"/>
        <v>0</v>
      </c>
      <c r="M890" s="185">
        <f t="shared" si="330"/>
        <v>0</v>
      </c>
      <c r="N890" s="186">
        <f t="shared" si="331"/>
        <v>0</v>
      </c>
      <c r="O890" s="180"/>
      <c r="P890" s="177"/>
      <c r="Q890" s="166" t="str">
        <f t="shared" si="309"/>
        <v/>
      </c>
      <c r="R890" s="166"/>
      <c r="S890" s="167" t="e">
        <f>IF(HYPERLINK(INDEX(Tables!D:D,MATCH('BG Justif'!Q890,Tables!F:F,0)))&lt;&gt;"",HYPERLINK(INDEX(Tables!D:D,MATCH('BG Justif'!Q890,Tables!F:F,0)),"Tableau de variation"),"")</f>
        <v>#N/A</v>
      </c>
      <c r="T890" s="168"/>
      <c r="U890" s="169"/>
      <c r="Z890" s="233" t="str">
        <f t="shared" si="310"/>
        <v/>
      </c>
      <c r="AA890" s="233">
        <f t="shared" si="311"/>
        <v>0</v>
      </c>
      <c r="AB890" s="233">
        <f t="shared" si="324"/>
        <v>0</v>
      </c>
      <c r="AC890" s="233">
        <f t="shared" si="325"/>
        <v>0</v>
      </c>
      <c r="AD890" s="233">
        <f t="shared" si="326"/>
        <v>0</v>
      </c>
      <c r="AE890" s="233">
        <f t="shared" si="327"/>
        <v>0</v>
      </c>
      <c r="AF890" s="233">
        <f t="shared" si="328"/>
        <v>0</v>
      </c>
      <c r="AG890" s="233">
        <f t="shared" si="312"/>
        <v>0</v>
      </c>
      <c r="AH890" s="233">
        <f t="shared" si="313"/>
        <v>0</v>
      </c>
      <c r="AI890" s="233">
        <f t="shared" si="314"/>
        <v>0</v>
      </c>
      <c r="AJ890" s="233">
        <f t="shared" si="315"/>
        <v>0</v>
      </c>
      <c r="AK890" s="233">
        <f t="shared" si="316"/>
        <v>0</v>
      </c>
      <c r="AL890" s="233">
        <f t="shared" si="317"/>
        <v>0</v>
      </c>
      <c r="AM890" s="233">
        <f t="shared" si="318"/>
        <v>0</v>
      </c>
      <c r="AN890" s="233">
        <f t="shared" si="319"/>
        <v>0</v>
      </c>
      <c r="AO890" s="233">
        <f t="shared" si="320"/>
        <v>0</v>
      </c>
      <c r="AP890" s="233">
        <f t="shared" si="321"/>
        <v>0</v>
      </c>
      <c r="AQ890" s="233" t="str">
        <f t="shared" si="322"/>
        <v/>
      </c>
      <c r="AR890" s="113">
        <f t="shared" si="323"/>
        <v>0</v>
      </c>
    </row>
    <row r="891" spans="1:44">
      <c r="A891" s="158"/>
      <c r="B891" s="153"/>
      <c r="C891" s="154"/>
      <c r="D891" s="154"/>
      <c r="E891" s="154"/>
      <c r="F891" s="154"/>
      <c r="G891" s="154"/>
      <c r="H891" s="154"/>
      <c r="I891" s="150"/>
      <c r="J891" s="149"/>
      <c r="K891" s="151"/>
      <c r="L891" s="185">
        <f t="shared" si="329"/>
        <v>0</v>
      </c>
      <c r="M891" s="185">
        <f t="shared" si="330"/>
        <v>0</v>
      </c>
      <c r="N891" s="186">
        <f t="shared" si="331"/>
        <v>0</v>
      </c>
      <c r="O891" s="180"/>
      <c r="P891" s="177"/>
      <c r="Q891" s="166" t="str">
        <f t="shared" si="309"/>
        <v/>
      </c>
      <c r="R891" s="166"/>
      <c r="S891" s="167" t="e">
        <f>IF(HYPERLINK(INDEX(Tables!D:D,MATCH('BG Justif'!Q891,Tables!F:F,0)))&lt;&gt;"",HYPERLINK(INDEX(Tables!D:D,MATCH('BG Justif'!Q891,Tables!F:F,0)),"Tableau de variation"),"")</f>
        <v>#N/A</v>
      </c>
      <c r="T891" s="168"/>
      <c r="U891" s="169"/>
      <c r="Z891" s="233" t="str">
        <f t="shared" si="310"/>
        <v/>
      </c>
      <c r="AA891" s="233">
        <f t="shared" si="311"/>
        <v>0</v>
      </c>
      <c r="AB891" s="233">
        <f t="shared" si="324"/>
        <v>0</v>
      </c>
      <c r="AC891" s="233">
        <f t="shared" si="325"/>
        <v>0</v>
      </c>
      <c r="AD891" s="233">
        <f t="shared" si="326"/>
        <v>0</v>
      </c>
      <c r="AE891" s="233">
        <f t="shared" si="327"/>
        <v>0</v>
      </c>
      <c r="AF891" s="233">
        <f t="shared" si="328"/>
        <v>0</v>
      </c>
      <c r="AG891" s="233">
        <f t="shared" si="312"/>
        <v>0</v>
      </c>
      <c r="AH891" s="233">
        <f t="shared" si="313"/>
        <v>0</v>
      </c>
      <c r="AI891" s="233">
        <f t="shared" si="314"/>
        <v>0</v>
      </c>
      <c r="AJ891" s="233">
        <f t="shared" si="315"/>
        <v>0</v>
      </c>
      <c r="AK891" s="233">
        <f t="shared" si="316"/>
        <v>0</v>
      </c>
      <c r="AL891" s="233">
        <f t="shared" si="317"/>
        <v>0</v>
      </c>
      <c r="AM891" s="233">
        <f t="shared" si="318"/>
        <v>0</v>
      </c>
      <c r="AN891" s="233">
        <f t="shared" si="319"/>
        <v>0</v>
      </c>
      <c r="AO891" s="233">
        <f t="shared" si="320"/>
        <v>0</v>
      </c>
      <c r="AP891" s="233">
        <f t="shared" si="321"/>
        <v>0</v>
      </c>
      <c r="AQ891" s="233" t="str">
        <f t="shared" si="322"/>
        <v/>
      </c>
      <c r="AR891" s="113">
        <f t="shared" si="323"/>
        <v>0</v>
      </c>
    </row>
    <row r="892" spans="1:44">
      <c r="A892" s="158"/>
      <c r="B892" s="153"/>
      <c r="C892" s="154"/>
      <c r="D892" s="154"/>
      <c r="E892" s="154"/>
      <c r="F892" s="154"/>
      <c r="G892" s="154"/>
      <c r="H892" s="154"/>
      <c r="I892" s="141"/>
      <c r="J892" s="149"/>
      <c r="K892" s="143"/>
      <c r="L892" s="185">
        <f t="shared" si="329"/>
        <v>0</v>
      </c>
      <c r="M892" s="185">
        <f t="shared" si="330"/>
        <v>0</v>
      </c>
      <c r="N892" s="186">
        <f t="shared" si="331"/>
        <v>0</v>
      </c>
      <c r="O892" s="180"/>
      <c r="P892" s="177"/>
      <c r="Q892" s="166" t="str">
        <f t="shared" si="309"/>
        <v/>
      </c>
      <c r="R892" s="166"/>
      <c r="S892" s="167" t="e">
        <f>IF(HYPERLINK(INDEX(Tables!D:D,MATCH('BG Justif'!Q892,Tables!F:F,0)))&lt;&gt;"",HYPERLINK(INDEX(Tables!D:D,MATCH('BG Justif'!Q892,Tables!F:F,0)),"Tableau de variation"),"")</f>
        <v>#N/A</v>
      </c>
      <c r="T892" s="168"/>
      <c r="U892" s="169"/>
      <c r="Z892" s="233" t="str">
        <f t="shared" si="310"/>
        <v/>
      </c>
      <c r="AA892" s="233">
        <f t="shared" si="311"/>
        <v>0</v>
      </c>
      <c r="AB892" s="233">
        <f t="shared" si="324"/>
        <v>0</v>
      </c>
      <c r="AC892" s="233">
        <f t="shared" si="325"/>
        <v>0</v>
      </c>
      <c r="AD892" s="233">
        <f t="shared" si="326"/>
        <v>0</v>
      </c>
      <c r="AE892" s="233">
        <f t="shared" si="327"/>
        <v>0</v>
      </c>
      <c r="AF892" s="233">
        <f t="shared" si="328"/>
        <v>0</v>
      </c>
      <c r="AG892" s="233">
        <f t="shared" si="312"/>
        <v>0</v>
      </c>
      <c r="AH892" s="233">
        <f t="shared" si="313"/>
        <v>0</v>
      </c>
      <c r="AI892" s="233">
        <f t="shared" si="314"/>
        <v>0</v>
      </c>
      <c r="AJ892" s="233">
        <f t="shared" si="315"/>
        <v>0</v>
      </c>
      <c r="AK892" s="233">
        <f t="shared" si="316"/>
        <v>0</v>
      </c>
      <c r="AL892" s="233">
        <f t="shared" si="317"/>
        <v>0</v>
      </c>
      <c r="AM892" s="233">
        <f t="shared" si="318"/>
        <v>0</v>
      </c>
      <c r="AN892" s="233">
        <f t="shared" si="319"/>
        <v>0</v>
      </c>
      <c r="AO892" s="233">
        <f t="shared" si="320"/>
        <v>0</v>
      </c>
      <c r="AP892" s="233">
        <f t="shared" si="321"/>
        <v>0</v>
      </c>
      <c r="AQ892" s="233" t="str">
        <f t="shared" si="322"/>
        <v/>
      </c>
      <c r="AR892" s="113">
        <f t="shared" si="323"/>
        <v>0</v>
      </c>
    </row>
    <row r="893" spans="1:44">
      <c r="A893" s="158"/>
      <c r="B893" s="153"/>
      <c r="C893" s="154"/>
      <c r="D893" s="154"/>
      <c r="E893" s="154"/>
      <c r="F893" s="154"/>
      <c r="G893" s="154"/>
      <c r="H893" s="154"/>
      <c r="I893" s="150"/>
      <c r="J893" s="149"/>
      <c r="K893" s="151"/>
      <c r="L893" s="185">
        <f t="shared" si="329"/>
        <v>0</v>
      </c>
      <c r="M893" s="185">
        <f t="shared" si="330"/>
        <v>0</v>
      </c>
      <c r="N893" s="186">
        <f t="shared" si="331"/>
        <v>0</v>
      </c>
      <c r="O893" s="180"/>
      <c r="P893" s="177"/>
      <c r="Q893" s="166" t="str">
        <f t="shared" si="309"/>
        <v/>
      </c>
      <c r="R893" s="166"/>
      <c r="S893" s="167" t="e">
        <f>IF(HYPERLINK(INDEX(Tables!D:D,MATCH('BG Justif'!Q893,Tables!F:F,0)))&lt;&gt;"",HYPERLINK(INDEX(Tables!D:D,MATCH('BG Justif'!Q893,Tables!F:F,0)),"Tableau de variation"),"")</f>
        <v>#N/A</v>
      </c>
      <c r="T893" s="168"/>
      <c r="U893" s="169"/>
      <c r="Z893" s="233" t="str">
        <f t="shared" si="310"/>
        <v/>
      </c>
      <c r="AA893" s="233">
        <f t="shared" si="311"/>
        <v>0</v>
      </c>
      <c r="AB893" s="233">
        <f t="shared" si="324"/>
        <v>0</v>
      </c>
      <c r="AC893" s="233">
        <f t="shared" si="325"/>
        <v>0</v>
      </c>
      <c r="AD893" s="233">
        <f t="shared" si="326"/>
        <v>0</v>
      </c>
      <c r="AE893" s="233">
        <f t="shared" si="327"/>
        <v>0</v>
      </c>
      <c r="AF893" s="233">
        <f t="shared" si="328"/>
        <v>0</v>
      </c>
      <c r="AG893" s="233">
        <f t="shared" si="312"/>
        <v>0</v>
      </c>
      <c r="AH893" s="233">
        <f t="shared" si="313"/>
        <v>0</v>
      </c>
      <c r="AI893" s="233">
        <f t="shared" si="314"/>
        <v>0</v>
      </c>
      <c r="AJ893" s="233">
        <f t="shared" si="315"/>
        <v>0</v>
      </c>
      <c r="AK893" s="233">
        <f t="shared" si="316"/>
        <v>0</v>
      </c>
      <c r="AL893" s="233">
        <f t="shared" si="317"/>
        <v>0</v>
      </c>
      <c r="AM893" s="233">
        <f t="shared" si="318"/>
        <v>0</v>
      </c>
      <c r="AN893" s="233">
        <f t="shared" si="319"/>
        <v>0</v>
      </c>
      <c r="AO893" s="233">
        <f t="shared" si="320"/>
        <v>0</v>
      </c>
      <c r="AP893" s="233">
        <f t="shared" si="321"/>
        <v>0</v>
      </c>
      <c r="AQ893" s="233" t="str">
        <f t="shared" si="322"/>
        <v/>
      </c>
      <c r="AR893" s="113">
        <f t="shared" si="323"/>
        <v>0</v>
      </c>
    </row>
    <row r="894" spans="1:44">
      <c r="A894" s="158"/>
      <c r="B894" s="153"/>
      <c r="C894" s="154"/>
      <c r="D894" s="154"/>
      <c r="E894" s="154"/>
      <c r="F894" s="154"/>
      <c r="G894" s="154"/>
      <c r="H894" s="154"/>
      <c r="I894" s="141"/>
      <c r="J894" s="149"/>
      <c r="K894" s="143"/>
      <c r="L894" s="185">
        <f t="shared" si="329"/>
        <v>0</v>
      </c>
      <c r="M894" s="185">
        <f t="shared" si="330"/>
        <v>0</v>
      </c>
      <c r="N894" s="186">
        <f t="shared" si="331"/>
        <v>0</v>
      </c>
      <c r="O894" s="180"/>
      <c r="P894" s="177"/>
      <c r="Q894" s="166" t="str">
        <f t="shared" si="309"/>
        <v/>
      </c>
      <c r="R894" s="166"/>
      <c r="S894" s="167" t="e">
        <f>IF(HYPERLINK(INDEX(Tables!D:D,MATCH('BG Justif'!Q894,Tables!F:F,0)))&lt;&gt;"",HYPERLINK(INDEX(Tables!D:D,MATCH('BG Justif'!Q894,Tables!F:F,0)),"Tableau de variation"),"")</f>
        <v>#N/A</v>
      </c>
      <c r="T894" s="168"/>
      <c r="U894" s="169"/>
      <c r="Z894" s="233" t="str">
        <f t="shared" si="310"/>
        <v/>
      </c>
      <c r="AA894" s="233">
        <f t="shared" si="311"/>
        <v>0</v>
      </c>
      <c r="AB894" s="233">
        <f t="shared" si="324"/>
        <v>0</v>
      </c>
      <c r="AC894" s="233">
        <f t="shared" si="325"/>
        <v>0</v>
      </c>
      <c r="AD894" s="233">
        <f t="shared" si="326"/>
        <v>0</v>
      </c>
      <c r="AE894" s="233">
        <f t="shared" si="327"/>
        <v>0</v>
      </c>
      <c r="AF894" s="233">
        <f t="shared" si="328"/>
        <v>0</v>
      </c>
      <c r="AG894" s="233">
        <f t="shared" si="312"/>
        <v>0</v>
      </c>
      <c r="AH894" s="233">
        <f t="shared" si="313"/>
        <v>0</v>
      </c>
      <c r="AI894" s="233">
        <f t="shared" si="314"/>
        <v>0</v>
      </c>
      <c r="AJ894" s="233">
        <f t="shared" si="315"/>
        <v>0</v>
      </c>
      <c r="AK894" s="233">
        <f t="shared" si="316"/>
        <v>0</v>
      </c>
      <c r="AL894" s="233">
        <f t="shared" si="317"/>
        <v>0</v>
      </c>
      <c r="AM894" s="233">
        <f t="shared" si="318"/>
        <v>0</v>
      </c>
      <c r="AN894" s="233">
        <f t="shared" si="319"/>
        <v>0</v>
      </c>
      <c r="AO894" s="233">
        <f t="shared" si="320"/>
        <v>0</v>
      </c>
      <c r="AP894" s="233">
        <f t="shared" si="321"/>
        <v>0</v>
      </c>
      <c r="AQ894" s="233" t="str">
        <f t="shared" si="322"/>
        <v/>
      </c>
      <c r="AR894" s="113">
        <f t="shared" si="323"/>
        <v>0</v>
      </c>
    </row>
    <row r="895" spans="1:44">
      <c r="A895" s="158"/>
      <c r="B895" s="153"/>
      <c r="C895" s="154"/>
      <c r="D895" s="154"/>
      <c r="E895" s="154"/>
      <c r="F895" s="154"/>
      <c r="G895" s="154"/>
      <c r="H895" s="154"/>
      <c r="I895" s="150"/>
      <c r="J895" s="149"/>
      <c r="K895" s="151"/>
      <c r="L895" s="185">
        <f t="shared" si="329"/>
        <v>0</v>
      </c>
      <c r="M895" s="185">
        <f t="shared" si="330"/>
        <v>0</v>
      </c>
      <c r="N895" s="186">
        <f t="shared" si="331"/>
        <v>0</v>
      </c>
      <c r="O895" s="180"/>
      <c r="P895" s="177"/>
      <c r="Q895" s="166" t="str">
        <f t="shared" si="309"/>
        <v/>
      </c>
      <c r="R895" s="166"/>
      <c r="S895" s="167" t="e">
        <f>IF(HYPERLINK(INDEX(Tables!D:D,MATCH('BG Justif'!Q895,Tables!F:F,0)))&lt;&gt;"",HYPERLINK(INDEX(Tables!D:D,MATCH('BG Justif'!Q895,Tables!F:F,0)),"Tableau de variation"),"")</f>
        <v>#N/A</v>
      </c>
      <c r="T895" s="168"/>
      <c r="U895" s="169"/>
      <c r="Z895" s="233" t="str">
        <f t="shared" si="310"/>
        <v/>
      </c>
      <c r="AA895" s="233">
        <f t="shared" si="311"/>
        <v>0</v>
      </c>
      <c r="AB895" s="233">
        <f t="shared" si="324"/>
        <v>0</v>
      </c>
      <c r="AC895" s="233">
        <f t="shared" si="325"/>
        <v>0</v>
      </c>
      <c r="AD895" s="233">
        <f t="shared" si="326"/>
        <v>0</v>
      </c>
      <c r="AE895" s="233">
        <f t="shared" si="327"/>
        <v>0</v>
      </c>
      <c r="AF895" s="233">
        <f t="shared" si="328"/>
        <v>0</v>
      </c>
      <c r="AG895" s="233">
        <f t="shared" si="312"/>
        <v>0</v>
      </c>
      <c r="AH895" s="233">
        <f t="shared" si="313"/>
        <v>0</v>
      </c>
      <c r="AI895" s="233">
        <f t="shared" si="314"/>
        <v>0</v>
      </c>
      <c r="AJ895" s="233">
        <f t="shared" si="315"/>
        <v>0</v>
      </c>
      <c r="AK895" s="233">
        <f t="shared" si="316"/>
        <v>0</v>
      </c>
      <c r="AL895" s="233">
        <f t="shared" si="317"/>
        <v>0</v>
      </c>
      <c r="AM895" s="233">
        <f t="shared" si="318"/>
        <v>0</v>
      </c>
      <c r="AN895" s="233">
        <f t="shared" si="319"/>
        <v>0</v>
      </c>
      <c r="AO895" s="233">
        <f t="shared" si="320"/>
        <v>0</v>
      </c>
      <c r="AP895" s="233">
        <f t="shared" si="321"/>
        <v>0</v>
      </c>
      <c r="AQ895" s="233" t="str">
        <f t="shared" si="322"/>
        <v/>
      </c>
      <c r="AR895" s="113">
        <f t="shared" si="323"/>
        <v>0</v>
      </c>
    </row>
    <row r="896" spans="1:44">
      <c r="A896" s="158"/>
      <c r="B896" s="153"/>
      <c r="C896" s="154"/>
      <c r="D896" s="154"/>
      <c r="E896" s="154"/>
      <c r="F896" s="154"/>
      <c r="G896" s="154"/>
      <c r="H896" s="154"/>
      <c r="I896" s="141"/>
      <c r="J896" s="149"/>
      <c r="K896" s="143"/>
      <c r="L896" s="185">
        <f t="shared" si="329"/>
        <v>0</v>
      </c>
      <c r="M896" s="185">
        <f t="shared" si="330"/>
        <v>0</v>
      </c>
      <c r="N896" s="186">
        <f t="shared" si="331"/>
        <v>0</v>
      </c>
      <c r="O896" s="180"/>
      <c r="P896" s="177"/>
      <c r="Q896" s="166" t="str">
        <f t="shared" si="309"/>
        <v/>
      </c>
      <c r="R896" s="166"/>
      <c r="S896" s="167" t="e">
        <f>IF(HYPERLINK(INDEX(Tables!D:D,MATCH('BG Justif'!Q896,Tables!F:F,0)))&lt;&gt;"",HYPERLINK(INDEX(Tables!D:D,MATCH('BG Justif'!Q896,Tables!F:F,0)),"Tableau de variation"),"")</f>
        <v>#N/A</v>
      </c>
      <c r="T896" s="168"/>
      <c r="U896" s="169"/>
      <c r="Z896" s="233" t="str">
        <f t="shared" si="310"/>
        <v/>
      </c>
      <c r="AA896" s="233">
        <f t="shared" si="311"/>
        <v>0</v>
      </c>
      <c r="AB896" s="233">
        <f t="shared" si="324"/>
        <v>0</v>
      </c>
      <c r="AC896" s="233">
        <f t="shared" si="325"/>
        <v>0</v>
      </c>
      <c r="AD896" s="233">
        <f t="shared" si="326"/>
        <v>0</v>
      </c>
      <c r="AE896" s="233">
        <f t="shared" si="327"/>
        <v>0</v>
      </c>
      <c r="AF896" s="233">
        <f t="shared" si="328"/>
        <v>0</v>
      </c>
      <c r="AG896" s="233">
        <f t="shared" si="312"/>
        <v>0</v>
      </c>
      <c r="AH896" s="233">
        <f t="shared" si="313"/>
        <v>0</v>
      </c>
      <c r="AI896" s="233">
        <f t="shared" si="314"/>
        <v>0</v>
      </c>
      <c r="AJ896" s="233">
        <f t="shared" si="315"/>
        <v>0</v>
      </c>
      <c r="AK896" s="233">
        <f t="shared" si="316"/>
        <v>0</v>
      </c>
      <c r="AL896" s="233">
        <f t="shared" si="317"/>
        <v>0</v>
      </c>
      <c r="AM896" s="233">
        <f t="shared" si="318"/>
        <v>0</v>
      </c>
      <c r="AN896" s="233">
        <f t="shared" si="319"/>
        <v>0</v>
      </c>
      <c r="AO896" s="233">
        <f t="shared" si="320"/>
        <v>0</v>
      </c>
      <c r="AP896" s="233">
        <f t="shared" si="321"/>
        <v>0</v>
      </c>
      <c r="AQ896" s="233" t="str">
        <f t="shared" si="322"/>
        <v/>
      </c>
      <c r="AR896" s="113">
        <f t="shared" si="323"/>
        <v>0</v>
      </c>
    </row>
    <row r="897" spans="1:44">
      <c r="A897" s="158"/>
      <c r="B897" s="153"/>
      <c r="C897" s="154"/>
      <c r="D897" s="154"/>
      <c r="E897" s="154"/>
      <c r="F897" s="154"/>
      <c r="G897" s="154"/>
      <c r="H897" s="154"/>
      <c r="I897" s="150"/>
      <c r="J897" s="149"/>
      <c r="K897" s="151"/>
      <c r="L897" s="185">
        <f t="shared" si="329"/>
        <v>0</v>
      </c>
      <c r="M897" s="185">
        <f t="shared" si="330"/>
        <v>0</v>
      </c>
      <c r="N897" s="186">
        <f t="shared" si="331"/>
        <v>0</v>
      </c>
      <c r="O897" s="180"/>
      <c r="P897" s="177"/>
      <c r="Q897" s="166" t="str">
        <f t="shared" si="309"/>
        <v/>
      </c>
      <c r="R897" s="166"/>
      <c r="S897" s="167" t="e">
        <f>IF(HYPERLINK(INDEX(Tables!D:D,MATCH('BG Justif'!Q897,Tables!F:F,0)))&lt;&gt;"",HYPERLINK(INDEX(Tables!D:D,MATCH('BG Justif'!Q897,Tables!F:F,0)),"Tableau de variation"),"")</f>
        <v>#N/A</v>
      </c>
      <c r="T897" s="168"/>
      <c r="U897" s="169"/>
      <c r="Z897" s="233" t="str">
        <f t="shared" si="310"/>
        <v/>
      </c>
      <c r="AA897" s="233">
        <f t="shared" si="311"/>
        <v>0</v>
      </c>
      <c r="AB897" s="233">
        <f t="shared" si="324"/>
        <v>0</v>
      </c>
      <c r="AC897" s="233">
        <f t="shared" si="325"/>
        <v>0</v>
      </c>
      <c r="AD897" s="233">
        <f t="shared" si="326"/>
        <v>0</v>
      </c>
      <c r="AE897" s="233">
        <f t="shared" si="327"/>
        <v>0</v>
      </c>
      <c r="AF897" s="233">
        <f t="shared" si="328"/>
        <v>0</v>
      </c>
      <c r="AG897" s="233">
        <f t="shared" si="312"/>
        <v>0</v>
      </c>
      <c r="AH897" s="233">
        <f t="shared" si="313"/>
        <v>0</v>
      </c>
      <c r="AI897" s="233">
        <f t="shared" si="314"/>
        <v>0</v>
      </c>
      <c r="AJ897" s="233">
        <f t="shared" si="315"/>
        <v>0</v>
      </c>
      <c r="AK897" s="233">
        <f t="shared" si="316"/>
        <v>0</v>
      </c>
      <c r="AL897" s="233">
        <f t="shared" si="317"/>
        <v>0</v>
      </c>
      <c r="AM897" s="233">
        <f t="shared" si="318"/>
        <v>0</v>
      </c>
      <c r="AN897" s="233">
        <f t="shared" si="319"/>
        <v>0</v>
      </c>
      <c r="AO897" s="233">
        <f t="shared" si="320"/>
        <v>0</v>
      </c>
      <c r="AP897" s="233">
        <f t="shared" si="321"/>
        <v>0</v>
      </c>
      <c r="AQ897" s="233" t="str">
        <f t="shared" si="322"/>
        <v/>
      </c>
      <c r="AR897" s="113">
        <f t="shared" si="323"/>
        <v>0</v>
      </c>
    </row>
    <row r="898" spans="1:44">
      <c r="A898" s="158"/>
      <c r="B898" s="153"/>
      <c r="C898" s="154"/>
      <c r="D898" s="154"/>
      <c r="E898" s="154"/>
      <c r="F898" s="154"/>
      <c r="G898" s="154"/>
      <c r="H898" s="154"/>
      <c r="I898" s="141"/>
      <c r="J898" s="149"/>
      <c r="K898" s="143"/>
      <c r="L898" s="185">
        <f t="shared" si="329"/>
        <v>0</v>
      </c>
      <c r="M898" s="185">
        <f t="shared" si="330"/>
        <v>0</v>
      </c>
      <c r="N898" s="186">
        <f t="shared" si="331"/>
        <v>0</v>
      </c>
      <c r="O898" s="180"/>
      <c r="P898" s="177"/>
      <c r="Q898" s="166" t="str">
        <f t="shared" si="309"/>
        <v/>
      </c>
      <c r="R898" s="166"/>
      <c r="S898" s="167" t="e">
        <f>IF(HYPERLINK(INDEX(Tables!D:D,MATCH('BG Justif'!Q898,Tables!F:F,0)))&lt;&gt;"",HYPERLINK(INDEX(Tables!D:D,MATCH('BG Justif'!Q898,Tables!F:F,0)),"Tableau de variation"),"")</f>
        <v>#N/A</v>
      </c>
      <c r="T898" s="168"/>
      <c r="U898" s="169"/>
      <c r="Z898" s="233" t="str">
        <f t="shared" si="310"/>
        <v/>
      </c>
      <c r="AA898" s="233">
        <f t="shared" si="311"/>
        <v>0</v>
      </c>
      <c r="AB898" s="233">
        <f t="shared" si="324"/>
        <v>0</v>
      </c>
      <c r="AC898" s="233">
        <f t="shared" si="325"/>
        <v>0</v>
      </c>
      <c r="AD898" s="233">
        <f t="shared" si="326"/>
        <v>0</v>
      </c>
      <c r="AE898" s="233">
        <f t="shared" si="327"/>
        <v>0</v>
      </c>
      <c r="AF898" s="233">
        <f t="shared" si="328"/>
        <v>0</v>
      </c>
      <c r="AG898" s="233">
        <f t="shared" si="312"/>
        <v>0</v>
      </c>
      <c r="AH898" s="233">
        <f t="shared" si="313"/>
        <v>0</v>
      </c>
      <c r="AI898" s="233">
        <f t="shared" si="314"/>
        <v>0</v>
      </c>
      <c r="AJ898" s="233">
        <f t="shared" si="315"/>
        <v>0</v>
      </c>
      <c r="AK898" s="233">
        <f t="shared" si="316"/>
        <v>0</v>
      </c>
      <c r="AL898" s="233">
        <f t="shared" si="317"/>
        <v>0</v>
      </c>
      <c r="AM898" s="233">
        <f t="shared" si="318"/>
        <v>0</v>
      </c>
      <c r="AN898" s="233">
        <f t="shared" si="319"/>
        <v>0</v>
      </c>
      <c r="AO898" s="233">
        <f t="shared" si="320"/>
        <v>0</v>
      </c>
      <c r="AP898" s="233">
        <f t="shared" si="321"/>
        <v>0</v>
      </c>
      <c r="AQ898" s="233" t="str">
        <f t="shared" si="322"/>
        <v/>
      </c>
      <c r="AR898" s="113">
        <f t="shared" si="323"/>
        <v>0</v>
      </c>
    </row>
    <row r="899" spans="1:44">
      <c r="A899" s="158"/>
      <c r="B899" s="153"/>
      <c r="C899" s="154"/>
      <c r="D899" s="154"/>
      <c r="E899" s="154"/>
      <c r="F899" s="154"/>
      <c r="G899" s="154"/>
      <c r="H899" s="154"/>
      <c r="I899" s="150"/>
      <c r="J899" s="149"/>
      <c r="K899" s="151"/>
      <c r="L899" s="185">
        <f t="shared" si="329"/>
        <v>0</v>
      </c>
      <c r="M899" s="185">
        <f t="shared" si="330"/>
        <v>0</v>
      </c>
      <c r="N899" s="186">
        <f t="shared" si="331"/>
        <v>0</v>
      </c>
      <c r="O899" s="180"/>
      <c r="P899" s="177"/>
      <c r="Q899" s="166" t="str">
        <f t="shared" si="309"/>
        <v/>
      </c>
      <c r="R899" s="166"/>
      <c r="S899" s="167" t="e">
        <f>IF(HYPERLINK(INDEX(Tables!D:D,MATCH('BG Justif'!Q899,Tables!F:F,0)))&lt;&gt;"",HYPERLINK(INDEX(Tables!D:D,MATCH('BG Justif'!Q899,Tables!F:F,0)),"Tableau de variation"),"")</f>
        <v>#N/A</v>
      </c>
      <c r="T899" s="168"/>
      <c r="U899" s="169"/>
      <c r="Z899" s="233" t="str">
        <f t="shared" si="310"/>
        <v/>
      </c>
      <c r="AA899" s="233">
        <f t="shared" si="311"/>
        <v>0</v>
      </c>
      <c r="AB899" s="233">
        <f t="shared" si="324"/>
        <v>0</v>
      </c>
      <c r="AC899" s="233">
        <f t="shared" si="325"/>
        <v>0</v>
      </c>
      <c r="AD899" s="233">
        <f t="shared" si="326"/>
        <v>0</v>
      </c>
      <c r="AE899" s="233">
        <f t="shared" si="327"/>
        <v>0</v>
      </c>
      <c r="AF899" s="233">
        <f t="shared" si="328"/>
        <v>0</v>
      </c>
      <c r="AG899" s="233">
        <f t="shared" si="312"/>
        <v>0</v>
      </c>
      <c r="AH899" s="233">
        <f t="shared" si="313"/>
        <v>0</v>
      </c>
      <c r="AI899" s="233">
        <f t="shared" si="314"/>
        <v>0</v>
      </c>
      <c r="AJ899" s="233">
        <f t="shared" si="315"/>
        <v>0</v>
      </c>
      <c r="AK899" s="233">
        <f t="shared" si="316"/>
        <v>0</v>
      </c>
      <c r="AL899" s="233">
        <f t="shared" si="317"/>
        <v>0</v>
      </c>
      <c r="AM899" s="233">
        <f t="shared" si="318"/>
        <v>0</v>
      </c>
      <c r="AN899" s="233">
        <f t="shared" si="319"/>
        <v>0</v>
      </c>
      <c r="AO899" s="233">
        <f t="shared" si="320"/>
        <v>0</v>
      </c>
      <c r="AP899" s="233">
        <f t="shared" si="321"/>
        <v>0</v>
      </c>
      <c r="AQ899" s="233" t="str">
        <f t="shared" si="322"/>
        <v/>
      </c>
      <c r="AR899" s="113">
        <f t="shared" si="323"/>
        <v>0</v>
      </c>
    </row>
    <row r="900" spans="1:44">
      <c r="A900" s="158"/>
      <c r="B900" s="153"/>
      <c r="C900" s="154"/>
      <c r="D900" s="154"/>
      <c r="E900" s="154"/>
      <c r="F900" s="154"/>
      <c r="G900" s="154"/>
      <c r="H900" s="154"/>
      <c r="I900" s="141"/>
      <c r="J900" s="149"/>
      <c r="K900" s="143"/>
      <c r="L900" s="185">
        <f t="shared" si="329"/>
        <v>0</v>
      </c>
      <c r="M900" s="185">
        <f t="shared" si="330"/>
        <v>0</v>
      </c>
      <c r="N900" s="186">
        <f t="shared" si="331"/>
        <v>0</v>
      </c>
      <c r="O900" s="180"/>
      <c r="P900" s="177"/>
      <c r="Q900" s="166" t="str">
        <f t="shared" si="309"/>
        <v/>
      </c>
      <c r="R900" s="166"/>
      <c r="S900" s="167" t="e">
        <f>IF(HYPERLINK(INDEX(Tables!D:D,MATCH('BG Justif'!Q900,Tables!F:F,0)))&lt;&gt;"",HYPERLINK(INDEX(Tables!D:D,MATCH('BG Justif'!Q900,Tables!F:F,0)),"Tableau de variation"),"")</f>
        <v>#N/A</v>
      </c>
      <c r="T900" s="168"/>
      <c r="U900" s="169"/>
      <c r="Z900" s="233" t="str">
        <f t="shared" si="310"/>
        <v/>
      </c>
      <c r="AA900" s="233">
        <f t="shared" si="311"/>
        <v>0</v>
      </c>
      <c r="AB900" s="233">
        <f t="shared" si="324"/>
        <v>0</v>
      </c>
      <c r="AC900" s="233">
        <f t="shared" si="325"/>
        <v>0</v>
      </c>
      <c r="AD900" s="233">
        <f t="shared" si="326"/>
        <v>0</v>
      </c>
      <c r="AE900" s="233">
        <f t="shared" si="327"/>
        <v>0</v>
      </c>
      <c r="AF900" s="233">
        <f t="shared" si="328"/>
        <v>0</v>
      </c>
      <c r="AG900" s="233">
        <f t="shared" si="312"/>
        <v>0</v>
      </c>
      <c r="AH900" s="233">
        <f t="shared" si="313"/>
        <v>0</v>
      </c>
      <c r="AI900" s="233">
        <f t="shared" si="314"/>
        <v>0</v>
      </c>
      <c r="AJ900" s="233">
        <f t="shared" si="315"/>
        <v>0</v>
      </c>
      <c r="AK900" s="233">
        <f t="shared" si="316"/>
        <v>0</v>
      </c>
      <c r="AL900" s="233">
        <f t="shared" si="317"/>
        <v>0</v>
      </c>
      <c r="AM900" s="233">
        <f t="shared" si="318"/>
        <v>0</v>
      </c>
      <c r="AN900" s="233">
        <f t="shared" si="319"/>
        <v>0</v>
      </c>
      <c r="AO900" s="233">
        <f t="shared" si="320"/>
        <v>0</v>
      </c>
      <c r="AP900" s="233">
        <f t="shared" si="321"/>
        <v>0</v>
      </c>
      <c r="AQ900" s="233" t="str">
        <f t="shared" si="322"/>
        <v/>
      </c>
      <c r="AR900" s="113">
        <f t="shared" si="323"/>
        <v>0</v>
      </c>
    </row>
    <row r="901" spans="1:44">
      <c r="A901" s="158"/>
      <c r="B901" s="153"/>
      <c r="C901" s="154"/>
      <c r="D901" s="154"/>
      <c r="E901" s="154"/>
      <c r="F901" s="154"/>
      <c r="G901" s="154"/>
      <c r="H901" s="154"/>
      <c r="I901" s="150"/>
      <c r="J901" s="149"/>
      <c r="K901" s="151"/>
      <c r="L901" s="185">
        <f t="shared" si="329"/>
        <v>0</v>
      </c>
      <c r="M901" s="185">
        <f t="shared" si="330"/>
        <v>0</v>
      </c>
      <c r="N901" s="186">
        <f t="shared" si="331"/>
        <v>0</v>
      </c>
      <c r="O901" s="180"/>
      <c r="P901" s="177"/>
      <c r="Q901" s="166" t="str">
        <f t="shared" ref="Q901:Q964" si="332">IFERROR(VLOOKUP(A901,Table_Cptes,5,TRUE),"")</f>
        <v/>
      </c>
      <c r="R901" s="166"/>
      <c r="S901" s="167" t="e">
        <f>IF(HYPERLINK(INDEX(Tables!D:D,MATCH('BG Justif'!Q901,Tables!F:F,0)))&lt;&gt;"",HYPERLINK(INDEX(Tables!D:D,MATCH('BG Justif'!Q901,Tables!F:F,0)),"Tableau de variation"),"")</f>
        <v>#N/A</v>
      </c>
      <c r="T901" s="168"/>
      <c r="U901" s="169"/>
      <c r="Z901" s="233" t="str">
        <f t="shared" si="310"/>
        <v/>
      </c>
      <c r="AA901" s="233">
        <f t="shared" si="311"/>
        <v>0</v>
      </c>
      <c r="AB901" s="233">
        <f t="shared" si="324"/>
        <v>0</v>
      </c>
      <c r="AC901" s="233">
        <f t="shared" si="325"/>
        <v>0</v>
      </c>
      <c r="AD901" s="233">
        <f t="shared" si="326"/>
        <v>0</v>
      </c>
      <c r="AE901" s="233">
        <f t="shared" si="327"/>
        <v>0</v>
      </c>
      <c r="AF901" s="233">
        <f t="shared" si="328"/>
        <v>0</v>
      </c>
      <c r="AG901" s="233">
        <f t="shared" si="312"/>
        <v>0</v>
      </c>
      <c r="AH901" s="233">
        <f t="shared" si="313"/>
        <v>0</v>
      </c>
      <c r="AI901" s="233">
        <f t="shared" si="314"/>
        <v>0</v>
      </c>
      <c r="AJ901" s="233">
        <f t="shared" si="315"/>
        <v>0</v>
      </c>
      <c r="AK901" s="233">
        <f t="shared" si="316"/>
        <v>0</v>
      </c>
      <c r="AL901" s="233">
        <f t="shared" si="317"/>
        <v>0</v>
      </c>
      <c r="AM901" s="233">
        <f t="shared" si="318"/>
        <v>0</v>
      </c>
      <c r="AN901" s="233">
        <f t="shared" si="319"/>
        <v>0</v>
      </c>
      <c r="AO901" s="233">
        <f t="shared" si="320"/>
        <v>0</v>
      </c>
      <c r="AP901" s="233">
        <f t="shared" si="321"/>
        <v>0</v>
      </c>
      <c r="AQ901" s="233" t="str">
        <f t="shared" si="322"/>
        <v/>
      </c>
      <c r="AR901" s="113">
        <f t="shared" si="323"/>
        <v>0</v>
      </c>
    </row>
    <row r="902" spans="1:44">
      <c r="A902" s="158"/>
      <c r="B902" s="153"/>
      <c r="C902" s="154"/>
      <c r="D902" s="154"/>
      <c r="E902" s="154"/>
      <c r="F902" s="154"/>
      <c r="G902" s="154"/>
      <c r="H902" s="154"/>
      <c r="I902" s="141"/>
      <c r="J902" s="149"/>
      <c r="K902" s="143"/>
      <c r="L902" s="185">
        <f t="shared" si="329"/>
        <v>0</v>
      </c>
      <c r="M902" s="185">
        <f t="shared" si="330"/>
        <v>0</v>
      </c>
      <c r="N902" s="186">
        <f t="shared" si="331"/>
        <v>0</v>
      </c>
      <c r="O902" s="180"/>
      <c r="P902" s="177"/>
      <c r="Q902" s="166" t="str">
        <f t="shared" si="332"/>
        <v/>
      </c>
      <c r="R902" s="166"/>
      <c r="S902" s="167" t="e">
        <f>IF(HYPERLINK(INDEX(Tables!D:D,MATCH('BG Justif'!Q902,Tables!F:F,0)))&lt;&gt;"",HYPERLINK(INDEX(Tables!D:D,MATCH('BG Justif'!Q902,Tables!F:F,0)),"Tableau de variation"),"")</f>
        <v>#N/A</v>
      </c>
      <c r="T902" s="168"/>
      <c r="U902" s="169"/>
      <c r="Z902" s="233" t="str">
        <f t="shared" ref="Z902:Z965" si="333">+Q902</f>
        <v/>
      </c>
      <c r="AA902" s="233">
        <f t="shared" ref="AA902:AA965" si="334">+A902</f>
        <v>0</v>
      </c>
      <c r="AB902" s="233">
        <f t="shared" si="324"/>
        <v>0</v>
      </c>
      <c r="AC902" s="233">
        <f t="shared" si="325"/>
        <v>0</v>
      </c>
      <c r="AD902" s="233">
        <f t="shared" si="326"/>
        <v>0</v>
      </c>
      <c r="AE902" s="233">
        <f t="shared" si="327"/>
        <v>0</v>
      </c>
      <c r="AF902" s="233">
        <f t="shared" si="328"/>
        <v>0</v>
      </c>
      <c r="AG902" s="233">
        <f t="shared" si="312"/>
        <v>0</v>
      </c>
      <c r="AH902" s="233">
        <f t="shared" si="313"/>
        <v>0</v>
      </c>
      <c r="AI902" s="233">
        <f t="shared" si="314"/>
        <v>0</v>
      </c>
      <c r="AJ902" s="233">
        <f t="shared" si="315"/>
        <v>0</v>
      </c>
      <c r="AK902" s="233">
        <f t="shared" si="316"/>
        <v>0</v>
      </c>
      <c r="AL902" s="233">
        <f t="shared" si="317"/>
        <v>0</v>
      </c>
      <c r="AM902" s="233">
        <f t="shared" si="318"/>
        <v>0</v>
      </c>
      <c r="AN902" s="233">
        <f t="shared" si="319"/>
        <v>0</v>
      </c>
      <c r="AO902" s="233">
        <f t="shared" si="320"/>
        <v>0</v>
      </c>
      <c r="AP902" s="233">
        <f t="shared" si="321"/>
        <v>0</v>
      </c>
      <c r="AQ902" s="233" t="str">
        <f t="shared" si="322"/>
        <v/>
      </c>
      <c r="AR902" s="113">
        <f t="shared" si="323"/>
        <v>0</v>
      </c>
    </row>
    <row r="903" spans="1:44">
      <c r="A903" s="158"/>
      <c r="B903" s="153"/>
      <c r="C903" s="154"/>
      <c r="D903" s="154"/>
      <c r="E903" s="154"/>
      <c r="F903" s="154"/>
      <c r="G903" s="154"/>
      <c r="H903" s="154"/>
      <c r="I903" s="150"/>
      <c r="J903" s="149"/>
      <c r="K903" s="151"/>
      <c r="L903" s="185">
        <f t="shared" si="329"/>
        <v>0</v>
      </c>
      <c r="M903" s="185">
        <f t="shared" si="330"/>
        <v>0</v>
      </c>
      <c r="N903" s="186">
        <f t="shared" si="331"/>
        <v>0</v>
      </c>
      <c r="O903" s="180"/>
      <c r="P903" s="177"/>
      <c r="Q903" s="166" t="str">
        <f t="shared" si="332"/>
        <v/>
      </c>
      <c r="R903" s="166"/>
      <c r="S903" s="167" t="e">
        <f>IF(HYPERLINK(INDEX(Tables!D:D,MATCH('BG Justif'!Q903,Tables!F:F,0)))&lt;&gt;"",HYPERLINK(INDEX(Tables!D:D,MATCH('BG Justif'!Q903,Tables!F:F,0)),"Tableau de variation"),"")</f>
        <v>#N/A</v>
      </c>
      <c r="T903" s="168"/>
      <c r="U903" s="169"/>
      <c r="Z903" s="233" t="str">
        <f t="shared" si="333"/>
        <v/>
      </c>
      <c r="AA903" s="233">
        <f t="shared" si="334"/>
        <v>0</v>
      </c>
      <c r="AB903" s="233">
        <f t="shared" si="324"/>
        <v>0</v>
      </c>
      <c r="AC903" s="233">
        <f t="shared" si="325"/>
        <v>0</v>
      </c>
      <c r="AD903" s="233">
        <f t="shared" si="326"/>
        <v>0</v>
      </c>
      <c r="AE903" s="233">
        <f t="shared" si="327"/>
        <v>0</v>
      </c>
      <c r="AF903" s="233">
        <f t="shared" si="328"/>
        <v>0</v>
      </c>
      <c r="AG903" s="233">
        <f t="shared" si="312"/>
        <v>0</v>
      </c>
      <c r="AH903" s="233">
        <f t="shared" si="313"/>
        <v>0</v>
      </c>
      <c r="AI903" s="233">
        <f t="shared" si="314"/>
        <v>0</v>
      </c>
      <c r="AJ903" s="233">
        <f t="shared" si="315"/>
        <v>0</v>
      </c>
      <c r="AK903" s="233">
        <f t="shared" si="316"/>
        <v>0</v>
      </c>
      <c r="AL903" s="233">
        <f t="shared" si="317"/>
        <v>0</v>
      </c>
      <c r="AM903" s="233">
        <f t="shared" si="318"/>
        <v>0</v>
      </c>
      <c r="AN903" s="233">
        <f t="shared" si="319"/>
        <v>0</v>
      </c>
      <c r="AO903" s="233">
        <f t="shared" si="320"/>
        <v>0</v>
      </c>
      <c r="AP903" s="233">
        <f t="shared" si="321"/>
        <v>0</v>
      </c>
      <c r="AQ903" s="233" t="str">
        <f t="shared" si="322"/>
        <v/>
      </c>
      <c r="AR903" s="113">
        <f t="shared" si="323"/>
        <v>0</v>
      </c>
    </row>
    <row r="904" spans="1:44">
      <c r="A904" s="158"/>
      <c r="B904" s="153"/>
      <c r="C904" s="154"/>
      <c r="D904" s="154"/>
      <c r="E904" s="154"/>
      <c r="F904" s="154"/>
      <c r="G904" s="154"/>
      <c r="H904" s="154"/>
      <c r="I904" s="141"/>
      <c r="J904" s="149"/>
      <c r="K904" s="143"/>
      <c r="L904" s="185">
        <f t="shared" si="329"/>
        <v>0</v>
      </c>
      <c r="M904" s="185">
        <f t="shared" si="330"/>
        <v>0</v>
      </c>
      <c r="N904" s="186">
        <f t="shared" si="331"/>
        <v>0</v>
      </c>
      <c r="O904" s="180"/>
      <c r="P904" s="177"/>
      <c r="Q904" s="166" t="str">
        <f t="shared" si="332"/>
        <v/>
      </c>
      <c r="R904" s="166"/>
      <c r="S904" s="167" t="e">
        <f>IF(HYPERLINK(INDEX(Tables!D:D,MATCH('BG Justif'!Q904,Tables!F:F,0)))&lt;&gt;"",HYPERLINK(INDEX(Tables!D:D,MATCH('BG Justif'!Q904,Tables!F:F,0)),"Tableau de variation"),"")</f>
        <v>#N/A</v>
      </c>
      <c r="T904" s="168"/>
      <c r="U904" s="169"/>
      <c r="Z904" s="233" t="str">
        <f t="shared" si="333"/>
        <v/>
      </c>
      <c r="AA904" s="233">
        <f t="shared" si="334"/>
        <v>0</v>
      </c>
      <c r="AB904" s="233">
        <f t="shared" si="324"/>
        <v>0</v>
      </c>
      <c r="AC904" s="233">
        <f t="shared" si="325"/>
        <v>0</v>
      </c>
      <c r="AD904" s="233">
        <f t="shared" si="326"/>
        <v>0</v>
      </c>
      <c r="AE904" s="233">
        <f t="shared" si="327"/>
        <v>0</v>
      </c>
      <c r="AF904" s="233">
        <f t="shared" si="328"/>
        <v>0</v>
      </c>
      <c r="AG904" s="233">
        <f t="shared" si="312"/>
        <v>0</v>
      </c>
      <c r="AH904" s="233">
        <f t="shared" si="313"/>
        <v>0</v>
      </c>
      <c r="AI904" s="233">
        <f t="shared" si="314"/>
        <v>0</v>
      </c>
      <c r="AJ904" s="233">
        <f t="shared" si="315"/>
        <v>0</v>
      </c>
      <c r="AK904" s="233">
        <f t="shared" si="316"/>
        <v>0</v>
      </c>
      <c r="AL904" s="233">
        <f t="shared" si="317"/>
        <v>0</v>
      </c>
      <c r="AM904" s="233">
        <f t="shared" si="318"/>
        <v>0</v>
      </c>
      <c r="AN904" s="233">
        <f t="shared" si="319"/>
        <v>0</v>
      </c>
      <c r="AO904" s="233">
        <f t="shared" si="320"/>
        <v>0</v>
      </c>
      <c r="AP904" s="233">
        <f t="shared" si="321"/>
        <v>0</v>
      </c>
      <c r="AQ904" s="233" t="str">
        <f t="shared" si="322"/>
        <v/>
      </c>
      <c r="AR904" s="113">
        <f t="shared" si="323"/>
        <v>0</v>
      </c>
    </row>
    <row r="905" spans="1:44">
      <c r="A905" s="158"/>
      <c r="B905" s="153"/>
      <c r="C905" s="154"/>
      <c r="D905" s="154"/>
      <c r="E905" s="154"/>
      <c r="F905" s="154"/>
      <c r="G905" s="154"/>
      <c r="H905" s="154"/>
      <c r="I905" s="150"/>
      <c r="J905" s="149"/>
      <c r="K905" s="151"/>
      <c r="L905" s="185">
        <f t="shared" si="329"/>
        <v>0</v>
      </c>
      <c r="M905" s="185">
        <f t="shared" si="330"/>
        <v>0</v>
      </c>
      <c r="N905" s="186">
        <f t="shared" si="331"/>
        <v>0</v>
      </c>
      <c r="O905" s="180"/>
      <c r="P905" s="177"/>
      <c r="Q905" s="166" t="str">
        <f t="shared" si="332"/>
        <v/>
      </c>
      <c r="R905" s="166"/>
      <c r="S905" s="167" t="e">
        <f>IF(HYPERLINK(INDEX(Tables!D:D,MATCH('BG Justif'!Q905,Tables!F:F,0)))&lt;&gt;"",HYPERLINK(INDEX(Tables!D:D,MATCH('BG Justif'!Q905,Tables!F:F,0)),"Tableau de variation"),"")</f>
        <v>#N/A</v>
      </c>
      <c r="T905" s="168"/>
      <c r="U905" s="169"/>
      <c r="Z905" s="233" t="str">
        <f t="shared" si="333"/>
        <v/>
      </c>
      <c r="AA905" s="233">
        <f t="shared" si="334"/>
        <v>0</v>
      </c>
      <c r="AB905" s="233">
        <f t="shared" si="324"/>
        <v>0</v>
      </c>
      <c r="AC905" s="233">
        <f t="shared" si="325"/>
        <v>0</v>
      </c>
      <c r="AD905" s="233">
        <f t="shared" si="326"/>
        <v>0</v>
      </c>
      <c r="AE905" s="233">
        <f t="shared" si="327"/>
        <v>0</v>
      </c>
      <c r="AF905" s="233">
        <f t="shared" si="328"/>
        <v>0</v>
      </c>
      <c r="AG905" s="233">
        <f t="shared" si="312"/>
        <v>0</v>
      </c>
      <c r="AH905" s="233">
        <f t="shared" si="313"/>
        <v>0</v>
      </c>
      <c r="AI905" s="233">
        <f t="shared" si="314"/>
        <v>0</v>
      </c>
      <c r="AJ905" s="233">
        <f t="shared" si="315"/>
        <v>0</v>
      </c>
      <c r="AK905" s="233">
        <f t="shared" si="316"/>
        <v>0</v>
      </c>
      <c r="AL905" s="233">
        <f t="shared" si="317"/>
        <v>0</v>
      </c>
      <c r="AM905" s="233">
        <f t="shared" si="318"/>
        <v>0</v>
      </c>
      <c r="AN905" s="233">
        <f t="shared" si="319"/>
        <v>0</v>
      </c>
      <c r="AO905" s="233">
        <f t="shared" si="320"/>
        <v>0</v>
      </c>
      <c r="AP905" s="233">
        <f t="shared" si="321"/>
        <v>0</v>
      </c>
      <c r="AQ905" s="233" t="str">
        <f t="shared" si="322"/>
        <v/>
      </c>
      <c r="AR905" s="113">
        <f t="shared" si="323"/>
        <v>0</v>
      </c>
    </row>
    <row r="906" spans="1:44">
      <c r="A906" s="158"/>
      <c r="B906" s="153"/>
      <c r="C906" s="154"/>
      <c r="D906" s="154"/>
      <c r="E906" s="154"/>
      <c r="F906" s="154"/>
      <c r="G906" s="154"/>
      <c r="H906" s="154"/>
      <c r="I906" s="141"/>
      <c r="J906" s="149"/>
      <c r="K906" s="143"/>
      <c r="L906" s="185">
        <f t="shared" si="329"/>
        <v>0</v>
      </c>
      <c r="M906" s="185">
        <f t="shared" si="330"/>
        <v>0</v>
      </c>
      <c r="N906" s="186">
        <f t="shared" si="331"/>
        <v>0</v>
      </c>
      <c r="O906" s="180"/>
      <c r="P906" s="177"/>
      <c r="Q906" s="166" t="str">
        <f t="shared" si="332"/>
        <v/>
      </c>
      <c r="R906" s="166"/>
      <c r="S906" s="167" t="e">
        <f>IF(HYPERLINK(INDEX(Tables!D:D,MATCH('BG Justif'!Q906,Tables!F:F,0)))&lt;&gt;"",HYPERLINK(INDEX(Tables!D:D,MATCH('BG Justif'!Q906,Tables!F:F,0)),"Tableau de variation"),"")</f>
        <v>#N/A</v>
      </c>
      <c r="T906" s="168"/>
      <c r="U906" s="169"/>
      <c r="Z906" s="233" t="str">
        <f t="shared" si="333"/>
        <v/>
      </c>
      <c r="AA906" s="233">
        <f t="shared" si="334"/>
        <v>0</v>
      </c>
      <c r="AB906" s="233">
        <f t="shared" si="324"/>
        <v>0</v>
      </c>
      <c r="AC906" s="233">
        <f t="shared" si="325"/>
        <v>0</v>
      </c>
      <c r="AD906" s="233">
        <f t="shared" si="326"/>
        <v>0</v>
      </c>
      <c r="AE906" s="233">
        <f t="shared" si="327"/>
        <v>0</v>
      </c>
      <c r="AF906" s="233">
        <f t="shared" si="328"/>
        <v>0</v>
      </c>
      <c r="AG906" s="233">
        <f t="shared" si="312"/>
        <v>0</v>
      </c>
      <c r="AH906" s="233">
        <f t="shared" si="313"/>
        <v>0</v>
      </c>
      <c r="AI906" s="233">
        <f t="shared" si="314"/>
        <v>0</v>
      </c>
      <c r="AJ906" s="233">
        <f t="shared" si="315"/>
        <v>0</v>
      </c>
      <c r="AK906" s="233">
        <f t="shared" si="316"/>
        <v>0</v>
      </c>
      <c r="AL906" s="233">
        <f t="shared" si="317"/>
        <v>0</v>
      </c>
      <c r="AM906" s="233">
        <f t="shared" si="318"/>
        <v>0</v>
      </c>
      <c r="AN906" s="233">
        <f t="shared" si="319"/>
        <v>0</v>
      </c>
      <c r="AO906" s="233">
        <f t="shared" si="320"/>
        <v>0</v>
      </c>
      <c r="AP906" s="233">
        <f t="shared" si="321"/>
        <v>0</v>
      </c>
      <c r="AQ906" s="233" t="str">
        <f t="shared" si="322"/>
        <v/>
      </c>
      <c r="AR906" s="113">
        <f t="shared" si="323"/>
        <v>0</v>
      </c>
    </row>
    <row r="907" spans="1:44">
      <c r="A907" s="158"/>
      <c r="B907" s="153"/>
      <c r="C907" s="154"/>
      <c r="D907" s="154"/>
      <c r="E907" s="154"/>
      <c r="F907" s="154"/>
      <c r="G907" s="154"/>
      <c r="H907" s="154"/>
      <c r="I907" s="150"/>
      <c r="J907" s="149"/>
      <c r="K907" s="151"/>
      <c r="L907" s="185">
        <f t="shared" si="329"/>
        <v>0</v>
      </c>
      <c r="M907" s="185">
        <f t="shared" si="330"/>
        <v>0</v>
      </c>
      <c r="N907" s="186">
        <f t="shared" si="331"/>
        <v>0</v>
      </c>
      <c r="O907" s="180"/>
      <c r="P907" s="177"/>
      <c r="Q907" s="166" t="str">
        <f t="shared" si="332"/>
        <v/>
      </c>
      <c r="R907" s="166"/>
      <c r="S907" s="167" t="e">
        <f>IF(HYPERLINK(INDEX(Tables!D:D,MATCH('BG Justif'!Q907,Tables!F:F,0)))&lt;&gt;"",HYPERLINK(INDEX(Tables!D:D,MATCH('BG Justif'!Q907,Tables!F:F,0)),"Tableau de variation"),"")</f>
        <v>#N/A</v>
      </c>
      <c r="T907" s="168"/>
      <c r="U907" s="169"/>
      <c r="Z907" s="233" t="str">
        <f t="shared" si="333"/>
        <v/>
      </c>
      <c r="AA907" s="233">
        <f t="shared" si="334"/>
        <v>0</v>
      </c>
      <c r="AB907" s="233">
        <f t="shared" si="324"/>
        <v>0</v>
      </c>
      <c r="AC907" s="233">
        <f t="shared" si="325"/>
        <v>0</v>
      </c>
      <c r="AD907" s="233">
        <f t="shared" si="326"/>
        <v>0</v>
      </c>
      <c r="AE907" s="233">
        <f t="shared" si="327"/>
        <v>0</v>
      </c>
      <c r="AF907" s="233">
        <f t="shared" si="328"/>
        <v>0</v>
      </c>
      <c r="AG907" s="233">
        <f t="shared" si="312"/>
        <v>0</v>
      </c>
      <c r="AH907" s="233">
        <f t="shared" si="313"/>
        <v>0</v>
      </c>
      <c r="AI907" s="233">
        <f t="shared" si="314"/>
        <v>0</v>
      </c>
      <c r="AJ907" s="233">
        <f t="shared" si="315"/>
        <v>0</v>
      </c>
      <c r="AK907" s="233">
        <f t="shared" si="316"/>
        <v>0</v>
      </c>
      <c r="AL907" s="233">
        <f t="shared" si="317"/>
        <v>0</v>
      </c>
      <c r="AM907" s="233">
        <f t="shared" si="318"/>
        <v>0</v>
      </c>
      <c r="AN907" s="233">
        <f t="shared" si="319"/>
        <v>0</v>
      </c>
      <c r="AO907" s="233">
        <f t="shared" si="320"/>
        <v>0</v>
      </c>
      <c r="AP907" s="233">
        <f t="shared" si="321"/>
        <v>0</v>
      </c>
      <c r="AQ907" s="233" t="str">
        <f t="shared" si="322"/>
        <v/>
      </c>
      <c r="AR907" s="113">
        <f t="shared" si="323"/>
        <v>0</v>
      </c>
    </row>
    <row r="908" spans="1:44">
      <c r="A908" s="158"/>
      <c r="B908" s="153"/>
      <c r="C908" s="154"/>
      <c r="D908" s="154"/>
      <c r="E908" s="154"/>
      <c r="F908" s="154"/>
      <c r="G908" s="154"/>
      <c r="H908" s="154"/>
      <c r="I908" s="141"/>
      <c r="J908" s="149"/>
      <c r="K908" s="143"/>
      <c r="L908" s="185">
        <f t="shared" si="329"/>
        <v>0</v>
      </c>
      <c r="M908" s="185">
        <f t="shared" si="330"/>
        <v>0</v>
      </c>
      <c r="N908" s="186">
        <f t="shared" si="331"/>
        <v>0</v>
      </c>
      <c r="O908" s="180"/>
      <c r="P908" s="177"/>
      <c r="Q908" s="166" t="str">
        <f t="shared" si="332"/>
        <v/>
      </c>
      <c r="R908" s="166"/>
      <c r="S908" s="167" t="e">
        <f>IF(HYPERLINK(INDEX(Tables!D:D,MATCH('BG Justif'!Q908,Tables!F:F,0)))&lt;&gt;"",HYPERLINK(INDEX(Tables!D:D,MATCH('BG Justif'!Q908,Tables!F:F,0)),"Tableau de variation"),"")</f>
        <v>#N/A</v>
      </c>
      <c r="T908" s="168"/>
      <c r="U908" s="169"/>
      <c r="Z908" s="233" t="str">
        <f t="shared" si="333"/>
        <v/>
      </c>
      <c r="AA908" s="233">
        <f t="shared" si="334"/>
        <v>0</v>
      </c>
      <c r="AB908" s="233">
        <f t="shared" si="324"/>
        <v>0</v>
      </c>
      <c r="AC908" s="233">
        <f t="shared" si="325"/>
        <v>0</v>
      </c>
      <c r="AD908" s="233">
        <f t="shared" si="326"/>
        <v>0</v>
      </c>
      <c r="AE908" s="233">
        <f t="shared" si="327"/>
        <v>0</v>
      </c>
      <c r="AF908" s="233">
        <f t="shared" si="328"/>
        <v>0</v>
      </c>
      <c r="AG908" s="233">
        <f t="shared" si="312"/>
        <v>0</v>
      </c>
      <c r="AH908" s="233">
        <f t="shared" si="313"/>
        <v>0</v>
      </c>
      <c r="AI908" s="233">
        <f t="shared" si="314"/>
        <v>0</v>
      </c>
      <c r="AJ908" s="233">
        <f t="shared" si="315"/>
        <v>0</v>
      </c>
      <c r="AK908" s="233">
        <f t="shared" si="316"/>
        <v>0</v>
      </c>
      <c r="AL908" s="233">
        <f t="shared" si="317"/>
        <v>0</v>
      </c>
      <c r="AM908" s="233">
        <f t="shared" si="318"/>
        <v>0</v>
      </c>
      <c r="AN908" s="233">
        <f t="shared" si="319"/>
        <v>0</v>
      </c>
      <c r="AO908" s="233">
        <f t="shared" si="320"/>
        <v>0</v>
      </c>
      <c r="AP908" s="233">
        <f t="shared" si="321"/>
        <v>0</v>
      </c>
      <c r="AQ908" s="233" t="str">
        <f t="shared" si="322"/>
        <v/>
      </c>
      <c r="AR908" s="113">
        <f t="shared" si="323"/>
        <v>0</v>
      </c>
    </row>
    <row r="909" spans="1:44">
      <c r="A909" s="158"/>
      <c r="B909" s="153"/>
      <c r="C909" s="154"/>
      <c r="D909" s="154"/>
      <c r="E909" s="154"/>
      <c r="F909" s="154"/>
      <c r="G909" s="154"/>
      <c r="H909" s="154"/>
      <c r="I909" s="150"/>
      <c r="J909" s="149"/>
      <c r="K909" s="151"/>
      <c r="L909" s="185">
        <f t="shared" si="329"/>
        <v>0</v>
      </c>
      <c r="M909" s="185">
        <f t="shared" si="330"/>
        <v>0</v>
      </c>
      <c r="N909" s="186">
        <f t="shared" si="331"/>
        <v>0</v>
      </c>
      <c r="O909" s="180"/>
      <c r="P909" s="177"/>
      <c r="Q909" s="166" t="str">
        <f t="shared" si="332"/>
        <v/>
      </c>
      <c r="R909" s="166"/>
      <c r="S909" s="167" t="e">
        <f>IF(HYPERLINK(INDEX(Tables!D:D,MATCH('BG Justif'!Q909,Tables!F:F,0)))&lt;&gt;"",HYPERLINK(INDEX(Tables!D:D,MATCH('BG Justif'!Q909,Tables!F:F,0)),"Tableau de variation"),"")</f>
        <v>#N/A</v>
      </c>
      <c r="T909" s="168"/>
      <c r="U909" s="169"/>
      <c r="Z909" s="233" t="str">
        <f t="shared" si="333"/>
        <v/>
      </c>
      <c r="AA909" s="233">
        <f t="shared" si="334"/>
        <v>0</v>
      </c>
      <c r="AB909" s="233">
        <f t="shared" si="324"/>
        <v>0</v>
      </c>
      <c r="AC909" s="233">
        <f t="shared" si="325"/>
        <v>0</v>
      </c>
      <c r="AD909" s="233">
        <f t="shared" si="326"/>
        <v>0</v>
      </c>
      <c r="AE909" s="233">
        <f t="shared" si="327"/>
        <v>0</v>
      </c>
      <c r="AF909" s="233">
        <f t="shared" si="328"/>
        <v>0</v>
      </c>
      <c r="AG909" s="233">
        <f t="shared" si="312"/>
        <v>0</v>
      </c>
      <c r="AH909" s="233">
        <f t="shared" si="313"/>
        <v>0</v>
      </c>
      <c r="AI909" s="233">
        <f t="shared" si="314"/>
        <v>0</v>
      </c>
      <c r="AJ909" s="233">
        <f t="shared" si="315"/>
        <v>0</v>
      </c>
      <c r="AK909" s="233">
        <f t="shared" si="316"/>
        <v>0</v>
      </c>
      <c r="AL909" s="233">
        <f t="shared" si="317"/>
        <v>0</v>
      </c>
      <c r="AM909" s="233">
        <f t="shared" si="318"/>
        <v>0</v>
      </c>
      <c r="AN909" s="233">
        <f t="shared" si="319"/>
        <v>0</v>
      </c>
      <c r="AO909" s="233">
        <f t="shared" si="320"/>
        <v>0</v>
      </c>
      <c r="AP909" s="233">
        <f t="shared" si="321"/>
        <v>0</v>
      </c>
      <c r="AQ909" s="233" t="str">
        <f t="shared" si="322"/>
        <v/>
      </c>
      <c r="AR909" s="113">
        <f t="shared" si="323"/>
        <v>0</v>
      </c>
    </row>
    <row r="910" spans="1:44">
      <c r="A910" s="158"/>
      <c r="B910" s="153"/>
      <c r="C910" s="154"/>
      <c r="D910" s="154"/>
      <c r="E910" s="154"/>
      <c r="F910" s="154"/>
      <c r="G910" s="154"/>
      <c r="H910" s="154"/>
      <c r="I910" s="141"/>
      <c r="J910" s="149"/>
      <c r="K910" s="143"/>
      <c r="L910" s="185">
        <f t="shared" si="329"/>
        <v>0</v>
      </c>
      <c r="M910" s="185">
        <f t="shared" si="330"/>
        <v>0</v>
      </c>
      <c r="N910" s="186">
        <f t="shared" si="331"/>
        <v>0</v>
      </c>
      <c r="O910" s="180"/>
      <c r="P910" s="177"/>
      <c r="Q910" s="166" t="str">
        <f t="shared" si="332"/>
        <v/>
      </c>
      <c r="R910" s="166"/>
      <c r="S910" s="167" t="e">
        <f>IF(HYPERLINK(INDEX(Tables!D:D,MATCH('BG Justif'!Q910,Tables!F:F,0)))&lt;&gt;"",HYPERLINK(INDEX(Tables!D:D,MATCH('BG Justif'!Q910,Tables!F:F,0)),"Tableau de variation"),"")</f>
        <v>#N/A</v>
      </c>
      <c r="T910" s="168"/>
      <c r="U910" s="169"/>
      <c r="Z910" s="233" t="str">
        <f t="shared" si="333"/>
        <v/>
      </c>
      <c r="AA910" s="233">
        <f t="shared" si="334"/>
        <v>0</v>
      </c>
      <c r="AB910" s="233">
        <f t="shared" si="324"/>
        <v>0</v>
      </c>
      <c r="AC910" s="233">
        <f t="shared" si="325"/>
        <v>0</v>
      </c>
      <c r="AD910" s="233">
        <f t="shared" si="326"/>
        <v>0</v>
      </c>
      <c r="AE910" s="233">
        <f t="shared" si="327"/>
        <v>0</v>
      </c>
      <c r="AF910" s="233">
        <f t="shared" si="328"/>
        <v>0</v>
      </c>
      <c r="AG910" s="233">
        <f t="shared" si="312"/>
        <v>0</v>
      </c>
      <c r="AH910" s="233">
        <f t="shared" si="313"/>
        <v>0</v>
      </c>
      <c r="AI910" s="233">
        <f t="shared" si="314"/>
        <v>0</v>
      </c>
      <c r="AJ910" s="233">
        <f t="shared" si="315"/>
        <v>0</v>
      </c>
      <c r="AK910" s="233">
        <f t="shared" si="316"/>
        <v>0</v>
      </c>
      <c r="AL910" s="233">
        <f t="shared" si="317"/>
        <v>0</v>
      </c>
      <c r="AM910" s="233">
        <f t="shared" si="318"/>
        <v>0</v>
      </c>
      <c r="AN910" s="233">
        <f t="shared" si="319"/>
        <v>0</v>
      </c>
      <c r="AO910" s="233">
        <f t="shared" si="320"/>
        <v>0</v>
      </c>
      <c r="AP910" s="233">
        <f t="shared" si="321"/>
        <v>0</v>
      </c>
      <c r="AQ910" s="233" t="str">
        <f t="shared" si="322"/>
        <v/>
      </c>
      <c r="AR910" s="113">
        <f t="shared" si="323"/>
        <v>0</v>
      </c>
    </row>
    <row r="911" spans="1:44">
      <c r="A911" s="158"/>
      <c r="B911" s="153"/>
      <c r="C911" s="154"/>
      <c r="D911" s="154"/>
      <c r="E911" s="154"/>
      <c r="F911" s="154"/>
      <c r="G911" s="154"/>
      <c r="H911" s="154"/>
      <c r="I911" s="150"/>
      <c r="J911" s="149"/>
      <c r="K911" s="151"/>
      <c r="L911" s="185">
        <f t="shared" si="329"/>
        <v>0</v>
      </c>
      <c r="M911" s="185">
        <f t="shared" si="330"/>
        <v>0</v>
      </c>
      <c r="N911" s="186">
        <f t="shared" si="331"/>
        <v>0</v>
      </c>
      <c r="O911" s="180"/>
      <c r="P911" s="177"/>
      <c r="Q911" s="166" t="str">
        <f t="shared" si="332"/>
        <v/>
      </c>
      <c r="R911" s="166"/>
      <c r="S911" s="167" t="e">
        <f>IF(HYPERLINK(INDEX(Tables!D:D,MATCH('BG Justif'!Q911,Tables!F:F,0)))&lt;&gt;"",HYPERLINK(INDEX(Tables!D:D,MATCH('BG Justif'!Q911,Tables!F:F,0)),"Tableau de variation"),"")</f>
        <v>#N/A</v>
      </c>
      <c r="T911" s="168"/>
      <c r="U911" s="169"/>
      <c r="Z911" s="233" t="str">
        <f t="shared" si="333"/>
        <v/>
      </c>
      <c r="AA911" s="233">
        <f t="shared" si="334"/>
        <v>0</v>
      </c>
      <c r="AB911" s="233">
        <f t="shared" si="324"/>
        <v>0</v>
      </c>
      <c r="AC911" s="233">
        <f t="shared" si="325"/>
        <v>0</v>
      </c>
      <c r="AD911" s="233">
        <f t="shared" si="326"/>
        <v>0</v>
      </c>
      <c r="AE911" s="233">
        <f t="shared" si="327"/>
        <v>0</v>
      </c>
      <c r="AF911" s="233">
        <f t="shared" si="328"/>
        <v>0</v>
      </c>
      <c r="AG911" s="233">
        <f t="shared" ref="AG911:AG974" si="335">+G911</f>
        <v>0</v>
      </c>
      <c r="AH911" s="233">
        <f t="shared" ref="AH911:AH974" si="336">+H911</f>
        <v>0</v>
      </c>
      <c r="AI911" s="233">
        <f t="shared" ref="AI911:AI974" si="337">+I911</f>
        <v>0</v>
      </c>
      <c r="AJ911" s="233">
        <f t="shared" ref="AJ911:AJ974" si="338">+J911</f>
        <v>0</v>
      </c>
      <c r="AK911" s="233">
        <f t="shared" ref="AK911:AK974" si="339">+K911</f>
        <v>0</v>
      </c>
      <c r="AL911" s="233">
        <f t="shared" ref="AL911:AL974" si="340">+L911</f>
        <v>0</v>
      </c>
      <c r="AM911" s="233">
        <f t="shared" ref="AM911:AM974" si="341">+M911</f>
        <v>0</v>
      </c>
      <c r="AN911" s="233">
        <f t="shared" ref="AN911:AN974" si="342">+N911</f>
        <v>0</v>
      </c>
      <c r="AO911" s="233">
        <f t="shared" ref="AO911:AO974" si="343">+O911</f>
        <v>0</v>
      </c>
      <c r="AP911" s="233">
        <f t="shared" ref="AP911:AP974" si="344">+P911</f>
        <v>0</v>
      </c>
      <c r="AQ911" s="233" t="str">
        <f t="shared" ref="AQ911:AQ974" si="345">+Q911</f>
        <v/>
      </c>
      <c r="AR911" s="113">
        <f t="shared" ref="AR911:AR974" si="346">+R911</f>
        <v>0</v>
      </c>
    </row>
    <row r="912" spans="1:44">
      <c r="A912" s="158"/>
      <c r="B912" s="153"/>
      <c r="C912" s="154"/>
      <c r="D912" s="154"/>
      <c r="E912" s="154"/>
      <c r="F912" s="154"/>
      <c r="G912" s="154"/>
      <c r="H912" s="154"/>
      <c r="I912" s="141"/>
      <c r="J912" s="149"/>
      <c r="K912" s="143"/>
      <c r="L912" s="185">
        <f t="shared" si="329"/>
        <v>0</v>
      </c>
      <c r="M912" s="185">
        <f t="shared" si="330"/>
        <v>0</v>
      </c>
      <c r="N912" s="186">
        <f t="shared" si="331"/>
        <v>0</v>
      </c>
      <c r="O912" s="180"/>
      <c r="P912" s="177"/>
      <c r="Q912" s="166" t="str">
        <f t="shared" si="332"/>
        <v/>
      </c>
      <c r="R912" s="166"/>
      <c r="S912" s="167" t="e">
        <f>IF(HYPERLINK(INDEX(Tables!D:D,MATCH('BG Justif'!Q912,Tables!F:F,0)))&lt;&gt;"",HYPERLINK(INDEX(Tables!D:D,MATCH('BG Justif'!Q912,Tables!F:F,0)),"Tableau de variation"),"")</f>
        <v>#N/A</v>
      </c>
      <c r="T912" s="168"/>
      <c r="U912" s="169"/>
      <c r="Z912" s="233" t="str">
        <f t="shared" si="333"/>
        <v/>
      </c>
      <c r="AA912" s="233">
        <f t="shared" si="334"/>
        <v>0</v>
      </c>
      <c r="AB912" s="233">
        <f t="shared" ref="AB912:AB975" si="347">+B912</f>
        <v>0</v>
      </c>
      <c r="AC912" s="233">
        <f t="shared" ref="AC912:AC975" si="348">+C912</f>
        <v>0</v>
      </c>
      <c r="AD912" s="233">
        <f t="shared" ref="AD912:AD975" si="349">+D912</f>
        <v>0</v>
      </c>
      <c r="AE912" s="233">
        <f t="shared" ref="AE912:AE975" si="350">+E912</f>
        <v>0</v>
      </c>
      <c r="AF912" s="233">
        <f t="shared" ref="AF912:AF975" si="351">+F912</f>
        <v>0</v>
      </c>
      <c r="AG912" s="233">
        <f t="shared" si="335"/>
        <v>0</v>
      </c>
      <c r="AH912" s="233">
        <f t="shared" si="336"/>
        <v>0</v>
      </c>
      <c r="AI912" s="233">
        <f t="shared" si="337"/>
        <v>0</v>
      </c>
      <c r="AJ912" s="233">
        <f t="shared" si="338"/>
        <v>0</v>
      </c>
      <c r="AK912" s="233">
        <f t="shared" si="339"/>
        <v>0</v>
      </c>
      <c r="AL912" s="233">
        <f t="shared" si="340"/>
        <v>0</v>
      </c>
      <c r="AM912" s="233">
        <f t="shared" si="341"/>
        <v>0</v>
      </c>
      <c r="AN912" s="233">
        <f t="shared" si="342"/>
        <v>0</v>
      </c>
      <c r="AO912" s="233">
        <f t="shared" si="343"/>
        <v>0</v>
      </c>
      <c r="AP912" s="233">
        <f t="shared" si="344"/>
        <v>0</v>
      </c>
      <c r="AQ912" s="233" t="str">
        <f t="shared" si="345"/>
        <v/>
      </c>
      <c r="AR912" s="113">
        <f t="shared" si="346"/>
        <v>0</v>
      </c>
    </row>
    <row r="913" spans="1:44">
      <c r="A913" s="158"/>
      <c r="B913" s="153"/>
      <c r="C913" s="154"/>
      <c r="D913" s="154"/>
      <c r="E913" s="154"/>
      <c r="F913" s="154"/>
      <c r="G913" s="154"/>
      <c r="H913" s="154"/>
      <c r="I913" s="150"/>
      <c r="J913" s="149"/>
      <c r="K913" s="151"/>
      <c r="L913" s="185">
        <f t="shared" si="329"/>
        <v>0</v>
      </c>
      <c r="M913" s="185">
        <f t="shared" si="330"/>
        <v>0</v>
      </c>
      <c r="N913" s="186">
        <f t="shared" si="331"/>
        <v>0</v>
      </c>
      <c r="O913" s="180"/>
      <c r="P913" s="177"/>
      <c r="Q913" s="166" t="str">
        <f t="shared" si="332"/>
        <v/>
      </c>
      <c r="R913" s="166"/>
      <c r="S913" s="167" t="e">
        <f>IF(HYPERLINK(INDEX(Tables!D:D,MATCH('BG Justif'!Q913,Tables!F:F,0)))&lt;&gt;"",HYPERLINK(INDEX(Tables!D:D,MATCH('BG Justif'!Q913,Tables!F:F,0)),"Tableau de variation"),"")</f>
        <v>#N/A</v>
      </c>
      <c r="T913" s="168"/>
      <c r="U913" s="169"/>
      <c r="Z913" s="233" t="str">
        <f t="shared" si="333"/>
        <v/>
      </c>
      <c r="AA913" s="233">
        <f t="shared" si="334"/>
        <v>0</v>
      </c>
      <c r="AB913" s="233">
        <f t="shared" si="347"/>
        <v>0</v>
      </c>
      <c r="AC913" s="233">
        <f t="shared" si="348"/>
        <v>0</v>
      </c>
      <c r="AD913" s="233">
        <f t="shared" si="349"/>
        <v>0</v>
      </c>
      <c r="AE913" s="233">
        <f t="shared" si="350"/>
        <v>0</v>
      </c>
      <c r="AF913" s="233">
        <f t="shared" si="351"/>
        <v>0</v>
      </c>
      <c r="AG913" s="233">
        <f t="shared" si="335"/>
        <v>0</v>
      </c>
      <c r="AH913" s="233">
        <f t="shared" si="336"/>
        <v>0</v>
      </c>
      <c r="AI913" s="233">
        <f t="shared" si="337"/>
        <v>0</v>
      </c>
      <c r="AJ913" s="233">
        <f t="shared" si="338"/>
        <v>0</v>
      </c>
      <c r="AK913" s="233">
        <f t="shared" si="339"/>
        <v>0</v>
      </c>
      <c r="AL913" s="233">
        <f t="shared" si="340"/>
        <v>0</v>
      </c>
      <c r="AM913" s="233">
        <f t="shared" si="341"/>
        <v>0</v>
      </c>
      <c r="AN913" s="233">
        <f t="shared" si="342"/>
        <v>0</v>
      </c>
      <c r="AO913" s="233">
        <f t="shared" si="343"/>
        <v>0</v>
      </c>
      <c r="AP913" s="233">
        <f t="shared" si="344"/>
        <v>0</v>
      </c>
      <c r="AQ913" s="233" t="str">
        <f t="shared" si="345"/>
        <v/>
      </c>
      <c r="AR913" s="113">
        <f t="shared" si="346"/>
        <v>0</v>
      </c>
    </row>
    <row r="914" spans="1:44">
      <c r="A914" s="158"/>
      <c r="B914" s="153"/>
      <c r="C914" s="154"/>
      <c r="D914" s="154"/>
      <c r="E914" s="154"/>
      <c r="F914" s="154"/>
      <c r="G914" s="154"/>
      <c r="H914" s="154"/>
      <c r="I914" s="141"/>
      <c r="J914" s="149"/>
      <c r="K914" s="143"/>
      <c r="L914" s="185">
        <f t="shared" si="329"/>
        <v>0</v>
      </c>
      <c r="M914" s="185">
        <f t="shared" si="330"/>
        <v>0</v>
      </c>
      <c r="N914" s="186">
        <f t="shared" si="331"/>
        <v>0</v>
      </c>
      <c r="O914" s="180"/>
      <c r="P914" s="177"/>
      <c r="Q914" s="166" t="str">
        <f t="shared" si="332"/>
        <v/>
      </c>
      <c r="R914" s="166"/>
      <c r="S914" s="167" t="e">
        <f>IF(HYPERLINK(INDEX(Tables!D:D,MATCH('BG Justif'!Q914,Tables!F:F,0)))&lt;&gt;"",HYPERLINK(INDEX(Tables!D:D,MATCH('BG Justif'!Q914,Tables!F:F,0)),"Tableau de variation"),"")</f>
        <v>#N/A</v>
      </c>
      <c r="T914" s="168"/>
      <c r="U914" s="169"/>
      <c r="Z914" s="233" t="str">
        <f t="shared" si="333"/>
        <v/>
      </c>
      <c r="AA914" s="233">
        <f t="shared" si="334"/>
        <v>0</v>
      </c>
      <c r="AB914" s="233">
        <f t="shared" si="347"/>
        <v>0</v>
      </c>
      <c r="AC914" s="233">
        <f t="shared" si="348"/>
        <v>0</v>
      </c>
      <c r="AD914" s="233">
        <f t="shared" si="349"/>
        <v>0</v>
      </c>
      <c r="AE914" s="233">
        <f t="shared" si="350"/>
        <v>0</v>
      </c>
      <c r="AF914" s="233">
        <f t="shared" si="351"/>
        <v>0</v>
      </c>
      <c r="AG914" s="233">
        <f t="shared" si="335"/>
        <v>0</v>
      </c>
      <c r="AH914" s="233">
        <f t="shared" si="336"/>
        <v>0</v>
      </c>
      <c r="AI914" s="233">
        <f t="shared" si="337"/>
        <v>0</v>
      </c>
      <c r="AJ914" s="233">
        <f t="shared" si="338"/>
        <v>0</v>
      </c>
      <c r="AK914" s="233">
        <f t="shared" si="339"/>
        <v>0</v>
      </c>
      <c r="AL914" s="233">
        <f t="shared" si="340"/>
        <v>0</v>
      </c>
      <c r="AM914" s="233">
        <f t="shared" si="341"/>
        <v>0</v>
      </c>
      <c r="AN914" s="233">
        <f t="shared" si="342"/>
        <v>0</v>
      </c>
      <c r="AO914" s="233">
        <f t="shared" si="343"/>
        <v>0</v>
      </c>
      <c r="AP914" s="233">
        <f t="shared" si="344"/>
        <v>0</v>
      </c>
      <c r="AQ914" s="233" t="str">
        <f t="shared" si="345"/>
        <v/>
      </c>
      <c r="AR914" s="113">
        <f t="shared" si="346"/>
        <v>0</v>
      </c>
    </row>
    <row r="915" spans="1:44">
      <c r="A915" s="158"/>
      <c r="B915" s="153"/>
      <c r="C915" s="154"/>
      <c r="D915" s="154"/>
      <c r="E915" s="154"/>
      <c r="F915" s="154"/>
      <c r="G915" s="154"/>
      <c r="H915" s="154"/>
      <c r="I915" s="150"/>
      <c r="J915" s="149"/>
      <c r="K915" s="151"/>
      <c r="L915" s="185">
        <f t="shared" si="329"/>
        <v>0</v>
      </c>
      <c r="M915" s="185">
        <f t="shared" si="330"/>
        <v>0</v>
      </c>
      <c r="N915" s="186">
        <f t="shared" si="331"/>
        <v>0</v>
      </c>
      <c r="O915" s="180"/>
      <c r="P915" s="177"/>
      <c r="Q915" s="166" t="str">
        <f t="shared" si="332"/>
        <v/>
      </c>
      <c r="R915" s="166"/>
      <c r="S915" s="167" t="e">
        <f>IF(HYPERLINK(INDEX(Tables!D:D,MATCH('BG Justif'!Q915,Tables!F:F,0)))&lt;&gt;"",HYPERLINK(INDEX(Tables!D:D,MATCH('BG Justif'!Q915,Tables!F:F,0)),"Tableau de variation"),"")</f>
        <v>#N/A</v>
      </c>
      <c r="T915" s="168"/>
      <c r="U915" s="169"/>
      <c r="Z915" s="233" t="str">
        <f t="shared" si="333"/>
        <v/>
      </c>
      <c r="AA915" s="233">
        <f t="shared" si="334"/>
        <v>0</v>
      </c>
      <c r="AB915" s="233">
        <f t="shared" si="347"/>
        <v>0</v>
      </c>
      <c r="AC915" s="233">
        <f t="shared" si="348"/>
        <v>0</v>
      </c>
      <c r="AD915" s="233">
        <f t="shared" si="349"/>
        <v>0</v>
      </c>
      <c r="AE915" s="233">
        <f t="shared" si="350"/>
        <v>0</v>
      </c>
      <c r="AF915" s="233">
        <f t="shared" si="351"/>
        <v>0</v>
      </c>
      <c r="AG915" s="233">
        <f t="shared" si="335"/>
        <v>0</v>
      </c>
      <c r="AH915" s="233">
        <f t="shared" si="336"/>
        <v>0</v>
      </c>
      <c r="AI915" s="233">
        <f t="shared" si="337"/>
        <v>0</v>
      </c>
      <c r="AJ915" s="233">
        <f t="shared" si="338"/>
        <v>0</v>
      </c>
      <c r="AK915" s="233">
        <f t="shared" si="339"/>
        <v>0</v>
      </c>
      <c r="AL915" s="233">
        <f t="shared" si="340"/>
        <v>0</v>
      </c>
      <c r="AM915" s="233">
        <f t="shared" si="341"/>
        <v>0</v>
      </c>
      <c r="AN915" s="233">
        <f t="shared" si="342"/>
        <v>0</v>
      </c>
      <c r="AO915" s="233">
        <f t="shared" si="343"/>
        <v>0</v>
      </c>
      <c r="AP915" s="233">
        <f t="shared" si="344"/>
        <v>0</v>
      </c>
      <c r="AQ915" s="233" t="str">
        <f t="shared" si="345"/>
        <v/>
      </c>
      <c r="AR915" s="113">
        <f t="shared" si="346"/>
        <v>0</v>
      </c>
    </row>
    <row r="916" spans="1:44">
      <c r="A916" s="158"/>
      <c r="B916" s="153"/>
      <c r="C916" s="154"/>
      <c r="D916" s="154"/>
      <c r="E916" s="154"/>
      <c r="F916" s="154"/>
      <c r="G916" s="154"/>
      <c r="H916" s="154"/>
      <c r="I916" s="141"/>
      <c r="J916" s="149"/>
      <c r="K916" s="143"/>
      <c r="L916" s="185">
        <f t="shared" si="329"/>
        <v>0</v>
      </c>
      <c r="M916" s="185">
        <f t="shared" si="330"/>
        <v>0</v>
      </c>
      <c r="N916" s="186">
        <f t="shared" si="331"/>
        <v>0</v>
      </c>
      <c r="O916" s="180"/>
      <c r="P916" s="177"/>
      <c r="Q916" s="166" t="str">
        <f t="shared" si="332"/>
        <v/>
      </c>
      <c r="R916" s="166"/>
      <c r="S916" s="167" t="e">
        <f>IF(HYPERLINK(INDEX(Tables!D:D,MATCH('BG Justif'!Q916,Tables!F:F,0)))&lt;&gt;"",HYPERLINK(INDEX(Tables!D:D,MATCH('BG Justif'!Q916,Tables!F:F,0)),"Tableau de variation"),"")</f>
        <v>#N/A</v>
      </c>
      <c r="T916" s="168"/>
      <c r="U916" s="169"/>
      <c r="Z916" s="233" t="str">
        <f t="shared" si="333"/>
        <v/>
      </c>
      <c r="AA916" s="233">
        <f t="shared" si="334"/>
        <v>0</v>
      </c>
      <c r="AB916" s="233">
        <f t="shared" si="347"/>
        <v>0</v>
      </c>
      <c r="AC916" s="233">
        <f t="shared" si="348"/>
        <v>0</v>
      </c>
      <c r="AD916" s="233">
        <f t="shared" si="349"/>
        <v>0</v>
      </c>
      <c r="AE916" s="233">
        <f t="shared" si="350"/>
        <v>0</v>
      </c>
      <c r="AF916" s="233">
        <f t="shared" si="351"/>
        <v>0</v>
      </c>
      <c r="AG916" s="233">
        <f t="shared" si="335"/>
        <v>0</v>
      </c>
      <c r="AH916" s="233">
        <f t="shared" si="336"/>
        <v>0</v>
      </c>
      <c r="AI916" s="233">
        <f t="shared" si="337"/>
        <v>0</v>
      </c>
      <c r="AJ916" s="233">
        <f t="shared" si="338"/>
        <v>0</v>
      </c>
      <c r="AK916" s="233">
        <f t="shared" si="339"/>
        <v>0</v>
      </c>
      <c r="AL916" s="233">
        <f t="shared" si="340"/>
        <v>0</v>
      </c>
      <c r="AM916" s="233">
        <f t="shared" si="341"/>
        <v>0</v>
      </c>
      <c r="AN916" s="233">
        <f t="shared" si="342"/>
        <v>0</v>
      </c>
      <c r="AO916" s="233">
        <f t="shared" si="343"/>
        <v>0</v>
      </c>
      <c r="AP916" s="233">
        <f t="shared" si="344"/>
        <v>0</v>
      </c>
      <c r="AQ916" s="233" t="str">
        <f t="shared" si="345"/>
        <v/>
      </c>
      <c r="AR916" s="113">
        <f t="shared" si="346"/>
        <v>0</v>
      </c>
    </row>
    <row r="917" spans="1:44">
      <c r="A917" s="158"/>
      <c r="B917" s="153"/>
      <c r="C917" s="154"/>
      <c r="D917" s="154"/>
      <c r="E917" s="154"/>
      <c r="F917" s="154"/>
      <c r="G917" s="154"/>
      <c r="H917" s="154"/>
      <c r="I917" s="150"/>
      <c r="J917" s="149"/>
      <c r="K917" s="151"/>
      <c r="L917" s="185">
        <f t="shared" si="329"/>
        <v>0</v>
      </c>
      <c r="M917" s="185">
        <f t="shared" si="330"/>
        <v>0</v>
      </c>
      <c r="N917" s="186">
        <f t="shared" si="331"/>
        <v>0</v>
      </c>
      <c r="O917" s="180"/>
      <c r="P917" s="177"/>
      <c r="Q917" s="166" t="str">
        <f t="shared" si="332"/>
        <v/>
      </c>
      <c r="R917" s="166"/>
      <c r="S917" s="167" t="e">
        <f>IF(HYPERLINK(INDEX(Tables!D:D,MATCH('BG Justif'!Q917,Tables!F:F,0)))&lt;&gt;"",HYPERLINK(INDEX(Tables!D:D,MATCH('BG Justif'!Q917,Tables!F:F,0)),"Tableau de variation"),"")</f>
        <v>#N/A</v>
      </c>
      <c r="T917" s="168"/>
      <c r="U917" s="169"/>
      <c r="Z917" s="233" t="str">
        <f t="shared" si="333"/>
        <v/>
      </c>
      <c r="AA917" s="233">
        <f t="shared" si="334"/>
        <v>0</v>
      </c>
      <c r="AB917" s="233">
        <f t="shared" si="347"/>
        <v>0</v>
      </c>
      <c r="AC917" s="233">
        <f t="shared" si="348"/>
        <v>0</v>
      </c>
      <c r="AD917" s="233">
        <f t="shared" si="349"/>
        <v>0</v>
      </c>
      <c r="AE917" s="233">
        <f t="shared" si="350"/>
        <v>0</v>
      </c>
      <c r="AF917" s="233">
        <f t="shared" si="351"/>
        <v>0</v>
      </c>
      <c r="AG917" s="233">
        <f t="shared" si="335"/>
        <v>0</v>
      </c>
      <c r="AH917" s="233">
        <f t="shared" si="336"/>
        <v>0</v>
      </c>
      <c r="AI917" s="233">
        <f t="shared" si="337"/>
        <v>0</v>
      </c>
      <c r="AJ917" s="233">
        <f t="shared" si="338"/>
        <v>0</v>
      </c>
      <c r="AK917" s="233">
        <f t="shared" si="339"/>
        <v>0</v>
      </c>
      <c r="AL917" s="233">
        <f t="shared" si="340"/>
        <v>0</v>
      </c>
      <c r="AM917" s="233">
        <f t="shared" si="341"/>
        <v>0</v>
      </c>
      <c r="AN917" s="233">
        <f t="shared" si="342"/>
        <v>0</v>
      </c>
      <c r="AO917" s="233">
        <f t="shared" si="343"/>
        <v>0</v>
      </c>
      <c r="AP917" s="233">
        <f t="shared" si="344"/>
        <v>0</v>
      </c>
      <c r="AQ917" s="233" t="str">
        <f t="shared" si="345"/>
        <v/>
      </c>
      <c r="AR917" s="113">
        <f t="shared" si="346"/>
        <v>0</v>
      </c>
    </row>
    <row r="918" spans="1:44">
      <c r="A918" s="158"/>
      <c r="B918" s="153"/>
      <c r="C918" s="154"/>
      <c r="D918" s="154"/>
      <c r="E918" s="154"/>
      <c r="F918" s="154"/>
      <c r="G918" s="154"/>
      <c r="H918" s="154"/>
      <c r="I918" s="141"/>
      <c r="J918" s="149"/>
      <c r="K918" s="143"/>
      <c r="L918" s="185">
        <f t="shared" si="329"/>
        <v>0</v>
      </c>
      <c r="M918" s="185">
        <f t="shared" si="330"/>
        <v>0</v>
      </c>
      <c r="N918" s="186">
        <f t="shared" si="331"/>
        <v>0</v>
      </c>
      <c r="O918" s="180"/>
      <c r="P918" s="177"/>
      <c r="Q918" s="166" t="str">
        <f t="shared" si="332"/>
        <v/>
      </c>
      <c r="R918" s="166"/>
      <c r="S918" s="167" t="e">
        <f>IF(HYPERLINK(INDEX(Tables!D:D,MATCH('BG Justif'!Q918,Tables!F:F,0)))&lt;&gt;"",HYPERLINK(INDEX(Tables!D:D,MATCH('BG Justif'!Q918,Tables!F:F,0)),"Tableau de variation"),"")</f>
        <v>#N/A</v>
      </c>
      <c r="T918" s="168"/>
      <c r="U918" s="169"/>
      <c r="Z918" s="233" t="str">
        <f t="shared" si="333"/>
        <v/>
      </c>
      <c r="AA918" s="233">
        <f t="shared" si="334"/>
        <v>0</v>
      </c>
      <c r="AB918" s="233">
        <f t="shared" si="347"/>
        <v>0</v>
      </c>
      <c r="AC918" s="233">
        <f t="shared" si="348"/>
        <v>0</v>
      </c>
      <c r="AD918" s="233">
        <f t="shared" si="349"/>
        <v>0</v>
      </c>
      <c r="AE918" s="233">
        <f t="shared" si="350"/>
        <v>0</v>
      </c>
      <c r="AF918" s="233">
        <f t="shared" si="351"/>
        <v>0</v>
      </c>
      <c r="AG918" s="233">
        <f t="shared" si="335"/>
        <v>0</v>
      </c>
      <c r="AH918" s="233">
        <f t="shared" si="336"/>
        <v>0</v>
      </c>
      <c r="AI918" s="233">
        <f t="shared" si="337"/>
        <v>0</v>
      </c>
      <c r="AJ918" s="233">
        <f t="shared" si="338"/>
        <v>0</v>
      </c>
      <c r="AK918" s="233">
        <f t="shared" si="339"/>
        <v>0</v>
      </c>
      <c r="AL918" s="233">
        <f t="shared" si="340"/>
        <v>0</v>
      </c>
      <c r="AM918" s="233">
        <f t="shared" si="341"/>
        <v>0</v>
      </c>
      <c r="AN918" s="233">
        <f t="shared" si="342"/>
        <v>0</v>
      </c>
      <c r="AO918" s="233">
        <f t="shared" si="343"/>
        <v>0</v>
      </c>
      <c r="AP918" s="233">
        <f t="shared" si="344"/>
        <v>0</v>
      </c>
      <c r="AQ918" s="233" t="str">
        <f t="shared" si="345"/>
        <v/>
      </c>
      <c r="AR918" s="113">
        <f t="shared" si="346"/>
        <v>0</v>
      </c>
    </row>
    <row r="919" spans="1:44">
      <c r="A919" s="158"/>
      <c r="B919" s="153"/>
      <c r="C919" s="154"/>
      <c r="D919" s="154"/>
      <c r="E919" s="154"/>
      <c r="F919" s="154"/>
      <c r="G919" s="154"/>
      <c r="H919" s="154"/>
      <c r="I919" s="150"/>
      <c r="J919" s="149"/>
      <c r="K919" s="151"/>
      <c r="L919" s="185">
        <f t="shared" si="329"/>
        <v>0</v>
      </c>
      <c r="M919" s="185">
        <f t="shared" si="330"/>
        <v>0</v>
      </c>
      <c r="N919" s="186">
        <f t="shared" si="331"/>
        <v>0</v>
      </c>
      <c r="O919" s="180"/>
      <c r="P919" s="177"/>
      <c r="Q919" s="166" t="str">
        <f t="shared" si="332"/>
        <v/>
      </c>
      <c r="R919" s="166"/>
      <c r="S919" s="167" t="e">
        <f>IF(HYPERLINK(INDEX(Tables!D:D,MATCH('BG Justif'!Q919,Tables!F:F,0)))&lt;&gt;"",HYPERLINK(INDEX(Tables!D:D,MATCH('BG Justif'!Q919,Tables!F:F,0)),"Tableau de variation"),"")</f>
        <v>#N/A</v>
      </c>
      <c r="T919" s="168"/>
      <c r="U919" s="169"/>
      <c r="Z919" s="233" t="str">
        <f t="shared" si="333"/>
        <v/>
      </c>
      <c r="AA919" s="233">
        <f t="shared" si="334"/>
        <v>0</v>
      </c>
      <c r="AB919" s="233">
        <f t="shared" si="347"/>
        <v>0</v>
      </c>
      <c r="AC919" s="233">
        <f t="shared" si="348"/>
        <v>0</v>
      </c>
      <c r="AD919" s="233">
        <f t="shared" si="349"/>
        <v>0</v>
      </c>
      <c r="AE919" s="233">
        <f t="shared" si="350"/>
        <v>0</v>
      </c>
      <c r="AF919" s="233">
        <f t="shared" si="351"/>
        <v>0</v>
      </c>
      <c r="AG919" s="233">
        <f t="shared" si="335"/>
        <v>0</v>
      </c>
      <c r="AH919" s="233">
        <f t="shared" si="336"/>
        <v>0</v>
      </c>
      <c r="AI919" s="233">
        <f t="shared" si="337"/>
        <v>0</v>
      </c>
      <c r="AJ919" s="233">
        <f t="shared" si="338"/>
        <v>0</v>
      </c>
      <c r="AK919" s="233">
        <f t="shared" si="339"/>
        <v>0</v>
      </c>
      <c r="AL919" s="233">
        <f t="shared" si="340"/>
        <v>0</v>
      </c>
      <c r="AM919" s="233">
        <f t="shared" si="341"/>
        <v>0</v>
      </c>
      <c r="AN919" s="233">
        <f t="shared" si="342"/>
        <v>0</v>
      </c>
      <c r="AO919" s="233">
        <f t="shared" si="343"/>
        <v>0</v>
      </c>
      <c r="AP919" s="233">
        <f t="shared" si="344"/>
        <v>0</v>
      </c>
      <c r="AQ919" s="233" t="str">
        <f t="shared" si="345"/>
        <v/>
      </c>
      <c r="AR919" s="113">
        <f t="shared" si="346"/>
        <v>0</v>
      </c>
    </row>
    <row r="920" spans="1:44">
      <c r="A920" s="158"/>
      <c r="B920" s="153"/>
      <c r="C920" s="154"/>
      <c r="D920" s="154"/>
      <c r="E920" s="154"/>
      <c r="F920" s="154"/>
      <c r="G920" s="154"/>
      <c r="H920" s="154"/>
      <c r="I920" s="141"/>
      <c r="J920" s="149"/>
      <c r="K920" s="143"/>
      <c r="L920" s="185">
        <f t="shared" si="329"/>
        <v>0</v>
      </c>
      <c r="M920" s="185">
        <f t="shared" si="330"/>
        <v>0</v>
      </c>
      <c r="N920" s="186">
        <f t="shared" si="331"/>
        <v>0</v>
      </c>
      <c r="O920" s="180"/>
      <c r="P920" s="177"/>
      <c r="Q920" s="166" t="str">
        <f t="shared" si="332"/>
        <v/>
      </c>
      <c r="R920" s="166"/>
      <c r="S920" s="167" t="e">
        <f>IF(HYPERLINK(INDEX(Tables!D:D,MATCH('BG Justif'!Q920,Tables!F:F,0)))&lt;&gt;"",HYPERLINK(INDEX(Tables!D:D,MATCH('BG Justif'!Q920,Tables!F:F,0)),"Tableau de variation"),"")</f>
        <v>#N/A</v>
      </c>
      <c r="T920" s="168"/>
      <c r="U920" s="169"/>
      <c r="Z920" s="233" t="str">
        <f t="shared" si="333"/>
        <v/>
      </c>
      <c r="AA920" s="233">
        <f t="shared" si="334"/>
        <v>0</v>
      </c>
      <c r="AB920" s="233">
        <f t="shared" si="347"/>
        <v>0</v>
      </c>
      <c r="AC920" s="233">
        <f t="shared" si="348"/>
        <v>0</v>
      </c>
      <c r="AD920" s="233">
        <f t="shared" si="349"/>
        <v>0</v>
      </c>
      <c r="AE920" s="233">
        <f t="shared" si="350"/>
        <v>0</v>
      </c>
      <c r="AF920" s="233">
        <f t="shared" si="351"/>
        <v>0</v>
      </c>
      <c r="AG920" s="233">
        <f t="shared" si="335"/>
        <v>0</v>
      </c>
      <c r="AH920" s="233">
        <f t="shared" si="336"/>
        <v>0</v>
      </c>
      <c r="AI920" s="233">
        <f t="shared" si="337"/>
        <v>0</v>
      </c>
      <c r="AJ920" s="233">
        <f t="shared" si="338"/>
        <v>0</v>
      </c>
      <c r="AK920" s="233">
        <f t="shared" si="339"/>
        <v>0</v>
      </c>
      <c r="AL920" s="233">
        <f t="shared" si="340"/>
        <v>0</v>
      </c>
      <c r="AM920" s="233">
        <f t="shared" si="341"/>
        <v>0</v>
      </c>
      <c r="AN920" s="233">
        <f t="shared" si="342"/>
        <v>0</v>
      </c>
      <c r="AO920" s="233">
        <f t="shared" si="343"/>
        <v>0</v>
      </c>
      <c r="AP920" s="233">
        <f t="shared" si="344"/>
        <v>0</v>
      </c>
      <c r="AQ920" s="233" t="str">
        <f t="shared" si="345"/>
        <v/>
      </c>
      <c r="AR920" s="113">
        <f t="shared" si="346"/>
        <v>0</v>
      </c>
    </row>
    <row r="921" spans="1:44">
      <c r="A921" s="158"/>
      <c r="B921" s="153"/>
      <c r="C921" s="154"/>
      <c r="D921" s="154"/>
      <c r="E921" s="154"/>
      <c r="F921" s="154"/>
      <c r="G921" s="154"/>
      <c r="H921" s="154"/>
      <c r="I921" s="150"/>
      <c r="J921" s="149"/>
      <c r="K921" s="151"/>
      <c r="L921" s="185">
        <f t="shared" si="329"/>
        <v>0</v>
      </c>
      <c r="M921" s="185">
        <f t="shared" si="330"/>
        <v>0</v>
      </c>
      <c r="N921" s="186">
        <f t="shared" si="331"/>
        <v>0</v>
      </c>
      <c r="O921" s="180"/>
      <c r="P921" s="177"/>
      <c r="Q921" s="166" t="str">
        <f t="shared" si="332"/>
        <v/>
      </c>
      <c r="R921" s="166"/>
      <c r="S921" s="167" t="e">
        <f>IF(HYPERLINK(INDEX(Tables!D:D,MATCH('BG Justif'!Q921,Tables!F:F,0)))&lt;&gt;"",HYPERLINK(INDEX(Tables!D:D,MATCH('BG Justif'!Q921,Tables!F:F,0)),"Tableau de variation"),"")</f>
        <v>#N/A</v>
      </c>
      <c r="T921" s="168"/>
      <c r="U921" s="169"/>
      <c r="Z921" s="233" t="str">
        <f t="shared" si="333"/>
        <v/>
      </c>
      <c r="AA921" s="233">
        <f t="shared" si="334"/>
        <v>0</v>
      </c>
      <c r="AB921" s="233">
        <f t="shared" si="347"/>
        <v>0</v>
      </c>
      <c r="AC921" s="233">
        <f t="shared" si="348"/>
        <v>0</v>
      </c>
      <c r="AD921" s="233">
        <f t="shared" si="349"/>
        <v>0</v>
      </c>
      <c r="AE921" s="233">
        <f t="shared" si="350"/>
        <v>0</v>
      </c>
      <c r="AF921" s="233">
        <f t="shared" si="351"/>
        <v>0</v>
      </c>
      <c r="AG921" s="233">
        <f t="shared" si="335"/>
        <v>0</v>
      </c>
      <c r="AH921" s="233">
        <f t="shared" si="336"/>
        <v>0</v>
      </c>
      <c r="AI921" s="233">
        <f t="shared" si="337"/>
        <v>0</v>
      </c>
      <c r="AJ921" s="233">
        <f t="shared" si="338"/>
        <v>0</v>
      </c>
      <c r="AK921" s="233">
        <f t="shared" si="339"/>
        <v>0</v>
      </c>
      <c r="AL921" s="233">
        <f t="shared" si="340"/>
        <v>0</v>
      </c>
      <c r="AM921" s="233">
        <f t="shared" si="341"/>
        <v>0</v>
      </c>
      <c r="AN921" s="233">
        <f t="shared" si="342"/>
        <v>0</v>
      </c>
      <c r="AO921" s="233">
        <f t="shared" si="343"/>
        <v>0</v>
      </c>
      <c r="AP921" s="233">
        <f t="shared" si="344"/>
        <v>0</v>
      </c>
      <c r="AQ921" s="233" t="str">
        <f t="shared" si="345"/>
        <v/>
      </c>
      <c r="AR921" s="113">
        <f t="shared" si="346"/>
        <v>0</v>
      </c>
    </row>
    <row r="922" spans="1:44">
      <c r="A922" s="158"/>
      <c r="B922" s="153"/>
      <c r="C922" s="154"/>
      <c r="D922" s="154"/>
      <c r="E922" s="154"/>
      <c r="F922" s="154"/>
      <c r="G922" s="154"/>
      <c r="H922" s="154"/>
      <c r="I922" s="141"/>
      <c r="J922" s="149"/>
      <c r="K922" s="143"/>
      <c r="L922" s="185">
        <f t="shared" si="329"/>
        <v>0</v>
      </c>
      <c r="M922" s="185">
        <f t="shared" si="330"/>
        <v>0</v>
      </c>
      <c r="N922" s="186">
        <f t="shared" si="331"/>
        <v>0</v>
      </c>
      <c r="O922" s="180"/>
      <c r="P922" s="177"/>
      <c r="Q922" s="166" t="str">
        <f t="shared" si="332"/>
        <v/>
      </c>
      <c r="R922" s="166"/>
      <c r="S922" s="167" t="e">
        <f>IF(HYPERLINK(INDEX(Tables!D:D,MATCH('BG Justif'!Q922,Tables!F:F,0)))&lt;&gt;"",HYPERLINK(INDEX(Tables!D:D,MATCH('BG Justif'!Q922,Tables!F:F,0)),"Tableau de variation"),"")</f>
        <v>#N/A</v>
      </c>
      <c r="T922" s="168"/>
      <c r="U922" s="169"/>
      <c r="Z922" s="233" t="str">
        <f t="shared" si="333"/>
        <v/>
      </c>
      <c r="AA922" s="233">
        <f t="shared" si="334"/>
        <v>0</v>
      </c>
      <c r="AB922" s="233">
        <f t="shared" si="347"/>
        <v>0</v>
      </c>
      <c r="AC922" s="233">
        <f t="shared" si="348"/>
        <v>0</v>
      </c>
      <c r="AD922" s="233">
        <f t="shared" si="349"/>
        <v>0</v>
      </c>
      <c r="AE922" s="233">
        <f t="shared" si="350"/>
        <v>0</v>
      </c>
      <c r="AF922" s="233">
        <f t="shared" si="351"/>
        <v>0</v>
      </c>
      <c r="AG922" s="233">
        <f t="shared" si="335"/>
        <v>0</v>
      </c>
      <c r="AH922" s="233">
        <f t="shared" si="336"/>
        <v>0</v>
      </c>
      <c r="AI922" s="233">
        <f t="shared" si="337"/>
        <v>0</v>
      </c>
      <c r="AJ922" s="233">
        <f t="shared" si="338"/>
        <v>0</v>
      </c>
      <c r="AK922" s="233">
        <f t="shared" si="339"/>
        <v>0</v>
      </c>
      <c r="AL922" s="233">
        <f t="shared" si="340"/>
        <v>0</v>
      </c>
      <c r="AM922" s="233">
        <f t="shared" si="341"/>
        <v>0</v>
      </c>
      <c r="AN922" s="233">
        <f t="shared" si="342"/>
        <v>0</v>
      </c>
      <c r="AO922" s="233">
        <f t="shared" si="343"/>
        <v>0</v>
      </c>
      <c r="AP922" s="233">
        <f t="shared" si="344"/>
        <v>0</v>
      </c>
      <c r="AQ922" s="233" t="str">
        <f t="shared" si="345"/>
        <v/>
      </c>
      <c r="AR922" s="113">
        <f t="shared" si="346"/>
        <v>0</v>
      </c>
    </row>
    <row r="923" spans="1:44">
      <c r="A923" s="158"/>
      <c r="B923" s="153"/>
      <c r="C923" s="154"/>
      <c r="D923" s="154"/>
      <c r="E923" s="154"/>
      <c r="F923" s="154"/>
      <c r="G923" s="154"/>
      <c r="H923" s="154"/>
      <c r="I923" s="150"/>
      <c r="J923" s="149"/>
      <c r="K923" s="151"/>
      <c r="L923" s="185">
        <f t="shared" si="329"/>
        <v>0</v>
      </c>
      <c r="M923" s="185">
        <f t="shared" si="330"/>
        <v>0</v>
      </c>
      <c r="N923" s="186">
        <f t="shared" si="331"/>
        <v>0</v>
      </c>
      <c r="O923" s="180"/>
      <c r="P923" s="177"/>
      <c r="Q923" s="166" t="str">
        <f t="shared" si="332"/>
        <v/>
      </c>
      <c r="R923" s="166"/>
      <c r="S923" s="167" t="e">
        <f>IF(HYPERLINK(INDEX(Tables!D:D,MATCH('BG Justif'!Q923,Tables!F:F,0)))&lt;&gt;"",HYPERLINK(INDEX(Tables!D:D,MATCH('BG Justif'!Q923,Tables!F:F,0)),"Tableau de variation"),"")</f>
        <v>#N/A</v>
      </c>
      <c r="T923" s="168"/>
      <c r="U923" s="169"/>
      <c r="Z923" s="233" t="str">
        <f t="shared" si="333"/>
        <v/>
      </c>
      <c r="AA923" s="233">
        <f t="shared" si="334"/>
        <v>0</v>
      </c>
      <c r="AB923" s="233">
        <f t="shared" si="347"/>
        <v>0</v>
      </c>
      <c r="AC923" s="233">
        <f t="shared" si="348"/>
        <v>0</v>
      </c>
      <c r="AD923" s="233">
        <f t="shared" si="349"/>
        <v>0</v>
      </c>
      <c r="AE923" s="233">
        <f t="shared" si="350"/>
        <v>0</v>
      </c>
      <c r="AF923" s="233">
        <f t="shared" si="351"/>
        <v>0</v>
      </c>
      <c r="AG923" s="233">
        <f t="shared" si="335"/>
        <v>0</v>
      </c>
      <c r="AH923" s="233">
        <f t="shared" si="336"/>
        <v>0</v>
      </c>
      <c r="AI923" s="233">
        <f t="shared" si="337"/>
        <v>0</v>
      </c>
      <c r="AJ923" s="233">
        <f t="shared" si="338"/>
        <v>0</v>
      </c>
      <c r="AK923" s="233">
        <f t="shared" si="339"/>
        <v>0</v>
      </c>
      <c r="AL923" s="233">
        <f t="shared" si="340"/>
        <v>0</v>
      </c>
      <c r="AM923" s="233">
        <f t="shared" si="341"/>
        <v>0</v>
      </c>
      <c r="AN923" s="233">
        <f t="shared" si="342"/>
        <v>0</v>
      </c>
      <c r="AO923" s="233">
        <f t="shared" si="343"/>
        <v>0</v>
      </c>
      <c r="AP923" s="233">
        <f t="shared" si="344"/>
        <v>0</v>
      </c>
      <c r="AQ923" s="233" t="str">
        <f t="shared" si="345"/>
        <v/>
      </c>
      <c r="AR923" s="113">
        <f t="shared" si="346"/>
        <v>0</v>
      </c>
    </row>
    <row r="924" spans="1:44">
      <c r="A924" s="158"/>
      <c r="B924" s="153"/>
      <c r="C924" s="154"/>
      <c r="D924" s="154"/>
      <c r="E924" s="154"/>
      <c r="F924" s="154"/>
      <c r="G924" s="154"/>
      <c r="H924" s="154"/>
      <c r="I924" s="141"/>
      <c r="J924" s="149"/>
      <c r="K924" s="143"/>
      <c r="L924" s="185">
        <f t="shared" si="329"/>
        <v>0</v>
      </c>
      <c r="M924" s="185">
        <f t="shared" si="330"/>
        <v>0</v>
      </c>
      <c r="N924" s="186">
        <f t="shared" si="331"/>
        <v>0</v>
      </c>
      <c r="O924" s="180"/>
      <c r="P924" s="177"/>
      <c r="Q924" s="166" t="str">
        <f t="shared" si="332"/>
        <v/>
      </c>
      <c r="R924" s="166"/>
      <c r="S924" s="167" t="e">
        <f>IF(HYPERLINK(INDEX(Tables!D:D,MATCH('BG Justif'!Q924,Tables!F:F,0)))&lt;&gt;"",HYPERLINK(INDEX(Tables!D:D,MATCH('BG Justif'!Q924,Tables!F:F,0)),"Tableau de variation"),"")</f>
        <v>#N/A</v>
      </c>
      <c r="T924" s="168"/>
      <c r="U924" s="169"/>
      <c r="Z924" s="233" t="str">
        <f t="shared" si="333"/>
        <v/>
      </c>
      <c r="AA924" s="233">
        <f t="shared" si="334"/>
        <v>0</v>
      </c>
      <c r="AB924" s="233">
        <f t="shared" si="347"/>
        <v>0</v>
      </c>
      <c r="AC924" s="233">
        <f t="shared" si="348"/>
        <v>0</v>
      </c>
      <c r="AD924" s="233">
        <f t="shared" si="349"/>
        <v>0</v>
      </c>
      <c r="AE924" s="233">
        <f t="shared" si="350"/>
        <v>0</v>
      </c>
      <c r="AF924" s="233">
        <f t="shared" si="351"/>
        <v>0</v>
      </c>
      <c r="AG924" s="233">
        <f t="shared" si="335"/>
        <v>0</v>
      </c>
      <c r="AH924" s="233">
        <f t="shared" si="336"/>
        <v>0</v>
      </c>
      <c r="AI924" s="233">
        <f t="shared" si="337"/>
        <v>0</v>
      </c>
      <c r="AJ924" s="233">
        <f t="shared" si="338"/>
        <v>0</v>
      </c>
      <c r="AK924" s="233">
        <f t="shared" si="339"/>
        <v>0</v>
      </c>
      <c r="AL924" s="233">
        <f t="shared" si="340"/>
        <v>0</v>
      </c>
      <c r="AM924" s="233">
        <f t="shared" si="341"/>
        <v>0</v>
      </c>
      <c r="AN924" s="233">
        <f t="shared" si="342"/>
        <v>0</v>
      </c>
      <c r="AO924" s="233">
        <f t="shared" si="343"/>
        <v>0</v>
      </c>
      <c r="AP924" s="233">
        <f t="shared" si="344"/>
        <v>0</v>
      </c>
      <c r="AQ924" s="233" t="str">
        <f t="shared" si="345"/>
        <v/>
      </c>
      <c r="AR924" s="113">
        <f t="shared" si="346"/>
        <v>0</v>
      </c>
    </row>
    <row r="925" spans="1:44">
      <c r="A925" s="158"/>
      <c r="B925" s="153"/>
      <c r="C925" s="154"/>
      <c r="D925" s="154"/>
      <c r="E925" s="154"/>
      <c r="F925" s="154"/>
      <c r="G925" s="154"/>
      <c r="H925" s="154"/>
      <c r="I925" s="150"/>
      <c r="J925" s="149"/>
      <c r="K925" s="151"/>
      <c r="L925" s="185">
        <f t="shared" si="329"/>
        <v>0</v>
      </c>
      <c r="M925" s="185">
        <f t="shared" si="330"/>
        <v>0</v>
      </c>
      <c r="N925" s="186">
        <f t="shared" si="331"/>
        <v>0</v>
      </c>
      <c r="O925" s="180"/>
      <c r="P925" s="177"/>
      <c r="Q925" s="166" t="str">
        <f t="shared" si="332"/>
        <v/>
      </c>
      <c r="R925" s="166"/>
      <c r="S925" s="167" t="e">
        <f>IF(HYPERLINK(INDEX(Tables!D:D,MATCH('BG Justif'!Q925,Tables!F:F,0)))&lt;&gt;"",HYPERLINK(INDEX(Tables!D:D,MATCH('BG Justif'!Q925,Tables!F:F,0)),"Tableau de variation"),"")</f>
        <v>#N/A</v>
      </c>
      <c r="T925" s="168"/>
      <c r="U925" s="169"/>
      <c r="Z925" s="233" t="str">
        <f t="shared" si="333"/>
        <v/>
      </c>
      <c r="AA925" s="233">
        <f t="shared" si="334"/>
        <v>0</v>
      </c>
      <c r="AB925" s="233">
        <f t="shared" si="347"/>
        <v>0</v>
      </c>
      <c r="AC925" s="233">
        <f t="shared" si="348"/>
        <v>0</v>
      </c>
      <c r="AD925" s="233">
        <f t="shared" si="349"/>
        <v>0</v>
      </c>
      <c r="AE925" s="233">
        <f t="shared" si="350"/>
        <v>0</v>
      </c>
      <c r="AF925" s="233">
        <f t="shared" si="351"/>
        <v>0</v>
      </c>
      <c r="AG925" s="233">
        <f t="shared" si="335"/>
        <v>0</v>
      </c>
      <c r="AH925" s="233">
        <f t="shared" si="336"/>
        <v>0</v>
      </c>
      <c r="AI925" s="233">
        <f t="shared" si="337"/>
        <v>0</v>
      </c>
      <c r="AJ925" s="233">
        <f t="shared" si="338"/>
        <v>0</v>
      </c>
      <c r="AK925" s="233">
        <f t="shared" si="339"/>
        <v>0</v>
      </c>
      <c r="AL925" s="233">
        <f t="shared" si="340"/>
        <v>0</v>
      </c>
      <c r="AM925" s="233">
        <f t="shared" si="341"/>
        <v>0</v>
      </c>
      <c r="AN925" s="233">
        <f t="shared" si="342"/>
        <v>0</v>
      </c>
      <c r="AO925" s="233">
        <f t="shared" si="343"/>
        <v>0</v>
      </c>
      <c r="AP925" s="233">
        <f t="shared" si="344"/>
        <v>0</v>
      </c>
      <c r="AQ925" s="233" t="str">
        <f t="shared" si="345"/>
        <v/>
      </c>
      <c r="AR925" s="113">
        <f t="shared" si="346"/>
        <v>0</v>
      </c>
    </row>
    <row r="926" spans="1:44">
      <c r="A926" s="158"/>
      <c r="B926" s="153"/>
      <c r="C926" s="154"/>
      <c r="D926" s="154"/>
      <c r="E926" s="154"/>
      <c r="F926" s="154"/>
      <c r="G926" s="154"/>
      <c r="H926" s="154"/>
      <c r="I926" s="141"/>
      <c r="J926" s="149"/>
      <c r="K926" s="143"/>
      <c r="L926" s="185">
        <f t="shared" si="329"/>
        <v>0</v>
      </c>
      <c r="M926" s="185">
        <f t="shared" si="330"/>
        <v>0</v>
      </c>
      <c r="N926" s="186">
        <f t="shared" si="331"/>
        <v>0</v>
      </c>
      <c r="O926" s="180"/>
      <c r="P926" s="177"/>
      <c r="Q926" s="166" t="str">
        <f t="shared" si="332"/>
        <v/>
      </c>
      <c r="R926" s="166"/>
      <c r="S926" s="167" t="e">
        <f>IF(HYPERLINK(INDEX(Tables!D:D,MATCH('BG Justif'!Q926,Tables!F:F,0)))&lt;&gt;"",HYPERLINK(INDEX(Tables!D:D,MATCH('BG Justif'!Q926,Tables!F:F,0)),"Tableau de variation"),"")</f>
        <v>#N/A</v>
      </c>
      <c r="T926" s="168"/>
      <c r="U926" s="169"/>
      <c r="Z926" s="233" t="str">
        <f t="shared" si="333"/>
        <v/>
      </c>
      <c r="AA926" s="233">
        <f t="shared" si="334"/>
        <v>0</v>
      </c>
      <c r="AB926" s="233">
        <f t="shared" si="347"/>
        <v>0</v>
      </c>
      <c r="AC926" s="233">
        <f t="shared" si="348"/>
        <v>0</v>
      </c>
      <c r="AD926" s="233">
        <f t="shared" si="349"/>
        <v>0</v>
      </c>
      <c r="AE926" s="233">
        <f t="shared" si="350"/>
        <v>0</v>
      </c>
      <c r="AF926" s="233">
        <f t="shared" si="351"/>
        <v>0</v>
      </c>
      <c r="AG926" s="233">
        <f t="shared" si="335"/>
        <v>0</v>
      </c>
      <c r="AH926" s="233">
        <f t="shared" si="336"/>
        <v>0</v>
      </c>
      <c r="AI926" s="233">
        <f t="shared" si="337"/>
        <v>0</v>
      </c>
      <c r="AJ926" s="233">
        <f t="shared" si="338"/>
        <v>0</v>
      </c>
      <c r="AK926" s="233">
        <f t="shared" si="339"/>
        <v>0</v>
      </c>
      <c r="AL926" s="233">
        <f t="shared" si="340"/>
        <v>0</v>
      </c>
      <c r="AM926" s="233">
        <f t="shared" si="341"/>
        <v>0</v>
      </c>
      <c r="AN926" s="233">
        <f t="shared" si="342"/>
        <v>0</v>
      </c>
      <c r="AO926" s="233">
        <f t="shared" si="343"/>
        <v>0</v>
      </c>
      <c r="AP926" s="233">
        <f t="shared" si="344"/>
        <v>0</v>
      </c>
      <c r="AQ926" s="233" t="str">
        <f t="shared" si="345"/>
        <v/>
      </c>
      <c r="AR926" s="113">
        <f t="shared" si="346"/>
        <v>0</v>
      </c>
    </row>
    <row r="927" spans="1:44">
      <c r="A927" s="158"/>
      <c r="B927" s="153"/>
      <c r="C927" s="154"/>
      <c r="D927" s="154"/>
      <c r="E927" s="154"/>
      <c r="F927" s="154"/>
      <c r="G927" s="154"/>
      <c r="H927" s="154"/>
      <c r="I927" s="150"/>
      <c r="J927" s="149"/>
      <c r="K927" s="151"/>
      <c r="L927" s="185">
        <f t="shared" si="329"/>
        <v>0</v>
      </c>
      <c r="M927" s="185">
        <f t="shared" si="330"/>
        <v>0</v>
      </c>
      <c r="N927" s="186">
        <f t="shared" si="331"/>
        <v>0</v>
      </c>
      <c r="O927" s="180"/>
      <c r="P927" s="177"/>
      <c r="Q927" s="166" t="str">
        <f t="shared" si="332"/>
        <v/>
      </c>
      <c r="R927" s="166"/>
      <c r="S927" s="167" t="e">
        <f>IF(HYPERLINK(INDEX(Tables!D:D,MATCH('BG Justif'!Q927,Tables!F:F,0)))&lt;&gt;"",HYPERLINK(INDEX(Tables!D:D,MATCH('BG Justif'!Q927,Tables!F:F,0)),"Tableau de variation"),"")</f>
        <v>#N/A</v>
      </c>
      <c r="T927" s="168"/>
      <c r="U927" s="169"/>
      <c r="Z927" s="233" t="str">
        <f t="shared" si="333"/>
        <v/>
      </c>
      <c r="AA927" s="233">
        <f t="shared" si="334"/>
        <v>0</v>
      </c>
      <c r="AB927" s="233">
        <f t="shared" si="347"/>
        <v>0</v>
      </c>
      <c r="AC927" s="233">
        <f t="shared" si="348"/>
        <v>0</v>
      </c>
      <c r="AD927" s="233">
        <f t="shared" si="349"/>
        <v>0</v>
      </c>
      <c r="AE927" s="233">
        <f t="shared" si="350"/>
        <v>0</v>
      </c>
      <c r="AF927" s="233">
        <f t="shared" si="351"/>
        <v>0</v>
      </c>
      <c r="AG927" s="233">
        <f t="shared" si="335"/>
        <v>0</v>
      </c>
      <c r="AH927" s="233">
        <f t="shared" si="336"/>
        <v>0</v>
      </c>
      <c r="AI927" s="233">
        <f t="shared" si="337"/>
        <v>0</v>
      </c>
      <c r="AJ927" s="233">
        <f t="shared" si="338"/>
        <v>0</v>
      </c>
      <c r="AK927" s="233">
        <f t="shared" si="339"/>
        <v>0</v>
      </c>
      <c r="AL927" s="233">
        <f t="shared" si="340"/>
        <v>0</v>
      </c>
      <c r="AM927" s="233">
        <f t="shared" si="341"/>
        <v>0</v>
      </c>
      <c r="AN927" s="233">
        <f t="shared" si="342"/>
        <v>0</v>
      </c>
      <c r="AO927" s="233">
        <f t="shared" si="343"/>
        <v>0</v>
      </c>
      <c r="AP927" s="233">
        <f t="shared" si="344"/>
        <v>0</v>
      </c>
      <c r="AQ927" s="233" t="str">
        <f t="shared" si="345"/>
        <v/>
      </c>
      <c r="AR927" s="113">
        <f t="shared" si="346"/>
        <v>0</v>
      </c>
    </row>
    <row r="928" spans="1:44">
      <c r="A928" s="158"/>
      <c r="B928" s="153"/>
      <c r="C928" s="154"/>
      <c r="D928" s="154"/>
      <c r="E928" s="154"/>
      <c r="F928" s="154"/>
      <c r="G928" s="154"/>
      <c r="H928" s="154"/>
      <c r="I928" s="141"/>
      <c r="J928" s="149"/>
      <c r="K928" s="143"/>
      <c r="L928" s="185">
        <f t="shared" si="329"/>
        <v>0</v>
      </c>
      <c r="M928" s="185">
        <f t="shared" si="330"/>
        <v>0</v>
      </c>
      <c r="N928" s="186">
        <f t="shared" si="331"/>
        <v>0</v>
      </c>
      <c r="O928" s="180"/>
      <c r="P928" s="177"/>
      <c r="Q928" s="166" t="str">
        <f t="shared" si="332"/>
        <v/>
      </c>
      <c r="R928" s="166"/>
      <c r="S928" s="167" t="e">
        <f>IF(HYPERLINK(INDEX(Tables!D:D,MATCH('BG Justif'!Q928,Tables!F:F,0)))&lt;&gt;"",HYPERLINK(INDEX(Tables!D:D,MATCH('BG Justif'!Q928,Tables!F:F,0)),"Tableau de variation"),"")</f>
        <v>#N/A</v>
      </c>
      <c r="T928" s="168"/>
      <c r="U928" s="169"/>
      <c r="Z928" s="233" t="str">
        <f t="shared" si="333"/>
        <v/>
      </c>
      <c r="AA928" s="233">
        <f t="shared" si="334"/>
        <v>0</v>
      </c>
      <c r="AB928" s="233">
        <f t="shared" si="347"/>
        <v>0</v>
      </c>
      <c r="AC928" s="233">
        <f t="shared" si="348"/>
        <v>0</v>
      </c>
      <c r="AD928" s="233">
        <f t="shared" si="349"/>
        <v>0</v>
      </c>
      <c r="AE928" s="233">
        <f t="shared" si="350"/>
        <v>0</v>
      </c>
      <c r="AF928" s="233">
        <f t="shared" si="351"/>
        <v>0</v>
      </c>
      <c r="AG928" s="233">
        <f t="shared" si="335"/>
        <v>0</v>
      </c>
      <c r="AH928" s="233">
        <f t="shared" si="336"/>
        <v>0</v>
      </c>
      <c r="AI928" s="233">
        <f t="shared" si="337"/>
        <v>0</v>
      </c>
      <c r="AJ928" s="233">
        <f t="shared" si="338"/>
        <v>0</v>
      </c>
      <c r="AK928" s="233">
        <f t="shared" si="339"/>
        <v>0</v>
      </c>
      <c r="AL928" s="233">
        <f t="shared" si="340"/>
        <v>0</v>
      </c>
      <c r="AM928" s="233">
        <f t="shared" si="341"/>
        <v>0</v>
      </c>
      <c r="AN928" s="233">
        <f t="shared" si="342"/>
        <v>0</v>
      </c>
      <c r="AO928" s="233">
        <f t="shared" si="343"/>
        <v>0</v>
      </c>
      <c r="AP928" s="233">
        <f t="shared" si="344"/>
        <v>0</v>
      </c>
      <c r="AQ928" s="233" t="str">
        <f t="shared" si="345"/>
        <v/>
      </c>
      <c r="AR928" s="113">
        <f t="shared" si="346"/>
        <v>0</v>
      </c>
    </row>
    <row r="929" spans="1:44">
      <c r="A929" s="158"/>
      <c r="B929" s="153"/>
      <c r="C929" s="154"/>
      <c r="D929" s="154"/>
      <c r="E929" s="154"/>
      <c r="F929" s="154"/>
      <c r="G929" s="154"/>
      <c r="H929" s="154"/>
      <c r="I929" s="150"/>
      <c r="J929" s="149"/>
      <c r="K929" s="151"/>
      <c r="L929" s="185">
        <f t="shared" si="329"/>
        <v>0</v>
      </c>
      <c r="M929" s="185">
        <f t="shared" si="330"/>
        <v>0</v>
      </c>
      <c r="N929" s="186">
        <f t="shared" si="331"/>
        <v>0</v>
      </c>
      <c r="O929" s="180"/>
      <c r="P929" s="177"/>
      <c r="Q929" s="166" t="str">
        <f t="shared" si="332"/>
        <v/>
      </c>
      <c r="R929" s="166"/>
      <c r="S929" s="167" t="e">
        <f>IF(HYPERLINK(INDEX(Tables!D:D,MATCH('BG Justif'!Q929,Tables!F:F,0)))&lt;&gt;"",HYPERLINK(INDEX(Tables!D:D,MATCH('BG Justif'!Q929,Tables!F:F,0)),"Tableau de variation"),"")</f>
        <v>#N/A</v>
      </c>
      <c r="T929" s="168"/>
      <c r="U929" s="169"/>
      <c r="Z929" s="233" t="str">
        <f t="shared" si="333"/>
        <v/>
      </c>
      <c r="AA929" s="233">
        <f t="shared" si="334"/>
        <v>0</v>
      </c>
      <c r="AB929" s="233">
        <f t="shared" si="347"/>
        <v>0</v>
      </c>
      <c r="AC929" s="233">
        <f t="shared" si="348"/>
        <v>0</v>
      </c>
      <c r="AD929" s="233">
        <f t="shared" si="349"/>
        <v>0</v>
      </c>
      <c r="AE929" s="233">
        <f t="shared" si="350"/>
        <v>0</v>
      </c>
      <c r="AF929" s="233">
        <f t="shared" si="351"/>
        <v>0</v>
      </c>
      <c r="AG929" s="233">
        <f t="shared" si="335"/>
        <v>0</v>
      </c>
      <c r="AH929" s="233">
        <f t="shared" si="336"/>
        <v>0</v>
      </c>
      <c r="AI929" s="233">
        <f t="shared" si="337"/>
        <v>0</v>
      </c>
      <c r="AJ929" s="233">
        <f t="shared" si="338"/>
        <v>0</v>
      </c>
      <c r="AK929" s="233">
        <f t="shared" si="339"/>
        <v>0</v>
      </c>
      <c r="AL929" s="233">
        <f t="shared" si="340"/>
        <v>0</v>
      </c>
      <c r="AM929" s="233">
        <f t="shared" si="341"/>
        <v>0</v>
      </c>
      <c r="AN929" s="233">
        <f t="shared" si="342"/>
        <v>0</v>
      </c>
      <c r="AO929" s="233">
        <f t="shared" si="343"/>
        <v>0</v>
      </c>
      <c r="AP929" s="233">
        <f t="shared" si="344"/>
        <v>0</v>
      </c>
      <c r="AQ929" s="233" t="str">
        <f t="shared" si="345"/>
        <v/>
      </c>
      <c r="AR929" s="113">
        <f t="shared" si="346"/>
        <v>0</v>
      </c>
    </row>
    <row r="930" spans="1:44">
      <c r="A930" s="158"/>
      <c r="B930" s="153"/>
      <c r="C930" s="154"/>
      <c r="D930" s="154"/>
      <c r="E930" s="154"/>
      <c r="F930" s="154"/>
      <c r="G930" s="154"/>
      <c r="H930" s="154"/>
      <c r="I930" s="141"/>
      <c r="J930" s="149"/>
      <c r="K930" s="143"/>
      <c r="L930" s="185">
        <f t="shared" si="329"/>
        <v>0</v>
      </c>
      <c r="M930" s="185">
        <f t="shared" si="330"/>
        <v>0</v>
      </c>
      <c r="N930" s="186">
        <f t="shared" si="331"/>
        <v>0</v>
      </c>
      <c r="O930" s="180"/>
      <c r="P930" s="177"/>
      <c r="Q930" s="166" t="str">
        <f t="shared" si="332"/>
        <v/>
      </c>
      <c r="R930" s="166"/>
      <c r="S930" s="167" t="e">
        <f>IF(HYPERLINK(INDEX(Tables!D:D,MATCH('BG Justif'!Q930,Tables!F:F,0)))&lt;&gt;"",HYPERLINK(INDEX(Tables!D:D,MATCH('BG Justif'!Q930,Tables!F:F,0)),"Tableau de variation"),"")</f>
        <v>#N/A</v>
      </c>
      <c r="T930" s="168"/>
      <c r="U930" s="169"/>
      <c r="Z930" s="233" t="str">
        <f t="shared" si="333"/>
        <v/>
      </c>
      <c r="AA930" s="233">
        <f t="shared" si="334"/>
        <v>0</v>
      </c>
      <c r="AB930" s="233">
        <f t="shared" si="347"/>
        <v>0</v>
      </c>
      <c r="AC930" s="233">
        <f t="shared" si="348"/>
        <v>0</v>
      </c>
      <c r="AD930" s="233">
        <f t="shared" si="349"/>
        <v>0</v>
      </c>
      <c r="AE930" s="233">
        <f t="shared" si="350"/>
        <v>0</v>
      </c>
      <c r="AF930" s="233">
        <f t="shared" si="351"/>
        <v>0</v>
      </c>
      <c r="AG930" s="233">
        <f t="shared" si="335"/>
        <v>0</v>
      </c>
      <c r="AH930" s="233">
        <f t="shared" si="336"/>
        <v>0</v>
      </c>
      <c r="AI930" s="233">
        <f t="shared" si="337"/>
        <v>0</v>
      </c>
      <c r="AJ930" s="233">
        <f t="shared" si="338"/>
        <v>0</v>
      </c>
      <c r="AK930" s="233">
        <f t="shared" si="339"/>
        <v>0</v>
      </c>
      <c r="AL930" s="233">
        <f t="shared" si="340"/>
        <v>0</v>
      </c>
      <c r="AM930" s="233">
        <f t="shared" si="341"/>
        <v>0</v>
      </c>
      <c r="AN930" s="233">
        <f t="shared" si="342"/>
        <v>0</v>
      </c>
      <c r="AO930" s="233">
        <f t="shared" si="343"/>
        <v>0</v>
      </c>
      <c r="AP930" s="233">
        <f t="shared" si="344"/>
        <v>0</v>
      </c>
      <c r="AQ930" s="233" t="str">
        <f t="shared" si="345"/>
        <v/>
      </c>
      <c r="AR930" s="113">
        <f t="shared" si="346"/>
        <v>0</v>
      </c>
    </row>
    <row r="931" spans="1:44">
      <c r="A931" s="158"/>
      <c r="B931" s="153"/>
      <c r="C931" s="154"/>
      <c r="D931" s="154"/>
      <c r="E931" s="154"/>
      <c r="F931" s="154"/>
      <c r="G931" s="154"/>
      <c r="H931" s="154"/>
      <c r="I931" s="150"/>
      <c r="J931" s="149"/>
      <c r="K931" s="151"/>
      <c r="L931" s="185">
        <f t="shared" si="329"/>
        <v>0</v>
      </c>
      <c r="M931" s="185">
        <f t="shared" si="330"/>
        <v>0</v>
      </c>
      <c r="N931" s="186">
        <f t="shared" si="331"/>
        <v>0</v>
      </c>
      <c r="O931" s="180"/>
      <c r="P931" s="177"/>
      <c r="Q931" s="166" t="str">
        <f t="shared" si="332"/>
        <v/>
      </c>
      <c r="R931" s="166"/>
      <c r="S931" s="167" t="e">
        <f>IF(HYPERLINK(INDEX(Tables!D:D,MATCH('BG Justif'!Q931,Tables!F:F,0)))&lt;&gt;"",HYPERLINK(INDEX(Tables!D:D,MATCH('BG Justif'!Q931,Tables!F:F,0)),"Tableau de variation"),"")</f>
        <v>#N/A</v>
      </c>
      <c r="T931" s="168"/>
      <c r="U931" s="169"/>
      <c r="Z931" s="233" t="str">
        <f t="shared" si="333"/>
        <v/>
      </c>
      <c r="AA931" s="233">
        <f t="shared" si="334"/>
        <v>0</v>
      </c>
      <c r="AB931" s="233">
        <f t="shared" si="347"/>
        <v>0</v>
      </c>
      <c r="AC931" s="233">
        <f t="shared" si="348"/>
        <v>0</v>
      </c>
      <c r="AD931" s="233">
        <f t="shared" si="349"/>
        <v>0</v>
      </c>
      <c r="AE931" s="233">
        <f t="shared" si="350"/>
        <v>0</v>
      </c>
      <c r="AF931" s="233">
        <f t="shared" si="351"/>
        <v>0</v>
      </c>
      <c r="AG931" s="233">
        <f t="shared" si="335"/>
        <v>0</v>
      </c>
      <c r="AH931" s="233">
        <f t="shared" si="336"/>
        <v>0</v>
      </c>
      <c r="AI931" s="233">
        <f t="shared" si="337"/>
        <v>0</v>
      </c>
      <c r="AJ931" s="233">
        <f t="shared" si="338"/>
        <v>0</v>
      </c>
      <c r="AK931" s="233">
        <f t="shared" si="339"/>
        <v>0</v>
      </c>
      <c r="AL931" s="233">
        <f t="shared" si="340"/>
        <v>0</v>
      </c>
      <c r="AM931" s="233">
        <f t="shared" si="341"/>
        <v>0</v>
      </c>
      <c r="AN931" s="233">
        <f t="shared" si="342"/>
        <v>0</v>
      </c>
      <c r="AO931" s="233">
        <f t="shared" si="343"/>
        <v>0</v>
      </c>
      <c r="AP931" s="233">
        <f t="shared" si="344"/>
        <v>0</v>
      </c>
      <c r="AQ931" s="233" t="str">
        <f t="shared" si="345"/>
        <v/>
      </c>
      <c r="AR931" s="113">
        <f t="shared" si="346"/>
        <v>0</v>
      </c>
    </row>
    <row r="932" spans="1:44">
      <c r="A932" s="158"/>
      <c r="B932" s="153"/>
      <c r="C932" s="154"/>
      <c r="D932" s="154"/>
      <c r="E932" s="154"/>
      <c r="F932" s="154"/>
      <c r="G932" s="154"/>
      <c r="H932" s="154"/>
      <c r="I932" s="141"/>
      <c r="J932" s="149"/>
      <c r="K932" s="143"/>
      <c r="L932" s="185">
        <f t="shared" si="329"/>
        <v>0</v>
      </c>
      <c r="M932" s="185">
        <f t="shared" si="330"/>
        <v>0</v>
      </c>
      <c r="N932" s="186">
        <f t="shared" si="331"/>
        <v>0</v>
      </c>
      <c r="O932" s="180"/>
      <c r="P932" s="177"/>
      <c r="Q932" s="166" t="str">
        <f t="shared" si="332"/>
        <v/>
      </c>
      <c r="R932" s="166"/>
      <c r="S932" s="167" t="e">
        <f>IF(HYPERLINK(INDEX(Tables!D:D,MATCH('BG Justif'!Q932,Tables!F:F,0)))&lt;&gt;"",HYPERLINK(INDEX(Tables!D:D,MATCH('BG Justif'!Q932,Tables!F:F,0)),"Tableau de variation"),"")</f>
        <v>#N/A</v>
      </c>
      <c r="T932" s="168"/>
      <c r="U932" s="169"/>
      <c r="Z932" s="233" t="str">
        <f t="shared" si="333"/>
        <v/>
      </c>
      <c r="AA932" s="233">
        <f t="shared" si="334"/>
        <v>0</v>
      </c>
      <c r="AB932" s="233">
        <f t="shared" si="347"/>
        <v>0</v>
      </c>
      <c r="AC932" s="233">
        <f t="shared" si="348"/>
        <v>0</v>
      </c>
      <c r="AD932" s="233">
        <f t="shared" si="349"/>
        <v>0</v>
      </c>
      <c r="AE932" s="233">
        <f t="shared" si="350"/>
        <v>0</v>
      </c>
      <c r="AF932" s="233">
        <f t="shared" si="351"/>
        <v>0</v>
      </c>
      <c r="AG932" s="233">
        <f t="shared" si="335"/>
        <v>0</v>
      </c>
      <c r="AH932" s="233">
        <f t="shared" si="336"/>
        <v>0</v>
      </c>
      <c r="AI932" s="233">
        <f t="shared" si="337"/>
        <v>0</v>
      </c>
      <c r="AJ932" s="233">
        <f t="shared" si="338"/>
        <v>0</v>
      </c>
      <c r="AK932" s="233">
        <f t="shared" si="339"/>
        <v>0</v>
      </c>
      <c r="AL932" s="233">
        <f t="shared" si="340"/>
        <v>0</v>
      </c>
      <c r="AM932" s="233">
        <f t="shared" si="341"/>
        <v>0</v>
      </c>
      <c r="AN932" s="233">
        <f t="shared" si="342"/>
        <v>0</v>
      </c>
      <c r="AO932" s="233">
        <f t="shared" si="343"/>
        <v>0</v>
      </c>
      <c r="AP932" s="233">
        <f t="shared" si="344"/>
        <v>0</v>
      </c>
      <c r="AQ932" s="233" t="str">
        <f t="shared" si="345"/>
        <v/>
      </c>
      <c r="AR932" s="113">
        <f t="shared" si="346"/>
        <v>0</v>
      </c>
    </row>
    <row r="933" spans="1:44">
      <c r="A933" s="158"/>
      <c r="B933" s="153"/>
      <c r="C933" s="154"/>
      <c r="D933" s="154"/>
      <c r="E933" s="154"/>
      <c r="F933" s="154"/>
      <c r="G933" s="154"/>
      <c r="H933" s="154"/>
      <c r="I933" s="150"/>
      <c r="J933" s="149"/>
      <c r="K933" s="151"/>
      <c r="L933" s="185">
        <f t="shared" si="329"/>
        <v>0</v>
      </c>
      <c r="M933" s="185">
        <f t="shared" si="330"/>
        <v>0</v>
      </c>
      <c r="N933" s="186">
        <f t="shared" si="331"/>
        <v>0</v>
      </c>
      <c r="O933" s="180"/>
      <c r="P933" s="177"/>
      <c r="Q933" s="166" t="str">
        <f t="shared" si="332"/>
        <v/>
      </c>
      <c r="R933" s="166"/>
      <c r="S933" s="167" t="e">
        <f>IF(HYPERLINK(INDEX(Tables!D:D,MATCH('BG Justif'!Q933,Tables!F:F,0)))&lt;&gt;"",HYPERLINK(INDEX(Tables!D:D,MATCH('BG Justif'!Q933,Tables!F:F,0)),"Tableau de variation"),"")</f>
        <v>#N/A</v>
      </c>
      <c r="T933" s="168"/>
      <c r="U933" s="169"/>
      <c r="Z933" s="233" t="str">
        <f t="shared" si="333"/>
        <v/>
      </c>
      <c r="AA933" s="233">
        <f t="shared" si="334"/>
        <v>0</v>
      </c>
      <c r="AB933" s="233">
        <f t="shared" si="347"/>
        <v>0</v>
      </c>
      <c r="AC933" s="233">
        <f t="shared" si="348"/>
        <v>0</v>
      </c>
      <c r="AD933" s="233">
        <f t="shared" si="349"/>
        <v>0</v>
      </c>
      <c r="AE933" s="233">
        <f t="shared" si="350"/>
        <v>0</v>
      </c>
      <c r="AF933" s="233">
        <f t="shared" si="351"/>
        <v>0</v>
      </c>
      <c r="AG933" s="233">
        <f t="shared" si="335"/>
        <v>0</v>
      </c>
      <c r="AH933" s="233">
        <f t="shared" si="336"/>
        <v>0</v>
      </c>
      <c r="AI933" s="233">
        <f t="shared" si="337"/>
        <v>0</v>
      </c>
      <c r="AJ933" s="233">
        <f t="shared" si="338"/>
        <v>0</v>
      </c>
      <c r="AK933" s="233">
        <f t="shared" si="339"/>
        <v>0</v>
      </c>
      <c r="AL933" s="233">
        <f t="shared" si="340"/>
        <v>0</v>
      </c>
      <c r="AM933" s="233">
        <f t="shared" si="341"/>
        <v>0</v>
      </c>
      <c r="AN933" s="233">
        <f t="shared" si="342"/>
        <v>0</v>
      </c>
      <c r="AO933" s="233">
        <f t="shared" si="343"/>
        <v>0</v>
      </c>
      <c r="AP933" s="233">
        <f t="shared" si="344"/>
        <v>0</v>
      </c>
      <c r="AQ933" s="233" t="str">
        <f t="shared" si="345"/>
        <v/>
      </c>
      <c r="AR933" s="113">
        <f t="shared" si="346"/>
        <v>0</v>
      </c>
    </row>
    <row r="934" spans="1:44">
      <c r="A934" s="158"/>
      <c r="B934" s="153"/>
      <c r="C934" s="154"/>
      <c r="D934" s="154"/>
      <c r="E934" s="154"/>
      <c r="F934" s="154"/>
      <c r="G934" s="154"/>
      <c r="H934" s="154"/>
      <c r="I934" s="141"/>
      <c r="J934" s="149"/>
      <c r="K934" s="143"/>
      <c r="L934" s="185">
        <f t="shared" si="329"/>
        <v>0</v>
      </c>
      <c r="M934" s="185">
        <f t="shared" si="330"/>
        <v>0</v>
      </c>
      <c r="N934" s="186">
        <f t="shared" si="331"/>
        <v>0</v>
      </c>
      <c r="O934" s="180"/>
      <c r="P934" s="177"/>
      <c r="Q934" s="166" t="str">
        <f t="shared" si="332"/>
        <v/>
      </c>
      <c r="R934" s="166"/>
      <c r="S934" s="167" t="e">
        <f>IF(HYPERLINK(INDEX(Tables!D:D,MATCH('BG Justif'!Q934,Tables!F:F,0)))&lt;&gt;"",HYPERLINK(INDEX(Tables!D:D,MATCH('BG Justif'!Q934,Tables!F:F,0)),"Tableau de variation"),"")</f>
        <v>#N/A</v>
      </c>
      <c r="T934" s="168"/>
      <c r="U934" s="169"/>
      <c r="Z934" s="233" t="str">
        <f t="shared" si="333"/>
        <v/>
      </c>
      <c r="AA934" s="233">
        <f t="shared" si="334"/>
        <v>0</v>
      </c>
      <c r="AB934" s="233">
        <f t="shared" si="347"/>
        <v>0</v>
      </c>
      <c r="AC934" s="233">
        <f t="shared" si="348"/>
        <v>0</v>
      </c>
      <c r="AD934" s="233">
        <f t="shared" si="349"/>
        <v>0</v>
      </c>
      <c r="AE934" s="233">
        <f t="shared" si="350"/>
        <v>0</v>
      </c>
      <c r="AF934" s="233">
        <f t="shared" si="351"/>
        <v>0</v>
      </c>
      <c r="AG934" s="233">
        <f t="shared" si="335"/>
        <v>0</v>
      </c>
      <c r="AH934" s="233">
        <f t="shared" si="336"/>
        <v>0</v>
      </c>
      <c r="AI934" s="233">
        <f t="shared" si="337"/>
        <v>0</v>
      </c>
      <c r="AJ934" s="233">
        <f t="shared" si="338"/>
        <v>0</v>
      </c>
      <c r="AK934" s="233">
        <f t="shared" si="339"/>
        <v>0</v>
      </c>
      <c r="AL934" s="233">
        <f t="shared" si="340"/>
        <v>0</v>
      </c>
      <c r="AM934" s="233">
        <f t="shared" si="341"/>
        <v>0</v>
      </c>
      <c r="AN934" s="233">
        <f t="shared" si="342"/>
        <v>0</v>
      </c>
      <c r="AO934" s="233">
        <f t="shared" si="343"/>
        <v>0</v>
      </c>
      <c r="AP934" s="233">
        <f t="shared" si="344"/>
        <v>0</v>
      </c>
      <c r="AQ934" s="233" t="str">
        <f t="shared" si="345"/>
        <v/>
      </c>
      <c r="AR934" s="113">
        <f t="shared" si="346"/>
        <v>0</v>
      </c>
    </row>
    <row r="935" spans="1:44">
      <c r="A935" s="158"/>
      <c r="B935" s="153"/>
      <c r="C935" s="154"/>
      <c r="D935" s="154"/>
      <c r="E935" s="154"/>
      <c r="F935" s="154"/>
      <c r="G935" s="154"/>
      <c r="H935" s="154"/>
      <c r="I935" s="150"/>
      <c r="J935" s="149"/>
      <c r="K935" s="151"/>
      <c r="L935" s="185">
        <f t="shared" si="329"/>
        <v>0</v>
      </c>
      <c r="M935" s="185">
        <f t="shared" si="330"/>
        <v>0</v>
      </c>
      <c r="N935" s="186">
        <f t="shared" si="331"/>
        <v>0</v>
      </c>
      <c r="O935" s="180"/>
      <c r="P935" s="177"/>
      <c r="Q935" s="166" t="str">
        <f t="shared" si="332"/>
        <v/>
      </c>
      <c r="R935" s="166"/>
      <c r="S935" s="167" t="e">
        <f>IF(HYPERLINK(INDEX(Tables!D:D,MATCH('BG Justif'!Q935,Tables!F:F,0)))&lt;&gt;"",HYPERLINK(INDEX(Tables!D:D,MATCH('BG Justif'!Q935,Tables!F:F,0)),"Tableau de variation"),"")</f>
        <v>#N/A</v>
      </c>
      <c r="T935" s="168"/>
      <c r="U935" s="169"/>
      <c r="Z935" s="233" t="str">
        <f t="shared" si="333"/>
        <v/>
      </c>
      <c r="AA935" s="233">
        <f t="shared" si="334"/>
        <v>0</v>
      </c>
      <c r="AB935" s="233">
        <f t="shared" si="347"/>
        <v>0</v>
      </c>
      <c r="AC935" s="233">
        <f t="shared" si="348"/>
        <v>0</v>
      </c>
      <c r="AD935" s="233">
        <f t="shared" si="349"/>
        <v>0</v>
      </c>
      <c r="AE935" s="233">
        <f t="shared" si="350"/>
        <v>0</v>
      </c>
      <c r="AF935" s="233">
        <f t="shared" si="351"/>
        <v>0</v>
      </c>
      <c r="AG935" s="233">
        <f t="shared" si="335"/>
        <v>0</v>
      </c>
      <c r="AH935" s="233">
        <f t="shared" si="336"/>
        <v>0</v>
      </c>
      <c r="AI935" s="233">
        <f t="shared" si="337"/>
        <v>0</v>
      </c>
      <c r="AJ935" s="233">
        <f t="shared" si="338"/>
        <v>0</v>
      </c>
      <c r="AK935" s="233">
        <f t="shared" si="339"/>
        <v>0</v>
      </c>
      <c r="AL935" s="233">
        <f t="shared" si="340"/>
        <v>0</v>
      </c>
      <c r="AM935" s="233">
        <f t="shared" si="341"/>
        <v>0</v>
      </c>
      <c r="AN935" s="233">
        <f t="shared" si="342"/>
        <v>0</v>
      </c>
      <c r="AO935" s="233">
        <f t="shared" si="343"/>
        <v>0</v>
      </c>
      <c r="AP935" s="233">
        <f t="shared" si="344"/>
        <v>0</v>
      </c>
      <c r="AQ935" s="233" t="str">
        <f t="shared" si="345"/>
        <v/>
      </c>
      <c r="AR935" s="113">
        <f t="shared" si="346"/>
        <v>0</v>
      </c>
    </row>
    <row r="936" spans="1:44">
      <c r="A936" s="158"/>
      <c r="B936" s="153"/>
      <c r="C936" s="154"/>
      <c r="D936" s="154"/>
      <c r="E936" s="154"/>
      <c r="F936" s="154"/>
      <c r="G936" s="154"/>
      <c r="H936" s="154"/>
      <c r="I936" s="141"/>
      <c r="J936" s="149"/>
      <c r="K936" s="143"/>
      <c r="L936" s="185">
        <f t="shared" si="329"/>
        <v>0</v>
      </c>
      <c r="M936" s="185">
        <f t="shared" si="330"/>
        <v>0</v>
      </c>
      <c r="N936" s="186">
        <f t="shared" si="331"/>
        <v>0</v>
      </c>
      <c r="O936" s="180"/>
      <c r="P936" s="177"/>
      <c r="Q936" s="166" t="str">
        <f t="shared" si="332"/>
        <v/>
      </c>
      <c r="R936" s="166"/>
      <c r="S936" s="167" t="e">
        <f>IF(HYPERLINK(INDEX(Tables!D:D,MATCH('BG Justif'!Q936,Tables!F:F,0)))&lt;&gt;"",HYPERLINK(INDEX(Tables!D:D,MATCH('BG Justif'!Q936,Tables!F:F,0)),"Tableau de variation"),"")</f>
        <v>#N/A</v>
      </c>
      <c r="T936" s="168"/>
      <c r="U936" s="169"/>
      <c r="Z936" s="233" t="str">
        <f t="shared" si="333"/>
        <v/>
      </c>
      <c r="AA936" s="233">
        <f t="shared" si="334"/>
        <v>0</v>
      </c>
      <c r="AB936" s="233">
        <f t="shared" si="347"/>
        <v>0</v>
      </c>
      <c r="AC936" s="233">
        <f t="shared" si="348"/>
        <v>0</v>
      </c>
      <c r="AD936" s="233">
        <f t="shared" si="349"/>
        <v>0</v>
      </c>
      <c r="AE936" s="233">
        <f t="shared" si="350"/>
        <v>0</v>
      </c>
      <c r="AF936" s="233">
        <f t="shared" si="351"/>
        <v>0</v>
      </c>
      <c r="AG936" s="233">
        <f t="shared" si="335"/>
        <v>0</v>
      </c>
      <c r="AH936" s="233">
        <f t="shared" si="336"/>
        <v>0</v>
      </c>
      <c r="AI936" s="233">
        <f t="shared" si="337"/>
        <v>0</v>
      </c>
      <c r="AJ936" s="233">
        <f t="shared" si="338"/>
        <v>0</v>
      </c>
      <c r="AK936" s="233">
        <f t="shared" si="339"/>
        <v>0</v>
      </c>
      <c r="AL936" s="233">
        <f t="shared" si="340"/>
        <v>0</v>
      </c>
      <c r="AM936" s="233">
        <f t="shared" si="341"/>
        <v>0</v>
      </c>
      <c r="AN936" s="233">
        <f t="shared" si="342"/>
        <v>0</v>
      </c>
      <c r="AO936" s="233">
        <f t="shared" si="343"/>
        <v>0</v>
      </c>
      <c r="AP936" s="233">
        <f t="shared" si="344"/>
        <v>0</v>
      </c>
      <c r="AQ936" s="233" t="str">
        <f t="shared" si="345"/>
        <v/>
      </c>
      <c r="AR936" s="113">
        <f t="shared" si="346"/>
        <v>0</v>
      </c>
    </row>
    <row r="937" spans="1:44">
      <c r="A937" s="158"/>
      <c r="B937" s="153"/>
      <c r="C937" s="154"/>
      <c r="D937" s="154"/>
      <c r="E937" s="154"/>
      <c r="F937" s="154"/>
      <c r="G937" s="154"/>
      <c r="H937" s="154"/>
      <c r="I937" s="150"/>
      <c r="J937" s="149"/>
      <c r="K937" s="151"/>
      <c r="L937" s="185">
        <f t="shared" si="329"/>
        <v>0</v>
      </c>
      <c r="M937" s="185">
        <f t="shared" si="330"/>
        <v>0</v>
      </c>
      <c r="N937" s="186">
        <f t="shared" si="331"/>
        <v>0</v>
      </c>
      <c r="O937" s="180"/>
      <c r="P937" s="177"/>
      <c r="Q937" s="166" t="str">
        <f t="shared" si="332"/>
        <v/>
      </c>
      <c r="R937" s="166"/>
      <c r="S937" s="167" t="e">
        <f>IF(HYPERLINK(INDEX(Tables!D:D,MATCH('BG Justif'!Q937,Tables!F:F,0)))&lt;&gt;"",HYPERLINK(INDEX(Tables!D:D,MATCH('BG Justif'!Q937,Tables!F:F,0)),"Tableau de variation"),"")</f>
        <v>#N/A</v>
      </c>
      <c r="T937" s="168"/>
      <c r="U937" s="169"/>
      <c r="Z937" s="233" t="str">
        <f t="shared" si="333"/>
        <v/>
      </c>
      <c r="AA937" s="233">
        <f t="shared" si="334"/>
        <v>0</v>
      </c>
      <c r="AB937" s="233">
        <f t="shared" si="347"/>
        <v>0</v>
      </c>
      <c r="AC937" s="233">
        <f t="shared" si="348"/>
        <v>0</v>
      </c>
      <c r="AD937" s="233">
        <f t="shared" si="349"/>
        <v>0</v>
      </c>
      <c r="AE937" s="233">
        <f t="shared" si="350"/>
        <v>0</v>
      </c>
      <c r="AF937" s="233">
        <f t="shared" si="351"/>
        <v>0</v>
      </c>
      <c r="AG937" s="233">
        <f t="shared" si="335"/>
        <v>0</v>
      </c>
      <c r="AH937" s="233">
        <f t="shared" si="336"/>
        <v>0</v>
      </c>
      <c r="AI937" s="233">
        <f t="shared" si="337"/>
        <v>0</v>
      </c>
      <c r="AJ937" s="233">
        <f t="shared" si="338"/>
        <v>0</v>
      </c>
      <c r="AK937" s="233">
        <f t="shared" si="339"/>
        <v>0</v>
      </c>
      <c r="AL937" s="233">
        <f t="shared" si="340"/>
        <v>0</v>
      </c>
      <c r="AM937" s="233">
        <f t="shared" si="341"/>
        <v>0</v>
      </c>
      <c r="AN937" s="233">
        <f t="shared" si="342"/>
        <v>0</v>
      </c>
      <c r="AO937" s="233">
        <f t="shared" si="343"/>
        <v>0</v>
      </c>
      <c r="AP937" s="233">
        <f t="shared" si="344"/>
        <v>0</v>
      </c>
      <c r="AQ937" s="233" t="str">
        <f t="shared" si="345"/>
        <v/>
      </c>
      <c r="AR937" s="113">
        <f t="shared" si="346"/>
        <v>0</v>
      </c>
    </row>
    <row r="938" spans="1:44">
      <c r="A938" s="158"/>
      <c r="B938" s="153"/>
      <c r="C938" s="154"/>
      <c r="D938" s="154"/>
      <c r="E938" s="154"/>
      <c r="F938" s="154"/>
      <c r="G938" s="154"/>
      <c r="H938" s="154"/>
      <c r="I938" s="141"/>
      <c r="J938" s="149"/>
      <c r="K938" s="143"/>
      <c r="L938" s="185">
        <f t="shared" ref="L938:L995" si="352">+C938-D938</f>
        <v>0</v>
      </c>
      <c r="M938" s="185">
        <f t="shared" ref="M938:M995" si="353">+G938-H938</f>
        <v>0</v>
      </c>
      <c r="N938" s="186">
        <f t="shared" ref="N938:N995" si="354">-L938+M938</f>
        <v>0</v>
      </c>
      <c r="O938" s="180"/>
      <c r="P938" s="177"/>
      <c r="Q938" s="166" t="str">
        <f t="shared" si="332"/>
        <v/>
      </c>
      <c r="R938" s="166"/>
      <c r="S938" s="167" t="e">
        <f>IF(HYPERLINK(INDEX(Tables!D:D,MATCH('BG Justif'!Q938,Tables!F:F,0)))&lt;&gt;"",HYPERLINK(INDEX(Tables!D:D,MATCH('BG Justif'!Q938,Tables!F:F,0)),"Tableau de variation"),"")</f>
        <v>#N/A</v>
      </c>
      <c r="T938" s="168"/>
      <c r="U938" s="169"/>
      <c r="Z938" s="233" t="str">
        <f t="shared" si="333"/>
        <v/>
      </c>
      <c r="AA938" s="233">
        <f t="shared" si="334"/>
        <v>0</v>
      </c>
      <c r="AB938" s="233">
        <f t="shared" si="347"/>
        <v>0</v>
      </c>
      <c r="AC938" s="233">
        <f t="shared" si="348"/>
        <v>0</v>
      </c>
      <c r="AD938" s="233">
        <f t="shared" si="349"/>
        <v>0</v>
      </c>
      <c r="AE938" s="233">
        <f t="shared" si="350"/>
        <v>0</v>
      </c>
      <c r="AF938" s="233">
        <f t="shared" si="351"/>
        <v>0</v>
      </c>
      <c r="AG938" s="233">
        <f t="shared" si="335"/>
        <v>0</v>
      </c>
      <c r="AH938" s="233">
        <f t="shared" si="336"/>
        <v>0</v>
      </c>
      <c r="AI938" s="233">
        <f t="shared" si="337"/>
        <v>0</v>
      </c>
      <c r="AJ938" s="233">
        <f t="shared" si="338"/>
        <v>0</v>
      </c>
      <c r="AK938" s="233">
        <f t="shared" si="339"/>
        <v>0</v>
      </c>
      <c r="AL938" s="233">
        <f t="shared" si="340"/>
        <v>0</v>
      </c>
      <c r="AM938" s="233">
        <f t="shared" si="341"/>
        <v>0</v>
      </c>
      <c r="AN938" s="233">
        <f t="shared" si="342"/>
        <v>0</v>
      </c>
      <c r="AO938" s="233">
        <f t="shared" si="343"/>
        <v>0</v>
      </c>
      <c r="AP938" s="233">
        <f t="shared" si="344"/>
        <v>0</v>
      </c>
      <c r="AQ938" s="233" t="str">
        <f t="shared" si="345"/>
        <v/>
      </c>
      <c r="AR938" s="113">
        <f t="shared" si="346"/>
        <v>0</v>
      </c>
    </row>
    <row r="939" spans="1:44">
      <c r="A939" s="158"/>
      <c r="B939" s="153"/>
      <c r="C939" s="154"/>
      <c r="D939" s="154"/>
      <c r="E939" s="154"/>
      <c r="F939" s="154"/>
      <c r="G939" s="154"/>
      <c r="H939" s="154"/>
      <c r="I939" s="150"/>
      <c r="J939" s="149"/>
      <c r="K939" s="151"/>
      <c r="L939" s="185">
        <f t="shared" si="352"/>
        <v>0</v>
      </c>
      <c r="M939" s="185">
        <f t="shared" si="353"/>
        <v>0</v>
      </c>
      <c r="N939" s="186">
        <f t="shared" si="354"/>
        <v>0</v>
      </c>
      <c r="O939" s="180"/>
      <c r="P939" s="177"/>
      <c r="Q939" s="166" t="str">
        <f t="shared" si="332"/>
        <v/>
      </c>
      <c r="R939" s="166"/>
      <c r="S939" s="167" t="e">
        <f>IF(HYPERLINK(INDEX(Tables!D:D,MATCH('BG Justif'!Q939,Tables!F:F,0)))&lt;&gt;"",HYPERLINK(INDEX(Tables!D:D,MATCH('BG Justif'!Q939,Tables!F:F,0)),"Tableau de variation"),"")</f>
        <v>#N/A</v>
      </c>
      <c r="T939" s="168"/>
      <c r="U939" s="169"/>
      <c r="Z939" s="233" t="str">
        <f t="shared" si="333"/>
        <v/>
      </c>
      <c r="AA939" s="233">
        <f t="shared" si="334"/>
        <v>0</v>
      </c>
      <c r="AB939" s="233">
        <f t="shared" si="347"/>
        <v>0</v>
      </c>
      <c r="AC939" s="233">
        <f t="shared" si="348"/>
        <v>0</v>
      </c>
      <c r="AD939" s="233">
        <f t="shared" si="349"/>
        <v>0</v>
      </c>
      <c r="AE939" s="233">
        <f t="shared" si="350"/>
        <v>0</v>
      </c>
      <c r="AF939" s="233">
        <f t="shared" si="351"/>
        <v>0</v>
      </c>
      <c r="AG939" s="233">
        <f t="shared" si="335"/>
        <v>0</v>
      </c>
      <c r="AH939" s="233">
        <f t="shared" si="336"/>
        <v>0</v>
      </c>
      <c r="AI939" s="233">
        <f t="shared" si="337"/>
        <v>0</v>
      </c>
      <c r="AJ939" s="233">
        <f t="shared" si="338"/>
        <v>0</v>
      </c>
      <c r="AK939" s="233">
        <f t="shared" si="339"/>
        <v>0</v>
      </c>
      <c r="AL939" s="233">
        <f t="shared" si="340"/>
        <v>0</v>
      </c>
      <c r="AM939" s="233">
        <f t="shared" si="341"/>
        <v>0</v>
      </c>
      <c r="AN939" s="233">
        <f t="shared" si="342"/>
        <v>0</v>
      </c>
      <c r="AO939" s="233">
        <f t="shared" si="343"/>
        <v>0</v>
      </c>
      <c r="AP939" s="233">
        <f t="shared" si="344"/>
        <v>0</v>
      </c>
      <c r="AQ939" s="233" t="str">
        <f t="shared" si="345"/>
        <v/>
      </c>
      <c r="AR939" s="113">
        <f t="shared" si="346"/>
        <v>0</v>
      </c>
    </row>
    <row r="940" spans="1:44">
      <c r="A940" s="158"/>
      <c r="B940" s="153"/>
      <c r="C940" s="154"/>
      <c r="D940" s="154"/>
      <c r="E940" s="154"/>
      <c r="F940" s="154"/>
      <c r="G940" s="154"/>
      <c r="H940" s="154"/>
      <c r="I940" s="141"/>
      <c r="J940" s="149"/>
      <c r="K940" s="143"/>
      <c r="L940" s="185">
        <f t="shared" si="352"/>
        <v>0</v>
      </c>
      <c r="M940" s="185">
        <f t="shared" si="353"/>
        <v>0</v>
      </c>
      <c r="N940" s="186">
        <f t="shared" si="354"/>
        <v>0</v>
      </c>
      <c r="O940" s="180"/>
      <c r="P940" s="177"/>
      <c r="Q940" s="166" t="str">
        <f t="shared" si="332"/>
        <v/>
      </c>
      <c r="R940" s="166"/>
      <c r="S940" s="167" t="e">
        <f>IF(HYPERLINK(INDEX(Tables!D:D,MATCH('BG Justif'!Q940,Tables!F:F,0)))&lt;&gt;"",HYPERLINK(INDEX(Tables!D:D,MATCH('BG Justif'!Q940,Tables!F:F,0)),"Tableau de variation"),"")</f>
        <v>#N/A</v>
      </c>
      <c r="T940" s="168"/>
      <c r="U940" s="169"/>
      <c r="Z940" s="233" t="str">
        <f t="shared" si="333"/>
        <v/>
      </c>
      <c r="AA940" s="233">
        <f t="shared" si="334"/>
        <v>0</v>
      </c>
      <c r="AB940" s="233">
        <f t="shared" si="347"/>
        <v>0</v>
      </c>
      <c r="AC940" s="233">
        <f t="shared" si="348"/>
        <v>0</v>
      </c>
      <c r="AD940" s="233">
        <f t="shared" si="349"/>
        <v>0</v>
      </c>
      <c r="AE940" s="233">
        <f t="shared" si="350"/>
        <v>0</v>
      </c>
      <c r="AF940" s="233">
        <f t="shared" si="351"/>
        <v>0</v>
      </c>
      <c r="AG940" s="233">
        <f t="shared" si="335"/>
        <v>0</v>
      </c>
      <c r="AH940" s="233">
        <f t="shared" si="336"/>
        <v>0</v>
      </c>
      <c r="AI940" s="233">
        <f t="shared" si="337"/>
        <v>0</v>
      </c>
      <c r="AJ940" s="233">
        <f t="shared" si="338"/>
        <v>0</v>
      </c>
      <c r="AK940" s="233">
        <f t="shared" si="339"/>
        <v>0</v>
      </c>
      <c r="AL940" s="233">
        <f t="shared" si="340"/>
        <v>0</v>
      </c>
      <c r="AM940" s="233">
        <f t="shared" si="341"/>
        <v>0</v>
      </c>
      <c r="AN940" s="233">
        <f t="shared" si="342"/>
        <v>0</v>
      </c>
      <c r="AO940" s="233">
        <f t="shared" si="343"/>
        <v>0</v>
      </c>
      <c r="AP940" s="233">
        <f t="shared" si="344"/>
        <v>0</v>
      </c>
      <c r="AQ940" s="233" t="str">
        <f t="shared" si="345"/>
        <v/>
      </c>
      <c r="AR940" s="113">
        <f t="shared" si="346"/>
        <v>0</v>
      </c>
    </row>
    <row r="941" spans="1:44">
      <c r="A941" s="158"/>
      <c r="B941" s="153"/>
      <c r="C941" s="154"/>
      <c r="D941" s="154"/>
      <c r="E941" s="154"/>
      <c r="F941" s="154"/>
      <c r="G941" s="154"/>
      <c r="H941" s="154"/>
      <c r="I941" s="150"/>
      <c r="J941" s="149"/>
      <c r="K941" s="151"/>
      <c r="L941" s="185">
        <f t="shared" si="352"/>
        <v>0</v>
      </c>
      <c r="M941" s="185">
        <f t="shared" si="353"/>
        <v>0</v>
      </c>
      <c r="N941" s="186">
        <f t="shared" si="354"/>
        <v>0</v>
      </c>
      <c r="O941" s="180"/>
      <c r="P941" s="177"/>
      <c r="Q941" s="166" t="str">
        <f t="shared" si="332"/>
        <v/>
      </c>
      <c r="R941" s="166"/>
      <c r="S941" s="167" t="e">
        <f>IF(HYPERLINK(INDEX(Tables!D:D,MATCH('BG Justif'!Q941,Tables!F:F,0)))&lt;&gt;"",HYPERLINK(INDEX(Tables!D:D,MATCH('BG Justif'!Q941,Tables!F:F,0)),"Tableau de variation"),"")</f>
        <v>#N/A</v>
      </c>
      <c r="T941" s="168"/>
      <c r="U941" s="169"/>
      <c r="Z941" s="233" t="str">
        <f t="shared" si="333"/>
        <v/>
      </c>
      <c r="AA941" s="233">
        <f t="shared" si="334"/>
        <v>0</v>
      </c>
      <c r="AB941" s="233">
        <f t="shared" si="347"/>
        <v>0</v>
      </c>
      <c r="AC941" s="233">
        <f t="shared" si="348"/>
        <v>0</v>
      </c>
      <c r="AD941" s="233">
        <f t="shared" si="349"/>
        <v>0</v>
      </c>
      <c r="AE941" s="233">
        <f t="shared" si="350"/>
        <v>0</v>
      </c>
      <c r="AF941" s="233">
        <f t="shared" si="351"/>
        <v>0</v>
      </c>
      <c r="AG941" s="233">
        <f t="shared" si="335"/>
        <v>0</v>
      </c>
      <c r="AH941" s="233">
        <f t="shared" si="336"/>
        <v>0</v>
      </c>
      <c r="AI941" s="233">
        <f t="shared" si="337"/>
        <v>0</v>
      </c>
      <c r="AJ941" s="233">
        <f t="shared" si="338"/>
        <v>0</v>
      </c>
      <c r="AK941" s="233">
        <f t="shared" si="339"/>
        <v>0</v>
      </c>
      <c r="AL941" s="233">
        <f t="shared" si="340"/>
        <v>0</v>
      </c>
      <c r="AM941" s="233">
        <f t="shared" si="341"/>
        <v>0</v>
      </c>
      <c r="AN941" s="233">
        <f t="shared" si="342"/>
        <v>0</v>
      </c>
      <c r="AO941" s="233">
        <f t="shared" si="343"/>
        <v>0</v>
      </c>
      <c r="AP941" s="233">
        <f t="shared" si="344"/>
        <v>0</v>
      </c>
      <c r="AQ941" s="233" t="str">
        <f t="shared" si="345"/>
        <v/>
      </c>
      <c r="AR941" s="113">
        <f t="shared" si="346"/>
        <v>0</v>
      </c>
    </row>
    <row r="942" spans="1:44">
      <c r="A942" s="158"/>
      <c r="B942" s="153"/>
      <c r="C942" s="154"/>
      <c r="D942" s="154"/>
      <c r="E942" s="154"/>
      <c r="F942" s="154"/>
      <c r="G942" s="154"/>
      <c r="H942" s="154"/>
      <c r="I942" s="141"/>
      <c r="J942" s="149"/>
      <c r="K942" s="143"/>
      <c r="L942" s="185">
        <f t="shared" si="352"/>
        <v>0</v>
      </c>
      <c r="M942" s="185">
        <f t="shared" si="353"/>
        <v>0</v>
      </c>
      <c r="N942" s="186">
        <f t="shared" si="354"/>
        <v>0</v>
      </c>
      <c r="O942" s="180"/>
      <c r="P942" s="177"/>
      <c r="Q942" s="166" t="str">
        <f t="shared" si="332"/>
        <v/>
      </c>
      <c r="R942" s="166"/>
      <c r="S942" s="167" t="e">
        <f>IF(HYPERLINK(INDEX(Tables!D:D,MATCH('BG Justif'!Q942,Tables!F:F,0)))&lt;&gt;"",HYPERLINK(INDEX(Tables!D:D,MATCH('BG Justif'!Q942,Tables!F:F,0)),"Tableau de variation"),"")</f>
        <v>#N/A</v>
      </c>
      <c r="T942" s="168"/>
      <c r="U942" s="169"/>
      <c r="Z942" s="233" t="str">
        <f t="shared" si="333"/>
        <v/>
      </c>
      <c r="AA942" s="233">
        <f t="shared" si="334"/>
        <v>0</v>
      </c>
      <c r="AB942" s="233">
        <f t="shared" si="347"/>
        <v>0</v>
      </c>
      <c r="AC942" s="233">
        <f t="shared" si="348"/>
        <v>0</v>
      </c>
      <c r="AD942" s="233">
        <f t="shared" si="349"/>
        <v>0</v>
      </c>
      <c r="AE942" s="233">
        <f t="shared" si="350"/>
        <v>0</v>
      </c>
      <c r="AF942" s="233">
        <f t="shared" si="351"/>
        <v>0</v>
      </c>
      <c r="AG942" s="233">
        <f t="shared" si="335"/>
        <v>0</v>
      </c>
      <c r="AH942" s="233">
        <f t="shared" si="336"/>
        <v>0</v>
      </c>
      <c r="AI942" s="233">
        <f t="shared" si="337"/>
        <v>0</v>
      </c>
      <c r="AJ942" s="233">
        <f t="shared" si="338"/>
        <v>0</v>
      </c>
      <c r="AK942" s="233">
        <f t="shared" si="339"/>
        <v>0</v>
      </c>
      <c r="AL942" s="233">
        <f t="shared" si="340"/>
        <v>0</v>
      </c>
      <c r="AM942" s="233">
        <f t="shared" si="341"/>
        <v>0</v>
      </c>
      <c r="AN942" s="233">
        <f t="shared" si="342"/>
        <v>0</v>
      </c>
      <c r="AO942" s="233">
        <f t="shared" si="343"/>
        <v>0</v>
      </c>
      <c r="AP942" s="233">
        <f t="shared" si="344"/>
        <v>0</v>
      </c>
      <c r="AQ942" s="233" t="str">
        <f t="shared" si="345"/>
        <v/>
      </c>
      <c r="AR942" s="113">
        <f t="shared" si="346"/>
        <v>0</v>
      </c>
    </row>
    <row r="943" spans="1:44">
      <c r="A943" s="158"/>
      <c r="B943" s="153"/>
      <c r="C943" s="154"/>
      <c r="D943" s="154"/>
      <c r="E943" s="154"/>
      <c r="F943" s="154"/>
      <c r="G943" s="154"/>
      <c r="H943" s="154"/>
      <c r="I943" s="150"/>
      <c r="J943" s="149"/>
      <c r="K943" s="151"/>
      <c r="L943" s="185">
        <f t="shared" si="352"/>
        <v>0</v>
      </c>
      <c r="M943" s="185">
        <f t="shared" si="353"/>
        <v>0</v>
      </c>
      <c r="N943" s="186">
        <f t="shared" si="354"/>
        <v>0</v>
      </c>
      <c r="O943" s="180"/>
      <c r="P943" s="177"/>
      <c r="Q943" s="166" t="str">
        <f t="shared" si="332"/>
        <v/>
      </c>
      <c r="R943" s="166"/>
      <c r="S943" s="167" t="e">
        <f>IF(HYPERLINK(INDEX(Tables!D:D,MATCH('BG Justif'!Q943,Tables!F:F,0)))&lt;&gt;"",HYPERLINK(INDEX(Tables!D:D,MATCH('BG Justif'!Q943,Tables!F:F,0)),"Tableau de variation"),"")</f>
        <v>#N/A</v>
      </c>
      <c r="T943" s="168"/>
      <c r="U943" s="169"/>
      <c r="Z943" s="233" t="str">
        <f t="shared" si="333"/>
        <v/>
      </c>
      <c r="AA943" s="233">
        <f t="shared" si="334"/>
        <v>0</v>
      </c>
      <c r="AB943" s="233">
        <f t="shared" si="347"/>
        <v>0</v>
      </c>
      <c r="AC943" s="233">
        <f t="shared" si="348"/>
        <v>0</v>
      </c>
      <c r="AD943" s="233">
        <f t="shared" si="349"/>
        <v>0</v>
      </c>
      <c r="AE943" s="233">
        <f t="shared" si="350"/>
        <v>0</v>
      </c>
      <c r="AF943" s="233">
        <f t="shared" si="351"/>
        <v>0</v>
      </c>
      <c r="AG943" s="233">
        <f t="shared" si="335"/>
        <v>0</v>
      </c>
      <c r="AH943" s="233">
        <f t="shared" si="336"/>
        <v>0</v>
      </c>
      <c r="AI943" s="233">
        <f t="shared" si="337"/>
        <v>0</v>
      </c>
      <c r="AJ943" s="233">
        <f t="shared" si="338"/>
        <v>0</v>
      </c>
      <c r="AK943" s="233">
        <f t="shared" si="339"/>
        <v>0</v>
      </c>
      <c r="AL943" s="233">
        <f t="shared" si="340"/>
        <v>0</v>
      </c>
      <c r="AM943" s="233">
        <f t="shared" si="341"/>
        <v>0</v>
      </c>
      <c r="AN943" s="233">
        <f t="shared" si="342"/>
        <v>0</v>
      </c>
      <c r="AO943" s="233">
        <f t="shared" si="343"/>
        <v>0</v>
      </c>
      <c r="AP943" s="233">
        <f t="shared" si="344"/>
        <v>0</v>
      </c>
      <c r="AQ943" s="233" t="str">
        <f t="shared" si="345"/>
        <v/>
      </c>
      <c r="AR943" s="113">
        <f t="shared" si="346"/>
        <v>0</v>
      </c>
    </row>
    <row r="944" spans="1:44">
      <c r="A944" s="158"/>
      <c r="B944" s="153"/>
      <c r="C944" s="154"/>
      <c r="D944" s="154"/>
      <c r="E944" s="154"/>
      <c r="F944" s="154"/>
      <c r="G944" s="154"/>
      <c r="H944" s="154"/>
      <c r="I944" s="141"/>
      <c r="J944" s="149"/>
      <c r="K944" s="143"/>
      <c r="L944" s="185">
        <f t="shared" si="352"/>
        <v>0</v>
      </c>
      <c r="M944" s="185">
        <f t="shared" si="353"/>
        <v>0</v>
      </c>
      <c r="N944" s="186">
        <f t="shared" si="354"/>
        <v>0</v>
      </c>
      <c r="O944" s="180"/>
      <c r="P944" s="177"/>
      <c r="Q944" s="166" t="str">
        <f t="shared" si="332"/>
        <v/>
      </c>
      <c r="R944" s="166"/>
      <c r="S944" s="167" t="e">
        <f>IF(HYPERLINK(INDEX(Tables!D:D,MATCH('BG Justif'!Q944,Tables!F:F,0)))&lt;&gt;"",HYPERLINK(INDEX(Tables!D:D,MATCH('BG Justif'!Q944,Tables!F:F,0)),"Tableau de variation"),"")</f>
        <v>#N/A</v>
      </c>
      <c r="T944" s="168"/>
      <c r="U944" s="169"/>
      <c r="Z944" s="233" t="str">
        <f t="shared" si="333"/>
        <v/>
      </c>
      <c r="AA944" s="233">
        <f t="shared" si="334"/>
        <v>0</v>
      </c>
      <c r="AB944" s="233">
        <f t="shared" si="347"/>
        <v>0</v>
      </c>
      <c r="AC944" s="233">
        <f t="shared" si="348"/>
        <v>0</v>
      </c>
      <c r="AD944" s="233">
        <f t="shared" si="349"/>
        <v>0</v>
      </c>
      <c r="AE944" s="233">
        <f t="shared" si="350"/>
        <v>0</v>
      </c>
      <c r="AF944" s="233">
        <f t="shared" si="351"/>
        <v>0</v>
      </c>
      <c r="AG944" s="233">
        <f t="shared" si="335"/>
        <v>0</v>
      </c>
      <c r="AH944" s="233">
        <f t="shared" si="336"/>
        <v>0</v>
      </c>
      <c r="AI944" s="233">
        <f t="shared" si="337"/>
        <v>0</v>
      </c>
      <c r="AJ944" s="233">
        <f t="shared" si="338"/>
        <v>0</v>
      </c>
      <c r="AK944" s="233">
        <f t="shared" si="339"/>
        <v>0</v>
      </c>
      <c r="AL944" s="233">
        <f t="shared" si="340"/>
        <v>0</v>
      </c>
      <c r="AM944" s="233">
        <f t="shared" si="341"/>
        <v>0</v>
      </c>
      <c r="AN944" s="233">
        <f t="shared" si="342"/>
        <v>0</v>
      </c>
      <c r="AO944" s="233">
        <f t="shared" si="343"/>
        <v>0</v>
      </c>
      <c r="AP944" s="233">
        <f t="shared" si="344"/>
        <v>0</v>
      </c>
      <c r="AQ944" s="233" t="str">
        <f t="shared" si="345"/>
        <v/>
      </c>
      <c r="AR944" s="113">
        <f t="shared" si="346"/>
        <v>0</v>
      </c>
    </row>
    <row r="945" spans="1:44">
      <c r="A945" s="158"/>
      <c r="B945" s="153"/>
      <c r="C945" s="154"/>
      <c r="D945" s="154"/>
      <c r="E945" s="154"/>
      <c r="F945" s="154"/>
      <c r="G945" s="154"/>
      <c r="H945" s="154"/>
      <c r="I945" s="150"/>
      <c r="J945" s="149"/>
      <c r="K945" s="151"/>
      <c r="L945" s="185">
        <f t="shared" si="352"/>
        <v>0</v>
      </c>
      <c r="M945" s="185">
        <f t="shared" si="353"/>
        <v>0</v>
      </c>
      <c r="N945" s="186">
        <f t="shared" si="354"/>
        <v>0</v>
      </c>
      <c r="O945" s="180"/>
      <c r="P945" s="177"/>
      <c r="Q945" s="166" t="str">
        <f t="shared" si="332"/>
        <v/>
      </c>
      <c r="R945" s="166"/>
      <c r="S945" s="167" t="e">
        <f>IF(HYPERLINK(INDEX(Tables!D:D,MATCH('BG Justif'!Q945,Tables!F:F,0)))&lt;&gt;"",HYPERLINK(INDEX(Tables!D:D,MATCH('BG Justif'!Q945,Tables!F:F,0)),"Tableau de variation"),"")</f>
        <v>#N/A</v>
      </c>
      <c r="T945" s="168"/>
      <c r="U945" s="169"/>
      <c r="Z945" s="233" t="str">
        <f t="shared" si="333"/>
        <v/>
      </c>
      <c r="AA945" s="233">
        <f t="shared" si="334"/>
        <v>0</v>
      </c>
      <c r="AB945" s="233">
        <f t="shared" si="347"/>
        <v>0</v>
      </c>
      <c r="AC945" s="233">
        <f t="shared" si="348"/>
        <v>0</v>
      </c>
      <c r="AD945" s="233">
        <f t="shared" si="349"/>
        <v>0</v>
      </c>
      <c r="AE945" s="233">
        <f t="shared" si="350"/>
        <v>0</v>
      </c>
      <c r="AF945" s="233">
        <f t="shared" si="351"/>
        <v>0</v>
      </c>
      <c r="AG945" s="233">
        <f t="shared" si="335"/>
        <v>0</v>
      </c>
      <c r="AH945" s="233">
        <f t="shared" si="336"/>
        <v>0</v>
      </c>
      <c r="AI945" s="233">
        <f t="shared" si="337"/>
        <v>0</v>
      </c>
      <c r="AJ945" s="233">
        <f t="shared" si="338"/>
        <v>0</v>
      </c>
      <c r="AK945" s="233">
        <f t="shared" si="339"/>
        <v>0</v>
      </c>
      <c r="AL945" s="233">
        <f t="shared" si="340"/>
        <v>0</v>
      </c>
      <c r="AM945" s="233">
        <f t="shared" si="341"/>
        <v>0</v>
      </c>
      <c r="AN945" s="233">
        <f t="shared" si="342"/>
        <v>0</v>
      </c>
      <c r="AO945" s="233">
        <f t="shared" si="343"/>
        <v>0</v>
      </c>
      <c r="AP945" s="233">
        <f t="shared" si="344"/>
        <v>0</v>
      </c>
      <c r="AQ945" s="233" t="str">
        <f t="shared" si="345"/>
        <v/>
      </c>
      <c r="AR945" s="113">
        <f t="shared" si="346"/>
        <v>0</v>
      </c>
    </row>
    <row r="946" spans="1:44">
      <c r="A946" s="158"/>
      <c r="B946" s="153"/>
      <c r="C946" s="154"/>
      <c r="D946" s="154"/>
      <c r="E946" s="154"/>
      <c r="F946" s="154"/>
      <c r="G946" s="154"/>
      <c r="H946" s="154"/>
      <c r="I946" s="141"/>
      <c r="J946" s="149"/>
      <c r="K946" s="143"/>
      <c r="L946" s="185">
        <f t="shared" si="352"/>
        <v>0</v>
      </c>
      <c r="M946" s="185">
        <f t="shared" si="353"/>
        <v>0</v>
      </c>
      <c r="N946" s="186">
        <f t="shared" si="354"/>
        <v>0</v>
      </c>
      <c r="O946" s="180"/>
      <c r="P946" s="177"/>
      <c r="Q946" s="166" t="str">
        <f t="shared" si="332"/>
        <v/>
      </c>
      <c r="R946" s="166"/>
      <c r="S946" s="167" t="e">
        <f>IF(HYPERLINK(INDEX(Tables!D:D,MATCH('BG Justif'!Q946,Tables!F:F,0)))&lt;&gt;"",HYPERLINK(INDEX(Tables!D:D,MATCH('BG Justif'!Q946,Tables!F:F,0)),"Tableau de variation"),"")</f>
        <v>#N/A</v>
      </c>
      <c r="T946" s="168"/>
      <c r="U946" s="169"/>
      <c r="Z946" s="233" t="str">
        <f t="shared" si="333"/>
        <v/>
      </c>
      <c r="AA946" s="233">
        <f t="shared" si="334"/>
        <v>0</v>
      </c>
      <c r="AB946" s="233">
        <f t="shared" si="347"/>
        <v>0</v>
      </c>
      <c r="AC946" s="233">
        <f t="shared" si="348"/>
        <v>0</v>
      </c>
      <c r="AD946" s="233">
        <f t="shared" si="349"/>
        <v>0</v>
      </c>
      <c r="AE946" s="233">
        <f t="shared" si="350"/>
        <v>0</v>
      </c>
      <c r="AF946" s="233">
        <f t="shared" si="351"/>
        <v>0</v>
      </c>
      <c r="AG946" s="233">
        <f t="shared" si="335"/>
        <v>0</v>
      </c>
      <c r="AH946" s="233">
        <f t="shared" si="336"/>
        <v>0</v>
      </c>
      <c r="AI946" s="233">
        <f t="shared" si="337"/>
        <v>0</v>
      </c>
      <c r="AJ946" s="233">
        <f t="shared" si="338"/>
        <v>0</v>
      </c>
      <c r="AK946" s="233">
        <f t="shared" si="339"/>
        <v>0</v>
      </c>
      <c r="AL946" s="233">
        <f t="shared" si="340"/>
        <v>0</v>
      </c>
      <c r="AM946" s="233">
        <f t="shared" si="341"/>
        <v>0</v>
      </c>
      <c r="AN946" s="233">
        <f t="shared" si="342"/>
        <v>0</v>
      </c>
      <c r="AO946" s="233">
        <f t="shared" si="343"/>
        <v>0</v>
      </c>
      <c r="AP946" s="233">
        <f t="shared" si="344"/>
        <v>0</v>
      </c>
      <c r="AQ946" s="233" t="str">
        <f t="shared" si="345"/>
        <v/>
      </c>
      <c r="AR946" s="113">
        <f t="shared" si="346"/>
        <v>0</v>
      </c>
    </row>
    <row r="947" spans="1:44">
      <c r="A947" s="158"/>
      <c r="B947" s="153"/>
      <c r="C947" s="154"/>
      <c r="D947" s="154"/>
      <c r="E947" s="154"/>
      <c r="F947" s="154"/>
      <c r="G947" s="154"/>
      <c r="H947" s="154"/>
      <c r="I947" s="150"/>
      <c r="J947" s="149"/>
      <c r="K947" s="151"/>
      <c r="L947" s="185">
        <f t="shared" si="352"/>
        <v>0</v>
      </c>
      <c r="M947" s="185">
        <f t="shared" si="353"/>
        <v>0</v>
      </c>
      <c r="N947" s="186">
        <f t="shared" si="354"/>
        <v>0</v>
      </c>
      <c r="O947" s="180"/>
      <c r="P947" s="177"/>
      <c r="Q947" s="166" t="str">
        <f t="shared" si="332"/>
        <v/>
      </c>
      <c r="R947" s="166"/>
      <c r="S947" s="167" t="e">
        <f>IF(HYPERLINK(INDEX(Tables!D:D,MATCH('BG Justif'!Q947,Tables!F:F,0)))&lt;&gt;"",HYPERLINK(INDEX(Tables!D:D,MATCH('BG Justif'!Q947,Tables!F:F,0)),"Tableau de variation"),"")</f>
        <v>#N/A</v>
      </c>
      <c r="T947" s="168"/>
      <c r="U947" s="169"/>
      <c r="Z947" s="233" t="str">
        <f t="shared" si="333"/>
        <v/>
      </c>
      <c r="AA947" s="233">
        <f t="shared" si="334"/>
        <v>0</v>
      </c>
      <c r="AB947" s="233">
        <f t="shared" si="347"/>
        <v>0</v>
      </c>
      <c r="AC947" s="233">
        <f t="shared" si="348"/>
        <v>0</v>
      </c>
      <c r="AD947" s="233">
        <f t="shared" si="349"/>
        <v>0</v>
      </c>
      <c r="AE947" s="233">
        <f t="shared" si="350"/>
        <v>0</v>
      </c>
      <c r="AF947" s="233">
        <f t="shared" si="351"/>
        <v>0</v>
      </c>
      <c r="AG947" s="233">
        <f t="shared" si="335"/>
        <v>0</v>
      </c>
      <c r="AH947" s="233">
        <f t="shared" si="336"/>
        <v>0</v>
      </c>
      <c r="AI947" s="233">
        <f t="shared" si="337"/>
        <v>0</v>
      </c>
      <c r="AJ947" s="233">
        <f t="shared" si="338"/>
        <v>0</v>
      </c>
      <c r="AK947" s="233">
        <f t="shared" si="339"/>
        <v>0</v>
      </c>
      <c r="AL947" s="233">
        <f t="shared" si="340"/>
        <v>0</v>
      </c>
      <c r="AM947" s="233">
        <f t="shared" si="341"/>
        <v>0</v>
      </c>
      <c r="AN947" s="233">
        <f t="shared" si="342"/>
        <v>0</v>
      </c>
      <c r="AO947" s="233">
        <f t="shared" si="343"/>
        <v>0</v>
      </c>
      <c r="AP947" s="233">
        <f t="shared" si="344"/>
        <v>0</v>
      </c>
      <c r="AQ947" s="233" t="str">
        <f t="shared" si="345"/>
        <v/>
      </c>
      <c r="AR947" s="113">
        <f t="shared" si="346"/>
        <v>0</v>
      </c>
    </row>
    <row r="948" spans="1:44">
      <c r="A948" s="158"/>
      <c r="B948" s="153"/>
      <c r="C948" s="154"/>
      <c r="D948" s="154"/>
      <c r="E948" s="154"/>
      <c r="F948" s="154"/>
      <c r="G948" s="154"/>
      <c r="H948" s="154"/>
      <c r="I948" s="141"/>
      <c r="J948" s="149"/>
      <c r="K948" s="143"/>
      <c r="L948" s="185">
        <f t="shared" si="352"/>
        <v>0</v>
      </c>
      <c r="M948" s="185">
        <f t="shared" si="353"/>
        <v>0</v>
      </c>
      <c r="N948" s="186">
        <f t="shared" si="354"/>
        <v>0</v>
      </c>
      <c r="O948" s="180"/>
      <c r="P948" s="177"/>
      <c r="Q948" s="166" t="str">
        <f t="shared" si="332"/>
        <v/>
      </c>
      <c r="R948" s="166"/>
      <c r="S948" s="167" t="e">
        <f>IF(HYPERLINK(INDEX(Tables!D:D,MATCH('BG Justif'!Q948,Tables!F:F,0)))&lt;&gt;"",HYPERLINK(INDEX(Tables!D:D,MATCH('BG Justif'!Q948,Tables!F:F,0)),"Tableau de variation"),"")</f>
        <v>#N/A</v>
      </c>
      <c r="T948" s="168"/>
      <c r="U948" s="169"/>
      <c r="Z948" s="233" t="str">
        <f t="shared" si="333"/>
        <v/>
      </c>
      <c r="AA948" s="233">
        <f t="shared" si="334"/>
        <v>0</v>
      </c>
      <c r="AB948" s="233">
        <f t="shared" si="347"/>
        <v>0</v>
      </c>
      <c r="AC948" s="233">
        <f t="shared" si="348"/>
        <v>0</v>
      </c>
      <c r="AD948" s="233">
        <f t="shared" si="349"/>
        <v>0</v>
      </c>
      <c r="AE948" s="233">
        <f t="shared" si="350"/>
        <v>0</v>
      </c>
      <c r="AF948" s="233">
        <f t="shared" si="351"/>
        <v>0</v>
      </c>
      <c r="AG948" s="233">
        <f t="shared" si="335"/>
        <v>0</v>
      </c>
      <c r="AH948" s="233">
        <f t="shared" si="336"/>
        <v>0</v>
      </c>
      <c r="AI948" s="233">
        <f t="shared" si="337"/>
        <v>0</v>
      </c>
      <c r="AJ948" s="233">
        <f t="shared" si="338"/>
        <v>0</v>
      </c>
      <c r="AK948" s="233">
        <f t="shared" si="339"/>
        <v>0</v>
      </c>
      <c r="AL948" s="233">
        <f t="shared" si="340"/>
        <v>0</v>
      </c>
      <c r="AM948" s="233">
        <f t="shared" si="341"/>
        <v>0</v>
      </c>
      <c r="AN948" s="233">
        <f t="shared" si="342"/>
        <v>0</v>
      </c>
      <c r="AO948" s="233">
        <f t="shared" si="343"/>
        <v>0</v>
      </c>
      <c r="AP948" s="233">
        <f t="shared" si="344"/>
        <v>0</v>
      </c>
      <c r="AQ948" s="233" t="str">
        <f t="shared" si="345"/>
        <v/>
      </c>
      <c r="AR948" s="113">
        <f t="shared" si="346"/>
        <v>0</v>
      </c>
    </row>
    <row r="949" spans="1:44">
      <c r="A949" s="158"/>
      <c r="B949" s="153"/>
      <c r="C949" s="154"/>
      <c r="D949" s="154"/>
      <c r="E949" s="154"/>
      <c r="F949" s="154"/>
      <c r="G949" s="154"/>
      <c r="H949" s="154"/>
      <c r="I949" s="150"/>
      <c r="J949" s="149"/>
      <c r="K949" s="151"/>
      <c r="L949" s="185">
        <f t="shared" si="352"/>
        <v>0</v>
      </c>
      <c r="M949" s="185">
        <f t="shared" si="353"/>
        <v>0</v>
      </c>
      <c r="N949" s="186">
        <f t="shared" si="354"/>
        <v>0</v>
      </c>
      <c r="O949" s="180"/>
      <c r="P949" s="177"/>
      <c r="Q949" s="166" t="str">
        <f t="shared" si="332"/>
        <v/>
      </c>
      <c r="R949" s="166"/>
      <c r="S949" s="167" t="e">
        <f>IF(HYPERLINK(INDEX(Tables!D:D,MATCH('BG Justif'!Q949,Tables!F:F,0)))&lt;&gt;"",HYPERLINK(INDEX(Tables!D:D,MATCH('BG Justif'!Q949,Tables!F:F,0)),"Tableau de variation"),"")</f>
        <v>#N/A</v>
      </c>
      <c r="T949" s="168"/>
      <c r="U949" s="169"/>
      <c r="Z949" s="233" t="str">
        <f t="shared" si="333"/>
        <v/>
      </c>
      <c r="AA949" s="233">
        <f t="shared" si="334"/>
        <v>0</v>
      </c>
      <c r="AB949" s="233">
        <f t="shared" si="347"/>
        <v>0</v>
      </c>
      <c r="AC949" s="233">
        <f t="shared" si="348"/>
        <v>0</v>
      </c>
      <c r="AD949" s="233">
        <f t="shared" si="349"/>
        <v>0</v>
      </c>
      <c r="AE949" s="233">
        <f t="shared" si="350"/>
        <v>0</v>
      </c>
      <c r="AF949" s="233">
        <f t="shared" si="351"/>
        <v>0</v>
      </c>
      <c r="AG949" s="233">
        <f t="shared" si="335"/>
        <v>0</v>
      </c>
      <c r="AH949" s="233">
        <f t="shared" si="336"/>
        <v>0</v>
      </c>
      <c r="AI949" s="233">
        <f t="shared" si="337"/>
        <v>0</v>
      </c>
      <c r="AJ949" s="233">
        <f t="shared" si="338"/>
        <v>0</v>
      </c>
      <c r="AK949" s="233">
        <f t="shared" si="339"/>
        <v>0</v>
      </c>
      <c r="AL949" s="233">
        <f t="shared" si="340"/>
        <v>0</v>
      </c>
      <c r="AM949" s="233">
        <f t="shared" si="341"/>
        <v>0</v>
      </c>
      <c r="AN949" s="233">
        <f t="shared" si="342"/>
        <v>0</v>
      </c>
      <c r="AO949" s="233">
        <f t="shared" si="343"/>
        <v>0</v>
      </c>
      <c r="AP949" s="233">
        <f t="shared" si="344"/>
        <v>0</v>
      </c>
      <c r="AQ949" s="233" t="str">
        <f t="shared" si="345"/>
        <v/>
      </c>
      <c r="AR949" s="113">
        <f t="shared" si="346"/>
        <v>0</v>
      </c>
    </row>
    <row r="950" spans="1:44">
      <c r="A950" s="158"/>
      <c r="B950" s="153"/>
      <c r="C950" s="154"/>
      <c r="D950" s="154"/>
      <c r="E950" s="154"/>
      <c r="F950" s="154"/>
      <c r="G950" s="154"/>
      <c r="H950" s="154"/>
      <c r="I950" s="141"/>
      <c r="J950" s="149"/>
      <c r="K950" s="143"/>
      <c r="L950" s="185">
        <f t="shared" si="352"/>
        <v>0</v>
      </c>
      <c r="M950" s="185">
        <f t="shared" si="353"/>
        <v>0</v>
      </c>
      <c r="N950" s="186">
        <f t="shared" si="354"/>
        <v>0</v>
      </c>
      <c r="O950" s="180"/>
      <c r="P950" s="177"/>
      <c r="Q950" s="166" t="str">
        <f t="shared" si="332"/>
        <v/>
      </c>
      <c r="R950" s="166"/>
      <c r="S950" s="167" t="e">
        <f>IF(HYPERLINK(INDEX(Tables!D:D,MATCH('BG Justif'!Q950,Tables!F:F,0)))&lt;&gt;"",HYPERLINK(INDEX(Tables!D:D,MATCH('BG Justif'!Q950,Tables!F:F,0)),"Tableau de variation"),"")</f>
        <v>#N/A</v>
      </c>
      <c r="T950" s="168"/>
      <c r="U950" s="169"/>
      <c r="Z950" s="233" t="str">
        <f t="shared" si="333"/>
        <v/>
      </c>
      <c r="AA950" s="233">
        <f t="shared" si="334"/>
        <v>0</v>
      </c>
      <c r="AB950" s="233">
        <f t="shared" si="347"/>
        <v>0</v>
      </c>
      <c r="AC950" s="233">
        <f t="shared" si="348"/>
        <v>0</v>
      </c>
      <c r="AD950" s="233">
        <f t="shared" si="349"/>
        <v>0</v>
      </c>
      <c r="AE950" s="233">
        <f t="shared" si="350"/>
        <v>0</v>
      </c>
      <c r="AF950" s="233">
        <f t="shared" si="351"/>
        <v>0</v>
      </c>
      <c r="AG950" s="233">
        <f t="shared" si="335"/>
        <v>0</v>
      </c>
      <c r="AH950" s="233">
        <f t="shared" si="336"/>
        <v>0</v>
      </c>
      <c r="AI950" s="233">
        <f t="shared" si="337"/>
        <v>0</v>
      </c>
      <c r="AJ950" s="233">
        <f t="shared" si="338"/>
        <v>0</v>
      </c>
      <c r="AK950" s="233">
        <f t="shared" si="339"/>
        <v>0</v>
      </c>
      <c r="AL950" s="233">
        <f t="shared" si="340"/>
        <v>0</v>
      </c>
      <c r="AM950" s="233">
        <f t="shared" si="341"/>
        <v>0</v>
      </c>
      <c r="AN950" s="233">
        <f t="shared" si="342"/>
        <v>0</v>
      </c>
      <c r="AO950" s="233">
        <f t="shared" si="343"/>
        <v>0</v>
      </c>
      <c r="AP950" s="233">
        <f t="shared" si="344"/>
        <v>0</v>
      </c>
      <c r="AQ950" s="233" t="str">
        <f t="shared" si="345"/>
        <v/>
      </c>
      <c r="AR950" s="113">
        <f t="shared" si="346"/>
        <v>0</v>
      </c>
    </row>
    <row r="951" spans="1:44">
      <c r="A951" s="158"/>
      <c r="B951" s="153"/>
      <c r="C951" s="154"/>
      <c r="D951" s="154"/>
      <c r="E951" s="154"/>
      <c r="F951" s="154"/>
      <c r="G951" s="154"/>
      <c r="H951" s="154"/>
      <c r="I951" s="150"/>
      <c r="J951" s="149"/>
      <c r="K951" s="151"/>
      <c r="L951" s="185">
        <f t="shared" si="352"/>
        <v>0</v>
      </c>
      <c r="M951" s="185">
        <f t="shared" si="353"/>
        <v>0</v>
      </c>
      <c r="N951" s="186">
        <f t="shared" si="354"/>
        <v>0</v>
      </c>
      <c r="O951" s="180"/>
      <c r="P951" s="177"/>
      <c r="Q951" s="166" t="str">
        <f t="shared" si="332"/>
        <v/>
      </c>
      <c r="R951" s="166"/>
      <c r="S951" s="167" t="e">
        <f>IF(HYPERLINK(INDEX(Tables!D:D,MATCH('BG Justif'!Q951,Tables!F:F,0)))&lt;&gt;"",HYPERLINK(INDEX(Tables!D:D,MATCH('BG Justif'!Q951,Tables!F:F,0)),"Tableau de variation"),"")</f>
        <v>#N/A</v>
      </c>
      <c r="T951" s="168"/>
      <c r="U951" s="169"/>
      <c r="Z951" s="233" t="str">
        <f t="shared" si="333"/>
        <v/>
      </c>
      <c r="AA951" s="233">
        <f t="shared" si="334"/>
        <v>0</v>
      </c>
      <c r="AB951" s="233">
        <f t="shared" si="347"/>
        <v>0</v>
      </c>
      <c r="AC951" s="233">
        <f t="shared" si="348"/>
        <v>0</v>
      </c>
      <c r="AD951" s="233">
        <f t="shared" si="349"/>
        <v>0</v>
      </c>
      <c r="AE951" s="233">
        <f t="shared" si="350"/>
        <v>0</v>
      </c>
      <c r="AF951" s="233">
        <f t="shared" si="351"/>
        <v>0</v>
      </c>
      <c r="AG951" s="233">
        <f t="shared" si="335"/>
        <v>0</v>
      </c>
      <c r="AH951" s="233">
        <f t="shared" si="336"/>
        <v>0</v>
      </c>
      <c r="AI951" s="233">
        <f t="shared" si="337"/>
        <v>0</v>
      </c>
      <c r="AJ951" s="233">
        <f t="shared" si="338"/>
        <v>0</v>
      </c>
      <c r="AK951" s="233">
        <f t="shared" si="339"/>
        <v>0</v>
      </c>
      <c r="AL951" s="233">
        <f t="shared" si="340"/>
        <v>0</v>
      </c>
      <c r="AM951" s="233">
        <f t="shared" si="341"/>
        <v>0</v>
      </c>
      <c r="AN951" s="233">
        <f t="shared" si="342"/>
        <v>0</v>
      </c>
      <c r="AO951" s="233">
        <f t="shared" si="343"/>
        <v>0</v>
      </c>
      <c r="AP951" s="233">
        <f t="shared" si="344"/>
        <v>0</v>
      </c>
      <c r="AQ951" s="233" t="str">
        <f t="shared" si="345"/>
        <v/>
      </c>
      <c r="AR951" s="113">
        <f t="shared" si="346"/>
        <v>0</v>
      </c>
    </row>
    <row r="952" spans="1:44">
      <c r="A952" s="158"/>
      <c r="B952" s="153"/>
      <c r="C952" s="154"/>
      <c r="D952" s="154"/>
      <c r="E952" s="154"/>
      <c r="F952" s="154"/>
      <c r="G952" s="154"/>
      <c r="H952" s="154"/>
      <c r="I952" s="141"/>
      <c r="J952" s="149"/>
      <c r="K952" s="143"/>
      <c r="L952" s="185">
        <f t="shared" si="352"/>
        <v>0</v>
      </c>
      <c r="M952" s="185">
        <f t="shared" si="353"/>
        <v>0</v>
      </c>
      <c r="N952" s="186">
        <f t="shared" si="354"/>
        <v>0</v>
      </c>
      <c r="O952" s="180"/>
      <c r="P952" s="177"/>
      <c r="Q952" s="166" t="str">
        <f t="shared" si="332"/>
        <v/>
      </c>
      <c r="R952" s="166"/>
      <c r="S952" s="167" t="e">
        <f>IF(HYPERLINK(INDEX(Tables!D:D,MATCH('BG Justif'!Q952,Tables!F:F,0)))&lt;&gt;"",HYPERLINK(INDEX(Tables!D:D,MATCH('BG Justif'!Q952,Tables!F:F,0)),"Tableau de variation"),"")</f>
        <v>#N/A</v>
      </c>
      <c r="T952" s="168"/>
      <c r="U952" s="169"/>
      <c r="Z952" s="233" t="str">
        <f t="shared" si="333"/>
        <v/>
      </c>
      <c r="AA952" s="233">
        <f t="shared" si="334"/>
        <v>0</v>
      </c>
      <c r="AB952" s="233">
        <f t="shared" si="347"/>
        <v>0</v>
      </c>
      <c r="AC952" s="233">
        <f t="shared" si="348"/>
        <v>0</v>
      </c>
      <c r="AD952" s="233">
        <f t="shared" si="349"/>
        <v>0</v>
      </c>
      <c r="AE952" s="233">
        <f t="shared" si="350"/>
        <v>0</v>
      </c>
      <c r="AF952" s="233">
        <f t="shared" si="351"/>
        <v>0</v>
      </c>
      <c r="AG952" s="233">
        <f t="shared" si="335"/>
        <v>0</v>
      </c>
      <c r="AH952" s="233">
        <f t="shared" si="336"/>
        <v>0</v>
      </c>
      <c r="AI952" s="233">
        <f t="shared" si="337"/>
        <v>0</v>
      </c>
      <c r="AJ952" s="233">
        <f t="shared" si="338"/>
        <v>0</v>
      </c>
      <c r="AK952" s="233">
        <f t="shared" si="339"/>
        <v>0</v>
      </c>
      <c r="AL952" s="233">
        <f t="shared" si="340"/>
        <v>0</v>
      </c>
      <c r="AM952" s="233">
        <f t="shared" si="341"/>
        <v>0</v>
      </c>
      <c r="AN952" s="233">
        <f t="shared" si="342"/>
        <v>0</v>
      </c>
      <c r="AO952" s="233">
        <f t="shared" si="343"/>
        <v>0</v>
      </c>
      <c r="AP952" s="233">
        <f t="shared" si="344"/>
        <v>0</v>
      </c>
      <c r="AQ952" s="233" t="str">
        <f t="shared" si="345"/>
        <v/>
      </c>
      <c r="AR952" s="113">
        <f t="shared" si="346"/>
        <v>0</v>
      </c>
    </row>
    <row r="953" spans="1:44">
      <c r="A953" s="158"/>
      <c r="B953" s="153"/>
      <c r="C953" s="154"/>
      <c r="D953" s="154"/>
      <c r="E953" s="154"/>
      <c r="F953" s="154"/>
      <c r="G953" s="154"/>
      <c r="H953" s="154"/>
      <c r="I953" s="150"/>
      <c r="J953" s="149"/>
      <c r="K953" s="151"/>
      <c r="L953" s="185">
        <f t="shared" si="352"/>
        <v>0</v>
      </c>
      <c r="M953" s="185">
        <f t="shared" si="353"/>
        <v>0</v>
      </c>
      <c r="N953" s="186">
        <f t="shared" si="354"/>
        <v>0</v>
      </c>
      <c r="O953" s="180"/>
      <c r="P953" s="177"/>
      <c r="Q953" s="166" t="str">
        <f t="shared" si="332"/>
        <v/>
      </c>
      <c r="R953" s="166"/>
      <c r="S953" s="167" t="e">
        <f>IF(HYPERLINK(INDEX(Tables!D:D,MATCH('BG Justif'!Q953,Tables!F:F,0)))&lt;&gt;"",HYPERLINK(INDEX(Tables!D:D,MATCH('BG Justif'!Q953,Tables!F:F,0)),"Tableau de variation"),"")</f>
        <v>#N/A</v>
      </c>
      <c r="T953" s="168"/>
      <c r="U953" s="169"/>
      <c r="Z953" s="233" t="str">
        <f t="shared" si="333"/>
        <v/>
      </c>
      <c r="AA953" s="233">
        <f t="shared" si="334"/>
        <v>0</v>
      </c>
      <c r="AB953" s="233">
        <f t="shared" si="347"/>
        <v>0</v>
      </c>
      <c r="AC953" s="233">
        <f t="shared" si="348"/>
        <v>0</v>
      </c>
      <c r="AD953" s="233">
        <f t="shared" si="349"/>
        <v>0</v>
      </c>
      <c r="AE953" s="233">
        <f t="shared" si="350"/>
        <v>0</v>
      </c>
      <c r="AF953" s="233">
        <f t="shared" si="351"/>
        <v>0</v>
      </c>
      <c r="AG953" s="233">
        <f t="shared" si="335"/>
        <v>0</v>
      </c>
      <c r="AH953" s="233">
        <f t="shared" si="336"/>
        <v>0</v>
      </c>
      <c r="AI953" s="233">
        <f t="shared" si="337"/>
        <v>0</v>
      </c>
      <c r="AJ953" s="233">
        <f t="shared" si="338"/>
        <v>0</v>
      </c>
      <c r="AK953" s="233">
        <f t="shared" si="339"/>
        <v>0</v>
      </c>
      <c r="AL953" s="233">
        <f t="shared" si="340"/>
        <v>0</v>
      </c>
      <c r="AM953" s="233">
        <f t="shared" si="341"/>
        <v>0</v>
      </c>
      <c r="AN953" s="233">
        <f t="shared" si="342"/>
        <v>0</v>
      </c>
      <c r="AO953" s="233">
        <f t="shared" si="343"/>
        <v>0</v>
      </c>
      <c r="AP953" s="233">
        <f t="shared" si="344"/>
        <v>0</v>
      </c>
      <c r="AQ953" s="233" t="str">
        <f t="shared" si="345"/>
        <v/>
      </c>
      <c r="AR953" s="113">
        <f t="shared" si="346"/>
        <v>0</v>
      </c>
    </row>
    <row r="954" spans="1:44">
      <c r="A954" s="158"/>
      <c r="B954" s="153"/>
      <c r="C954" s="154"/>
      <c r="D954" s="154"/>
      <c r="E954" s="154"/>
      <c r="F954" s="154"/>
      <c r="G954" s="154"/>
      <c r="H954" s="154"/>
      <c r="I954" s="141"/>
      <c r="J954" s="149"/>
      <c r="K954" s="143"/>
      <c r="L954" s="185">
        <f t="shared" si="352"/>
        <v>0</v>
      </c>
      <c r="M954" s="185">
        <f t="shared" si="353"/>
        <v>0</v>
      </c>
      <c r="N954" s="186">
        <f t="shared" si="354"/>
        <v>0</v>
      </c>
      <c r="O954" s="180"/>
      <c r="P954" s="177"/>
      <c r="Q954" s="166" t="str">
        <f t="shared" si="332"/>
        <v/>
      </c>
      <c r="R954" s="166"/>
      <c r="S954" s="167" t="e">
        <f>IF(HYPERLINK(INDEX(Tables!D:D,MATCH('BG Justif'!Q954,Tables!F:F,0)))&lt;&gt;"",HYPERLINK(INDEX(Tables!D:D,MATCH('BG Justif'!Q954,Tables!F:F,0)),"Tableau de variation"),"")</f>
        <v>#N/A</v>
      </c>
      <c r="T954" s="168"/>
      <c r="U954" s="169"/>
      <c r="Z954" s="233" t="str">
        <f t="shared" si="333"/>
        <v/>
      </c>
      <c r="AA954" s="233">
        <f t="shared" si="334"/>
        <v>0</v>
      </c>
      <c r="AB954" s="233">
        <f t="shared" si="347"/>
        <v>0</v>
      </c>
      <c r="AC954" s="233">
        <f t="shared" si="348"/>
        <v>0</v>
      </c>
      <c r="AD954" s="233">
        <f t="shared" si="349"/>
        <v>0</v>
      </c>
      <c r="AE954" s="233">
        <f t="shared" si="350"/>
        <v>0</v>
      </c>
      <c r="AF954" s="233">
        <f t="shared" si="351"/>
        <v>0</v>
      </c>
      <c r="AG954" s="233">
        <f t="shared" si="335"/>
        <v>0</v>
      </c>
      <c r="AH954" s="233">
        <f t="shared" si="336"/>
        <v>0</v>
      </c>
      <c r="AI954" s="233">
        <f t="shared" si="337"/>
        <v>0</v>
      </c>
      <c r="AJ954" s="233">
        <f t="shared" si="338"/>
        <v>0</v>
      </c>
      <c r="AK954" s="233">
        <f t="shared" si="339"/>
        <v>0</v>
      </c>
      <c r="AL954" s="233">
        <f t="shared" si="340"/>
        <v>0</v>
      </c>
      <c r="AM954" s="233">
        <f t="shared" si="341"/>
        <v>0</v>
      </c>
      <c r="AN954" s="233">
        <f t="shared" si="342"/>
        <v>0</v>
      </c>
      <c r="AO954" s="233">
        <f t="shared" si="343"/>
        <v>0</v>
      </c>
      <c r="AP954" s="233">
        <f t="shared" si="344"/>
        <v>0</v>
      </c>
      <c r="AQ954" s="233" t="str">
        <f t="shared" si="345"/>
        <v/>
      </c>
      <c r="AR954" s="113">
        <f t="shared" si="346"/>
        <v>0</v>
      </c>
    </row>
    <row r="955" spans="1:44">
      <c r="A955" s="158"/>
      <c r="B955" s="153"/>
      <c r="C955" s="154"/>
      <c r="D955" s="154"/>
      <c r="E955" s="154"/>
      <c r="F955" s="154"/>
      <c r="G955" s="154"/>
      <c r="H955" s="154"/>
      <c r="I955" s="150"/>
      <c r="J955" s="149"/>
      <c r="K955" s="151"/>
      <c r="L955" s="185">
        <f t="shared" si="352"/>
        <v>0</v>
      </c>
      <c r="M955" s="185">
        <f t="shared" si="353"/>
        <v>0</v>
      </c>
      <c r="N955" s="186">
        <f t="shared" si="354"/>
        <v>0</v>
      </c>
      <c r="O955" s="180"/>
      <c r="P955" s="177"/>
      <c r="Q955" s="166" t="str">
        <f t="shared" si="332"/>
        <v/>
      </c>
      <c r="R955" s="166"/>
      <c r="S955" s="167" t="e">
        <f>IF(HYPERLINK(INDEX(Tables!D:D,MATCH('BG Justif'!Q955,Tables!F:F,0)))&lt;&gt;"",HYPERLINK(INDEX(Tables!D:D,MATCH('BG Justif'!Q955,Tables!F:F,0)),"Tableau de variation"),"")</f>
        <v>#N/A</v>
      </c>
      <c r="T955" s="168"/>
      <c r="U955" s="169"/>
      <c r="Z955" s="233" t="str">
        <f t="shared" si="333"/>
        <v/>
      </c>
      <c r="AA955" s="233">
        <f t="shared" si="334"/>
        <v>0</v>
      </c>
      <c r="AB955" s="233">
        <f t="shared" si="347"/>
        <v>0</v>
      </c>
      <c r="AC955" s="233">
        <f t="shared" si="348"/>
        <v>0</v>
      </c>
      <c r="AD955" s="233">
        <f t="shared" si="349"/>
        <v>0</v>
      </c>
      <c r="AE955" s="233">
        <f t="shared" si="350"/>
        <v>0</v>
      </c>
      <c r="AF955" s="233">
        <f t="shared" si="351"/>
        <v>0</v>
      </c>
      <c r="AG955" s="233">
        <f t="shared" si="335"/>
        <v>0</v>
      </c>
      <c r="AH955" s="233">
        <f t="shared" si="336"/>
        <v>0</v>
      </c>
      <c r="AI955" s="233">
        <f t="shared" si="337"/>
        <v>0</v>
      </c>
      <c r="AJ955" s="233">
        <f t="shared" si="338"/>
        <v>0</v>
      </c>
      <c r="AK955" s="233">
        <f t="shared" si="339"/>
        <v>0</v>
      </c>
      <c r="AL955" s="233">
        <f t="shared" si="340"/>
        <v>0</v>
      </c>
      <c r="AM955" s="233">
        <f t="shared" si="341"/>
        <v>0</v>
      </c>
      <c r="AN955" s="233">
        <f t="shared" si="342"/>
        <v>0</v>
      </c>
      <c r="AO955" s="233">
        <f t="shared" si="343"/>
        <v>0</v>
      </c>
      <c r="AP955" s="233">
        <f t="shared" si="344"/>
        <v>0</v>
      </c>
      <c r="AQ955" s="233" t="str">
        <f t="shared" si="345"/>
        <v/>
      </c>
      <c r="AR955" s="113">
        <f t="shared" si="346"/>
        <v>0</v>
      </c>
    </row>
    <row r="956" spans="1:44">
      <c r="A956" s="158"/>
      <c r="B956" s="153"/>
      <c r="C956" s="154"/>
      <c r="D956" s="154"/>
      <c r="E956" s="154"/>
      <c r="F956" s="154"/>
      <c r="G956" s="154"/>
      <c r="H956" s="154"/>
      <c r="I956" s="141"/>
      <c r="J956" s="149"/>
      <c r="K956" s="143"/>
      <c r="L956" s="185">
        <f t="shared" si="352"/>
        <v>0</v>
      </c>
      <c r="M956" s="185">
        <f t="shared" si="353"/>
        <v>0</v>
      </c>
      <c r="N956" s="186">
        <f t="shared" si="354"/>
        <v>0</v>
      </c>
      <c r="O956" s="180"/>
      <c r="P956" s="177"/>
      <c r="Q956" s="166" t="str">
        <f t="shared" si="332"/>
        <v/>
      </c>
      <c r="R956" s="166"/>
      <c r="S956" s="167" t="e">
        <f>IF(HYPERLINK(INDEX(Tables!D:D,MATCH('BG Justif'!Q956,Tables!F:F,0)))&lt;&gt;"",HYPERLINK(INDEX(Tables!D:D,MATCH('BG Justif'!Q956,Tables!F:F,0)),"Tableau de variation"),"")</f>
        <v>#N/A</v>
      </c>
      <c r="T956" s="168"/>
      <c r="U956" s="169"/>
      <c r="Z956" s="233" t="str">
        <f t="shared" si="333"/>
        <v/>
      </c>
      <c r="AA956" s="233">
        <f t="shared" si="334"/>
        <v>0</v>
      </c>
      <c r="AB956" s="233">
        <f t="shared" si="347"/>
        <v>0</v>
      </c>
      <c r="AC956" s="233">
        <f t="shared" si="348"/>
        <v>0</v>
      </c>
      <c r="AD956" s="233">
        <f t="shared" si="349"/>
        <v>0</v>
      </c>
      <c r="AE956" s="233">
        <f t="shared" si="350"/>
        <v>0</v>
      </c>
      <c r="AF956" s="233">
        <f t="shared" si="351"/>
        <v>0</v>
      </c>
      <c r="AG956" s="233">
        <f t="shared" si="335"/>
        <v>0</v>
      </c>
      <c r="AH956" s="233">
        <f t="shared" si="336"/>
        <v>0</v>
      </c>
      <c r="AI956" s="233">
        <f t="shared" si="337"/>
        <v>0</v>
      </c>
      <c r="AJ956" s="233">
        <f t="shared" si="338"/>
        <v>0</v>
      </c>
      <c r="AK956" s="233">
        <f t="shared" si="339"/>
        <v>0</v>
      </c>
      <c r="AL956" s="233">
        <f t="shared" si="340"/>
        <v>0</v>
      </c>
      <c r="AM956" s="233">
        <f t="shared" si="341"/>
        <v>0</v>
      </c>
      <c r="AN956" s="233">
        <f t="shared" si="342"/>
        <v>0</v>
      </c>
      <c r="AO956" s="233">
        <f t="shared" si="343"/>
        <v>0</v>
      </c>
      <c r="AP956" s="233">
        <f t="shared" si="344"/>
        <v>0</v>
      </c>
      <c r="AQ956" s="233" t="str">
        <f t="shared" si="345"/>
        <v/>
      </c>
      <c r="AR956" s="113">
        <f t="shared" si="346"/>
        <v>0</v>
      </c>
    </row>
    <row r="957" spans="1:44">
      <c r="A957" s="158"/>
      <c r="B957" s="153"/>
      <c r="C957" s="154"/>
      <c r="D957" s="154"/>
      <c r="E957" s="154"/>
      <c r="F957" s="154"/>
      <c r="G957" s="154"/>
      <c r="H957" s="154"/>
      <c r="I957" s="150"/>
      <c r="J957" s="149"/>
      <c r="K957" s="151"/>
      <c r="L957" s="185">
        <f t="shared" si="352"/>
        <v>0</v>
      </c>
      <c r="M957" s="185">
        <f t="shared" si="353"/>
        <v>0</v>
      </c>
      <c r="N957" s="186">
        <f t="shared" si="354"/>
        <v>0</v>
      </c>
      <c r="O957" s="180"/>
      <c r="P957" s="177"/>
      <c r="Q957" s="166" t="str">
        <f t="shared" si="332"/>
        <v/>
      </c>
      <c r="R957" s="166"/>
      <c r="S957" s="167" t="e">
        <f>IF(HYPERLINK(INDEX(Tables!D:D,MATCH('BG Justif'!Q957,Tables!F:F,0)))&lt;&gt;"",HYPERLINK(INDEX(Tables!D:D,MATCH('BG Justif'!Q957,Tables!F:F,0)),"Tableau de variation"),"")</f>
        <v>#N/A</v>
      </c>
      <c r="T957" s="168"/>
      <c r="U957" s="169"/>
      <c r="Z957" s="233" t="str">
        <f t="shared" si="333"/>
        <v/>
      </c>
      <c r="AA957" s="233">
        <f t="shared" si="334"/>
        <v>0</v>
      </c>
      <c r="AB957" s="233">
        <f t="shared" si="347"/>
        <v>0</v>
      </c>
      <c r="AC957" s="233">
        <f t="shared" si="348"/>
        <v>0</v>
      </c>
      <c r="AD957" s="233">
        <f t="shared" si="349"/>
        <v>0</v>
      </c>
      <c r="AE957" s="233">
        <f t="shared" si="350"/>
        <v>0</v>
      </c>
      <c r="AF957" s="233">
        <f t="shared" si="351"/>
        <v>0</v>
      </c>
      <c r="AG957" s="233">
        <f t="shared" si="335"/>
        <v>0</v>
      </c>
      <c r="AH957" s="233">
        <f t="shared" si="336"/>
        <v>0</v>
      </c>
      <c r="AI957" s="233">
        <f t="shared" si="337"/>
        <v>0</v>
      </c>
      <c r="AJ957" s="233">
        <f t="shared" si="338"/>
        <v>0</v>
      </c>
      <c r="AK957" s="233">
        <f t="shared" si="339"/>
        <v>0</v>
      </c>
      <c r="AL957" s="233">
        <f t="shared" si="340"/>
        <v>0</v>
      </c>
      <c r="AM957" s="233">
        <f t="shared" si="341"/>
        <v>0</v>
      </c>
      <c r="AN957" s="233">
        <f t="shared" si="342"/>
        <v>0</v>
      </c>
      <c r="AO957" s="233">
        <f t="shared" si="343"/>
        <v>0</v>
      </c>
      <c r="AP957" s="233">
        <f t="shared" si="344"/>
        <v>0</v>
      </c>
      <c r="AQ957" s="233" t="str">
        <f t="shared" si="345"/>
        <v/>
      </c>
      <c r="AR957" s="113">
        <f t="shared" si="346"/>
        <v>0</v>
      </c>
    </row>
    <row r="958" spans="1:44">
      <c r="A958" s="158"/>
      <c r="B958" s="153"/>
      <c r="C958" s="154"/>
      <c r="D958" s="154"/>
      <c r="E958" s="154"/>
      <c r="F958" s="154"/>
      <c r="G958" s="154"/>
      <c r="H958" s="154"/>
      <c r="I958" s="141"/>
      <c r="J958" s="149"/>
      <c r="K958" s="143"/>
      <c r="L958" s="185">
        <f t="shared" si="352"/>
        <v>0</v>
      </c>
      <c r="M958" s="185">
        <f t="shared" si="353"/>
        <v>0</v>
      </c>
      <c r="N958" s="186">
        <f t="shared" si="354"/>
        <v>0</v>
      </c>
      <c r="O958" s="180"/>
      <c r="P958" s="177"/>
      <c r="Q958" s="166" t="str">
        <f t="shared" si="332"/>
        <v/>
      </c>
      <c r="R958" s="166"/>
      <c r="S958" s="167" t="e">
        <f>IF(HYPERLINK(INDEX(Tables!D:D,MATCH('BG Justif'!Q958,Tables!F:F,0)))&lt;&gt;"",HYPERLINK(INDEX(Tables!D:D,MATCH('BG Justif'!Q958,Tables!F:F,0)),"Tableau de variation"),"")</f>
        <v>#N/A</v>
      </c>
      <c r="T958" s="168"/>
      <c r="U958" s="169"/>
      <c r="Z958" s="233" t="str">
        <f t="shared" si="333"/>
        <v/>
      </c>
      <c r="AA958" s="233">
        <f t="shared" si="334"/>
        <v>0</v>
      </c>
      <c r="AB958" s="233">
        <f t="shared" si="347"/>
        <v>0</v>
      </c>
      <c r="AC958" s="233">
        <f t="shared" si="348"/>
        <v>0</v>
      </c>
      <c r="AD958" s="233">
        <f t="shared" si="349"/>
        <v>0</v>
      </c>
      <c r="AE958" s="233">
        <f t="shared" si="350"/>
        <v>0</v>
      </c>
      <c r="AF958" s="233">
        <f t="shared" si="351"/>
        <v>0</v>
      </c>
      <c r="AG958" s="233">
        <f t="shared" si="335"/>
        <v>0</v>
      </c>
      <c r="AH958" s="233">
        <f t="shared" si="336"/>
        <v>0</v>
      </c>
      <c r="AI958" s="233">
        <f t="shared" si="337"/>
        <v>0</v>
      </c>
      <c r="AJ958" s="233">
        <f t="shared" si="338"/>
        <v>0</v>
      </c>
      <c r="AK958" s="233">
        <f t="shared" si="339"/>
        <v>0</v>
      </c>
      <c r="AL958" s="233">
        <f t="shared" si="340"/>
        <v>0</v>
      </c>
      <c r="AM958" s="233">
        <f t="shared" si="341"/>
        <v>0</v>
      </c>
      <c r="AN958" s="233">
        <f t="shared" si="342"/>
        <v>0</v>
      </c>
      <c r="AO958" s="233">
        <f t="shared" si="343"/>
        <v>0</v>
      </c>
      <c r="AP958" s="233">
        <f t="shared" si="344"/>
        <v>0</v>
      </c>
      <c r="AQ958" s="233" t="str">
        <f t="shared" si="345"/>
        <v/>
      </c>
      <c r="AR958" s="113">
        <f t="shared" si="346"/>
        <v>0</v>
      </c>
    </row>
    <row r="959" spans="1:44">
      <c r="A959" s="158"/>
      <c r="B959" s="153"/>
      <c r="C959" s="154"/>
      <c r="D959" s="154"/>
      <c r="E959" s="154"/>
      <c r="F959" s="154"/>
      <c r="G959" s="154"/>
      <c r="H959" s="154"/>
      <c r="I959" s="150"/>
      <c r="J959" s="149"/>
      <c r="K959" s="151"/>
      <c r="L959" s="185">
        <f t="shared" si="352"/>
        <v>0</v>
      </c>
      <c r="M959" s="185">
        <f t="shared" si="353"/>
        <v>0</v>
      </c>
      <c r="N959" s="186">
        <f t="shared" si="354"/>
        <v>0</v>
      </c>
      <c r="O959" s="180"/>
      <c r="P959" s="177"/>
      <c r="Q959" s="166" t="str">
        <f t="shared" si="332"/>
        <v/>
      </c>
      <c r="R959" s="166"/>
      <c r="S959" s="167" t="e">
        <f>IF(HYPERLINK(INDEX(Tables!D:D,MATCH('BG Justif'!Q959,Tables!F:F,0)))&lt;&gt;"",HYPERLINK(INDEX(Tables!D:D,MATCH('BG Justif'!Q959,Tables!F:F,0)),"Tableau de variation"),"")</f>
        <v>#N/A</v>
      </c>
      <c r="T959" s="168"/>
      <c r="U959" s="169"/>
      <c r="Z959" s="233" t="str">
        <f t="shared" si="333"/>
        <v/>
      </c>
      <c r="AA959" s="233">
        <f t="shared" si="334"/>
        <v>0</v>
      </c>
      <c r="AB959" s="233">
        <f t="shared" si="347"/>
        <v>0</v>
      </c>
      <c r="AC959" s="233">
        <f t="shared" si="348"/>
        <v>0</v>
      </c>
      <c r="AD959" s="233">
        <f t="shared" si="349"/>
        <v>0</v>
      </c>
      <c r="AE959" s="233">
        <f t="shared" si="350"/>
        <v>0</v>
      </c>
      <c r="AF959" s="233">
        <f t="shared" si="351"/>
        <v>0</v>
      </c>
      <c r="AG959" s="233">
        <f t="shared" si="335"/>
        <v>0</v>
      </c>
      <c r="AH959" s="233">
        <f t="shared" si="336"/>
        <v>0</v>
      </c>
      <c r="AI959" s="233">
        <f t="shared" si="337"/>
        <v>0</v>
      </c>
      <c r="AJ959" s="233">
        <f t="shared" si="338"/>
        <v>0</v>
      </c>
      <c r="AK959" s="233">
        <f t="shared" si="339"/>
        <v>0</v>
      </c>
      <c r="AL959" s="233">
        <f t="shared" si="340"/>
        <v>0</v>
      </c>
      <c r="AM959" s="233">
        <f t="shared" si="341"/>
        <v>0</v>
      </c>
      <c r="AN959" s="233">
        <f t="shared" si="342"/>
        <v>0</v>
      </c>
      <c r="AO959" s="233">
        <f t="shared" si="343"/>
        <v>0</v>
      </c>
      <c r="AP959" s="233">
        <f t="shared" si="344"/>
        <v>0</v>
      </c>
      <c r="AQ959" s="233" t="str">
        <f t="shared" si="345"/>
        <v/>
      </c>
      <c r="AR959" s="113">
        <f t="shared" si="346"/>
        <v>0</v>
      </c>
    </row>
    <row r="960" spans="1:44">
      <c r="A960" s="158"/>
      <c r="B960" s="153"/>
      <c r="C960" s="154"/>
      <c r="D960" s="154"/>
      <c r="E960" s="154"/>
      <c r="F960" s="154"/>
      <c r="G960" s="154"/>
      <c r="H960" s="154"/>
      <c r="I960" s="141"/>
      <c r="J960" s="149"/>
      <c r="K960" s="143"/>
      <c r="L960" s="185">
        <f t="shared" si="352"/>
        <v>0</v>
      </c>
      <c r="M960" s="185">
        <f t="shared" si="353"/>
        <v>0</v>
      </c>
      <c r="N960" s="186">
        <f t="shared" si="354"/>
        <v>0</v>
      </c>
      <c r="O960" s="180"/>
      <c r="P960" s="177"/>
      <c r="Q960" s="166" t="str">
        <f t="shared" si="332"/>
        <v/>
      </c>
      <c r="R960" s="166"/>
      <c r="S960" s="167" t="e">
        <f>IF(HYPERLINK(INDEX(Tables!D:D,MATCH('BG Justif'!Q960,Tables!F:F,0)))&lt;&gt;"",HYPERLINK(INDEX(Tables!D:D,MATCH('BG Justif'!Q960,Tables!F:F,0)),"Tableau de variation"),"")</f>
        <v>#N/A</v>
      </c>
      <c r="T960" s="168"/>
      <c r="U960" s="169"/>
      <c r="Z960" s="233" t="str">
        <f t="shared" si="333"/>
        <v/>
      </c>
      <c r="AA960" s="233">
        <f t="shared" si="334"/>
        <v>0</v>
      </c>
      <c r="AB960" s="233">
        <f t="shared" si="347"/>
        <v>0</v>
      </c>
      <c r="AC960" s="233">
        <f t="shared" si="348"/>
        <v>0</v>
      </c>
      <c r="AD960" s="233">
        <f t="shared" si="349"/>
        <v>0</v>
      </c>
      <c r="AE960" s="233">
        <f t="shared" si="350"/>
        <v>0</v>
      </c>
      <c r="AF960" s="233">
        <f t="shared" si="351"/>
        <v>0</v>
      </c>
      <c r="AG960" s="233">
        <f t="shared" si="335"/>
        <v>0</v>
      </c>
      <c r="AH960" s="233">
        <f t="shared" si="336"/>
        <v>0</v>
      </c>
      <c r="AI960" s="233">
        <f t="shared" si="337"/>
        <v>0</v>
      </c>
      <c r="AJ960" s="233">
        <f t="shared" si="338"/>
        <v>0</v>
      </c>
      <c r="AK960" s="233">
        <f t="shared" si="339"/>
        <v>0</v>
      </c>
      <c r="AL960" s="233">
        <f t="shared" si="340"/>
        <v>0</v>
      </c>
      <c r="AM960" s="233">
        <f t="shared" si="341"/>
        <v>0</v>
      </c>
      <c r="AN960" s="233">
        <f t="shared" si="342"/>
        <v>0</v>
      </c>
      <c r="AO960" s="233">
        <f t="shared" si="343"/>
        <v>0</v>
      </c>
      <c r="AP960" s="233">
        <f t="shared" si="344"/>
        <v>0</v>
      </c>
      <c r="AQ960" s="233" t="str">
        <f t="shared" si="345"/>
        <v/>
      </c>
      <c r="AR960" s="113">
        <f t="shared" si="346"/>
        <v>0</v>
      </c>
    </row>
    <row r="961" spans="1:44">
      <c r="A961" s="158"/>
      <c r="B961" s="153"/>
      <c r="C961" s="154"/>
      <c r="D961" s="154"/>
      <c r="E961" s="154"/>
      <c r="F961" s="154"/>
      <c r="G961" s="154"/>
      <c r="H961" s="154"/>
      <c r="I961" s="150"/>
      <c r="J961" s="149"/>
      <c r="K961" s="151"/>
      <c r="L961" s="185">
        <f t="shared" si="352"/>
        <v>0</v>
      </c>
      <c r="M961" s="185">
        <f t="shared" si="353"/>
        <v>0</v>
      </c>
      <c r="N961" s="186">
        <f t="shared" si="354"/>
        <v>0</v>
      </c>
      <c r="O961" s="180"/>
      <c r="P961" s="177"/>
      <c r="Q961" s="166" t="str">
        <f t="shared" si="332"/>
        <v/>
      </c>
      <c r="R961" s="166"/>
      <c r="S961" s="167" t="e">
        <f>IF(HYPERLINK(INDEX(Tables!D:D,MATCH('BG Justif'!Q961,Tables!F:F,0)))&lt;&gt;"",HYPERLINK(INDEX(Tables!D:D,MATCH('BG Justif'!Q961,Tables!F:F,0)),"Tableau de variation"),"")</f>
        <v>#N/A</v>
      </c>
      <c r="T961" s="168"/>
      <c r="U961" s="169"/>
      <c r="Z961" s="233" t="str">
        <f t="shared" si="333"/>
        <v/>
      </c>
      <c r="AA961" s="233">
        <f t="shared" si="334"/>
        <v>0</v>
      </c>
      <c r="AB961" s="233">
        <f t="shared" si="347"/>
        <v>0</v>
      </c>
      <c r="AC961" s="233">
        <f t="shared" si="348"/>
        <v>0</v>
      </c>
      <c r="AD961" s="233">
        <f t="shared" si="349"/>
        <v>0</v>
      </c>
      <c r="AE961" s="233">
        <f t="shared" si="350"/>
        <v>0</v>
      </c>
      <c r="AF961" s="233">
        <f t="shared" si="351"/>
        <v>0</v>
      </c>
      <c r="AG961" s="233">
        <f t="shared" si="335"/>
        <v>0</v>
      </c>
      <c r="AH961" s="233">
        <f t="shared" si="336"/>
        <v>0</v>
      </c>
      <c r="AI961" s="233">
        <f t="shared" si="337"/>
        <v>0</v>
      </c>
      <c r="AJ961" s="233">
        <f t="shared" si="338"/>
        <v>0</v>
      </c>
      <c r="AK961" s="233">
        <f t="shared" si="339"/>
        <v>0</v>
      </c>
      <c r="AL961" s="233">
        <f t="shared" si="340"/>
        <v>0</v>
      </c>
      <c r="AM961" s="233">
        <f t="shared" si="341"/>
        <v>0</v>
      </c>
      <c r="AN961" s="233">
        <f t="shared" si="342"/>
        <v>0</v>
      </c>
      <c r="AO961" s="233">
        <f t="shared" si="343"/>
        <v>0</v>
      </c>
      <c r="AP961" s="233">
        <f t="shared" si="344"/>
        <v>0</v>
      </c>
      <c r="AQ961" s="233" t="str">
        <f t="shared" si="345"/>
        <v/>
      </c>
      <c r="AR961" s="113">
        <f t="shared" si="346"/>
        <v>0</v>
      </c>
    </row>
    <row r="962" spans="1:44">
      <c r="A962" s="158"/>
      <c r="B962" s="153"/>
      <c r="C962" s="154"/>
      <c r="D962" s="154"/>
      <c r="E962" s="154"/>
      <c r="F962" s="154"/>
      <c r="G962" s="154"/>
      <c r="H962" s="154"/>
      <c r="I962" s="141"/>
      <c r="J962" s="149"/>
      <c r="K962" s="143"/>
      <c r="L962" s="185">
        <f t="shared" si="352"/>
        <v>0</v>
      </c>
      <c r="M962" s="185">
        <f t="shared" si="353"/>
        <v>0</v>
      </c>
      <c r="N962" s="186">
        <f t="shared" si="354"/>
        <v>0</v>
      </c>
      <c r="O962" s="180"/>
      <c r="P962" s="177"/>
      <c r="Q962" s="166" t="str">
        <f t="shared" si="332"/>
        <v/>
      </c>
      <c r="R962" s="166"/>
      <c r="S962" s="167" t="e">
        <f>IF(HYPERLINK(INDEX(Tables!D:D,MATCH('BG Justif'!Q962,Tables!F:F,0)))&lt;&gt;"",HYPERLINK(INDEX(Tables!D:D,MATCH('BG Justif'!Q962,Tables!F:F,0)),"Tableau de variation"),"")</f>
        <v>#N/A</v>
      </c>
      <c r="T962" s="168"/>
      <c r="U962" s="169"/>
      <c r="Z962" s="233" t="str">
        <f t="shared" si="333"/>
        <v/>
      </c>
      <c r="AA962" s="233">
        <f t="shared" si="334"/>
        <v>0</v>
      </c>
      <c r="AB962" s="233">
        <f t="shared" si="347"/>
        <v>0</v>
      </c>
      <c r="AC962" s="233">
        <f t="shared" si="348"/>
        <v>0</v>
      </c>
      <c r="AD962" s="233">
        <f t="shared" si="349"/>
        <v>0</v>
      </c>
      <c r="AE962" s="233">
        <f t="shared" si="350"/>
        <v>0</v>
      </c>
      <c r="AF962" s="233">
        <f t="shared" si="351"/>
        <v>0</v>
      </c>
      <c r="AG962" s="233">
        <f t="shared" si="335"/>
        <v>0</v>
      </c>
      <c r="AH962" s="233">
        <f t="shared" si="336"/>
        <v>0</v>
      </c>
      <c r="AI962" s="233">
        <f t="shared" si="337"/>
        <v>0</v>
      </c>
      <c r="AJ962" s="233">
        <f t="shared" si="338"/>
        <v>0</v>
      </c>
      <c r="AK962" s="233">
        <f t="shared" si="339"/>
        <v>0</v>
      </c>
      <c r="AL962" s="233">
        <f t="shared" si="340"/>
        <v>0</v>
      </c>
      <c r="AM962" s="233">
        <f t="shared" si="341"/>
        <v>0</v>
      </c>
      <c r="AN962" s="233">
        <f t="shared" si="342"/>
        <v>0</v>
      </c>
      <c r="AO962" s="233">
        <f t="shared" si="343"/>
        <v>0</v>
      </c>
      <c r="AP962" s="233">
        <f t="shared" si="344"/>
        <v>0</v>
      </c>
      <c r="AQ962" s="233" t="str">
        <f t="shared" si="345"/>
        <v/>
      </c>
      <c r="AR962" s="113">
        <f t="shared" si="346"/>
        <v>0</v>
      </c>
    </row>
    <row r="963" spans="1:44">
      <c r="A963" s="158"/>
      <c r="B963" s="153"/>
      <c r="C963" s="154"/>
      <c r="D963" s="154"/>
      <c r="E963" s="154"/>
      <c r="F963" s="154"/>
      <c r="G963" s="154"/>
      <c r="H963" s="154"/>
      <c r="I963" s="150"/>
      <c r="J963" s="149"/>
      <c r="K963" s="151"/>
      <c r="L963" s="185">
        <f t="shared" si="352"/>
        <v>0</v>
      </c>
      <c r="M963" s="185">
        <f t="shared" si="353"/>
        <v>0</v>
      </c>
      <c r="N963" s="186">
        <f t="shared" si="354"/>
        <v>0</v>
      </c>
      <c r="O963" s="180"/>
      <c r="P963" s="177"/>
      <c r="Q963" s="166" t="str">
        <f t="shared" si="332"/>
        <v/>
      </c>
      <c r="R963" s="166"/>
      <c r="S963" s="167" t="e">
        <f>IF(HYPERLINK(INDEX(Tables!D:D,MATCH('BG Justif'!Q963,Tables!F:F,0)))&lt;&gt;"",HYPERLINK(INDEX(Tables!D:D,MATCH('BG Justif'!Q963,Tables!F:F,0)),"Tableau de variation"),"")</f>
        <v>#N/A</v>
      </c>
      <c r="T963" s="168"/>
      <c r="U963" s="169"/>
      <c r="Z963" s="233" t="str">
        <f t="shared" si="333"/>
        <v/>
      </c>
      <c r="AA963" s="233">
        <f t="shared" si="334"/>
        <v>0</v>
      </c>
      <c r="AB963" s="233">
        <f t="shared" si="347"/>
        <v>0</v>
      </c>
      <c r="AC963" s="233">
        <f t="shared" si="348"/>
        <v>0</v>
      </c>
      <c r="AD963" s="233">
        <f t="shared" si="349"/>
        <v>0</v>
      </c>
      <c r="AE963" s="233">
        <f t="shared" si="350"/>
        <v>0</v>
      </c>
      <c r="AF963" s="233">
        <f t="shared" si="351"/>
        <v>0</v>
      </c>
      <c r="AG963" s="233">
        <f t="shared" si="335"/>
        <v>0</v>
      </c>
      <c r="AH963" s="233">
        <f t="shared" si="336"/>
        <v>0</v>
      </c>
      <c r="AI963" s="233">
        <f t="shared" si="337"/>
        <v>0</v>
      </c>
      <c r="AJ963" s="233">
        <f t="shared" si="338"/>
        <v>0</v>
      </c>
      <c r="AK963" s="233">
        <f t="shared" si="339"/>
        <v>0</v>
      </c>
      <c r="AL963" s="233">
        <f t="shared" si="340"/>
        <v>0</v>
      </c>
      <c r="AM963" s="233">
        <f t="shared" si="341"/>
        <v>0</v>
      </c>
      <c r="AN963" s="233">
        <f t="shared" si="342"/>
        <v>0</v>
      </c>
      <c r="AO963" s="233">
        <f t="shared" si="343"/>
        <v>0</v>
      </c>
      <c r="AP963" s="233">
        <f t="shared" si="344"/>
        <v>0</v>
      </c>
      <c r="AQ963" s="233" t="str">
        <f t="shared" si="345"/>
        <v/>
      </c>
      <c r="AR963" s="113">
        <f t="shared" si="346"/>
        <v>0</v>
      </c>
    </row>
    <row r="964" spans="1:44">
      <c r="A964" s="158"/>
      <c r="B964" s="153"/>
      <c r="C964" s="154"/>
      <c r="D964" s="154"/>
      <c r="E964" s="154"/>
      <c r="F964" s="154"/>
      <c r="G964" s="154"/>
      <c r="H964" s="154"/>
      <c r="I964" s="141"/>
      <c r="J964" s="149"/>
      <c r="K964" s="143"/>
      <c r="L964" s="185">
        <f t="shared" si="352"/>
        <v>0</v>
      </c>
      <c r="M964" s="185">
        <f t="shared" si="353"/>
        <v>0</v>
      </c>
      <c r="N964" s="186">
        <f t="shared" si="354"/>
        <v>0</v>
      </c>
      <c r="O964" s="180"/>
      <c r="P964" s="177"/>
      <c r="Q964" s="166" t="str">
        <f t="shared" si="332"/>
        <v/>
      </c>
      <c r="R964" s="166"/>
      <c r="S964" s="167" t="e">
        <f>IF(HYPERLINK(INDEX(Tables!D:D,MATCH('BG Justif'!Q964,Tables!F:F,0)))&lt;&gt;"",HYPERLINK(INDEX(Tables!D:D,MATCH('BG Justif'!Q964,Tables!F:F,0)),"Tableau de variation"),"")</f>
        <v>#N/A</v>
      </c>
      <c r="T964" s="168"/>
      <c r="U964" s="169"/>
      <c r="Z964" s="233" t="str">
        <f t="shared" si="333"/>
        <v/>
      </c>
      <c r="AA964" s="233">
        <f t="shared" si="334"/>
        <v>0</v>
      </c>
      <c r="AB964" s="233">
        <f t="shared" si="347"/>
        <v>0</v>
      </c>
      <c r="AC964" s="233">
        <f t="shared" si="348"/>
        <v>0</v>
      </c>
      <c r="AD964" s="233">
        <f t="shared" si="349"/>
        <v>0</v>
      </c>
      <c r="AE964" s="233">
        <f t="shared" si="350"/>
        <v>0</v>
      </c>
      <c r="AF964" s="233">
        <f t="shared" si="351"/>
        <v>0</v>
      </c>
      <c r="AG964" s="233">
        <f t="shared" si="335"/>
        <v>0</v>
      </c>
      <c r="AH964" s="233">
        <f t="shared" si="336"/>
        <v>0</v>
      </c>
      <c r="AI964" s="233">
        <f t="shared" si="337"/>
        <v>0</v>
      </c>
      <c r="AJ964" s="233">
        <f t="shared" si="338"/>
        <v>0</v>
      </c>
      <c r="AK964" s="233">
        <f t="shared" si="339"/>
        <v>0</v>
      </c>
      <c r="AL964" s="233">
        <f t="shared" si="340"/>
        <v>0</v>
      </c>
      <c r="AM964" s="233">
        <f t="shared" si="341"/>
        <v>0</v>
      </c>
      <c r="AN964" s="233">
        <f t="shared" si="342"/>
        <v>0</v>
      </c>
      <c r="AO964" s="233">
        <f t="shared" si="343"/>
        <v>0</v>
      </c>
      <c r="AP964" s="233">
        <f t="shared" si="344"/>
        <v>0</v>
      </c>
      <c r="AQ964" s="233" t="str">
        <f t="shared" si="345"/>
        <v/>
      </c>
      <c r="AR964" s="113">
        <f t="shared" si="346"/>
        <v>0</v>
      </c>
    </row>
    <row r="965" spans="1:44">
      <c r="A965" s="158"/>
      <c r="B965" s="153"/>
      <c r="C965" s="154"/>
      <c r="D965" s="154"/>
      <c r="E965" s="154"/>
      <c r="F965" s="154"/>
      <c r="G965" s="154"/>
      <c r="H965" s="154"/>
      <c r="I965" s="150"/>
      <c r="J965" s="149"/>
      <c r="K965" s="151"/>
      <c r="L965" s="185">
        <f t="shared" si="352"/>
        <v>0</v>
      </c>
      <c r="M965" s="185">
        <f t="shared" si="353"/>
        <v>0</v>
      </c>
      <c r="N965" s="186">
        <f t="shared" si="354"/>
        <v>0</v>
      </c>
      <c r="O965" s="180"/>
      <c r="P965" s="177"/>
      <c r="Q965" s="166" t="str">
        <f t="shared" ref="Q965:Q995" si="355">IFERROR(VLOOKUP(A965,Table_Cptes,5,TRUE),"")</f>
        <v/>
      </c>
      <c r="R965" s="166"/>
      <c r="S965" s="167" t="e">
        <f>IF(HYPERLINK(INDEX(Tables!D:D,MATCH('BG Justif'!Q965,Tables!F:F,0)))&lt;&gt;"",HYPERLINK(INDEX(Tables!D:D,MATCH('BG Justif'!Q965,Tables!F:F,0)),"Tableau de variation"),"")</f>
        <v>#N/A</v>
      </c>
      <c r="T965" s="168"/>
      <c r="U965" s="169"/>
      <c r="Z965" s="233" t="str">
        <f t="shared" si="333"/>
        <v/>
      </c>
      <c r="AA965" s="233">
        <f t="shared" si="334"/>
        <v>0</v>
      </c>
      <c r="AB965" s="233">
        <f t="shared" si="347"/>
        <v>0</v>
      </c>
      <c r="AC965" s="233">
        <f t="shared" si="348"/>
        <v>0</v>
      </c>
      <c r="AD965" s="233">
        <f t="shared" si="349"/>
        <v>0</v>
      </c>
      <c r="AE965" s="233">
        <f t="shared" si="350"/>
        <v>0</v>
      </c>
      <c r="AF965" s="233">
        <f t="shared" si="351"/>
        <v>0</v>
      </c>
      <c r="AG965" s="233">
        <f t="shared" si="335"/>
        <v>0</v>
      </c>
      <c r="AH965" s="233">
        <f t="shared" si="336"/>
        <v>0</v>
      </c>
      <c r="AI965" s="233">
        <f t="shared" si="337"/>
        <v>0</v>
      </c>
      <c r="AJ965" s="233">
        <f t="shared" si="338"/>
        <v>0</v>
      </c>
      <c r="AK965" s="233">
        <f t="shared" si="339"/>
        <v>0</v>
      </c>
      <c r="AL965" s="233">
        <f t="shared" si="340"/>
        <v>0</v>
      </c>
      <c r="AM965" s="233">
        <f t="shared" si="341"/>
        <v>0</v>
      </c>
      <c r="AN965" s="233">
        <f t="shared" si="342"/>
        <v>0</v>
      </c>
      <c r="AO965" s="233">
        <f t="shared" si="343"/>
        <v>0</v>
      </c>
      <c r="AP965" s="233">
        <f t="shared" si="344"/>
        <v>0</v>
      </c>
      <c r="AQ965" s="233" t="str">
        <f t="shared" si="345"/>
        <v/>
      </c>
      <c r="AR965" s="113">
        <f t="shared" si="346"/>
        <v>0</v>
      </c>
    </row>
    <row r="966" spans="1:44">
      <c r="A966" s="158"/>
      <c r="B966" s="153"/>
      <c r="C966" s="154"/>
      <c r="D966" s="154"/>
      <c r="E966" s="154"/>
      <c r="F966" s="154"/>
      <c r="G966" s="154"/>
      <c r="H966" s="154"/>
      <c r="I966" s="141"/>
      <c r="J966" s="149"/>
      <c r="K966" s="143"/>
      <c r="L966" s="185">
        <f t="shared" si="352"/>
        <v>0</v>
      </c>
      <c r="M966" s="185">
        <f t="shared" si="353"/>
        <v>0</v>
      </c>
      <c r="N966" s="186">
        <f t="shared" si="354"/>
        <v>0</v>
      </c>
      <c r="O966" s="180"/>
      <c r="P966" s="177"/>
      <c r="Q966" s="166" t="str">
        <f t="shared" si="355"/>
        <v/>
      </c>
      <c r="R966" s="166"/>
      <c r="S966" s="167" t="e">
        <f>IF(HYPERLINK(INDEX(Tables!D:D,MATCH('BG Justif'!Q966,Tables!F:F,0)))&lt;&gt;"",HYPERLINK(INDEX(Tables!D:D,MATCH('BG Justif'!Q966,Tables!F:F,0)),"Tableau de variation"),"")</f>
        <v>#N/A</v>
      </c>
      <c r="T966" s="168"/>
      <c r="U966" s="169"/>
      <c r="Z966" s="233" t="str">
        <f t="shared" ref="Z966:Z995" si="356">+Q966</f>
        <v/>
      </c>
      <c r="AA966" s="233">
        <f t="shared" ref="AA966:AA995" si="357">+A966</f>
        <v>0</v>
      </c>
      <c r="AB966" s="233">
        <f t="shared" si="347"/>
        <v>0</v>
      </c>
      <c r="AC966" s="233">
        <f t="shared" si="348"/>
        <v>0</v>
      </c>
      <c r="AD966" s="233">
        <f t="shared" si="349"/>
        <v>0</v>
      </c>
      <c r="AE966" s="233">
        <f t="shared" si="350"/>
        <v>0</v>
      </c>
      <c r="AF966" s="233">
        <f t="shared" si="351"/>
        <v>0</v>
      </c>
      <c r="AG966" s="233">
        <f t="shared" si="335"/>
        <v>0</v>
      </c>
      <c r="AH966" s="233">
        <f t="shared" si="336"/>
        <v>0</v>
      </c>
      <c r="AI966" s="233">
        <f t="shared" si="337"/>
        <v>0</v>
      </c>
      <c r="AJ966" s="233">
        <f t="shared" si="338"/>
        <v>0</v>
      </c>
      <c r="AK966" s="233">
        <f t="shared" si="339"/>
        <v>0</v>
      </c>
      <c r="AL966" s="233">
        <f t="shared" si="340"/>
        <v>0</v>
      </c>
      <c r="AM966" s="233">
        <f t="shared" si="341"/>
        <v>0</v>
      </c>
      <c r="AN966" s="233">
        <f t="shared" si="342"/>
        <v>0</v>
      </c>
      <c r="AO966" s="233">
        <f t="shared" si="343"/>
        <v>0</v>
      </c>
      <c r="AP966" s="233">
        <f t="shared" si="344"/>
        <v>0</v>
      </c>
      <c r="AQ966" s="233" t="str">
        <f t="shared" si="345"/>
        <v/>
      </c>
      <c r="AR966" s="113">
        <f t="shared" si="346"/>
        <v>0</v>
      </c>
    </row>
    <row r="967" spans="1:44">
      <c r="A967" s="158"/>
      <c r="B967" s="153"/>
      <c r="C967" s="154"/>
      <c r="D967" s="154"/>
      <c r="E967" s="154"/>
      <c r="F967" s="154"/>
      <c r="G967" s="154"/>
      <c r="H967" s="154"/>
      <c r="I967" s="150"/>
      <c r="J967" s="149"/>
      <c r="K967" s="151"/>
      <c r="L967" s="185">
        <f t="shared" si="352"/>
        <v>0</v>
      </c>
      <c r="M967" s="185">
        <f t="shared" si="353"/>
        <v>0</v>
      </c>
      <c r="N967" s="186">
        <f t="shared" si="354"/>
        <v>0</v>
      </c>
      <c r="O967" s="180"/>
      <c r="P967" s="177"/>
      <c r="Q967" s="166" t="str">
        <f t="shared" si="355"/>
        <v/>
      </c>
      <c r="R967" s="166"/>
      <c r="S967" s="167" t="e">
        <f>IF(HYPERLINK(INDEX(Tables!D:D,MATCH('BG Justif'!Q967,Tables!F:F,0)))&lt;&gt;"",HYPERLINK(INDEX(Tables!D:D,MATCH('BG Justif'!Q967,Tables!F:F,0)),"Tableau de variation"),"")</f>
        <v>#N/A</v>
      </c>
      <c r="T967" s="168"/>
      <c r="U967" s="169"/>
      <c r="Z967" s="233" t="str">
        <f t="shared" si="356"/>
        <v/>
      </c>
      <c r="AA967" s="233">
        <f t="shared" si="357"/>
        <v>0</v>
      </c>
      <c r="AB967" s="233">
        <f t="shared" si="347"/>
        <v>0</v>
      </c>
      <c r="AC967" s="233">
        <f t="shared" si="348"/>
        <v>0</v>
      </c>
      <c r="AD967" s="233">
        <f t="shared" si="349"/>
        <v>0</v>
      </c>
      <c r="AE967" s="233">
        <f t="shared" si="350"/>
        <v>0</v>
      </c>
      <c r="AF967" s="233">
        <f t="shared" si="351"/>
        <v>0</v>
      </c>
      <c r="AG967" s="233">
        <f t="shared" si="335"/>
        <v>0</v>
      </c>
      <c r="AH967" s="233">
        <f t="shared" si="336"/>
        <v>0</v>
      </c>
      <c r="AI967" s="233">
        <f t="shared" si="337"/>
        <v>0</v>
      </c>
      <c r="AJ967" s="233">
        <f t="shared" si="338"/>
        <v>0</v>
      </c>
      <c r="AK967" s="233">
        <f t="shared" si="339"/>
        <v>0</v>
      </c>
      <c r="AL967" s="233">
        <f t="shared" si="340"/>
        <v>0</v>
      </c>
      <c r="AM967" s="233">
        <f t="shared" si="341"/>
        <v>0</v>
      </c>
      <c r="AN967" s="233">
        <f t="shared" si="342"/>
        <v>0</v>
      </c>
      <c r="AO967" s="233">
        <f t="shared" si="343"/>
        <v>0</v>
      </c>
      <c r="AP967" s="233">
        <f t="shared" si="344"/>
        <v>0</v>
      </c>
      <c r="AQ967" s="233" t="str">
        <f t="shared" si="345"/>
        <v/>
      </c>
      <c r="AR967" s="113">
        <f t="shared" si="346"/>
        <v>0</v>
      </c>
    </row>
    <row r="968" spans="1:44">
      <c r="A968" s="158"/>
      <c r="B968" s="153"/>
      <c r="C968" s="154"/>
      <c r="D968" s="154"/>
      <c r="E968" s="154"/>
      <c r="F968" s="154"/>
      <c r="G968" s="154"/>
      <c r="H968" s="154"/>
      <c r="I968" s="141"/>
      <c r="J968" s="149"/>
      <c r="K968" s="143"/>
      <c r="L968" s="185">
        <f t="shared" si="352"/>
        <v>0</v>
      </c>
      <c r="M968" s="185">
        <f t="shared" si="353"/>
        <v>0</v>
      </c>
      <c r="N968" s="186">
        <f t="shared" si="354"/>
        <v>0</v>
      </c>
      <c r="O968" s="180"/>
      <c r="P968" s="177"/>
      <c r="Q968" s="166" t="str">
        <f t="shared" si="355"/>
        <v/>
      </c>
      <c r="R968" s="166"/>
      <c r="S968" s="167" t="e">
        <f>IF(HYPERLINK(INDEX(Tables!D:D,MATCH('BG Justif'!Q968,Tables!F:F,0)))&lt;&gt;"",HYPERLINK(INDEX(Tables!D:D,MATCH('BG Justif'!Q968,Tables!F:F,0)),"Tableau de variation"),"")</f>
        <v>#N/A</v>
      </c>
      <c r="T968" s="168"/>
      <c r="U968" s="169"/>
      <c r="Z968" s="233" t="str">
        <f t="shared" si="356"/>
        <v/>
      </c>
      <c r="AA968" s="233">
        <f t="shared" si="357"/>
        <v>0</v>
      </c>
      <c r="AB968" s="233">
        <f t="shared" si="347"/>
        <v>0</v>
      </c>
      <c r="AC968" s="233">
        <f t="shared" si="348"/>
        <v>0</v>
      </c>
      <c r="AD968" s="233">
        <f t="shared" si="349"/>
        <v>0</v>
      </c>
      <c r="AE968" s="233">
        <f t="shared" si="350"/>
        <v>0</v>
      </c>
      <c r="AF968" s="233">
        <f t="shared" si="351"/>
        <v>0</v>
      </c>
      <c r="AG968" s="233">
        <f t="shared" si="335"/>
        <v>0</v>
      </c>
      <c r="AH968" s="233">
        <f t="shared" si="336"/>
        <v>0</v>
      </c>
      <c r="AI968" s="233">
        <f t="shared" si="337"/>
        <v>0</v>
      </c>
      <c r="AJ968" s="233">
        <f t="shared" si="338"/>
        <v>0</v>
      </c>
      <c r="AK968" s="233">
        <f t="shared" si="339"/>
        <v>0</v>
      </c>
      <c r="AL968" s="233">
        <f t="shared" si="340"/>
        <v>0</v>
      </c>
      <c r="AM968" s="233">
        <f t="shared" si="341"/>
        <v>0</v>
      </c>
      <c r="AN968" s="233">
        <f t="shared" si="342"/>
        <v>0</v>
      </c>
      <c r="AO968" s="233">
        <f t="shared" si="343"/>
        <v>0</v>
      </c>
      <c r="AP968" s="233">
        <f t="shared" si="344"/>
        <v>0</v>
      </c>
      <c r="AQ968" s="233" t="str">
        <f t="shared" si="345"/>
        <v/>
      </c>
      <c r="AR968" s="113">
        <f t="shared" si="346"/>
        <v>0</v>
      </c>
    </row>
    <row r="969" spans="1:44">
      <c r="A969" s="158"/>
      <c r="B969" s="153"/>
      <c r="C969" s="154"/>
      <c r="D969" s="154"/>
      <c r="E969" s="154"/>
      <c r="F969" s="154"/>
      <c r="G969" s="154"/>
      <c r="H969" s="154"/>
      <c r="I969" s="150"/>
      <c r="J969" s="149"/>
      <c r="K969" s="151"/>
      <c r="L969" s="185">
        <f t="shared" si="352"/>
        <v>0</v>
      </c>
      <c r="M969" s="185">
        <f t="shared" si="353"/>
        <v>0</v>
      </c>
      <c r="N969" s="186">
        <f t="shared" si="354"/>
        <v>0</v>
      </c>
      <c r="O969" s="180"/>
      <c r="P969" s="177"/>
      <c r="Q969" s="166" t="str">
        <f t="shared" si="355"/>
        <v/>
      </c>
      <c r="R969" s="166"/>
      <c r="S969" s="167" t="e">
        <f>IF(HYPERLINK(INDEX(Tables!D:D,MATCH('BG Justif'!Q969,Tables!F:F,0)))&lt;&gt;"",HYPERLINK(INDEX(Tables!D:D,MATCH('BG Justif'!Q969,Tables!F:F,0)),"Tableau de variation"),"")</f>
        <v>#N/A</v>
      </c>
      <c r="T969" s="168"/>
      <c r="U969" s="169"/>
      <c r="Z969" s="233" t="str">
        <f t="shared" si="356"/>
        <v/>
      </c>
      <c r="AA969" s="233">
        <f t="shared" si="357"/>
        <v>0</v>
      </c>
      <c r="AB969" s="233">
        <f t="shared" si="347"/>
        <v>0</v>
      </c>
      <c r="AC969" s="233">
        <f t="shared" si="348"/>
        <v>0</v>
      </c>
      <c r="AD969" s="233">
        <f t="shared" si="349"/>
        <v>0</v>
      </c>
      <c r="AE969" s="233">
        <f t="shared" si="350"/>
        <v>0</v>
      </c>
      <c r="AF969" s="233">
        <f t="shared" si="351"/>
        <v>0</v>
      </c>
      <c r="AG969" s="233">
        <f t="shared" si="335"/>
        <v>0</v>
      </c>
      <c r="AH969" s="233">
        <f t="shared" si="336"/>
        <v>0</v>
      </c>
      <c r="AI969" s="233">
        <f t="shared" si="337"/>
        <v>0</v>
      </c>
      <c r="AJ969" s="233">
        <f t="shared" si="338"/>
        <v>0</v>
      </c>
      <c r="AK969" s="233">
        <f t="shared" si="339"/>
        <v>0</v>
      </c>
      <c r="AL969" s="233">
        <f t="shared" si="340"/>
        <v>0</v>
      </c>
      <c r="AM969" s="233">
        <f t="shared" si="341"/>
        <v>0</v>
      </c>
      <c r="AN969" s="233">
        <f t="shared" si="342"/>
        <v>0</v>
      </c>
      <c r="AO969" s="233">
        <f t="shared" si="343"/>
        <v>0</v>
      </c>
      <c r="AP969" s="233">
        <f t="shared" si="344"/>
        <v>0</v>
      </c>
      <c r="AQ969" s="233" t="str">
        <f t="shared" si="345"/>
        <v/>
      </c>
      <c r="AR969" s="113">
        <f t="shared" si="346"/>
        <v>0</v>
      </c>
    </row>
    <row r="970" spans="1:44">
      <c r="A970" s="158"/>
      <c r="B970" s="153"/>
      <c r="C970" s="154"/>
      <c r="D970" s="154"/>
      <c r="E970" s="154"/>
      <c r="F970" s="154"/>
      <c r="G970" s="154"/>
      <c r="H970" s="154"/>
      <c r="I970" s="141"/>
      <c r="J970" s="149"/>
      <c r="K970" s="143"/>
      <c r="L970" s="185">
        <f t="shared" si="352"/>
        <v>0</v>
      </c>
      <c r="M970" s="185">
        <f t="shared" si="353"/>
        <v>0</v>
      </c>
      <c r="N970" s="186">
        <f t="shared" si="354"/>
        <v>0</v>
      </c>
      <c r="O970" s="180"/>
      <c r="P970" s="177"/>
      <c r="Q970" s="166" t="str">
        <f t="shared" si="355"/>
        <v/>
      </c>
      <c r="R970" s="166"/>
      <c r="S970" s="167" t="e">
        <f>IF(HYPERLINK(INDEX(Tables!D:D,MATCH('BG Justif'!Q970,Tables!F:F,0)))&lt;&gt;"",HYPERLINK(INDEX(Tables!D:D,MATCH('BG Justif'!Q970,Tables!F:F,0)),"Tableau de variation"),"")</f>
        <v>#N/A</v>
      </c>
      <c r="T970" s="168"/>
      <c r="U970" s="169"/>
      <c r="Z970" s="233" t="str">
        <f t="shared" si="356"/>
        <v/>
      </c>
      <c r="AA970" s="233">
        <f t="shared" si="357"/>
        <v>0</v>
      </c>
      <c r="AB970" s="233">
        <f t="shared" si="347"/>
        <v>0</v>
      </c>
      <c r="AC970" s="233">
        <f t="shared" si="348"/>
        <v>0</v>
      </c>
      <c r="AD970" s="233">
        <f t="shared" si="349"/>
        <v>0</v>
      </c>
      <c r="AE970" s="233">
        <f t="shared" si="350"/>
        <v>0</v>
      </c>
      <c r="AF970" s="233">
        <f t="shared" si="351"/>
        <v>0</v>
      </c>
      <c r="AG970" s="233">
        <f t="shared" si="335"/>
        <v>0</v>
      </c>
      <c r="AH970" s="233">
        <f t="shared" si="336"/>
        <v>0</v>
      </c>
      <c r="AI970" s="233">
        <f t="shared" si="337"/>
        <v>0</v>
      </c>
      <c r="AJ970" s="233">
        <f t="shared" si="338"/>
        <v>0</v>
      </c>
      <c r="AK970" s="233">
        <f t="shared" si="339"/>
        <v>0</v>
      </c>
      <c r="AL970" s="233">
        <f t="shared" si="340"/>
        <v>0</v>
      </c>
      <c r="AM970" s="233">
        <f t="shared" si="341"/>
        <v>0</v>
      </c>
      <c r="AN970" s="233">
        <f t="shared" si="342"/>
        <v>0</v>
      </c>
      <c r="AO970" s="233">
        <f t="shared" si="343"/>
        <v>0</v>
      </c>
      <c r="AP970" s="233">
        <f t="shared" si="344"/>
        <v>0</v>
      </c>
      <c r="AQ970" s="233" t="str">
        <f t="shared" si="345"/>
        <v/>
      </c>
      <c r="AR970" s="113">
        <f t="shared" si="346"/>
        <v>0</v>
      </c>
    </row>
    <row r="971" spans="1:44">
      <c r="A971" s="158"/>
      <c r="B971" s="153"/>
      <c r="C971" s="154"/>
      <c r="D971" s="154"/>
      <c r="E971" s="154"/>
      <c r="F971" s="154"/>
      <c r="G971" s="154"/>
      <c r="H971" s="154"/>
      <c r="I971" s="150"/>
      <c r="J971" s="149"/>
      <c r="K971" s="151"/>
      <c r="L971" s="185">
        <f t="shared" si="352"/>
        <v>0</v>
      </c>
      <c r="M971" s="185">
        <f t="shared" si="353"/>
        <v>0</v>
      </c>
      <c r="N971" s="186">
        <f t="shared" si="354"/>
        <v>0</v>
      </c>
      <c r="O971" s="180"/>
      <c r="P971" s="177"/>
      <c r="Q971" s="166" t="str">
        <f t="shared" si="355"/>
        <v/>
      </c>
      <c r="R971" s="166"/>
      <c r="S971" s="167" t="e">
        <f>IF(HYPERLINK(INDEX(Tables!D:D,MATCH('BG Justif'!Q971,Tables!F:F,0)))&lt;&gt;"",HYPERLINK(INDEX(Tables!D:D,MATCH('BG Justif'!Q971,Tables!F:F,0)),"Tableau de variation"),"")</f>
        <v>#N/A</v>
      </c>
      <c r="T971" s="168"/>
      <c r="U971" s="169"/>
      <c r="Z971" s="233" t="str">
        <f t="shared" si="356"/>
        <v/>
      </c>
      <c r="AA971" s="233">
        <f t="shared" si="357"/>
        <v>0</v>
      </c>
      <c r="AB971" s="233">
        <f t="shared" si="347"/>
        <v>0</v>
      </c>
      <c r="AC971" s="233">
        <f t="shared" si="348"/>
        <v>0</v>
      </c>
      <c r="AD971" s="233">
        <f t="shared" si="349"/>
        <v>0</v>
      </c>
      <c r="AE971" s="233">
        <f t="shared" si="350"/>
        <v>0</v>
      </c>
      <c r="AF971" s="233">
        <f t="shared" si="351"/>
        <v>0</v>
      </c>
      <c r="AG971" s="233">
        <f t="shared" si="335"/>
        <v>0</v>
      </c>
      <c r="AH971" s="233">
        <f t="shared" si="336"/>
        <v>0</v>
      </c>
      <c r="AI971" s="233">
        <f t="shared" si="337"/>
        <v>0</v>
      </c>
      <c r="AJ971" s="233">
        <f t="shared" si="338"/>
        <v>0</v>
      </c>
      <c r="AK971" s="233">
        <f t="shared" si="339"/>
        <v>0</v>
      </c>
      <c r="AL971" s="233">
        <f t="shared" si="340"/>
        <v>0</v>
      </c>
      <c r="AM971" s="233">
        <f t="shared" si="341"/>
        <v>0</v>
      </c>
      <c r="AN971" s="233">
        <f t="shared" si="342"/>
        <v>0</v>
      </c>
      <c r="AO971" s="233">
        <f t="shared" si="343"/>
        <v>0</v>
      </c>
      <c r="AP971" s="233">
        <f t="shared" si="344"/>
        <v>0</v>
      </c>
      <c r="AQ971" s="233" t="str">
        <f t="shared" si="345"/>
        <v/>
      </c>
      <c r="AR971" s="113">
        <f t="shared" si="346"/>
        <v>0</v>
      </c>
    </row>
    <row r="972" spans="1:44">
      <c r="A972" s="158"/>
      <c r="B972" s="153"/>
      <c r="C972" s="154"/>
      <c r="D972" s="154"/>
      <c r="E972" s="154"/>
      <c r="F972" s="154"/>
      <c r="G972" s="154"/>
      <c r="H972" s="154"/>
      <c r="I972" s="141"/>
      <c r="J972" s="149"/>
      <c r="K972" s="143"/>
      <c r="L972" s="185">
        <f t="shared" si="352"/>
        <v>0</v>
      </c>
      <c r="M972" s="185">
        <f t="shared" si="353"/>
        <v>0</v>
      </c>
      <c r="N972" s="186">
        <f t="shared" si="354"/>
        <v>0</v>
      </c>
      <c r="O972" s="180"/>
      <c r="P972" s="177"/>
      <c r="Q972" s="166" t="str">
        <f t="shared" si="355"/>
        <v/>
      </c>
      <c r="R972" s="166"/>
      <c r="S972" s="167" t="e">
        <f>IF(HYPERLINK(INDEX(Tables!D:D,MATCH('BG Justif'!Q972,Tables!F:F,0)))&lt;&gt;"",HYPERLINK(INDEX(Tables!D:D,MATCH('BG Justif'!Q972,Tables!F:F,0)),"Tableau de variation"),"")</f>
        <v>#N/A</v>
      </c>
      <c r="T972" s="168"/>
      <c r="U972" s="169"/>
      <c r="Z972" s="233" t="str">
        <f t="shared" si="356"/>
        <v/>
      </c>
      <c r="AA972" s="233">
        <f t="shared" si="357"/>
        <v>0</v>
      </c>
      <c r="AB972" s="233">
        <f t="shared" si="347"/>
        <v>0</v>
      </c>
      <c r="AC972" s="233">
        <f t="shared" si="348"/>
        <v>0</v>
      </c>
      <c r="AD972" s="233">
        <f t="shared" si="349"/>
        <v>0</v>
      </c>
      <c r="AE972" s="233">
        <f t="shared" si="350"/>
        <v>0</v>
      </c>
      <c r="AF972" s="233">
        <f t="shared" si="351"/>
        <v>0</v>
      </c>
      <c r="AG972" s="233">
        <f t="shared" si="335"/>
        <v>0</v>
      </c>
      <c r="AH972" s="233">
        <f t="shared" si="336"/>
        <v>0</v>
      </c>
      <c r="AI972" s="233">
        <f t="shared" si="337"/>
        <v>0</v>
      </c>
      <c r="AJ972" s="233">
        <f t="shared" si="338"/>
        <v>0</v>
      </c>
      <c r="AK972" s="233">
        <f t="shared" si="339"/>
        <v>0</v>
      </c>
      <c r="AL972" s="233">
        <f t="shared" si="340"/>
        <v>0</v>
      </c>
      <c r="AM972" s="233">
        <f t="shared" si="341"/>
        <v>0</v>
      </c>
      <c r="AN972" s="233">
        <f t="shared" si="342"/>
        <v>0</v>
      </c>
      <c r="AO972" s="233">
        <f t="shared" si="343"/>
        <v>0</v>
      </c>
      <c r="AP972" s="233">
        <f t="shared" si="344"/>
        <v>0</v>
      </c>
      <c r="AQ972" s="233" t="str">
        <f t="shared" si="345"/>
        <v/>
      </c>
      <c r="AR972" s="113">
        <f t="shared" si="346"/>
        <v>0</v>
      </c>
    </row>
    <row r="973" spans="1:44">
      <c r="A973" s="158"/>
      <c r="B973" s="153"/>
      <c r="C973" s="154"/>
      <c r="D973" s="154"/>
      <c r="E973" s="154"/>
      <c r="F973" s="154"/>
      <c r="G973" s="154"/>
      <c r="H973" s="154"/>
      <c r="I973" s="150"/>
      <c r="J973" s="149"/>
      <c r="K973" s="151"/>
      <c r="L973" s="185">
        <f t="shared" si="352"/>
        <v>0</v>
      </c>
      <c r="M973" s="185">
        <f t="shared" si="353"/>
        <v>0</v>
      </c>
      <c r="N973" s="186">
        <f t="shared" si="354"/>
        <v>0</v>
      </c>
      <c r="O973" s="180"/>
      <c r="P973" s="177"/>
      <c r="Q973" s="166" t="str">
        <f t="shared" si="355"/>
        <v/>
      </c>
      <c r="R973" s="166"/>
      <c r="S973" s="167" t="e">
        <f>IF(HYPERLINK(INDEX(Tables!D:D,MATCH('BG Justif'!Q973,Tables!F:F,0)))&lt;&gt;"",HYPERLINK(INDEX(Tables!D:D,MATCH('BG Justif'!Q973,Tables!F:F,0)),"Tableau de variation"),"")</f>
        <v>#N/A</v>
      </c>
      <c r="T973" s="168"/>
      <c r="U973" s="169"/>
      <c r="Z973" s="233" t="str">
        <f t="shared" si="356"/>
        <v/>
      </c>
      <c r="AA973" s="233">
        <f t="shared" si="357"/>
        <v>0</v>
      </c>
      <c r="AB973" s="233">
        <f t="shared" si="347"/>
        <v>0</v>
      </c>
      <c r="AC973" s="233">
        <f t="shared" si="348"/>
        <v>0</v>
      </c>
      <c r="AD973" s="233">
        <f t="shared" si="349"/>
        <v>0</v>
      </c>
      <c r="AE973" s="233">
        <f t="shared" si="350"/>
        <v>0</v>
      </c>
      <c r="AF973" s="233">
        <f t="shared" si="351"/>
        <v>0</v>
      </c>
      <c r="AG973" s="233">
        <f t="shared" si="335"/>
        <v>0</v>
      </c>
      <c r="AH973" s="233">
        <f t="shared" si="336"/>
        <v>0</v>
      </c>
      <c r="AI973" s="233">
        <f t="shared" si="337"/>
        <v>0</v>
      </c>
      <c r="AJ973" s="233">
        <f t="shared" si="338"/>
        <v>0</v>
      </c>
      <c r="AK973" s="233">
        <f t="shared" si="339"/>
        <v>0</v>
      </c>
      <c r="AL973" s="233">
        <f t="shared" si="340"/>
        <v>0</v>
      </c>
      <c r="AM973" s="233">
        <f t="shared" si="341"/>
        <v>0</v>
      </c>
      <c r="AN973" s="233">
        <f t="shared" si="342"/>
        <v>0</v>
      </c>
      <c r="AO973" s="233">
        <f t="shared" si="343"/>
        <v>0</v>
      </c>
      <c r="AP973" s="233">
        <f t="shared" si="344"/>
        <v>0</v>
      </c>
      <c r="AQ973" s="233" t="str">
        <f t="shared" si="345"/>
        <v/>
      </c>
      <c r="AR973" s="113">
        <f t="shared" si="346"/>
        <v>0</v>
      </c>
    </row>
    <row r="974" spans="1:44">
      <c r="A974" s="158"/>
      <c r="B974" s="153"/>
      <c r="C974" s="154"/>
      <c r="D974" s="154"/>
      <c r="E974" s="154"/>
      <c r="F974" s="154"/>
      <c r="G974" s="154"/>
      <c r="H974" s="154"/>
      <c r="I974" s="141"/>
      <c r="J974" s="149"/>
      <c r="K974" s="143"/>
      <c r="L974" s="185">
        <f t="shared" si="352"/>
        <v>0</v>
      </c>
      <c r="M974" s="185">
        <f t="shared" si="353"/>
        <v>0</v>
      </c>
      <c r="N974" s="186">
        <f t="shared" si="354"/>
        <v>0</v>
      </c>
      <c r="O974" s="180"/>
      <c r="P974" s="177"/>
      <c r="Q974" s="166" t="str">
        <f t="shared" si="355"/>
        <v/>
      </c>
      <c r="R974" s="166"/>
      <c r="S974" s="167" t="e">
        <f>IF(HYPERLINK(INDEX(Tables!D:D,MATCH('BG Justif'!Q974,Tables!F:F,0)))&lt;&gt;"",HYPERLINK(INDEX(Tables!D:D,MATCH('BG Justif'!Q974,Tables!F:F,0)),"Tableau de variation"),"")</f>
        <v>#N/A</v>
      </c>
      <c r="T974" s="168"/>
      <c r="U974" s="169"/>
      <c r="Z974" s="233" t="str">
        <f t="shared" si="356"/>
        <v/>
      </c>
      <c r="AA974" s="233">
        <f t="shared" si="357"/>
        <v>0</v>
      </c>
      <c r="AB974" s="233">
        <f t="shared" si="347"/>
        <v>0</v>
      </c>
      <c r="AC974" s="233">
        <f t="shared" si="348"/>
        <v>0</v>
      </c>
      <c r="AD974" s="233">
        <f t="shared" si="349"/>
        <v>0</v>
      </c>
      <c r="AE974" s="233">
        <f t="shared" si="350"/>
        <v>0</v>
      </c>
      <c r="AF974" s="233">
        <f t="shared" si="351"/>
        <v>0</v>
      </c>
      <c r="AG974" s="233">
        <f t="shared" si="335"/>
        <v>0</v>
      </c>
      <c r="AH974" s="233">
        <f t="shared" si="336"/>
        <v>0</v>
      </c>
      <c r="AI974" s="233">
        <f t="shared" si="337"/>
        <v>0</v>
      </c>
      <c r="AJ974" s="233">
        <f t="shared" si="338"/>
        <v>0</v>
      </c>
      <c r="AK974" s="233">
        <f t="shared" si="339"/>
        <v>0</v>
      </c>
      <c r="AL974" s="233">
        <f t="shared" si="340"/>
        <v>0</v>
      </c>
      <c r="AM974" s="233">
        <f t="shared" si="341"/>
        <v>0</v>
      </c>
      <c r="AN974" s="233">
        <f t="shared" si="342"/>
        <v>0</v>
      </c>
      <c r="AO974" s="233">
        <f t="shared" si="343"/>
        <v>0</v>
      </c>
      <c r="AP974" s="233">
        <f t="shared" si="344"/>
        <v>0</v>
      </c>
      <c r="AQ974" s="233" t="str">
        <f t="shared" si="345"/>
        <v/>
      </c>
      <c r="AR974" s="113">
        <f t="shared" si="346"/>
        <v>0</v>
      </c>
    </row>
    <row r="975" spans="1:44">
      <c r="A975" s="158"/>
      <c r="B975" s="153"/>
      <c r="C975" s="154"/>
      <c r="D975" s="154"/>
      <c r="E975" s="154"/>
      <c r="F975" s="154"/>
      <c r="G975" s="154"/>
      <c r="H975" s="154"/>
      <c r="I975" s="150"/>
      <c r="J975" s="149"/>
      <c r="K975" s="151"/>
      <c r="L975" s="185">
        <f t="shared" si="352"/>
        <v>0</v>
      </c>
      <c r="M975" s="185">
        <f t="shared" si="353"/>
        <v>0</v>
      </c>
      <c r="N975" s="186">
        <f t="shared" si="354"/>
        <v>0</v>
      </c>
      <c r="O975" s="180"/>
      <c r="P975" s="177"/>
      <c r="Q975" s="166" t="str">
        <f t="shared" si="355"/>
        <v/>
      </c>
      <c r="R975" s="166"/>
      <c r="S975" s="167" t="e">
        <f>IF(HYPERLINK(INDEX(Tables!D:D,MATCH('BG Justif'!Q975,Tables!F:F,0)))&lt;&gt;"",HYPERLINK(INDEX(Tables!D:D,MATCH('BG Justif'!Q975,Tables!F:F,0)),"Tableau de variation"),"")</f>
        <v>#N/A</v>
      </c>
      <c r="T975" s="168"/>
      <c r="U975" s="169"/>
      <c r="Z975" s="233" t="str">
        <f t="shared" si="356"/>
        <v/>
      </c>
      <c r="AA975" s="233">
        <f t="shared" si="357"/>
        <v>0</v>
      </c>
      <c r="AB975" s="233">
        <f t="shared" si="347"/>
        <v>0</v>
      </c>
      <c r="AC975" s="233">
        <f t="shared" si="348"/>
        <v>0</v>
      </c>
      <c r="AD975" s="233">
        <f t="shared" si="349"/>
        <v>0</v>
      </c>
      <c r="AE975" s="233">
        <f t="shared" si="350"/>
        <v>0</v>
      </c>
      <c r="AF975" s="233">
        <f t="shared" si="351"/>
        <v>0</v>
      </c>
      <c r="AG975" s="233">
        <f t="shared" ref="AG975:AG995" si="358">+G975</f>
        <v>0</v>
      </c>
      <c r="AH975" s="233">
        <f t="shared" ref="AH975:AH995" si="359">+H975</f>
        <v>0</v>
      </c>
      <c r="AI975" s="233">
        <f t="shared" ref="AI975:AI995" si="360">+I975</f>
        <v>0</v>
      </c>
      <c r="AJ975" s="233">
        <f t="shared" ref="AJ975:AJ995" si="361">+J975</f>
        <v>0</v>
      </c>
      <c r="AK975" s="233">
        <f t="shared" ref="AK975:AK995" si="362">+K975</f>
        <v>0</v>
      </c>
      <c r="AL975" s="233">
        <f t="shared" ref="AL975:AL995" si="363">+L975</f>
        <v>0</v>
      </c>
      <c r="AM975" s="233">
        <f t="shared" ref="AM975:AM995" si="364">+M975</f>
        <v>0</v>
      </c>
      <c r="AN975" s="233">
        <f t="shared" ref="AN975:AN995" si="365">+N975</f>
        <v>0</v>
      </c>
      <c r="AO975" s="233">
        <f t="shared" ref="AO975:AO995" si="366">+O975</f>
        <v>0</v>
      </c>
      <c r="AP975" s="233">
        <f t="shared" ref="AP975:AP995" si="367">+P975</f>
        <v>0</v>
      </c>
      <c r="AQ975" s="233" t="str">
        <f t="shared" ref="AQ975:AQ995" si="368">+Q975</f>
        <v/>
      </c>
      <c r="AR975" s="113">
        <f t="shared" ref="AR975:AR995" si="369">+R975</f>
        <v>0</v>
      </c>
    </row>
    <row r="976" spans="1:44">
      <c r="A976" s="158"/>
      <c r="B976" s="153"/>
      <c r="C976" s="154"/>
      <c r="D976" s="154"/>
      <c r="E976" s="154"/>
      <c r="F976" s="154"/>
      <c r="G976" s="154"/>
      <c r="H976" s="154"/>
      <c r="I976" s="141"/>
      <c r="J976" s="149"/>
      <c r="K976" s="143"/>
      <c r="L976" s="185">
        <f t="shared" si="352"/>
        <v>0</v>
      </c>
      <c r="M976" s="185">
        <f t="shared" si="353"/>
        <v>0</v>
      </c>
      <c r="N976" s="186">
        <f t="shared" si="354"/>
        <v>0</v>
      </c>
      <c r="O976" s="180"/>
      <c r="P976" s="177"/>
      <c r="Q976" s="166" t="str">
        <f t="shared" si="355"/>
        <v/>
      </c>
      <c r="R976" s="166"/>
      <c r="S976" s="167" t="e">
        <f>IF(HYPERLINK(INDEX(Tables!D:D,MATCH('BG Justif'!Q976,Tables!F:F,0)))&lt;&gt;"",HYPERLINK(INDEX(Tables!D:D,MATCH('BG Justif'!Q976,Tables!F:F,0)),"Tableau de variation"),"")</f>
        <v>#N/A</v>
      </c>
      <c r="T976" s="168"/>
      <c r="U976" s="169"/>
      <c r="Z976" s="233" t="str">
        <f t="shared" si="356"/>
        <v/>
      </c>
      <c r="AA976" s="233">
        <f t="shared" si="357"/>
        <v>0</v>
      </c>
      <c r="AB976" s="233">
        <f t="shared" ref="AB976:AB995" si="370">+B976</f>
        <v>0</v>
      </c>
      <c r="AC976" s="233">
        <f t="shared" ref="AC976:AC995" si="371">+C976</f>
        <v>0</v>
      </c>
      <c r="AD976" s="233">
        <f t="shared" ref="AD976:AD995" si="372">+D976</f>
        <v>0</v>
      </c>
      <c r="AE976" s="233">
        <f t="shared" ref="AE976:AE995" si="373">+E976</f>
        <v>0</v>
      </c>
      <c r="AF976" s="233">
        <f t="shared" ref="AF976:AF995" si="374">+F976</f>
        <v>0</v>
      </c>
      <c r="AG976" s="233">
        <f t="shared" si="358"/>
        <v>0</v>
      </c>
      <c r="AH976" s="233">
        <f t="shared" si="359"/>
        <v>0</v>
      </c>
      <c r="AI976" s="233">
        <f t="shared" si="360"/>
        <v>0</v>
      </c>
      <c r="AJ976" s="233">
        <f t="shared" si="361"/>
        <v>0</v>
      </c>
      <c r="AK976" s="233">
        <f t="shared" si="362"/>
        <v>0</v>
      </c>
      <c r="AL976" s="233">
        <f t="shared" si="363"/>
        <v>0</v>
      </c>
      <c r="AM976" s="233">
        <f t="shared" si="364"/>
        <v>0</v>
      </c>
      <c r="AN976" s="233">
        <f t="shared" si="365"/>
        <v>0</v>
      </c>
      <c r="AO976" s="233">
        <f t="shared" si="366"/>
        <v>0</v>
      </c>
      <c r="AP976" s="233">
        <f t="shared" si="367"/>
        <v>0</v>
      </c>
      <c r="AQ976" s="233" t="str">
        <f t="shared" si="368"/>
        <v/>
      </c>
      <c r="AR976" s="113">
        <f t="shared" si="369"/>
        <v>0</v>
      </c>
    </row>
    <row r="977" spans="1:44">
      <c r="A977" s="158"/>
      <c r="B977" s="153"/>
      <c r="C977" s="154"/>
      <c r="D977" s="154"/>
      <c r="E977" s="154"/>
      <c r="F977" s="154"/>
      <c r="G977" s="154"/>
      <c r="H977" s="154"/>
      <c r="I977" s="150"/>
      <c r="J977" s="149"/>
      <c r="K977" s="151"/>
      <c r="L977" s="185">
        <f t="shared" si="352"/>
        <v>0</v>
      </c>
      <c r="M977" s="185">
        <f t="shared" si="353"/>
        <v>0</v>
      </c>
      <c r="N977" s="186">
        <f t="shared" si="354"/>
        <v>0</v>
      </c>
      <c r="O977" s="180"/>
      <c r="P977" s="177"/>
      <c r="Q977" s="166" t="str">
        <f t="shared" si="355"/>
        <v/>
      </c>
      <c r="R977" s="166"/>
      <c r="S977" s="167" t="e">
        <f>IF(HYPERLINK(INDEX(Tables!D:D,MATCH('BG Justif'!Q977,Tables!F:F,0)))&lt;&gt;"",HYPERLINK(INDEX(Tables!D:D,MATCH('BG Justif'!Q977,Tables!F:F,0)),"Tableau de variation"),"")</f>
        <v>#N/A</v>
      </c>
      <c r="T977" s="168"/>
      <c r="U977" s="169"/>
      <c r="Z977" s="233" t="str">
        <f t="shared" si="356"/>
        <v/>
      </c>
      <c r="AA977" s="233">
        <f t="shared" si="357"/>
        <v>0</v>
      </c>
      <c r="AB977" s="233">
        <f t="shared" si="370"/>
        <v>0</v>
      </c>
      <c r="AC977" s="233">
        <f t="shared" si="371"/>
        <v>0</v>
      </c>
      <c r="AD977" s="233">
        <f t="shared" si="372"/>
        <v>0</v>
      </c>
      <c r="AE977" s="233">
        <f t="shared" si="373"/>
        <v>0</v>
      </c>
      <c r="AF977" s="233">
        <f t="shared" si="374"/>
        <v>0</v>
      </c>
      <c r="AG977" s="233">
        <f t="shared" si="358"/>
        <v>0</v>
      </c>
      <c r="AH977" s="233">
        <f t="shared" si="359"/>
        <v>0</v>
      </c>
      <c r="AI977" s="233">
        <f t="shared" si="360"/>
        <v>0</v>
      </c>
      <c r="AJ977" s="233">
        <f t="shared" si="361"/>
        <v>0</v>
      </c>
      <c r="AK977" s="233">
        <f t="shared" si="362"/>
        <v>0</v>
      </c>
      <c r="AL977" s="233">
        <f t="shared" si="363"/>
        <v>0</v>
      </c>
      <c r="AM977" s="233">
        <f t="shared" si="364"/>
        <v>0</v>
      </c>
      <c r="AN977" s="233">
        <f t="shared" si="365"/>
        <v>0</v>
      </c>
      <c r="AO977" s="233">
        <f t="shared" si="366"/>
        <v>0</v>
      </c>
      <c r="AP977" s="233">
        <f t="shared" si="367"/>
        <v>0</v>
      </c>
      <c r="AQ977" s="233" t="str">
        <f t="shared" si="368"/>
        <v/>
      </c>
      <c r="AR977" s="113">
        <f t="shared" si="369"/>
        <v>0</v>
      </c>
    </row>
    <row r="978" spans="1:44">
      <c r="A978" s="158"/>
      <c r="B978" s="153"/>
      <c r="C978" s="154"/>
      <c r="D978" s="154"/>
      <c r="E978" s="154"/>
      <c r="F978" s="154"/>
      <c r="G978" s="154"/>
      <c r="H978" s="154"/>
      <c r="I978" s="141"/>
      <c r="J978" s="149"/>
      <c r="K978" s="143"/>
      <c r="L978" s="185">
        <f t="shared" si="352"/>
        <v>0</v>
      </c>
      <c r="M978" s="185">
        <f t="shared" si="353"/>
        <v>0</v>
      </c>
      <c r="N978" s="186">
        <f t="shared" si="354"/>
        <v>0</v>
      </c>
      <c r="O978" s="180"/>
      <c r="P978" s="177"/>
      <c r="Q978" s="166" t="str">
        <f t="shared" si="355"/>
        <v/>
      </c>
      <c r="R978" s="166"/>
      <c r="S978" s="167" t="e">
        <f>IF(HYPERLINK(INDEX(Tables!D:D,MATCH('BG Justif'!Q978,Tables!F:F,0)))&lt;&gt;"",HYPERLINK(INDEX(Tables!D:D,MATCH('BG Justif'!Q978,Tables!F:F,0)),"Tableau de variation"),"")</f>
        <v>#N/A</v>
      </c>
      <c r="T978" s="168"/>
      <c r="U978" s="169"/>
      <c r="Z978" s="233" t="str">
        <f t="shared" si="356"/>
        <v/>
      </c>
      <c r="AA978" s="233">
        <f t="shared" si="357"/>
        <v>0</v>
      </c>
      <c r="AB978" s="233">
        <f t="shared" si="370"/>
        <v>0</v>
      </c>
      <c r="AC978" s="233">
        <f t="shared" si="371"/>
        <v>0</v>
      </c>
      <c r="AD978" s="233">
        <f t="shared" si="372"/>
        <v>0</v>
      </c>
      <c r="AE978" s="233">
        <f t="shared" si="373"/>
        <v>0</v>
      </c>
      <c r="AF978" s="233">
        <f t="shared" si="374"/>
        <v>0</v>
      </c>
      <c r="AG978" s="233">
        <f t="shared" si="358"/>
        <v>0</v>
      </c>
      <c r="AH978" s="233">
        <f t="shared" si="359"/>
        <v>0</v>
      </c>
      <c r="AI978" s="233">
        <f t="shared" si="360"/>
        <v>0</v>
      </c>
      <c r="AJ978" s="233">
        <f t="shared" si="361"/>
        <v>0</v>
      </c>
      <c r="AK978" s="233">
        <f t="shared" si="362"/>
        <v>0</v>
      </c>
      <c r="AL978" s="233">
        <f t="shared" si="363"/>
        <v>0</v>
      </c>
      <c r="AM978" s="233">
        <f t="shared" si="364"/>
        <v>0</v>
      </c>
      <c r="AN978" s="233">
        <f t="shared" si="365"/>
        <v>0</v>
      </c>
      <c r="AO978" s="233">
        <f t="shared" si="366"/>
        <v>0</v>
      </c>
      <c r="AP978" s="233">
        <f t="shared" si="367"/>
        <v>0</v>
      </c>
      <c r="AQ978" s="233" t="str">
        <f t="shared" si="368"/>
        <v/>
      </c>
      <c r="AR978" s="113">
        <f t="shared" si="369"/>
        <v>0</v>
      </c>
    </row>
    <row r="979" spans="1:44">
      <c r="A979" s="158"/>
      <c r="B979" s="153"/>
      <c r="C979" s="154"/>
      <c r="D979" s="154"/>
      <c r="E979" s="154"/>
      <c r="F979" s="154"/>
      <c r="G979" s="154"/>
      <c r="H979" s="154"/>
      <c r="I979" s="150"/>
      <c r="J979" s="149"/>
      <c r="K979" s="151"/>
      <c r="L979" s="185">
        <f t="shared" si="352"/>
        <v>0</v>
      </c>
      <c r="M979" s="185">
        <f t="shared" si="353"/>
        <v>0</v>
      </c>
      <c r="N979" s="186">
        <f t="shared" si="354"/>
        <v>0</v>
      </c>
      <c r="O979" s="180"/>
      <c r="P979" s="177"/>
      <c r="Q979" s="166" t="str">
        <f t="shared" si="355"/>
        <v/>
      </c>
      <c r="R979" s="166"/>
      <c r="S979" s="167" t="e">
        <f>IF(HYPERLINK(INDEX(Tables!D:D,MATCH('BG Justif'!Q979,Tables!F:F,0)))&lt;&gt;"",HYPERLINK(INDEX(Tables!D:D,MATCH('BG Justif'!Q979,Tables!F:F,0)),"Tableau de variation"),"")</f>
        <v>#N/A</v>
      </c>
      <c r="T979" s="168"/>
      <c r="U979" s="169"/>
      <c r="Z979" s="233" t="str">
        <f t="shared" si="356"/>
        <v/>
      </c>
      <c r="AA979" s="233">
        <f t="shared" si="357"/>
        <v>0</v>
      </c>
      <c r="AB979" s="233">
        <f t="shared" si="370"/>
        <v>0</v>
      </c>
      <c r="AC979" s="233">
        <f t="shared" si="371"/>
        <v>0</v>
      </c>
      <c r="AD979" s="233">
        <f t="shared" si="372"/>
        <v>0</v>
      </c>
      <c r="AE979" s="233">
        <f t="shared" si="373"/>
        <v>0</v>
      </c>
      <c r="AF979" s="233">
        <f t="shared" si="374"/>
        <v>0</v>
      </c>
      <c r="AG979" s="233">
        <f t="shared" si="358"/>
        <v>0</v>
      </c>
      <c r="AH979" s="233">
        <f t="shared" si="359"/>
        <v>0</v>
      </c>
      <c r="AI979" s="233">
        <f t="shared" si="360"/>
        <v>0</v>
      </c>
      <c r="AJ979" s="233">
        <f t="shared" si="361"/>
        <v>0</v>
      </c>
      <c r="AK979" s="233">
        <f t="shared" si="362"/>
        <v>0</v>
      </c>
      <c r="AL979" s="233">
        <f t="shared" si="363"/>
        <v>0</v>
      </c>
      <c r="AM979" s="233">
        <f t="shared" si="364"/>
        <v>0</v>
      </c>
      <c r="AN979" s="233">
        <f t="shared" si="365"/>
        <v>0</v>
      </c>
      <c r="AO979" s="233">
        <f t="shared" si="366"/>
        <v>0</v>
      </c>
      <c r="AP979" s="233">
        <f t="shared" si="367"/>
        <v>0</v>
      </c>
      <c r="AQ979" s="233" t="str">
        <f t="shared" si="368"/>
        <v/>
      </c>
      <c r="AR979" s="113">
        <f t="shared" si="369"/>
        <v>0</v>
      </c>
    </row>
    <row r="980" spans="1:44">
      <c r="A980" s="158"/>
      <c r="B980" s="153"/>
      <c r="C980" s="154"/>
      <c r="D980" s="154"/>
      <c r="E980" s="154"/>
      <c r="F980" s="154"/>
      <c r="G980" s="154"/>
      <c r="H980" s="154"/>
      <c r="I980" s="141"/>
      <c r="J980" s="149"/>
      <c r="K980" s="143"/>
      <c r="L980" s="185">
        <f t="shared" si="352"/>
        <v>0</v>
      </c>
      <c r="M980" s="185">
        <f t="shared" si="353"/>
        <v>0</v>
      </c>
      <c r="N980" s="186">
        <f t="shared" si="354"/>
        <v>0</v>
      </c>
      <c r="O980" s="180"/>
      <c r="P980" s="177"/>
      <c r="Q980" s="166" t="str">
        <f t="shared" si="355"/>
        <v/>
      </c>
      <c r="R980" s="166"/>
      <c r="S980" s="167" t="e">
        <f>IF(HYPERLINK(INDEX(Tables!D:D,MATCH('BG Justif'!Q980,Tables!F:F,0)))&lt;&gt;"",HYPERLINK(INDEX(Tables!D:D,MATCH('BG Justif'!Q980,Tables!F:F,0)),"Tableau de variation"),"")</f>
        <v>#N/A</v>
      </c>
      <c r="T980" s="168"/>
      <c r="U980" s="169"/>
      <c r="Z980" s="233" t="str">
        <f t="shared" si="356"/>
        <v/>
      </c>
      <c r="AA980" s="233">
        <f t="shared" si="357"/>
        <v>0</v>
      </c>
      <c r="AB980" s="233">
        <f t="shared" si="370"/>
        <v>0</v>
      </c>
      <c r="AC980" s="233">
        <f t="shared" si="371"/>
        <v>0</v>
      </c>
      <c r="AD980" s="233">
        <f t="shared" si="372"/>
        <v>0</v>
      </c>
      <c r="AE980" s="233">
        <f t="shared" si="373"/>
        <v>0</v>
      </c>
      <c r="AF980" s="233">
        <f t="shared" si="374"/>
        <v>0</v>
      </c>
      <c r="AG980" s="233">
        <f t="shared" si="358"/>
        <v>0</v>
      </c>
      <c r="AH980" s="233">
        <f t="shared" si="359"/>
        <v>0</v>
      </c>
      <c r="AI980" s="233">
        <f t="shared" si="360"/>
        <v>0</v>
      </c>
      <c r="AJ980" s="233">
        <f t="shared" si="361"/>
        <v>0</v>
      </c>
      <c r="AK980" s="233">
        <f t="shared" si="362"/>
        <v>0</v>
      </c>
      <c r="AL980" s="233">
        <f t="shared" si="363"/>
        <v>0</v>
      </c>
      <c r="AM980" s="233">
        <f t="shared" si="364"/>
        <v>0</v>
      </c>
      <c r="AN980" s="233">
        <f t="shared" si="365"/>
        <v>0</v>
      </c>
      <c r="AO980" s="233">
        <f t="shared" si="366"/>
        <v>0</v>
      </c>
      <c r="AP980" s="233">
        <f t="shared" si="367"/>
        <v>0</v>
      </c>
      <c r="AQ980" s="233" t="str">
        <f t="shared" si="368"/>
        <v/>
      </c>
      <c r="AR980" s="113">
        <f t="shared" si="369"/>
        <v>0</v>
      </c>
    </row>
    <row r="981" spans="1:44">
      <c r="A981" s="158"/>
      <c r="B981" s="153"/>
      <c r="C981" s="154"/>
      <c r="D981" s="154"/>
      <c r="E981" s="154"/>
      <c r="F981" s="154"/>
      <c r="G981" s="154"/>
      <c r="H981" s="154"/>
      <c r="I981" s="150"/>
      <c r="J981" s="149"/>
      <c r="K981" s="151"/>
      <c r="L981" s="185">
        <f t="shared" si="352"/>
        <v>0</v>
      </c>
      <c r="M981" s="185">
        <f t="shared" si="353"/>
        <v>0</v>
      </c>
      <c r="N981" s="186">
        <f t="shared" si="354"/>
        <v>0</v>
      </c>
      <c r="O981" s="180"/>
      <c r="P981" s="177"/>
      <c r="Q981" s="166" t="str">
        <f t="shared" si="355"/>
        <v/>
      </c>
      <c r="R981" s="166"/>
      <c r="S981" s="167" t="e">
        <f>IF(HYPERLINK(INDEX(Tables!D:D,MATCH('BG Justif'!Q981,Tables!F:F,0)))&lt;&gt;"",HYPERLINK(INDEX(Tables!D:D,MATCH('BG Justif'!Q981,Tables!F:F,0)),"Tableau de variation"),"")</f>
        <v>#N/A</v>
      </c>
      <c r="T981" s="168"/>
      <c r="U981" s="169"/>
      <c r="Z981" s="233" t="str">
        <f t="shared" si="356"/>
        <v/>
      </c>
      <c r="AA981" s="233">
        <f t="shared" si="357"/>
        <v>0</v>
      </c>
      <c r="AB981" s="233">
        <f t="shared" si="370"/>
        <v>0</v>
      </c>
      <c r="AC981" s="233">
        <f t="shared" si="371"/>
        <v>0</v>
      </c>
      <c r="AD981" s="233">
        <f t="shared" si="372"/>
        <v>0</v>
      </c>
      <c r="AE981" s="233">
        <f t="shared" si="373"/>
        <v>0</v>
      </c>
      <c r="AF981" s="233">
        <f t="shared" si="374"/>
        <v>0</v>
      </c>
      <c r="AG981" s="233">
        <f t="shared" si="358"/>
        <v>0</v>
      </c>
      <c r="AH981" s="233">
        <f t="shared" si="359"/>
        <v>0</v>
      </c>
      <c r="AI981" s="233">
        <f t="shared" si="360"/>
        <v>0</v>
      </c>
      <c r="AJ981" s="233">
        <f t="shared" si="361"/>
        <v>0</v>
      </c>
      <c r="AK981" s="233">
        <f t="shared" si="362"/>
        <v>0</v>
      </c>
      <c r="AL981" s="233">
        <f t="shared" si="363"/>
        <v>0</v>
      </c>
      <c r="AM981" s="233">
        <f t="shared" si="364"/>
        <v>0</v>
      </c>
      <c r="AN981" s="233">
        <f t="shared" si="365"/>
        <v>0</v>
      </c>
      <c r="AO981" s="233">
        <f t="shared" si="366"/>
        <v>0</v>
      </c>
      <c r="AP981" s="233">
        <f t="shared" si="367"/>
        <v>0</v>
      </c>
      <c r="AQ981" s="233" t="str">
        <f t="shared" si="368"/>
        <v/>
      </c>
      <c r="AR981" s="113">
        <f t="shared" si="369"/>
        <v>0</v>
      </c>
    </row>
    <row r="982" spans="1:44">
      <c r="A982" s="158"/>
      <c r="B982" s="153"/>
      <c r="C982" s="154"/>
      <c r="D982" s="154"/>
      <c r="E982" s="154"/>
      <c r="F982" s="154"/>
      <c r="G982" s="154"/>
      <c r="H982" s="154"/>
      <c r="I982" s="141"/>
      <c r="J982" s="149"/>
      <c r="K982" s="143"/>
      <c r="L982" s="185">
        <f t="shared" si="352"/>
        <v>0</v>
      </c>
      <c r="M982" s="185">
        <f t="shared" si="353"/>
        <v>0</v>
      </c>
      <c r="N982" s="186">
        <f t="shared" si="354"/>
        <v>0</v>
      </c>
      <c r="O982" s="180"/>
      <c r="P982" s="177"/>
      <c r="Q982" s="166" t="str">
        <f t="shared" si="355"/>
        <v/>
      </c>
      <c r="R982" s="166"/>
      <c r="S982" s="167" t="e">
        <f>IF(HYPERLINK(INDEX(Tables!D:D,MATCH('BG Justif'!Q982,Tables!F:F,0)))&lt;&gt;"",HYPERLINK(INDEX(Tables!D:D,MATCH('BG Justif'!Q982,Tables!F:F,0)),"Tableau de variation"),"")</f>
        <v>#N/A</v>
      </c>
      <c r="T982" s="168"/>
      <c r="U982" s="169"/>
      <c r="Z982" s="233" t="str">
        <f t="shared" si="356"/>
        <v/>
      </c>
      <c r="AA982" s="233">
        <f t="shared" si="357"/>
        <v>0</v>
      </c>
      <c r="AB982" s="233">
        <f t="shared" si="370"/>
        <v>0</v>
      </c>
      <c r="AC982" s="233">
        <f t="shared" si="371"/>
        <v>0</v>
      </c>
      <c r="AD982" s="233">
        <f t="shared" si="372"/>
        <v>0</v>
      </c>
      <c r="AE982" s="233">
        <f t="shared" si="373"/>
        <v>0</v>
      </c>
      <c r="AF982" s="233">
        <f t="shared" si="374"/>
        <v>0</v>
      </c>
      <c r="AG982" s="233">
        <f t="shared" si="358"/>
        <v>0</v>
      </c>
      <c r="AH982" s="233">
        <f t="shared" si="359"/>
        <v>0</v>
      </c>
      <c r="AI982" s="233">
        <f t="shared" si="360"/>
        <v>0</v>
      </c>
      <c r="AJ982" s="233">
        <f t="shared" si="361"/>
        <v>0</v>
      </c>
      <c r="AK982" s="233">
        <f t="shared" si="362"/>
        <v>0</v>
      </c>
      <c r="AL982" s="233">
        <f t="shared" si="363"/>
        <v>0</v>
      </c>
      <c r="AM982" s="233">
        <f t="shared" si="364"/>
        <v>0</v>
      </c>
      <c r="AN982" s="233">
        <f t="shared" si="365"/>
        <v>0</v>
      </c>
      <c r="AO982" s="233">
        <f t="shared" si="366"/>
        <v>0</v>
      </c>
      <c r="AP982" s="233">
        <f t="shared" si="367"/>
        <v>0</v>
      </c>
      <c r="AQ982" s="233" t="str">
        <f t="shared" si="368"/>
        <v/>
      </c>
      <c r="AR982" s="113">
        <f t="shared" si="369"/>
        <v>0</v>
      </c>
    </row>
    <row r="983" spans="1:44">
      <c r="A983" s="158"/>
      <c r="B983" s="153"/>
      <c r="C983" s="154"/>
      <c r="D983" s="154"/>
      <c r="E983" s="154"/>
      <c r="F983" s="154"/>
      <c r="G983" s="154"/>
      <c r="H983" s="154"/>
      <c r="I983" s="150"/>
      <c r="J983" s="149"/>
      <c r="K983" s="151"/>
      <c r="L983" s="185">
        <f t="shared" si="352"/>
        <v>0</v>
      </c>
      <c r="M983" s="185">
        <f t="shared" si="353"/>
        <v>0</v>
      </c>
      <c r="N983" s="186">
        <f t="shared" si="354"/>
        <v>0</v>
      </c>
      <c r="O983" s="180"/>
      <c r="P983" s="177"/>
      <c r="Q983" s="166" t="str">
        <f t="shared" si="355"/>
        <v/>
      </c>
      <c r="R983" s="166"/>
      <c r="S983" s="167" t="e">
        <f>IF(HYPERLINK(INDEX(Tables!D:D,MATCH('BG Justif'!Q983,Tables!F:F,0)))&lt;&gt;"",HYPERLINK(INDEX(Tables!D:D,MATCH('BG Justif'!Q983,Tables!F:F,0)),"Tableau de variation"),"")</f>
        <v>#N/A</v>
      </c>
      <c r="T983" s="168"/>
      <c r="U983" s="169"/>
      <c r="Z983" s="233" t="str">
        <f t="shared" si="356"/>
        <v/>
      </c>
      <c r="AA983" s="233">
        <f t="shared" si="357"/>
        <v>0</v>
      </c>
      <c r="AB983" s="233">
        <f t="shared" si="370"/>
        <v>0</v>
      </c>
      <c r="AC983" s="233">
        <f t="shared" si="371"/>
        <v>0</v>
      </c>
      <c r="AD983" s="233">
        <f t="shared" si="372"/>
        <v>0</v>
      </c>
      <c r="AE983" s="233">
        <f t="shared" si="373"/>
        <v>0</v>
      </c>
      <c r="AF983" s="233">
        <f t="shared" si="374"/>
        <v>0</v>
      </c>
      <c r="AG983" s="233">
        <f t="shared" si="358"/>
        <v>0</v>
      </c>
      <c r="AH983" s="233">
        <f t="shared" si="359"/>
        <v>0</v>
      </c>
      <c r="AI983" s="233">
        <f t="shared" si="360"/>
        <v>0</v>
      </c>
      <c r="AJ983" s="233">
        <f t="shared" si="361"/>
        <v>0</v>
      </c>
      <c r="AK983" s="233">
        <f t="shared" si="362"/>
        <v>0</v>
      </c>
      <c r="AL983" s="233">
        <f t="shared" si="363"/>
        <v>0</v>
      </c>
      <c r="AM983" s="233">
        <f t="shared" si="364"/>
        <v>0</v>
      </c>
      <c r="AN983" s="233">
        <f t="shared" si="365"/>
        <v>0</v>
      </c>
      <c r="AO983" s="233">
        <f t="shared" si="366"/>
        <v>0</v>
      </c>
      <c r="AP983" s="233">
        <f t="shared" si="367"/>
        <v>0</v>
      </c>
      <c r="AQ983" s="233" t="str">
        <f t="shared" si="368"/>
        <v/>
      </c>
      <c r="AR983" s="113">
        <f t="shared" si="369"/>
        <v>0</v>
      </c>
    </row>
    <row r="984" spans="1:44">
      <c r="A984" s="158"/>
      <c r="B984" s="153"/>
      <c r="C984" s="154"/>
      <c r="D984" s="154"/>
      <c r="E984" s="154"/>
      <c r="F984" s="154"/>
      <c r="G984" s="154"/>
      <c r="H984" s="154"/>
      <c r="I984" s="141"/>
      <c r="J984" s="149"/>
      <c r="K984" s="143"/>
      <c r="L984" s="185">
        <f t="shared" si="352"/>
        <v>0</v>
      </c>
      <c r="M984" s="185">
        <f t="shared" si="353"/>
        <v>0</v>
      </c>
      <c r="N984" s="186">
        <f t="shared" si="354"/>
        <v>0</v>
      </c>
      <c r="O984" s="180"/>
      <c r="P984" s="177"/>
      <c r="Q984" s="166" t="str">
        <f t="shared" si="355"/>
        <v/>
      </c>
      <c r="R984" s="166"/>
      <c r="S984" s="167" t="e">
        <f>IF(HYPERLINK(INDEX(Tables!D:D,MATCH('BG Justif'!Q984,Tables!F:F,0)))&lt;&gt;"",HYPERLINK(INDEX(Tables!D:D,MATCH('BG Justif'!Q984,Tables!F:F,0)),"Tableau de variation"),"")</f>
        <v>#N/A</v>
      </c>
      <c r="T984" s="168"/>
      <c r="U984" s="169"/>
      <c r="Z984" s="233" t="str">
        <f t="shared" si="356"/>
        <v/>
      </c>
      <c r="AA984" s="233">
        <f t="shared" si="357"/>
        <v>0</v>
      </c>
      <c r="AB984" s="233">
        <f t="shared" si="370"/>
        <v>0</v>
      </c>
      <c r="AC984" s="233">
        <f t="shared" si="371"/>
        <v>0</v>
      </c>
      <c r="AD984" s="233">
        <f t="shared" si="372"/>
        <v>0</v>
      </c>
      <c r="AE984" s="233">
        <f t="shared" si="373"/>
        <v>0</v>
      </c>
      <c r="AF984" s="233">
        <f t="shared" si="374"/>
        <v>0</v>
      </c>
      <c r="AG984" s="233">
        <f t="shared" si="358"/>
        <v>0</v>
      </c>
      <c r="AH984" s="233">
        <f t="shared" si="359"/>
        <v>0</v>
      </c>
      <c r="AI984" s="233">
        <f t="shared" si="360"/>
        <v>0</v>
      </c>
      <c r="AJ984" s="233">
        <f t="shared" si="361"/>
        <v>0</v>
      </c>
      <c r="AK984" s="233">
        <f t="shared" si="362"/>
        <v>0</v>
      </c>
      <c r="AL984" s="233">
        <f t="shared" si="363"/>
        <v>0</v>
      </c>
      <c r="AM984" s="233">
        <f t="shared" si="364"/>
        <v>0</v>
      </c>
      <c r="AN984" s="233">
        <f t="shared" si="365"/>
        <v>0</v>
      </c>
      <c r="AO984" s="233">
        <f t="shared" si="366"/>
        <v>0</v>
      </c>
      <c r="AP984" s="233">
        <f t="shared" si="367"/>
        <v>0</v>
      </c>
      <c r="AQ984" s="233" t="str">
        <f t="shared" si="368"/>
        <v/>
      </c>
      <c r="AR984" s="113">
        <f t="shared" si="369"/>
        <v>0</v>
      </c>
    </row>
    <row r="985" spans="1:44">
      <c r="A985" s="158"/>
      <c r="B985" s="153"/>
      <c r="C985" s="154"/>
      <c r="D985" s="154"/>
      <c r="E985" s="154"/>
      <c r="F985" s="154"/>
      <c r="G985" s="154"/>
      <c r="H985" s="154"/>
      <c r="I985" s="150"/>
      <c r="J985" s="149"/>
      <c r="K985" s="151"/>
      <c r="L985" s="185">
        <f t="shared" si="352"/>
        <v>0</v>
      </c>
      <c r="M985" s="185">
        <f t="shared" si="353"/>
        <v>0</v>
      </c>
      <c r="N985" s="186">
        <f t="shared" si="354"/>
        <v>0</v>
      </c>
      <c r="O985" s="180"/>
      <c r="P985" s="177"/>
      <c r="Q985" s="166" t="str">
        <f t="shared" si="355"/>
        <v/>
      </c>
      <c r="R985" s="166"/>
      <c r="S985" s="167" t="e">
        <f>IF(HYPERLINK(INDEX(Tables!D:D,MATCH('BG Justif'!Q985,Tables!F:F,0)))&lt;&gt;"",HYPERLINK(INDEX(Tables!D:D,MATCH('BG Justif'!Q985,Tables!F:F,0)),"Tableau de variation"),"")</f>
        <v>#N/A</v>
      </c>
      <c r="T985" s="168"/>
      <c r="U985" s="169"/>
      <c r="Z985" s="233" t="str">
        <f t="shared" si="356"/>
        <v/>
      </c>
      <c r="AA985" s="233">
        <f t="shared" si="357"/>
        <v>0</v>
      </c>
      <c r="AB985" s="233">
        <f t="shared" si="370"/>
        <v>0</v>
      </c>
      <c r="AC985" s="233">
        <f t="shared" si="371"/>
        <v>0</v>
      </c>
      <c r="AD985" s="233">
        <f t="shared" si="372"/>
        <v>0</v>
      </c>
      <c r="AE985" s="233">
        <f t="shared" si="373"/>
        <v>0</v>
      </c>
      <c r="AF985" s="233">
        <f t="shared" si="374"/>
        <v>0</v>
      </c>
      <c r="AG985" s="233">
        <f t="shared" si="358"/>
        <v>0</v>
      </c>
      <c r="AH985" s="233">
        <f t="shared" si="359"/>
        <v>0</v>
      </c>
      <c r="AI985" s="233">
        <f t="shared" si="360"/>
        <v>0</v>
      </c>
      <c r="AJ985" s="233">
        <f t="shared" si="361"/>
        <v>0</v>
      </c>
      <c r="AK985" s="233">
        <f t="shared" si="362"/>
        <v>0</v>
      </c>
      <c r="AL985" s="233">
        <f t="shared" si="363"/>
        <v>0</v>
      </c>
      <c r="AM985" s="233">
        <f t="shared" si="364"/>
        <v>0</v>
      </c>
      <c r="AN985" s="233">
        <f t="shared" si="365"/>
        <v>0</v>
      </c>
      <c r="AO985" s="233">
        <f t="shared" si="366"/>
        <v>0</v>
      </c>
      <c r="AP985" s="233">
        <f t="shared" si="367"/>
        <v>0</v>
      </c>
      <c r="AQ985" s="233" t="str">
        <f t="shared" si="368"/>
        <v/>
      </c>
      <c r="AR985" s="113">
        <f t="shared" si="369"/>
        <v>0</v>
      </c>
    </row>
    <row r="986" spans="1:44">
      <c r="A986" s="158"/>
      <c r="B986" s="153"/>
      <c r="C986" s="154"/>
      <c r="D986" s="154"/>
      <c r="E986" s="154"/>
      <c r="F986" s="154"/>
      <c r="G986" s="154"/>
      <c r="H986" s="154"/>
      <c r="I986" s="141"/>
      <c r="J986" s="149"/>
      <c r="K986" s="143"/>
      <c r="L986" s="185">
        <f t="shared" si="352"/>
        <v>0</v>
      </c>
      <c r="M986" s="185">
        <f t="shared" si="353"/>
        <v>0</v>
      </c>
      <c r="N986" s="186">
        <f t="shared" si="354"/>
        <v>0</v>
      </c>
      <c r="O986" s="180"/>
      <c r="P986" s="177"/>
      <c r="Q986" s="166" t="str">
        <f t="shared" si="355"/>
        <v/>
      </c>
      <c r="R986" s="166"/>
      <c r="S986" s="167" t="e">
        <f>IF(HYPERLINK(INDEX(Tables!D:D,MATCH('BG Justif'!Q986,Tables!F:F,0)))&lt;&gt;"",HYPERLINK(INDEX(Tables!D:D,MATCH('BG Justif'!Q986,Tables!F:F,0)),"Tableau de variation"),"")</f>
        <v>#N/A</v>
      </c>
      <c r="T986" s="168"/>
      <c r="U986" s="169"/>
      <c r="Z986" s="233" t="str">
        <f t="shared" si="356"/>
        <v/>
      </c>
      <c r="AA986" s="233">
        <f t="shared" si="357"/>
        <v>0</v>
      </c>
      <c r="AB986" s="233">
        <f t="shared" si="370"/>
        <v>0</v>
      </c>
      <c r="AC986" s="233">
        <f t="shared" si="371"/>
        <v>0</v>
      </c>
      <c r="AD986" s="233">
        <f t="shared" si="372"/>
        <v>0</v>
      </c>
      <c r="AE986" s="233">
        <f t="shared" si="373"/>
        <v>0</v>
      </c>
      <c r="AF986" s="233">
        <f t="shared" si="374"/>
        <v>0</v>
      </c>
      <c r="AG986" s="233">
        <f t="shared" si="358"/>
        <v>0</v>
      </c>
      <c r="AH986" s="233">
        <f t="shared" si="359"/>
        <v>0</v>
      </c>
      <c r="AI986" s="233">
        <f t="shared" si="360"/>
        <v>0</v>
      </c>
      <c r="AJ986" s="233">
        <f t="shared" si="361"/>
        <v>0</v>
      </c>
      <c r="AK986" s="233">
        <f t="shared" si="362"/>
        <v>0</v>
      </c>
      <c r="AL986" s="233">
        <f t="shared" si="363"/>
        <v>0</v>
      </c>
      <c r="AM986" s="233">
        <f t="shared" si="364"/>
        <v>0</v>
      </c>
      <c r="AN986" s="233">
        <f t="shared" si="365"/>
        <v>0</v>
      </c>
      <c r="AO986" s="233">
        <f t="shared" si="366"/>
        <v>0</v>
      </c>
      <c r="AP986" s="233">
        <f t="shared" si="367"/>
        <v>0</v>
      </c>
      <c r="AQ986" s="233" t="str">
        <f t="shared" si="368"/>
        <v/>
      </c>
      <c r="AR986" s="113">
        <f t="shared" si="369"/>
        <v>0</v>
      </c>
    </row>
    <row r="987" spans="1:44">
      <c r="A987" s="158"/>
      <c r="B987" s="153"/>
      <c r="C987" s="154"/>
      <c r="D987" s="154"/>
      <c r="E987" s="154"/>
      <c r="F987" s="154"/>
      <c r="G987" s="154"/>
      <c r="H987" s="154"/>
      <c r="I987" s="150"/>
      <c r="J987" s="149"/>
      <c r="K987" s="151"/>
      <c r="L987" s="185">
        <f t="shared" si="352"/>
        <v>0</v>
      </c>
      <c r="M987" s="185">
        <f t="shared" si="353"/>
        <v>0</v>
      </c>
      <c r="N987" s="186">
        <f t="shared" si="354"/>
        <v>0</v>
      </c>
      <c r="O987" s="180"/>
      <c r="P987" s="177"/>
      <c r="Q987" s="166" t="str">
        <f t="shared" si="355"/>
        <v/>
      </c>
      <c r="R987" s="166"/>
      <c r="S987" s="167" t="e">
        <f>IF(HYPERLINK(INDEX(Tables!D:D,MATCH('BG Justif'!Q987,Tables!F:F,0)))&lt;&gt;"",HYPERLINK(INDEX(Tables!D:D,MATCH('BG Justif'!Q987,Tables!F:F,0)),"Tableau de variation"),"")</f>
        <v>#N/A</v>
      </c>
      <c r="T987" s="168"/>
      <c r="U987" s="169"/>
      <c r="Z987" s="233" t="str">
        <f t="shared" si="356"/>
        <v/>
      </c>
      <c r="AA987" s="233">
        <f t="shared" si="357"/>
        <v>0</v>
      </c>
      <c r="AB987" s="233">
        <f t="shared" si="370"/>
        <v>0</v>
      </c>
      <c r="AC987" s="233">
        <f t="shared" si="371"/>
        <v>0</v>
      </c>
      <c r="AD987" s="233">
        <f t="shared" si="372"/>
        <v>0</v>
      </c>
      <c r="AE987" s="233">
        <f t="shared" si="373"/>
        <v>0</v>
      </c>
      <c r="AF987" s="233">
        <f t="shared" si="374"/>
        <v>0</v>
      </c>
      <c r="AG987" s="233">
        <f t="shared" si="358"/>
        <v>0</v>
      </c>
      <c r="AH987" s="233">
        <f t="shared" si="359"/>
        <v>0</v>
      </c>
      <c r="AI987" s="233">
        <f t="shared" si="360"/>
        <v>0</v>
      </c>
      <c r="AJ987" s="233">
        <f t="shared" si="361"/>
        <v>0</v>
      </c>
      <c r="AK987" s="233">
        <f t="shared" si="362"/>
        <v>0</v>
      </c>
      <c r="AL987" s="233">
        <f t="shared" si="363"/>
        <v>0</v>
      </c>
      <c r="AM987" s="233">
        <f t="shared" si="364"/>
        <v>0</v>
      </c>
      <c r="AN987" s="233">
        <f t="shared" si="365"/>
        <v>0</v>
      </c>
      <c r="AO987" s="233">
        <f t="shared" si="366"/>
        <v>0</v>
      </c>
      <c r="AP987" s="233">
        <f t="shared" si="367"/>
        <v>0</v>
      </c>
      <c r="AQ987" s="233" t="str">
        <f t="shared" si="368"/>
        <v/>
      </c>
      <c r="AR987" s="113">
        <f t="shared" si="369"/>
        <v>0</v>
      </c>
    </row>
    <row r="988" spans="1:44">
      <c r="A988" s="158"/>
      <c r="B988" s="153"/>
      <c r="C988" s="154"/>
      <c r="D988" s="154"/>
      <c r="E988" s="154"/>
      <c r="F988" s="154"/>
      <c r="G988" s="154"/>
      <c r="H988" s="154"/>
      <c r="I988" s="141"/>
      <c r="J988" s="149"/>
      <c r="K988" s="143"/>
      <c r="L988" s="185">
        <f t="shared" si="352"/>
        <v>0</v>
      </c>
      <c r="M988" s="185">
        <f t="shared" si="353"/>
        <v>0</v>
      </c>
      <c r="N988" s="186">
        <f t="shared" si="354"/>
        <v>0</v>
      </c>
      <c r="O988" s="180"/>
      <c r="P988" s="177"/>
      <c r="Q988" s="166" t="str">
        <f t="shared" si="355"/>
        <v/>
      </c>
      <c r="R988" s="166"/>
      <c r="S988" s="167" t="e">
        <f>IF(HYPERLINK(INDEX(Tables!D:D,MATCH('BG Justif'!Q988,Tables!F:F,0)))&lt;&gt;"",HYPERLINK(INDEX(Tables!D:D,MATCH('BG Justif'!Q988,Tables!F:F,0)),"Tableau de variation"),"")</f>
        <v>#N/A</v>
      </c>
      <c r="T988" s="168"/>
      <c r="U988" s="169"/>
      <c r="Z988" s="233" t="str">
        <f t="shared" si="356"/>
        <v/>
      </c>
      <c r="AA988" s="233">
        <f t="shared" si="357"/>
        <v>0</v>
      </c>
      <c r="AB988" s="233">
        <f t="shared" si="370"/>
        <v>0</v>
      </c>
      <c r="AC988" s="233">
        <f t="shared" si="371"/>
        <v>0</v>
      </c>
      <c r="AD988" s="233">
        <f t="shared" si="372"/>
        <v>0</v>
      </c>
      <c r="AE988" s="233">
        <f t="shared" si="373"/>
        <v>0</v>
      </c>
      <c r="AF988" s="233">
        <f t="shared" si="374"/>
        <v>0</v>
      </c>
      <c r="AG988" s="233">
        <f t="shared" si="358"/>
        <v>0</v>
      </c>
      <c r="AH988" s="233">
        <f t="shared" si="359"/>
        <v>0</v>
      </c>
      <c r="AI988" s="233">
        <f t="shared" si="360"/>
        <v>0</v>
      </c>
      <c r="AJ988" s="233">
        <f t="shared" si="361"/>
        <v>0</v>
      </c>
      <c r="AK988" s="233">
        <f t="shared" si="362"/>
        <v>0</v>
      </c>
      <c r="AL988" s="233">
        <f t="shared" si="363"/>
        <v>0</v>
      </c>
      <c r="AM988" s="233">
        <f t="shared" si="364"/>
        <v>0</v>
      </c>
      <c r="AN988" s="233">
        <f t="shared" si="365"/>
        <v>0</v>
      </c>
      <c r="AO988" s="233">
        <f t="shared" si="366"/>
        <v>0</v>
      </c>
      <c r="AP988" s="233">
        <f t="shared" si="367"/>
        <v>0</v>
      </c>
      <c r="AQ988" s="233" t="str">
        <f t="shared" si="368"/>
        <v/>
      </c>
      <c r="AR988" s="113">
        <f t="shared" si="369"/>
        <v>0</v>
      </c>
    </row>
    <row r="989" spans="1:44">
      <c r="A989" s="158"/>
      <c r="B989" s="153"/>
      <c r="C989" s="154"/>
      <c r="D989" s="154"/>
      <c r="E989" s="154"/>
      <c r="F989" s="154"/>
      <c r="G989" s="154"/>
      <c r="H989" s="154"/>
      <c r="I989" s="150"/>
      <c r="J989" s="149"/>
      <c r="K989" s="151"/>
      <c r="L989" s="185">
        <f t="shared" si="352"/>
        <v>0</v>
      </c>
      <c r="M989" s="185">
        <f t="shared" si="353"/>
        <v>0</v>
      </c>
      <c r="N989" s="186">
        <f t="shared" si="354"/>
        <v>0</v>
      </c>
      <c r="O989" s="180"/>
      <c r="P989" s="177"/>
      <c r="Q989" s="166" t="str">
        <f t="shared" si="355"/>
        <v/>
      </c>
      <c r="R989" s="166"/>
      <c r="S989" s="167" t="e">
        <f>IF(HYPERLINK(INDEX(Tables!D:D,MATCH('BG Justif'!Q989,Tables!F:F,0)))&lt;&gt;"",HYPERLINK(INDEX(Tables!D:D,MATCH('BG Justif'!Q989,Tables!F:F,0)),"Tableau de variation"),"")</f>
        <v>#N/A</v>
      </c>
      <c r="T989" s="168"/>
      <c r="U989" s="169"/>
      <c r="Z989" s="233" t="str">
        <f t="shared" si="356"/>
        <v/>
      </c>
      <c r="AA989" s="233">
        <f t="shared" si="357"/>
        <v>0</v>
      </c>
      <c r="AB989" s="233">
        <f t="shared" si="370"/>
        <v>0</v>
      </c>
      <c r="AC989" s="233">
        <f t="shared" si="371"/>
        <v>0</v>
      </c>
      <c r="AD989" s="233">
        <f t="shared" si="372"/>
        <v>0</v>
      </c>
      <c r="AE989" s="233">
        <f t="shared" si="373"/>
        <v>0</v>
      </c>
      <c r="AF989" s="233">
        <f t="shared" si="374"/>
        <v>0</v>
      </c>
      <c r="AG989" s="233">
        <f t="shared" si="358"/>
        <v>0</v>
      </c>
      <c r="AH989" s="233">
        <f t="shared" si="359"/>
        <v>0</v>
      </c>
      <c r="AI989" s="233">
        <f t="shared" si="360"/>
        <v>0</v>
      </c>
      <c r="AJ989" s="233">
        <f t="shared" si="361"/>
        <v>0</v>
      </c>
      <c r="AK989" s="233">
        <f t="shared" si="362"/>
        <v>0</v>
      </c>
      <c r="AL989" s="233">
        <f t="shared" si="363"/>
        <v>0</v>
      </c>
      <c r="AM989" s="233">
        <f t="shared" si="364"/>
        <v>0</v>
      </c>
      <c r="AN989" s="233">
        <f t="shared" si="365"/>
        <v>0</v>
      </c>
      <c r="AO989" s="233">
        <f t="shared" si="366"/>
        <v>0</v>
      </c>
      <c r="AP989" s="233">
        <f t="shared" si="367"/>
        <v>0</v>
      </c>
      <c r="AQ989" s="233" t="str">
        <f t="shared" si="368"/>
        <v/>
      </c>
      <c r="AR989" s="113">
        <f t="shared" si="369"/>
        <v>0</v>
      </c>
    </row>
    <row r="990" spans="1:44">
      <c r="A990" s="158"/>
      <c r="B990" s="153"/>
      <c r="C990" s="154"/>
      <c r="D990" s="154"/>
      <c r="E990" s="154"/>
      <c r="F990" s="154"/>
      <c r="G990" s="154"/>
      <c r="H990" s="154"/>
      <c r="I990" s="141"/>
      <c r="J990" s="149"/>
      <c r="K990" s="143"/>
      <c r="L990" s="185">
        <f t="shared" si="352"/>
        <v>0</v>
      </c>
      <c r="M990" s="185">
        <f t="shared" si="353"/>
        <v>0</v>
      </c>
      <c r="N990" s="186">
        <f t="shared" si="354"/>
        <v>0</v>
      </c>
      <c r="O990" s="180"/>
      <c r="P990" s="177"/>
      <c r="Q990" s="166" t="str">
        <f t="shared" si="355"/>
        <v/>
      </c>
      <c r="R990" s="166"/>
      <c r="S990" s="167" t="e">
        <f>IF(HYPERLINK(INDEX(Tables!D:D,MATCH('BG Justif'!Q990,Tables!F:F,0)))&lt;&gt;"",HYPERLINK(INDEX(Tables!D:D,MATCH('BG Justif'!Q990,Tables!F:F,0)),"Tableau de variation"),"")</f>
        <v>#N/A</v>
      </c>
      <c r="T990" s="168"/>
      <c r="U990" s="169"/>
      <c r="Z990" s="233" t="str">
        <f t="shared" si="356"/>
        <v/>
      </c>
      <c r="AA990" s="233">
        <f t="shared" si="357"/>
        <v>0</v>
      </c>
      <c r="AB990" s="233">
        <f t="shared" si="370"/>
        <v>0</v>
      </c>
      <c r="AC990" s="233">
        <f t="shared" si="371"/>
        <v>0</v>
      </c>
      <c r="AD990" s="233">
        <f t="shared" si="372"/>
        <v>0</v>
      </c>
      <c r="AE990" s="233">
        <f t="shared" si="373"/>
        <v>0</v>
      </c>
      <c r="AF990" s="233">
        <f t="shared" si="374"/>
        <v>0</v>
      </c>
      <c r="AG990" s="233">
        <f t="shared" si="358"/>
        <v>0</v>
      </c>
      <c r="AH990" s="233">
        <f t="shared" si="359"/>
        <v>0</v>
      </c>
      <c r="AI990" s="233">
        <f t="shared" si="360"/>
        <v>0</v>
      </c>
      <c r="AJ990" s="233">
        <f t="shared" si="361"/>
        <v>0</v>
      </c>
      <c r="AK990" s="233">
        <f t="shared" si="362"/>
        <v>0</v>
      </c>
      <c r="AL990" s="233">
        <f t="shared" si="363"/>
        <v>0</v>
      </c>
      <c r="AM990" s="233">
        <f t="shared" si="364"/>
        <v>0</v>
      </c>
      <c r="AN990" s="233">
        <f t="shared" si="365"/>
        <v>0</v>
      </c>
      <c r="AO990" s="233">
        <f t="shared" si="366"/>
        <v>0</v>
      </c>
      <c r="AP990" s="233">
        <f t="shared" si="367"/>
        <v>0</v>
      </c>
      <c r="AQ990" s="233" t="str">
        <f t="shared" si="368"/>
        <v/>
      </c>
      <c r="AR990" s="113">
        <f t="shared" si="369"/>
        <v>0</v>
      </c>
    </row>
    <row r="991" spans="1:44">
      <c r="A991" s="158"/>
      <c r="B991" s="153"/>
      <c r="C991" s="154"/>
      <c r="D991" s="154"/>
      <c r="E991" s="154"/>
      <c r="F991" s="154"/>
      <c r="G991" s="154"/>
      <c r="H991" s="154"/>
      <c r="I991" s="150"/>
      <c r="J991" s="149"/>
      <c r="K991" s="151"/>
      <c r="L991" s="185">
        <f t="shared" si="352"/>
        <v>0</v>
      </c>
      <c r="M991" s="185">
        <f t="shared" si="353"/>
        <v>0</v>
      </c>
      <c r="N991" s="186">
        <f t="shared" si="354"/>
        <v>0</v>
      </c>
      <c r="O991" s="180"/>
      <c r="P991" s="177"/>
      <c r="Q991" s="166" t="str">
        <f t="shared" si="355"/>
        <v/>
      </c>
      <c r="R991" s="166"/>
      <c r="S991" s="167" t="e">
        <f>IF(HYPERLINK(INDEX(Tables!D:D,MATCH('BG Justif'!Q991,Tables!F:F,0)))&lt;&gt;"",HYPERLINK(INDEX(Tables!D:D,MATCH('BG Justif'!Q991,Tables!F:F,0)),"Tableau de variation"),"")</f>
        <v>#N/A</v>
      </c>
      <c r="T991" s="168"/>
      <c r="U991" s="169"/>
      <c r="Z991" s="233" t="str">
        <f t="shared" si="356"/>
        <v/>
      </c>
      <c r="AA991" s="233">
        <f t="shared" si="357"/>
        <v>0</v>
      </c>
      <c r="AB991" s="233">
        <f t="shared" si="370"/>
        <v>0</v>
      </c>
      <c r="AC991" s="233">
        <f t="shared" si="371"/>
        <v>0</v>
      </c>
      <c r="AD991" s="233">
        <f t="shared" si="372"/>
        <v>0</v>
      </c>
      <c r="AE991" s="233">
        <f t="shared" si="373"/>
        <v>0</v>
      </c>
      <c r="AF991" s="233">
        <f t="shared" si="374"/>
        <v>0</v>
      </c>
      <c r="AG991" s="233">
        <f t="shared" si="358"/>
        <v>0</v>
      </c>
      <c r="AH991" s="233">
        <f t="shared" si="359"/>
        <v>0</v>
      </c>
      <c r="AI991" s="233">
        <f t="shared" si="360"/>
        <v>0</v>
      </c>
      <c r="AJ991" s="233">
        <f t="shared" si="361"/>
        <v>0</v>
      </c>
      <c r="AK991" s="233">
        <f t="shared" si="362"/>
        <v>0</v>
      </c>
      <c r="AL991" s="233">
        <f t="shared" si="363"/>
        <v>0</v>
      </c>
      <c r="AM991" s="233">
        <f t="shared" si="364"/>
        <v>0</v>
      </c>
      <c r="AN991" s="233">
        <f t="shared" si="365"/>
        <v>0</v>
      </c>
      <c r="AO991" s="233">
        <f t="shared" si="366"/>
        <v>0</v>
      </c>
      <c r="AP991" s="233">
        <f t="shared" si="367"/>
        <v>0</v>
      </c>
      <c r="AQ991" s="233" t="str">
        <f t="shared" si="368"/>
        <v/>
      </c>
      <c r="AR991" s="113">
        <f t="shared" si="369"/>
        <v>0</v>
      </c>
    </row>
    <row r="992" spans="1:44">
      <c r="A992" s="158"/>
      <c r="B992" s="153"/>
      <c r="C992" s="154"/>
      <c r="D992" s="154"/>
      <c r="E992" s="154"/>
      <c r="F992" s="154"/>
      <c r="G992" s="154"/>
      <c r="H992" s="154"/>
      <c r="I992" s="141"/>
      <c r="J992" s="149"/>
      <c r="K992" s="143"/>
      <c r="L992" s="185">
        <f t="shared" si="352"/>
        <v>0</v>
      </c>
      <c r="M992" s="185">
        <f t="shared" si="353"/>
        <v>0</v>
      </c>
      <c r="N992" s="186">
        <f t="shared" si="354"/>
        <v>0</v>
      </c>
      <c r="O992" s="180"/>
      <c r="P992" s="177"/>
      <c r="Q992" s="166" t="str">
        <f t="shared" si="355"/>
        <v/>
      </c>
      <c r="R992" s="166"/>
      <c r="S992" s="167" t="e">
        <f>IF(HYPERLINK(INDEX(Tables!D:D,MATCH('BG Justif'!Q992,Tables!F:F,0)))&lt;&gt;"",HYPERLINK(INDEX(Tables!D:D,MATCH('BG Justif'!Q992,Tables!F:F,0)),"Tableau de variation"),"")</f>
        <v>#N/A</v>
      </c>
      <c r="T992" s="168"/>
      <c r="U992" s="169"/>
      <c r="Z992" s="233" t="str">
        <f t="shared" si="356"/>
        <v/>
      </c>
      <c r="AA992" s="233">
        <f t="shared" si="357"/>
        <v>0</v>
      </c>
      <c r="AB992" s="233">
        <f t="shared" si="370"/>
        <v>0</v>
      </c>
      <c r="AC992" s="233">
        <f t="shared" si="371"/>
        <v>0</v>
      </c>
      <c r="AD992" s="233">
        <f t="shared" si="372"/>
        <v>0</v>
      </c>
      <c r="AE992" s="233">
        <f t="shared" si="373"/>
        <v>0</v>
      </c>
      <c r="AF992" s="233">
        <f t="shared" si="374"/>
        <v>0</v>
      </c>
      <c r="AG992" s="233">
        <f t="shared" si="358"/>
        <v>0</v>
      </c>
      <c r="AH992" s="233">
        <f t="shared" si="359"/>
        <v>0</v>
      </c>
      <c r="AI992" s="233">
        <f t="shared" si="360"/>
        <v>0</v>
      </c>
      <c r="AJ992" s="233">
        <f t="shared" si="361"/>
        <v>0</v>
      </c>
      <c r="AK992" s="233">
        <f t="shared" si="362"/>
        <v>0</v>
      </c>
      <c r="AL992" s="233">
        <f t="shared" si="363"/>
        <v>0</v>
      </c>
      <c r="AM992" s="233">
        <f t="shared" si="364"/>
        <v>0</v>
      </c>
      <c r="AN992" s="233">
        <f t="shared" si="365"/>
        <v>0</v>
      </c>
      <c r="AO992" s="233">
        <f t="shared" si="366"/>
        <v>0</v>
      </c>
      <c r="AP992" s="233">
        <f t="shared" si="367"/>
        <v>0</v>
      </c>
      <c r="AQ992" s="233" t="str">
        <f t="shared" si="368"/>
        <v/>
      </c>
      <c r="AR992" s="113">
        <f t="shared" si="369"/>
        <v>0</v>
      </c>
    </row>
    <row r="993" spans="1:44">
      <c r="A993" s="158"/>
      <c r="B993" s="153"/>
      <c r="C993" s="154"/>
      <c r="D993" s="154"/>
      <c r="E993" s="154"/>
      <c r="F993" s="154"/>
      <c r="G993" s="154"/>
      <c r="H993" s="154"/>
      <c r="I993" s="150"/>
      <c r="J993" s="149"/>
      <c r="K993" s="151"/>
      <c r="L993" s="185">
        <f t="shared" si="352"/>
        <v>0</v>
      </c>
      <c r="M993" s="185">
        <f t="shared" si="353"/>
        <v>0</v>
      </c>
      <c r="N993" s="186">
        <f t="shared" si="354"/>
        <v>0</v>
      </c>
      <c r="O993" s="180"/>
      <c r="P993" s="177"/>
      <c r="Q993" s="166" t="str">
        <f t="shared" si="355"/>
        <v/>
      </c>
      <c r="R993" s="166"/>
      <c r="S993" s="167" t="e">
        <f>IF(HYPERLINK(INDEX(Tables!D:D,MATCH('BG Justif'!Q993,Tables!F:F,0)))&lt;&gt;"",HYPERLINK(INDEX(Tables!D:D,MATCH('BG Justif'!Q993,Tables!F:F,0)),"Tableau de variation"),"")</f>
        <v>#N/A</v>
      </c>
      <c r="T993" s="168"/>
      <c r="U993" s="169"/>
      <c r="Z993" s="233" t="str">
        <f t="shared" si="356"/>
        <v/>
      </c>
      <c r="AA993" s="233">
        <f t="shared" si="357"/>
        <v>0</v>
      </c>
      <c r="AB993" s="233">
        <f t="shared" si="370"/>
        <v>0</v>
      </c>
      <c r="AC993" s="233">
        <f t="shared" si="371"/>
        <v>0</v>
      </c>
      <c r="AD993" s="233">
        <f t="shared" si="372"/>
        <v>0</v>
      </c>
      <c r="AE993" s="233">
        <f t="shared" si="373"/>
        <v>0</v>
      </c>
      <c r="AF993" s="233">
        <f t="shared" si="374"/>
        <v>0</v>
      </c>
      <c r="AG993" s="233">
        <f t="shared" si="358"/>
        <v>0</v>
      </c>
      <c r="AH993" s="233">
        <f t="shared" si="359"/>
        <v>0</v>
      </c>
      <c r="AI993" s="233">
        <f t="shared" si="360"/>
        <v>0</v>
      </c>
      <c r="AJ993" s="233">
        <f t="shared" si="361"/>
        <v>0</v>
      </c>
      <c r="AK993" s="233">
        <f t="shared" si="362"/>
        <v>0</v>
      </c>
      <c r="AL993" s="233">
        <f t="shared" si="363"/>
        <v>0</v>
      </c>
      <c r="AM993" s="233">
        <f t="shared" si="364"/>
        <v>0</v>
      </c>
      <c r="AN993" s="233">
        <f t="shared" si="365"/>
        <v>0</v>
      </c>
      <c r="AO993" s="233">
        <f t="shared" si="366"/>
        <v>0</v>
      </c>
      <c r="AP993" s="233">
        <f t="shared" si="367"/>
        <v>0</v>
      </c>
      <c r="AQ993" s="233" t="str">
        <f t="shared" si="368"/>
        <v/>
      </c>
      <c r="AR993" s="113">
        <f t="shared" si="369"/>
        <v>0</v>
      </c>
    </row>
    <row r="994" spans="1:44">
      <c r="A994" s="158"/>
      <c r="B994" s="153"/>
      <c r="C994" s="154"/>
      <c r="D994" s="154"/>
      <c r="E994" s="154"/>
      <c r="F994" s="154"/>
      <c r="G994" s="154"/>
      <c r="H994" s="154"/>
      <c r="I994" s="141"/>
      <c r="J994" s="149"/>
      <c r="K994" s="143"/>
      <c r="L994" s="185">
        <f t="shared" si="352"/>
        <v>0</v>
      </c>
      <c r="M994" s="185">
        <f t="shared" si="353"/>
        <v>0</v>
      </c>
      <c r="N994" s="186">
        <f t="shared" si="354"/>
        <v>0</v>
      </c>
      <c r="O994" s="180"/>
      <c r="P994" s="177"/>
      <c r="Q994" s="166" t="str">
        <f t="shared" si="355"/>
        <v/>
      </c>
      <c r="R994" s="166"/>
      <c r="S994" s="167" t="e">
        <f>IF(HYPERLINK(INDEX(Tables!D:D,MATCH('BG Justif'!Q994,Tables!F:F,0)))&lt;&gt;"",HYPERLINK(INDEX(Tables!D:D,MATCH('BG Justif'!Q994,Tables!F:F,0)),"Tableau de variation"),"")</f>
        <v>#N/A</v>
      </c>
      <c r="T994" s="168"/>
      <c r="U994" s="169"/>
      <c r="Z994" s="233" t="str">
        <f t="shared" si="356"/>
        <v/>
      </c>
      <c r="AA994" s="233">
        <f t="shared" si="357"/>
        <v>0</v>
      </c>
      <c r="AB994" s="233">
        <f t="shared" si="370"/>
        <v>0</v>
      </c>
      <c r="AC994" s="233">
        <f t="shared" si="371"/>
        <v>0</v>
      </c>
      <c r="AD994" s="233">
        <f t="shared" si="372"/>
        <v>0</v>
      </c>
      <c r="AE994" s="233">
        <f t="shared" si="373"/>
        <v>0</v>
      </c>
      <c r="AF994" s="233">
        <f t="shared" si="374"/>
        <v>0</v>
      </c>
      <c r="AG994" s="233">
        <f t="shared" si="358"/>
        <v>0</v>
      </c>
      <c r="AH994" s="233">
        <f t="shared" si="359"/>
        <v>0</v>
      </c>
      <c r="AI994" s="233">
        <f t="shared" si="360"/>
        <v>0</v>
      </c>
      <c r="AJ994" s="233">
        <f t="shared" si="361"/>
        <v>0</v>
      </c>
      <c r="AK994" s="233">
        <f t="shared" si="362"/>
        <v>0</v>
      </c>
      <c r="AL994" s="233">
        <f t="shared" si="363"/>
        <v>0</v>
      </c>
      <c r="AM994" s="233">
        <f t="shared" si="364"/>
        <v>0</v>
      </c>
      <c r="AN994" s="233">
        <f t="shared" si="365"/>
        <v>0</v>
      </c>
      <c r="AO994" s="233">
        <f t="shared" si="366"/>
        <v>0</v>
      </c>
      <c r="AP994" s="233">
        <f t="shared" si="367"/>
        <v>0</v>
      </c>
      <c r="AQ994" s="233" t="str">
        <f t="shared" si="368"/>
        <v/>
      </c>
      <c r="AR994" s="113">
        <f t="shared" si="369"/>
        <v>0</v>
      </c>
    </row>
    <row r="995" spans="1:44">
      <c r="A995" s="159"/>
      <c r="B995" s="160"/>
      <c r="C995" s="161"/>
      <c r="D995" s="161"/>
      <c r="E995" s="161"/>
      <c r="F995" s="161"/>
      <c r="G995" s="161"/>
      <c r="H995" s="161"/>
      <c r="L995" s="187">
        <f t="shared" si="352"/>
        <v>0</v>
      </c>
      <c r="M995" s="187">
        <f t="shared" si="353"/>
        <v>0</v>
      </c>
      <c r="N995" s="188">
        <f t="shared" si="354"/>
        <v>0</v>
      </c>
      <c r="O995" s="180"/>
      <c r="P995" s="178"/>
      <c r="Q995" s="170" t="str">
        <f t="shared" si="355"/>
        <v/>
      </c>
      <c r="R995" s="172"/>
      <c r="S995" s="171" t="e">
        <f>IF(HYPERLINK(INDEX(Tables!D:D,MATCH('BG Justif'!Q995,Tables!F:F,0)))&lt;&gt;"",HYPERLINK(INDEX(Tables!D:D,MATCH('BG Justif'!Q995,Tables!F:F,0)),"Tableau de variation"),"")</f>
        <v>#N/A</v>
      </c>
      <c r="T995" s="172"/>
      <c r="U995" s="172"/>
      <c r="Z995" s="233" t="str">
        <f t="shared" si="356"/>
        <v/>
      </c>
      <c r="AA995" s="233">
        <f t="shared" si="357"/>
        <v>0</v>
      </c>
      <c r="AB995" s="233">
        <f t="shared" si="370"/>
        <v>0</v>
      </c>
      <c r="AC995" s="233">
        <f t="shared" si="371"/>
        <v>0</v>
      </c>
      <c r="AD995" s="233">
        <f t="shared" si="372"/>
        <v>0</v>
      </c>
      <c r="AE995" s="233">
        <f t="shared" si="373"/>
        <v>0</v>
      </c>
      <c r="AF995" s="233">
        <f t="shared" si="374"/>
        <v>0</v>
      </c>
      <c r="AG995" s="233">
        <f t="shared" si="358"/>
        <v>0</v>
      </c>
      <c r="AH995" s="233">
        <f t="shared" si="359"/>
        <v>0</v>
      </c>
      <c r="AI995" s="233">
        <f t="shared" si="360"/>
        <v>0</v>
      </c>
      <c r="AJ995" s="233">
        <f t="shared" si="361"/>
        <v>0</v>
      </c>
      <c r="AK995" s="233">
        <f t="shared" si="362"/>
        <v>0</v>
      </c>
      <c r="AL995" s="233">
        <f t="shared" si="363"/>
        <v>0</v>
      </c>
      <c r="AM995" s="233">
        <f t="shared" si="364"/>
        <v>0</v>
      </c>
      <c r="AN995" s="233">
        <f t="shared" si="365"/>
        <v>0</v>
      </c>
      <c r="AO995" s="233">
        <f t="shared" si="366"/>
        <v>0</v>
      </c>
      <c r="AP995" s="233">
        <f t="shared" si="367"/>
        <v>0</v>
      </c>
      <c r="AQ995" s="233" t="str">
        <f t="shared" si="368"/>
        <v/>
      </c>
      <c r="AR995" s="113">
        <f t="shared" si="369"/>
        <v>0</v>
      </c>
    </row>
    <row r="998" spans="1:44">
      <c r="C998" s="135">
        <f t="shared" ref="C998:F998" si="375">ROUND(SUM(C5:C995),2)</f>
        <v>1092094.8</v>
      </c>
      <c r="D998" s="135">
        <f t="shared" si="375"/>
        <v>362513.98</v>
      </c>
      <c r="E998" s="135">
        <f t="shared" si="375"/>
        <v>11108.73</v>
      </c>
      <c r="F998" s="135">
        <f t="shared" si="375"/>
        <v>0</v>
      </c>
      <c r="G998" s="135">
        <f>ROUND(SUM(G5:G995),2)</f>
        <v>1103203.53</v>
      </c>
      <c r="H998" s="135">
        <f>ROUND(SUM(H5:H995),2)</f>
        <v>362513.98</v>
      </c>
      <c r="N998" s="116">
        <f>SUM(N5:N995)</f>
        <v>11108.73</v>
      </c>
      <c r="O998" s="182"/>
    </row>
  </sheetData>
  <mergeCells count="16">
    <mergeCell ref="N2:N3"/>
    <mergeCell ref="U2:U3"/>
    <mergeCell ref="L2:L3"/>
    <mergeCell ref="M2:M3"/>
    <mergeCell ref="Q2:Q3"/>
    <mergeCell ref="P2:P3"/>
    <mergeCell ref="S2:S3"/>
    <mergeCell ref="R2:R3"/>
    <mergeCell ref="T2:T3"/>
    <mergeCell ref="O2:O3"/>
    <mergeCell ref="B2:B3"/>
    <mergeCell ref="A2:A3"/>
    <mergeCell ref="A1:H1"/>
    <mergeCell ref="C2:D2"/>
    <mergeCell ref="E2:F2"/>
    <mergeCell ref="G2:H2"/>
  </mergeCells>
  <pageMargins left="0.7" right="0.7" top="0.75" bottom="0.75" header="0.3" footer="0.3"/>
  <pageSetup paperSize="9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S250"/>
  <sheetViews>
    <sheetView showZeros="0" topLeftCell="B1" zoomScale="115" zoomScaleNormal="115" workbookViewId="0">
      <selection activeCell="B4" sqref="B4"/>
    </sheetView>
  </sheetViews>
  <sheetFormatPr defaultColWidth="1.42578125" defaultRowHeight="13.5"/>
  <cols>
    <col min="1" max="1" width="5.7109375" style="217" hidden="1" customWidth="1"/>
    <col min="2" max="2" width="7.5703125" style="49" customWidth="1"/>
    <col min="3" max="3" width="31.28515625" style="1" bestFit="1" customWidth="1"/>
    <col min="4" max="4" width="19.28515625" style="1" customWidth="1"/>
    <col min="5" max="6" width="12.5703125" style="1" customWidth="1"/>
    <col min="7" max="7" width="12.5703125" style="1" hidden="1" customWidth="1"/>
    <col min="8" max="8" width="19.7109375" style="1" customWidth="1"/>
    <col min="9" max="9" width="19.28515625" style="1" customWidth="1"/>
    <col min="10" max="10" width="10.42578125" style="81" customWidth="1"/>
    <col min="11" max="11" width="7.42578125" style="54" customWidth="1"/>
    <col min="12" max="12" width="5.28515625" style="54" customWidth="1"/>
    <col min="13" max="13" width="5.42578125" style="1" bestFit="1" customWidth="1"/>
    <col min="14" max="16384" width="1.42578125" style="1"/>
  </cols>
  <sheetData>
    <row r="1" spans="1:11" ht="20.25">
      <c r="B1" s="130">
        <v>1</v>
      </c>
      <c r="C1" s="2" t="s">
        <v>26</v>
      </c>
      <c r="D1" s="245"/>
      <c r="K1" s="129"/>
    </row>
    <row r="2" spans="1:11">
      <c r="B2" s="244"/>
    </row>
    <row r="3" spans="1:11" ht="40.5">
      <c r="C3" s="224" t="s">
        <v>17</v>
      </c>
      <c r="D3" s="225" t="s">
        <v>73</v>
      </c>
      <c r="E3" s="226" t="s">
        <v>43</v>
      </c>
      <c r="F3" s="226" t="s">
        <v>42</v>
      </c>
      <c r="G3" s="226" t="s">
        <v>27</v>
      </c>
      <c r="H3" s="226" t="s">
        <v>9</v>
      </c>
      <c r="I3" s="225" t="s">
        <v>76</v>
      </c>
      <c r="J3" s="227" t="s">
        <v>72</v>
      </c>
      <c r="K3" s="228" t="s">
        <v>34</v>
      </c>
    </row>
    <row r="4" spans="1:11">
      <c r="A4" s="189" t="str">
        <f t="shared" ref="A4:A56" si="0">IF(OR(D4&lt;&gt;0,H4&lt;&gt;0,I4&lt;&gt;0,C4&lt;&gt;0),"VRAI","FAUX")</f>
        <v>VRAI</v>
      </c>
      <c r="B4" s="49">
        <f t="array" ref="B4">IF(ROWS(B$4:B4)&lt;=COUNTIF('BG Justif'!$Q$5:$Q$995,$B$1),INDEX('BG Justif'!$A$5:$A$995,SMALL(IF('BG Justif'!$Q$5:$Q$995=$B$1,ROW('BG Justif'!$Q$5:$Q$995)-ROW('BG Justif'!$Q$5)+1),ROWS(B$4:B4))),"")</f>
        <v>10240000</v>
      </c>
      <c r="C4" s="219" t="str">
        <f>IF(ISNA(VLOOKUP($B4,'BG Justif'!$A$5:$M$897,2,0)),0,VLOOKUP($B4,'BG Justif'!$A$5:$M$897,2,0))</f>
        <v>APP. SANS DROIT DE REPRISE</v>
      </c>
      <c r="D4" s="3">
        <f>IF(ISNA(VLOOKUP($B4,'BG Justif'!$A$5:$M$897,12,0)),0,VLOOKUP(B4,'BG Justif'!$A$5:$M$897,12,0))</f>
        <v>-2835.55</v>
      </c>
      <c r="E4" s="3"/>
      <c r="F4" s="3"/>
      <c r="G4" s="3"/>
      <c r="H4" s="3">
        <f>IF(ISNUMBER(D4+E4-F4),(D4+E4-F4),0)</f>
        <v>-2835.55</v>
      </c>
      <c r="I4" s="3">
        <f>IF(ISNA(VLOOKUP($B4,'BG Justif'!$A$5:$M$897,13,0)),0,VLOOKUP($B4,'BG Justif'!$A$5:$M$897,13,0))</f>
        <v>-2835.55</v>
      </c>
      <c r="J4" s="208">
        <f>H4-I4</f>
        <v>0</v>
      </c>
      <c r="K4" s="223"/>
    </row>
    <row r="5" spans="1:11">
      <c r="A5" s="218" t="str">
        <f t="shared" si="0"/>
        <v>VRAI</v>
      </c>
      <c r="B5" s="49">
        <f t="array" ref="B5">IF(ROWS(B$4:B5)&lt;=COUNTIF('BG Justif'!$Q$5:$Q$995,$B$1),INDEX('BG Justif'!$A$5:$A$995,SMALL(IF('BG Justif'!$Q$5:$Q$995=$B$1,ROW('BG Justif'!$Q$5:$Q$995)-ROW('BG Justif'!$Q$5)+1),ROWS(B$4:B5))),"")</f>
        <v>10682000</v>
      </c>
      <c r="C5" s="219" t="str">
        <f>IF(ISNA(VLOOKUP($B5,'BG Justif'!$A$5:$M$897,2,0)),0,VLOOKUP($B5,'BG Justif'!$A$5:$M$897,2,0))</f>
        <v>RESERVE INVESTISSEMENT</v>
      </c>
      <c r="D5" s="3">
        <f>IF(ISNA(VLOOKUP($B5,'BG Justif'!$A$5:$M$897,12,0)),0,VLOOKUP(B5,'BG Justif'!$A$5:$M$897,12,0))</f>
        <v>-359678.43</v>
      </c>
      <c r="E5" s="3"/>
      <c r="F5" s="3"/>
      <c r="G5" s="3"/>
      <c r="H5" s="3">
        <f t="shared" ref="H5:H58" si="1">IF(ISNUMBER(D5+E5-F5),(D5+E5-F5),0)</f>
        <v>-359678.43</v>
      </c>
      <c r="I5" s="3">
        <f>IF(ISNA(VLOOKUP($B5,'BG Justif'!$A$5:$M$897,13,0)),0,VLOOKUP($B5,'BG Justif'!$A$5:$M$897,13,0))</f>
        <v>-359678.43</v>
      </c>
      <c r="J5" s="208">
        <f t="shared" ref="J5:J58" si="2">H5-I5</f>
        <v>0</v>
      </c>
      <c r="K5" s="223"/>
    </row>
    <row r="6" spans="1:11">
      <c r="A6" s="189" t="str">
        <f t="shared" si="0"/>
        <v>FAUX</v>
      </c>
      <c r="B6" s="49" t="str">
        <f t="array" ref="B6">IF(ROWS(B$4:B6)&lt;=COUNTIF('BG Justif'!$Q$5:$Q$995,$B$1),INDEX('BG Justif'!$A$5:$A$995,SMALL(IF('BG Justif'!$Q$5:$Q$995=$B$1,ROW('BG Justif'!$Q$5:$Q$995)-ROW('BG Justif'!$Q$5)+1),ROWS(B$4:B6))),"")</f>
        <v/>
      </c>
      <c r="C6" s="219">
        <f>IF(ISNA(VLOOKUP($B6,'BG Justif'!$A$5:$M$897,2,0)),0,VLOOKUP($B6,'BG Justif'!$A$5:$M$897,2,0))</f>
        <v>0</v>
      </c>
      <c r="D6" s="3">
        <f>IF(ISNA(VLOOKUP($B6,'BG Justif'!$A$5:$M$897,12,0)),0,VLOOKUP(B6,'BG Justif'!$A$5:$M$897,12,0))</f>
        <v>0</v>
      </c>
      <c r="E6" s="3"/>
      <c r="F6" s="3"/>
      <c r="G6" s="3"/>
      <c r="H6" s="3">
        <f t="shared" si="1"/>
        <v>0</v>
      </c>
      <c r="I6" s="3">
        <f>IF(ISNA(VLOOKUP($B6,'BG Justif'!$A$5:$M$897,13,0)),0,VLOOKUP($B6,'BG Justif'!$A$5:$M$897,13,0))</f>
        <v>0</v>
      </c>
      <c r="J6" s="208">
        <f t="shared" si="2"/>
        <v>0</v>
      </c>
      <c r="K6" s="223"/>
    </row>
    <row r="7" spans="1:11">
      <c r="A7" s="189" t="str">
        <f t="shared" si="0"/>
        <v>FAUX</v>
      </c>
      <c r="B7" s="49" t="str">
        <f t="array" ref="B7">IF(ROWS(B$4:B7)&lt;=COUNTIF('BG Justif'!$Q$5:$Q$995,$B$1),INDEX('BG Justif'!$A$5:$A$995,SMALL(IF('BG Justif'!$Q$5:$Q$995=$B$1,ROW('BG Justif'!$Q$5:$Q$995)-ROW('BG Justif'!$Q$5)+1),ROWS(B$4:B7))),"")</f>
        <v/>
      </c>
      <c r="C7" s="219">
        <f>IF(ISNA(VLOOKUP($B7,'BG Justif'!$A$5:$M$897,2,0)),0,VLOOKUP($B7,'BG Justif'!$A$5:$M$897,2,0))</f>
        <v>0</v>
      </c>
      <c r="D7" s="3">
        <f>IF(ISNA(VLOOKUP($B7,'BG Justif'!$A$5:$M$897,12,0)),0,VLOOKUP(B7,'BG Justif'!$A$5:$M$897,12,0))</f>
        <v>0</v>
      </c>
      <c r="E7" s="3"/>
      <c r="F7" s="3"/>
      <c r="G7" s="3"/>
      <c r="H7" s="3">
        <f t="shared" si="1"/>
        <v>0</v>
      </c>
      <c r="I7" s="3">
        <f>IF(ISNA(VLOOKUP($B7,'BG Justif'!$A$5:$M$897,13,0)),0,VLOOKUP($B7,'BG Justif'!$A$5:$M$897,13,0))</f>
        <v>0</v>
      </c>
      <c r="J7" s="208">
        <f t="shared" si="2"/>
        <v>0</v>
      </c>
      <c r="K7" s="223"/>
    </row>
    <row r="8" spans="1:11">
      <c r="A8" s="189" t="str">
        <f t="shared" si="0"/>
        <v>FAUX</v>
      </c>
      <c r="B8" s="49" t="str">
        <f t="array" ref="B8">IF(ROWS(B$4:B8)&lt;=COUNTIF('BG Justif'!$Q$5:$Q$995,$B$1),INDEX('BG Justif'!$A$5:$A$995,SMALL(IF('BG Justif'!$Q$5:$Q$995=$B$1,ROW('BG Justif'!$Q$5:$Q$995)-ROW('BG Justif'!$Q$5)+1),ROWS(B$4:B8))),"")</f>
        <v/>
      </c>
      <c r="C8" s="219">
        <f>IF(ISNA(VLOOKUP($B8,'BG Justif'!$A$5:$M$897,2,0)),0,VLOOKUP($B8,'BG Justif'!$A$5:$M$897,2,0))</f>
        <v>0</v>
      </c>
      <c r="D8" s="3">
        <f>IF(ISNA(VLOOKUP($B8,'BG Justif'!$A$5:$M$897,12,0)),0,VLOOKUP(B8,'BG Justif'!$A$5:$M$897,12,0))</f>
        <v>0</v>
      </c>
      <c r="E8" s="3"/>
      <c r="F8" s="3"/>
      <c r="G8" s="3"/>
      <c r="H8" s="3">
        <f t="shared" si="1"/>
        <v>0</v>
      </c>
      <c r="I8" s="3">
        <f>IF(ISNA(VLOOKUP($B8,'BG Justif'!$A$5:$M$897,13,0)),0,VLOOKUP($B8,'BG Justif'!$A$5:$M$897,13,0))</f>
        <v>0</v>
      </c>
      <c r="J8" s="208">
        <f t="shared" si="2"/>
        <v>0</v>
      </c>
      <c r="K8" s="223"/>
    </row>
    <row r="9" spans="1:11">
      <c r="A9" s="189" t="str">
        <f t="shared" si="0"/>
        <v>FAUX</v>
      </c>
      <c r="B9" s="49" t="str">
        <f t="array" ref="B9">IF(ROWS(B$4:B9)&lt;=COUNTIF('BG Justif'!$Q$5:$Q$995,$B$1),INDEX('BG Justif'!$A$5:$A$995,SMALL(IF('BG Justif'!$Q$5:$Q$995=$B$1,ROW('BG Justif'!$Q$5:$Q$995)-ROW('BG Justif'!$Q$5)+1),ROWS(B$4:B9))),"")</f>
        <v/>
      </c>
      <c r="C9" s="219">
        <f>IF(ISNA(VLOOKUP($B9,'BG Justif'!$A$5:$M$897,2,0)),0,VLOOKUP($B9,'BG Justif'!$A$5:$M$897,2,0))</f>
        <v>0</v>
      </c>
      <c r="D9" s="3">
        <f>IF(ISNA(VLOOKUP($B9,'BG Justif'!$A$5:$M$897,12,0)),0,VLOOKUP(B9,'BG Justif'!$A$5:$M$897,12,0))</f>
        <v>0</v>
      </c>
      <c r="E9" s="3"/>
      <c r="F9" s="3"/>
      <c r="G9" s="3"/>
      <c r="H9" s="3">
        <f t="shared" si="1"/>
        <v>0</v>
      </c>
      <c r="I9" s="3">
        <f>IF(ISNA(VLOOKUP($B9,'BG Justif'!$A$5:$M$897,13,0)),0,VLOOKUP($B9,'BG Justif'!$A$5:$M$897,13,0))</f>
        <v>0</v>
      </c>
      <c r="J9" s="208">
        <f t="shared" si="2"/>
        <v>0</v>
      </c>
      <c r="K9" s="223"/>
    </row>
    <row r="10" spans="1:11">
      <c r="A10" s="189" t="str">
        <f t="shared" si="0"/>
        <v>FAUX</v>
      </c>
      <c r="B10" s="49" t="str">
        <f t="array" ref="B10">IF(ROWS(B$4:B10)&lt;=COUNTIF('BG Justif'!$Q$5:$Q$995,$B$1),INDEX('BG Justif'!$A$5:$A$995,SMALL(IF('BG Justif'!$Q$5:$Q$995=$B$1,ROW('BG Justif'!$Q$5:$Q$995)-ROW('BG Justif'!$Q$5)+1),ROWS(B$4:B10))),"")</f>
        <v/>
      </c>
      <c r="C10" s="219">
        <f>IF(ISNA(VLOOKUP($B10,'BG Justif'!$A$5:$M$897,2,0)),0,VLOOKUP($B10,'BG Justif'!$A$5:$M$897,2,0))</f>
        <v>0</v>
      </c>
      <c r="D10" s="3">
        <f>IF(ISNA(VLOOKUP($B10,'BG Justif'!$A$5:$M$897,12,0)),0,VLOOKUP(B10,'BG Justif'!$A$5:$M$897,12,0))</f>
        <v>0</v>
      </c>
      <c r="E10" s="3"/>
      <c r="F10" s="3"/>
      <c r="G10" s="3"/>
      <c r="H10" s="3">
        <f t="shared" si="1"/>
        <v>0</v>
      </c>
      <c r="I10" s="3">
        <f>IF(ISNA(VLOOKUP($B10,'BG Justif'!$A$5:$M$897,13,0)),0,VLOOKUP($B10,'BG Justif'!$A$5:$M$897,13,0))</f>
        <v>0</v>
      </c>
      <c r="J10" s="208">
        <f t="shared" si="2"/>
        <v>0</v>
      </c>
      <c r="K10" s="223"/>
    </row>
    <row r="11" spans="1:11">
      <c r="A11" s="189" t="str">
        <f t="shared" si="0"/>
        <v>FAUX</v>
      </c>
      <c r="B11" s="49" t="str">
        <f t="array" ref="B11">IF(ROWS(B$4:B11)&lt;=COUNTIF('BG Justif'!$Q$5:$Q$995,$B$1),INDEX('BG Justif'!$A$5:$A$995,SMALL(IF('BG Justif'!$Q$5:$Q$995=$B$1,ROW('BG Justif'!$Q$5:$Q$995)-ROW('BG Justif'!$Q$5)+1),ROWS(B$4:B11))),"")</f>
        <v/>
      </c>
      <c r="C11" s="219">
        <f>IF(ISNA(VLOOKUP($B11,'BG Justif'!$A$5:$M$897,2,0)),0,VLOOKUP($B11,'BG Justif'!$A$5:$M$897,2,0))</f>
        <v>0</v>
      </c>
      <c r="D11" s="3">
        <f>IF(ISNA(VLOOKUP($B11,'BG Justif'!$A$5:$M$897,12,0)),0,VLOOKUP(B11,'BG Justif'!$A$5:$M$897,12,0))</f>
        <v>0</v>
      </c>
      <c r="E11" s="3"/>
      <c r="F11" s="3"/>
      <c r="G11" s="3"/>
      <c r="H11" s="3">
        <f t="shared" si="1"/>
        <v>0</v>
      </c>
      <c r="I11" s="3">
        <f>IF(ISNA(VLOOKUP($B11,'BG Justif'!$A$5:$M$897,13,0)),0,VLOOKUP($B11,'BG Justif'!$A$5:$M$897,13,0))</f>
        <v>0</v>
      </c>
      <c r="J11" s="208">
        <f t="shared" si="2"/>
        <v>0</v>
      </c>
      <c r="K11" s="223"/>
    </row>
    <row r="12" spans="1:11">
      <c r="A12" s="189" t="str">
        <f t="shared" si="0"/>
        <v>FAUX</v>
      </c>
      <c r="B12" s="49" t="str">
        <f t="array" ref="B12">IF(ROWS(B$4:B12)&lt;=COUNTIF('BG Justif'!$Q$5:$Q$995,$B$1),INDEX('BG Justif'!$A$5:$A$995,SMALL(IF('BG Justif'!$Q$5:$Q$995=$B$1,ROW('BG Justif'!$Q$5:$Q$995)-ROW('BG Justif'!$Q$5)+1),ROWS(B$4:B12))),"")</f>
        <v/>
      </c>
      <c r="C12" s="219">
        <f>IF(ISNA(VLOOKUP($B12,'BG Justif'!$A$5:$M$897,2,0)),0,VLOOKUP($B12,'BG Justif'!$A$5:$M$897,2,0))</f>
        <v>0</v>
      </c>
      <c r="D12" s="3">
        <f>IF(ISNA(VLOOKUP($B12,'BG Justif'!$A$5:$M$897,12,0)),0,VLOOKUP(B12,'BG Justif'!$A$5:$M$897,12,0))</f>
        <v>0</v>
      </c>
      <c r="E12" s="3"/>
      <c r="F12" s="3"/>
      <c r="G12" s="3"/>
      <c r="H12" s="3">
        <f t="shared" si="1"/>
        <v>0</v>
      </c>
      <c r="I12" s="3">
        <f>IF(ISNA(VLOOKUP($B12,'BG Justif'!$A$5:$M$897,13,0)),0,VLOOKUP($B12,'BG Justif'!$A$5:$M$897,13,0))</f>
        <v>0</v>
      </c>
      <c r="J12" s="3">
        <f t="shared" si="2"/>
        <v>0</v>
      </c>
      <c r="K12" s="223"/>
    </row>
    <row r="13" spans="1:11">
      <c r="A13" s="189" t="str">
        <f t="shared" si="0"/>
        <v>FAUX</v>
      </c>
      <c r="B13" s="49" t="str">
        <f t="array" ref="B13">IF(ROWS(B$4:B13)&lt;=COUNTIF('BG Justif'!$Q$5:$Q$995,$B$1),INDEX('BG Justif'!$A$5:$A$995,SMALL(IF('BG Justif'!$Q$5:$Q$995=$B$1,ROW('BG Justif'!$Q$5:$Q$995)-ROW('BG Justif'!$Q$5)+1),ROWS(B$4:B13))),"")</f>
        <v/>
      </c>
      <c r="C13" s="219">
        <f>IF(ISNA(VLOOKUP($B13,'BG Justif'!$A$5:$M$897,2,0)),0,VLOOKUP($B13,'BG Justif'!$A$5:$M$897,2,0))</f>
        <v>0</v>
      </c>
      <c r="D13" s="3">
        <f>IF(ISNA(VLOOKUP($B13,'BG Justif'!$A$5:$M$897,12,0)),0,VLOOKUP(B13,'BG Justif'!$A$5:$M$897,12,0))</f>
        <v>0</v>
      </c>
      <c r="E13" s="3"/>
      <c r="F13" s="3"/>
      <c r="G13" s="3"/>
      <c r="H13" s="3">
        <f t="shared" si="1"/>
        <v>0</v>
      </c>
      <c r="I13" s="3">
        <f>IF(ISNA(VLOOKUP($B13,'BG Justif'!$A$5:$M$897,13,0)),0,VLOOKUP($B13,'BG Justif'!$A$5:$M$897,13,0))</f>
        <v>0</v>
      </c>
      <c r="J13" s="208">
        <f t="shared" si="2"/>
        <v>0</v>
      </c>
      <c r="K13" s="223"/>
    </row>
    <row r="14" spans="1:11">
      <c r="A14" s="189" t="str">
        <f t="shared" si="0"/>
        <v>FAUX</v>
      </c>
      <c r="B14" s="49" t="str">
        <f t="array" ref="B14">IF(ROWS(B$4:B14)&lt;=COUNTIF('BG Justif'!$Q$5:$Q$995,$B$1),INDEX('BG Justif'!$A$5:$A$995,SMALL(IF('BG Justif'!$Q$5:$Q$995=$B$1,ROW('BG Justif'!$Q$5:$Q$995)-ROW('BG Justif'!$Q$5)+1),ROWS(B$4:B14))),"")</f>
        <v/>
      </c>
      <c r="C14" s="219">
        <f>IF(ISNA(VLOOKUP($B14,'BG Justif'!$A$5:$M$897,2,0)),0,VLOOKUP($B14,'BG Justif'!$A$5:$M$897,2,0))</f>
        <v>0</v>
      </c>
      <c r="D14" s="3">
        <f>IF(ISNA(VLOOKUP($B14,'BG Justif'!$A$5:$M$897,12,0)),0,VLOOKUP(B14,'BG Justif'!$A$5:$M$897,12,0))</f>
        <v>0</v>
      </c>
      <c r="E14" s="3"/>
      <c r="F14" s="3"/>
      <c r="G14" s="3"/>
      <c r="H14" s="3">
        <f t="shared" si="1"/>
        <v>0</v>
      </c>
      <c r="I14" s="3">
        <f>IF(ISNA(VLOOKUP($B14,'BG Justif'!$A$5:$M$897,13,0)),0,VLOOKUP($B14,'BG Justif'!$A$5:$M$897,13,0))</f>
        <v>0</v>
      </c>
      <c r="J14" s="208">
        <f t="shared" si="2"/>
        <v>0</v>
      </c>
      <c r="K14" s="223"/>
    </row>
    <row r="15" spans="1:11">
      <c r="A15" s="189" t="str">
        <f t="shared" si="0"/>
        <v>FAUX</v>
      </c>
      <c r="B15" s="49" t="str">
        <f t="array" ref="B15">IF(ROWS(B$4:B15)&lt;=COUNTIF('BG Justif'!$Q$5:$Q$995,$B$1),INDEX('BG Justif'!$A$5:$A$995,SMALL(IF('BG Justif'!$Q$5:$Q$995=$B$1,ROW('BG Justif'!$Q$5:$Q$995)-ROW('BG Justif'!$Q$5)+1),ROWS(B$4:B15))),"")</f>
        <v/>
      </c>
      <c r="C15" s="219">
        <f>IF(ISNA(VLOOKUP($B15,'BG Justif'!$A$5:$M$897,2,0)),0,VLOOKUP($B15,'BG Justif'!$A$5:$M$897,2,0))</f>
        <v>0</v>
      </c>
      <c r="D15" s="3">
        <f>IF(ISNA(VLOOKUP($B15,'BG Justif'!$A$5:$M$897,12,0)),0,VLOOKUP(B15,'BG Justif'!$A$5:$M$897,12,0))</f>
        <v>0</v>
      </c>
      <c r="E15" s="3"/>
      <c r="F15" s="3"/>
      <c r="G15" s="3"/>
      <c r="H15" s="3">
        <f t="shared" si="1"/>
        <v>0</v>
      </c>
      <c r="I15" s="3">
        <f>IF(ISNA(VLOOKUP($B15,'BG Justif'!$A$5:$M$897,13,0)),0,VLOOKUP($B15,'BG Justif'!$A$5:$M$897,13,0))</f>
        <v>0</v>
      </c>
      <c r="J15" s="208">
        <f t="shared" si="2"/>
        <v>0</v>
      </c>
      <c r="K15" s="223"/>
    </row>
    <row r="16" spans="1:11">
      <c r="A16" s="189" t="str">
        <f t="shared" si="0"/>
        <v>FAUX</v>
      </c>
      <c r="B16" s="49" t="str">
        <f t="array" ref="B16">IF(ROWS(B$4:B16)&lt;=COUNTIF('BG Justif'!$Q$5:$Q$995,$B$1),INDEX('BG Justif'!$A$5:$A$995,SMALL(IF('BG Justif'!$Q$5:$Q$995=$B$1,ROW('BG Justif'!$Q$5:$Q$995)-ROW('BG Justif'!$Q$5)+1),ROWS(B$4:B16))),"")</f>
        <v/>
      </c>
      <c r="C16" s="219">
        <f>IF(ISNA(VLOOKUP($B16,'BG Justif'!$A$5:$M$897,2,0)),0,VLOOKUP($B16,'BG Justif'!$A$5:$M$897,2,0))</f>
        <v>0</v>
      </c>
      <c r="D16" s="3">
        <f>IF(ISNA(VLOOKUP($B16,'BG Justif'!$A$5:$M$897,12,0)),0,VLOOKUP(B16,'BG Justif'!$A$5:$M$897,12,0))</f>
        <v>0</v>
      </c>
      <c r="E16" s="3"/>
      <c r="F16" s="3"/>
      <c r="G16" s="3"/>
      <c r="H16" s="3">
        <f t="shared" si="1"/>
        <v>0</v>
      </c>
      <c r="I16" s="3">
        <f>IF(ISNA(VLOOKUP($B16,'BG Justif'!$A$5:$M$897,13,0)),0,VLOOKUP($B16,'BG Justif'!$A$5:$M$897,13,0))</f>
        <v>0</v>
      </c>
      <c r="J16" s="3">
        <f t="shared" si="2"/>
        <v>0</v>
      </c>
      <c r="K16" s="223"/>
    </row>
    <row r="17" spans="1:11">
      <c r="A17" s="189" t="str">
        <f t="shared" si="0"/>
        <v>FAUX</v>
      </c>
      <c r="B17" s="49" t="str">
        <f t="array" ref="B17">IF(ROWS(B$4:B17)&lt;=COUNTIF('BG Justif'!$Q$5:$Q$995,$B$1),INDEX('BG Justif'!$A$5:$A$995,SMALL(IF('BG Justif'!$Q$5:$Q$995=$B$1,ROW('BG Justif'!$Q$5:$Q$995)-ROW('BG Justif'!$Q$5)+1),ROWS(B$4:B17))),"")</f>
        <v/>
      </c>
      <c r="C17" s="219">
        <f>IF(ISNA(VLOOKUP($B17,'BG Justif'!$A$5:$M$897,2,0)),0,VLOOKUP($B17,'BG Justif'!$A$5:$M$897,2,0))</f>
        <v>0</v>
      </c>
      <c r="D17" s="3">
        <f>IF(ISNA(VLOOKUP($B17,'BG Justif'!$A$5:$M$897,12,0)),0,VLOOKUP(B17,'BG Justif'!$A$5:$M$897,12,0))</f>
        <v>0</v>
      </c>
      <c r="E17" s="3"/>
      <c r="F17" s="3"/>
      <c r="G17" s="3"/>
      <c r="H17" s="3">
        <f t="shared" si="1"/>
        <v>0</v>
      </c>
      <c r="I17" s="3">
        <f>IF(ISNA(VLOOKUP($B17,'BG Justif'!$A$5:$M$897,13,0)),0,VLOOKUP($B17,'BG Justif'!$A$5:$M$897,13,0))</f>
        <v>0</v>
      </c>
      <c r="J17" s="208">
        <f t="shared" si="2"/>
        <v>0</v>
      </c>
      <c r="K17" s="223"/>
    </row>
    <row r="18" spans="1:11">
      <c r="A18" s="189" t="str">
        <f t="shared" si="0"/>
        <v>FAUX</v>
      </c>
      <c r="B18" s="49" t="str">
        <f t="array" ref="B18">IF(ROWS(B$4:B18)&lt;=COUNTIF('BG Justif'!$Q$5:$Q$995,$B$1),INDEX('BG Justif'!$A$5:$A$995,SMALL(IF('BG Justif'!$Q$5:$Q$995=$B$1,ROW('BG Justif'!$Q$5:$Q$995)-ROW('BG Justif'!$Q$5)+1),ROWS(B$4:B18))),"")</f>
        <v/>
      </c>
      <c r="C18" s="219">
        <f>IF(ISNA(VLOOKUP($B18,'BG Justif'!$A$5:$M$897,2,0)),0,VLOOKUP($B18,'BG Justif'!$A$5:$M$897,2,0))</f>
        <v>0</v>
      </c>
      <c r="D18" s="3">
        <f>IF(ISNA(VLOOKUP($B18,'BG Justif'!$A$5:$M$897,12,0)),0,VLOOKUP(B18,'BG Justif'!$A$5:$M$897,12,0))</f>
        <v>0</v>
      </c>
      <c r="E18" s="3"/>
      <c r="F18" s="3"/>
      <c r="G18" s="3"/>
      <c r="H18" s="3">
        <f t="shared" si="1"/>
        <v>0</v>
      </c>
      <c r="I18" s="3">
        <f>IF(ISNA(VLOOKUP($B18,'BG Justif'!$A$5:$M$897,13,0)),0,VLOOKUP($B18,'BG Justif'!$A$5:$M$897,13,0))</f>
        <v>0</v>
      </c>
      <c r="J18" s="208">
        <f t="shared" si="2"/>
        <v>0</v>
      </c>
      <c r="K18" s="223"/>
    </row>
    <row r="19" spans="1:11">
      <c r="A19" s="189" t="str">
        <f t="shared" si="0"/>
        <v>FAUX</v>
      </c>
      <c r="B19" s="49" t="str">
        <f t="array" ref="B19">IF(ROWS(B$4:B19)&lt;=COUNTIF('BG Justif'!$Q$5:$Q$995,$B$1),INDEX('BG Justif'!$A$5:$A$995,SMALL(IF('BG Justif'!$Q$5:$Q$995=$B$1,ROW('BG Justif'!$Q$5:$Q$995)-ROW('BG Justif'!$Q$5)+1),ROWS(B$4:B19))),"")</f>
        <v/>
      </c>
      <c r="C19" s="219">
        <f>IF(ISNA(VLOOKUP($B19,'BG Justif'!$A$5:$M$897,2,0)),0,VLOOKUP($B19,'BG Justif'!$A$5:$M$897,2,0))</f>
        <v>0</v>
      </c>
      <c r="D19" s="3">
        <f>IF(ISNA(VLOOKUP($B19,'BG Justif'!$A$5:$M$897,12,0)),0,VLOOKUP(B19,'BG Justif'!$A$5:$M$897,12,0))</f>
        <v>0</v>
      </c>
      <c r="E19" s="3"/>
      <c r="F19" s="3"/>
      <c r="G19" s="3"/>
      <c r="H19" s="3">
        <f t="shared" si="1"/>
        <v>0</v>
      </c>
      <c r="I19" s="3">
        <f>IF(ISNA(VLOOKUP($B19,'BG Justif'!$A$5:$M$897,13,0)),0,VLOOKUP($B19,'BG Justif'!$A$5:$M$897,13,0))</f>
        <v>0</v>
      </c>
      <c r="J19" s="208">
        <f t="shared" si="2"/>
        <v>0</v>
      </c>
      <c r="K19" s="223"/>
    </row>
    <row r="20" spans="1:11">
      <c r="A20" s="189" t="str">
        <f t="shared" si="0"/>
        <v>FAUX</v>
      </c>
      <c r="B20" s="49" t="str">
        <f t="array" ref="B20">IF(ROWS(B$4:B20)&lt;=COUNTIF('BG Justif'!$Q$5:$Q$995,$B$1),INDEX('BG Justif'!$A$5:$A$995,SMALL(IF('BG Justif'!$Q$5:$Q$995=$B$1,ROW('BG Justif'!$Q$5:$Q$995)-ROW('BG Justif'!$Q$5)+1),ROWS(B$4:B20))),"")</f>
        <v/>
      </c>
      <c r="C20" s="219">
        <f>IF(ISNA(VLOOKUP($B20,'BG Justif'!$A$5:$M$897,2,0)),0,VLOOKUP($B20,'BG Justif'!$A$5:$M$897,2,0))</f>
        <v>0</v>
      </c>
      <c r="D20" s="3">
        <f>IF(ISNA(VLOOKUP($B20,'BG Justif'!$A$5:$M$897,12,0)),0,VLOOKUP(B20,'BG Justif'!$A$5:$M$897,12,0))</f>
        <v>0</v>
      </c>
      <c r="E20" s="3"/>
      <c r="F20" s="3"/>
      <c r="G20" s="3"/>
      <c r="H20" s="3">
        <f t="shared" si="1"/>
        <v>0</v>
      </c>
      <c r="I20" s="3">
        <f>IF(ISNA(VLOOKUP($B20,'BG Justif'!$A$5:$M$897,13,0)),0,VLOOKUP($B20,'BG Justif'!$A$5:$M$897,13,0))</f>
        <v>0</v>
      </c>
      <c r="J20" s="208">
        <f t="shared" si="2"/>
        <v>0</v>
      </c>
      <c r="K20" s="223"/>
    </row>
    <row r="21" spans="1:11">
      <c r="A21" s="189" t="str">
        <f t="shared" si="0"/>
        <v>FAUX</v>
      </c>
      <c r="B21" s="49" t="str">
        <f t="array" ref="B21">IF(ROWS(B$4:B21)&lt;=COUNTIF('BG Justif'!$Q$5:$Q$995,$B$1),INDEX('BG Justif'!$A$5:$A$995,SMALL(IF('BG Justif'!$Q$5:$Q$995=$B$1,ROW('BG Justif'!$Q$5:$Q$995)-ROW('BG Justif'!$Q$5)+1),ROWS(B$4:B21))),"")</f>
        <v/>
      </c>
      <c r="C21" s="219">
        <f>IF(ISNA(VLOOKUP($B21,'BG Justif'!$A$5:$M$897,2,0)),0,VLOOKUP($B21,'BG Justif'!$A$5:$M$897,2,0))</f>
        <v>0</v>
      </c>
      <c r="D21" s="3">
        <f>IF(ISNA(VLOOKUP($B21,'BG Justif'!$A$5:$M$897,12,0)),0,VLOOKUP(B21,'BG Justif'!$A$5:$M$897,12,0))</f>
        <v>0</v>
      </c>
      <c r="E21" s="3"/>
      <c r="F21" s="3"/>
      <c r="G21" s="3"/>
      <c r="H21" s="3">
        <f t="shared" si="1"/>
        <v>0</v>
      </c>
      <c r="I21" s="3">
        <f>IF(ISNA(VLOOKUP($B21,'BG Justif'!$A$5:$M$897,13,0)),0,VLOOKUP($B21,'BG Justif'!$A$5:$M$897,13,0))</f>
        <v>0</v>
      </c>
      <c r="J21" s="3">
        <f t="shared" si="2"/>
        <v>0</v>
      </c>
      <c r="K21" s="223"/>
    </row>
    <row r="22" spans="1:11">
      <c r="A22" s="189" t="str">
        <f t="shared" si="0"/>
        <v>FAUX</v>
      </c>
      <c r="B22" s="49" t="str">
        <f t="array" ref="B22">IF(ROWS(B$4:B22)&lt;=COUNTIF('BG Justif'!$Q$5:$Q$995,$B$1),INDEX('BG Justif'!$A$5:$A$995,SMALL(IF('BG Justif'!$Q$5:$Q$995=$B$1,ROW('BG Justif'!$Q$5:$Q$995)-ROW('BG Justif'!$Q$5)+1),ROWS(B$4:B22))),"")</f>
        <v/>
      </c>
      <c r="C22" s="219">
        <f>IF(ISNA(VLOOKUP($B22,'BG Justif'!$A$5:$M$897,2,0)),0,VLOOKUP($B22,'BG Justif'!$A$5:$M$897,2,0))</f>
        <v>0</v>
      </c>
      <c r="D22" s="3">
        <f>IF(ISNA(VLOOKUP($B22,'BG Justif'!$A$5:$M$897,12,0)),0,VLOOKUP(B22,'BG Justif'!$A$5:$M$897,12,0))</f>
        <v>0</v>
      </c>
      <c r="E22" s="3"/>
      <c r="F22" s="3"/>
      <c r="G22" s="3"/>
      <c r="H22" s="3">
        <f t="shared" si="1"/>
        <v>0</v>
      </c>
      <c r="I22" s="3">
        <f>IF(ISNA(VLOOKUP($B22,'BG Justif'!$A$5:$M$897,13,0)),0,VLOOKUP($B22,'BG Justif'!$A$5:$M$897,13,0))</f>
        <v>0</v>
      </c>
      <c r="J22" s="208">
        <f t="shared" si="2"/>
        <v>0</v>
      </c>
      <c r="K22" s="223"/>
    </row>
    <row r="23" spans="1:11">
      <c r="A23" s="189" t="str">
        <f t="shared" si="0"/>
        <v>FAUX</v>
      </c>
      <c r="B23" s="49" t="str">
        <f t="array" ref="B23">IF(ROWS(B$4:B23)&lt;=COUNTIF('BG Justif'!$Q$5:$Q$995,$B$1),INDEX('BG Justif'!$A$5:$A$995,SMALL(IF('BG Justif'!$Q$5:$Q$995=$B$1,ROW('BG Justif'!$Q$5:$Q$995)-ROW('BG Justif'!$Q$5)+1),ROWS(B$4:B23))),"")</f>
        <v/>
      </c>
      <c r="C23" s="219">
        <f>IF(ISNA(VLOOKUP($B23,'BG Justif'!$A$5:$M$897,2,0)),0,VLOOKUP($B23,'BG Justif'!$A$5:$M$897,2,0))</f>
        <v>0</v>
      </c>
      <c r="D23" s="3">
        <f>IF(ISNA(VLOOKUP($B23,'BG Justif'!$A$5:$M$897,12,0)),0,VLOOKUP(B23,'BG Justif'!$A$5:$M$897,12,0))</f>
        <v>0</v>
      </c>
      <c r="E23" s="3"/>
      <c r="F23" s="3"/>
      <c r="G23" s="3"/>
      <c r="H23" s="3">
        <f t="shared" si="1"/>
        <v>0</v>
      </c>
      <c r="I23" s="3">
        <f>IF(ISNA(VLOOKUP($B23,'BG Justif'!$A$5:$M$897,13,0)),0,VLOOKUP($B23,'BG Justif'!$A$5:$M$897,13,0))</f>
        <v>0</v>
      </c>
      <c r="J23" s="208">
        <f t="shared" si="2"/>
        <v>0</v>
      </c>
      <c r="K23" s="223"/>
    </row>
    <row r="24" spans="1:11">
      <c r="A24" s="189" t="str">
        <f t="shared" si="0"/>
        <v>FAUX</v>
      </c>
      <c r="B24" s="49" t="str">
        <f t="array" ref="B24">IF(ROWS(B$4:B24)&lt;=COUNTIF('BG Justif'!$Q$5:$Q$995,$B$1),INDEX('BG Justif'!$A$5:$A$995,SMALL(IF('BG Justif'!$Q$5:$Q$995=$B$1,ROW('BG Justif'!$Q$5:$Q$995)-ROW('BG Justif'!$Q$5)+1),ROWS(B$4:B24))),"")</f>
        <v/>
      </c>
      <c r="C24" s="219">
        <f>IF(ISNA(VLOOKUP($B24,'BG Justif'!$A$5:$M$897,2,0)),0,VLOOKUP($B24,'BG Justif'!$A$5:$M$897,2,0))</f>
        <v>0</v>
      </c>
      <c r="D24" s="3">
        <f>IF(ISNA(VLOOKUP($B24,'BG Justif'!$A$5:$M$897,12,0)),0,VLOOKUP(B24,'BG Justif'!$A$5:$M$897,12,0))</f>
        <v>0</v>
      </c>
      <c r="E24" s="3"/>
      <c r="F24" s="3"/>
      <c r="G24" s="3"/>
      <c r="H24" s="3">
        <f t="shared" si="1"/>
        <v>0</v>
      </c>
      <c r="I24" s="3">
        <f>IF(ISNA(VLOOKUP($B24,'BG Justif'!$A$5:$M$897,13,0)),0,VLOOKUP($B24,'BG Justif'!$A$5:$M$897,13,0))</f>
        <v>0</v>
      </c>
      <c r="J24" s="208">
        <f t="shared" si="2"/>
        <v>0</v>
      </c>
      <c r="K24" s="223"/>
    </row>
    <row r="25" spans="1:11">
      <c r="A25" s="189" t="str">
        <f t="shared" si="0"/>
        <v>FAUX</v>
      </c>
      <c r="B25" s="49" t="str">
        <f t="array" ref="B25">IF(ROWS(B$4:B25)&lt;=COUNTIF('BG Justif'!$Q$5:$Q$995,$B$1),INDEX('BG Justif'!$A$5:$A$995,SMALL(IF('BG Justif'!$Q$5:$Q$995=$B$1,ROW('BG Justif'!$Q$5:$Q$995)-ROW('BG Justif'!$Q$5)+1),ROWS(B$4:B25))),"")</f>
        <v/>
      </c>
      <c r="C25" s="219">
        <f>IF(ISNA(VLOOKUP($B25,'BG Justif'!$A$5:$M$897,2,0)),0,VLOOKUP($B25,'BG Justif'!$A$5:$M$897,2,0))</f>
        <v>0</v>
      </c>
      <c r="D25" s="3">
        <f>IF(ISNA(VLOOKUP($B25,'BG Justif'!$A$5:$M$897,12,0)),0,VLOOKUP(B25,'BG Justif'!$A$5:$M$897,12,0))</f>
        <v>0</v>
      </c>
      <c r="E25" s="3"/>
      <c r="F25" s="3"/>
      <c r="G25" s="3"/>
      <c r="H25" s="3">
        <f t="shared" si="1"/>
        <v>0</v>
      </c>
      <c r="I25" s="3">
        <f>IF(ISNA(VLOOKUP($B25,'BG Justif'!$A$5:$M$897,13,0)),0,VLOOKUP($B25,'BG Justif'!$A$5:$M$897,13,0))</f>
        <v>0</v>
      </c>
      <c r="J25" s="208">
        <f t="shared" si="2"/>
        <v>0</v>
      </c>
      <c r="K25" s="223"/>
    </row>
    <row r="26" spans="1:11">
      <c r="A26" s="189" t="str">
        <f t="shared" si="0"/>
        <v>FAUX</v>
      </c>
      <c r="B26" s="49" t="str">
        <f t="array" ref="B26">IF(ROWS(B$4:B26)&lt;=COUNTIF('BG Justif'!$Q$5:$Q$995,$B$1),INDEX('BG Justif'!$A$5:$A$995,SMALL(IF('BG Justif'!$Q$5:$Q$995=$B$1,ROW('BG Justif'!$Q$5:$Q$995)-ROW('BG Justif'!$Q$5)+1),ROWS(B$4:B26))),"")</f>
        <v/>
      </c>
      <c r="C26" s="219">
        <f>IF(ISNA(VLOOKUP($B26,'BG Justif'!$A$5:$M$897,2,0)),0,VLOOKUP($B26,'BG Justif'!$A$5:$M$897,2,0))</f>
        <v>0</v>
      </c>
      <c r="D26" s="3">
        <f>IF(ISNA(VLOOKUP($B26,'BG Justif'!$A$5:$M$897,12,0)),0,VLOOKUP(B26,'BG Justif'!$A$5:$M$897,12,0))</f>
        <v>0</v>
      </c>
      <c r="E26" s="3"/>
      <c r="F26" s="3"/>
      <c r="G26" s="3"/>
      <c r="H26" s="3">
        <f t="shared" si="1"/>
        <v>0</v>
      </c>
      <c r="I26" s="3">
        <f>IF(ISNA(VLOOKUP($B26,'BG Justif'!$A$5:$M$897,13,0)),0,VLOOKUP($B26,'BG Justif'!$A$5:$M$897,13,0))</f>
        <v>0</v>
      </c>
      <c r="J26" s="208">
        <f t="shared" si="2"/>
        <v>0</v>
      </c>
      <c r="K26" s="223"/>
    </row>
    <row r="27" spans="1:11">
      <c r="A27" s="189" t="str">
        <f t="shared" si="0"/>
        <v>FAUX</v>
      </c>
      <c r="B27" s="49" t="str">
        <f t="array" ref="B27">IF(ROWS(B$4:B27)&lt;=COUNTIF('BG Justif'!$Q$5:$Q$995,$B$1),INDEX('BG Justif'!$A$5:$A$995,SMALL(IF('BG Justif'!$Q$5:$Q$995=$B$1,ROW('BG Justif'!$Q$5:$Q$995)-ROW('BG Justif'!$Q$5)+1),ROWS(B$4:B27))),"")</f>
        <v/>
      </c>
      <c r="C27" s="219">
        <f>IF(ISNA(VLOOKUP($B27,'BG Justif'!$A$5:$M$897,2,0)),0,VLOOKUP($B27,'BG Justif'!$A$5:$M$897,2,0))</f>
        <v>0</v>
      </c>
      <c r="D27" s="3">
        <f>IF(ISNA(VLOOKUP($B27,'BG Justif'!$A$5:$M$897,12,0)),0,VLOOKUP(B27,'BG Justif'!$A$5:$M$897,12,0))</f>
        <v>0</v>
      </c>
      <c r="E27" s="3"/>
      <c r="F27" s="3"/>
      <c r="G27" s="3"/>
      <c r="H27" s="3">
        <f t="shared" si="1"/>
        <v>0</v>
      </c>
      <c r="I27" s="3">
        <f>IF(ISNA(VLOOKUP($B27,'BG Justif'!$A$5:$M$897,13,0)),0,VLOOKUP($B27,'BG Justif'!$A$5:$M$897,13,0))</f>
        <v>0</v>
      </c>
      <c r="J27" s="208">
        <f t="shared" si="2"/>
        <v>0</v>
      </c>
      <c r="K27" s="223"/>
    </row>
    <row r="28" spans="1:11">
      <c r="A28" s="218" t="str">
        <f t="shared" si="0"/>
        <v>FAUX</v>
      </c>
      <c r="B28" s="49" t="str">
        <f t="array" ref="B28">IF(ROWS(B$4:B28)&lt;=COUNTIF('BG Justif'!$Q$5:$Q$995,$B$1),INDEX('BG Justif'!$A$5:$A$995,SMALL(IF('BG Justif'!$Q$5:$Q$995=$B$1,ROW('BG Justif'!$Q$5:$Q$995)-ROW('BG Justif'!$Q$5)+1),ROWS(B$4:B28))),"")</f>
        <v/>
      </c>
      <c r="C28" s="219">
        <f>IF(ISNA(VLOOKUP($B28,'BG Justif'!$A$5:$M$897,2,0)),0,VLOOKUP($B28,'BG Justif'!$A$5:$M$897,2,0))</f>
        <v>0</v>
      </c>
      <c r="D28" s="3">
        <f>IF(ISNA(VLOOKUP($B28,'BG Justif'!$A$5:$M$897,12,0)),0,VLOOKUP(B28,'BG Justif'!$A$5:$M$897,12,0))</f>
        <v>0</v>
      </c>
      <c r="E28" s="3"/>
      <c r="F28" s="3"/>
      <c r="G28" s="3"/>
      <c r="H28" s="3">
        <f t="shared" si="1"/>
        <v>0</v>
      </c>
      <c r="I28" s="3">
        <f>IF(ISNA(VLOOKUP($B28,'BG Justif'!$A$5:$M$897,13,0)),0,VLOOKUP($B28,'BG Justif'!$A$5:$M$897,13,0))</f>
        <v>0</v>
      </c>
      <c r="J28" s="208">
        <f t="shared" si="2"/>
        <v>0</v>
      </c>
      <c r="K28" s="223"/>
    </row>
    <row r="29" spans="1:11">
      <c r="A29" s="189" t="str">
        <f t="shared" si="0"/>
        <v>FAUX</v>
      </c>
      <c r="B29" s="49" t="str">
        <f t="array" ref="B29">IF(ROWS(B$4:B29)&lt;=COUNTIF('BG Justif'!$Q$5:$Q$995,$B$1),INDEX('BG Justif'!$A$5:$A$995,SMALL(IF('BG Justif'!$Q$5:$Q$995=$B$1,ROW('BG Justif'!$Q$5:$Q$995)-ROW('BG Justif'!$Q$5)+1),ROWS(B$4:B29))),"")</f>
        <v/>
      </c>
      <c r="C29" s="219">
        <f>IF(ISNA(VLOOKUP($B29,'BG Justif'!$A$5:$M$897,2,0)),0,VLOOKUP($B29,'BG Justif'!$A$5:$M$897,2,0))</f>
        <v>0</v>
      </c>
      <c r="D29" s="3">
        <f>IF(ISNA(VLOOKUP($B29,'BG Justif'!$A$5:$M$897,12,0)),0,VLOOKUP(B29,'BG Justif'!$A$5:$M$897,12,0))</f>
        <v>0</v>
      </c>
      <c r="E29" s="3"/>
      <c r="F29" s="3"/>
      <c r="G29" s="3"/>
      <c r="H29" s="3">
        <f t="shared" si="1"/>
        <v>0</v>
      </c>
      <c r="I29" s="3">
        <f>IF(ISNA(VLOOKUP($B29,'BG Justif'!$A$5:$M$897,13,0)),0,VLOOKUP($B29,'BG Justif'!$A$5:$M$897,13,0))</f>
        <v>0</v>
      </c>
      <c r="J29" s="208">
        <f t="shared" si="2"/>
        <v>0</v>
      </c>
      <c r="K29" s="223"/>
    </row>
    <row r="30" spans="1:11">
      <c r="A30" s="218" t="str">
        <f t="shared" si="0"/>
        <v>FAUX</v>
      </c>
      <c r="B30" s="49" t="str">
        <f t="array" ref="B30">IF(ROWS(B$4:B30)&lt;=COUNTIF('BG Justif'!$Q$5:$Q$995,$B$1),INDEX('BG Justif'!$A$5:$A$995,SMALL(IF('BG Justif'!$Q$5:$Q$995=$B$1,ROW('BG Justif'!$Q$5:$Q$995)-ROW('BG Justif'!$Q$5)+1),ROWS(B$4:B30))),"")</f>
        <v/>
      </c>
      <c r="C30" s="219">
        <f>IF(ISNA(VLOOKUP($B30,'BG Justif'!$A$5:$M$897,2,0)),0,VLOOKUP($B30,'BG Justif'!$A$5:$M$897,2,0))</f>
        <v>0</v>
      </c>
      <c r="D30" s="3">
        <f>IF(ISNA(VLOOKUP($B30,'BG Justif'!$A$5:$M$897,12,0)),0,VLOOKUP(B30,'BG Justif'!$A$5:$M$897,12,0))</f>
        <v>0</v>
      </c>
      <c r="E30" s="3"/>
      <c r="F30" s="3"/>
      <c r="G30" s="3"/>
      <c r="H30" s="3">
        <f t="shared" si="1"/>
        <v>0</v>
      </c>
      <c r="I30" s="3">
        <f>IF(ISNA(VLOOKUP($B30,'BG Justif'!$A$5:$M$897,13,0)),0,VLOOKUP($B30,'BG Justif'!$A$5:$M$897,13,0))</f>
        <v>0</v>
      </c>
      <c r="J30" s="208">
        <f t="shared" si="2"/>
        <v>0</v>
      </c>
      <c r="K30" s="223"/>
    </row>
    <row r="31" spans="1:11">
      <c r="A31" s="218" t="str">
        <f t="shared" si="0"/>
        <v>FAUX</v>
      </c>
      <c r="B31" s="49" t="str">
        <f t="array" ref="B31">IF(ROWS(B$4:B31)&lt;=COUNTIF('BG Justif'!$Q$5:$Q$995,$B$1),INDEX('BG Justif'!$A$5:$A$995,SMALL(IF('BG Justif'!$Q$5:$Q$995=$B$1,ROW('BG Justif'!$Q$5:$Q$995)-ROW('BG Justif'!$Q$5)+1),ROWS(B$4:B31))),"")</f>
        <v/>
      </c>
      <c r="C31" s="219">
        <f>IF(ISNA(VLOOKUP($B31,'BG Justif'!$A$5:$M$897,2,0)),0,VLOOKUP($B31,'BG Justif'!$A$5:$M$897,2,0))</f>
        <v>0</v>
      </c>
      <c r="D31" s="3">
        <f>IF(ISNA(VLOOKUP($B31,'BG Justif'!$A$5:$M$897,12,0)),0,VLOOKUP(B31,'BG Justif'!$A$5:$M$897,12,0))</f>
        <v>0</v>
      </c>
      <c r="E31" s="3"/>
      <c r="F31" s="3"/>
      <c r="G31" s="3"/>
      <c r="H31" s="3">
        <f t="shared" si="1"/>
        <v>0</v>
      </c>
      <c r="I31" s="3">
        <f>IF(ISNA(VLOOKUP($B31,'BG Justif'!$A$5:$M$897,13,0)),0,VLOOKUP($B31,'BG Justif'!$A$5:$M$897,13,0))</f>
        <v>0</v>
      </c>
      <c r="J31" s="208">
        <f t="shared" si="2"/>
        <v>0</v>
      </c>
      <c r="K31" s="223"/>
    </row>
    <row r="32" spans="1:11">
      <c r="A32" s="189" t="str">
        <f t="shared" si="0"/>
        <v>FAUX</v>
      </c>
      <c r="B32" s="49" t="str">
        <f t="array" ref="B32">IF(ROWS(B$4:B32)&lt;=COUNTIF('BG Justif'!$Q$5:$Q$995,$B$1),INDEX('BG Justif'!$A$5:$A$995,SMALL(IF('BG Justif'!$Q$5:$Q$995=$B$1,ROW('BG Justif'!$Q$5:$Q$995)-ROW('BG Justif'!$Q$5)+1),ROWS(B$4:B32))),"")</f>
        <v/>
      </c>
      <c r="C32" s="219">
        <f>IF(ISNA(VLOOKUP($B32,'BG Justif'!$A$5:$M$897,2,0)),0,VLOOKUP($B32,'BG Justif'!$A$5:$M$897,2,0))</f>
        <v>0</v>
      </c>
      <c r="D32" s="3">
        <f>IF(ISNA(VLOOKUP($B32,'BG Justif'!$A$5:$M$897,12,0)),0,VLOOKUP(B32,'BG Justif'!$A$5:$M$897,12,0))</f>
        <v>0</v>
      </c>
      <c r="E32" s="3"/>
      <c r="F32" s="3"/>
      <c r="G32" s="3"/>
      <c r="H32" s="3">
        <f t="shared" si="1"/>
        <v>0</v>
      </c>
      <c r="I32" s="3">
        <f>IF(ISNA(VLOOKUP($B32,'BG Justif'!$A$5:$M$897,13,0)),0,VLOOKUP($B32,'BG Justif'!$A$5:$M$897,13,0))</f>
        <v>0</v>
      </c>
      <c r="J32" s="208">
        <f t="shared" si="2"/>
        <v>0</v>
      </c>
      <c r="K32" s="223"/>
    </row>
    <row r="33" spans="1:12">
      <c r="A33" s="189" t="str">
        <f t="shared" si="0"/>
        <v>FAUX</v>
      </c>
      <c r="B33" s="49" t="str">
        <f t="array" ref="B33">IF(ROWS(B$4:B33)&lt;=COUNTIF('BG Justif'!$Q$5:$Q$995,$B$1),INDEX('BG Justif'!$A$5:$A$995,SMALL(IF('BG Justif'!$Q$5:$Q$995=$B$1,ROW('BG Justif'!$Q$5:$Q$995)-ROW('BG Justif'!$Q$5)+1),ROWS(B$4:B33))),"")</f>
        <v/>
      </c>
      <c r="C33" s="219">
        <f>IF(ISNA(VLOOKUP($B33,'BG Justif'!$A$5:$M$897,2,0)),0,VLOOKUP($B33,'BG Justif'!$A$5:$M$897,2,0))</f>
        <v>0</v>
      </c>
      <c r="D33" s="3">
        <f>IF(ISNA(VLOOKUP($B33,'BG Justif'!$A$5:$M$897,12,0)),0,VLOOKUP(B33,'BG Justif'!$A$5:$M$897,12,0))</f>
        <v>0</v>
      </c>
      <c r="E33" s="3"/>
      <c r="F33" s="3"/>
      <c r="G33" s="3"/>
      <c r="H33" s="3">
        <f t="shared" si="1"/>
        <v>0</v>
      </c>
      <c r="I33" s="3">
        <f>IF(ISNA(VLOOKUP($B33,'BG Justif'!$A$5:$M$897,13,0)),0,VLOOKUP($B33,'BG Justif'!$A$5:$M$897,13,0))</f>
        <v>0</v>
      </c>
      <c r="J33" s="208">
        <f t="shared" si="2"/>
        <v>0</v>
      </c>
      <c r="K33" s="223"/>
    </row>
    <row r="34" spans="1:12">
      <c r="A34" s="189" t="str">
        <f t="shared" si="0"/>
        <v>FAUX</v>
      </c>
      <c r="B34" s="49" t="str">
        <f t="array" ref="B34">IF(ROWS(B$4:B34)&lt;=COUNTIF('BG Justif'!$Q$5:$Q$995,$B$1),INDEX('BG Justif'!$A$5:$A$995,SMALL(IF('BG Justif'!$Q$5:$Q$995=$B$1,ROW('BG Justif'!$Q$5:$Q$995)-ROW('BG Justif'!$Q$5)+1),ROWS(B$4:B34))),"")</f>
        <v/>
      </c>
      <c r="C34" s="219">
        <f>IF(ISNA(VLOOKUP($B34,'BG Justif'!$A$5:$M$897,2,0)),0,VLOOKUP($B34,'BG Justif'!$A$5:$M$897,2,0))</f>
        <v>0</v>
      </c>
      <c r="D34" s="3">
        <f>IF(ISNA(VLOOKUP($B34,'BG Justif'!$A$5:$M$897,12,0)),0,VLOOKUP(B34,'BG Justif'!$A$5:$M$897,12,0))</f>
        <v>0</v>
      </c>
      <c r="E34" s="3"/>
      <c r="F34" s="3"/>
      <c r="G34" s="3"/>
      <c r="H34" s="3">
        <f t="shared" si="1"/>
        <v>0</v>
      </c>
      <c r="I34" s="3">
        <f>IF(ISNA(VLOOKUP($B34,'BG Justif'!$A$5:$M$897,13,0)),0,VLOOKUP($B34,'BG Justif'!$A$5:$M$897,13,0))</f>
        <v>0</v>
      </c>
      <c r="J34" s="208">
        <f t="shared" si="2"/>
        <v>0</v>
      </c>
      <c r="K34" s="223"/>
    </row>
    <row r="35" spans="1:12">
      <c r="A35" s="189" t="str">
        <f t="shared" si="0"/>
        <v>FAUX</v>
      </c>
      <c r="B35" s="49" t="str">
        <f t="array" ref="B35">IF(ROWS(B$4:B35)&lt;=COUNTIF('BG Justif'!$Q$5:$Q$995,$B$1),INDEX('BG Justif'!$A$5:$A$995,SMALL(IF('BG Justif'!$Q$5:$Q$995=$B$1,ROW('BG Justif'!$Q$5:$Q$995)-ROW('BG Justif'!$Q$5)+1),ROWS(B$4:B35))),"")</f>
        <v/>
      </c>
      <c r="C35" s="219">
        <f>IF(ISNA(VLOOKUP($B35,'BG Justif'!$A$5:$M$897,2,0)),0,VLOOKUP($B35,'BG Justif'!$A$5:$M$897,2,0))</f>
        <v>0</v>
      </c>
      <c r="D35" s="3">
        <f>IF(ISNA(VLOOKUP($B35,'BG Justif'!$A$5:$M$897,12,0)),0,VLOOKUP(B35,'BG Justif'!$A$5:$M$897,12,0))</f>
        <v>0</v>
      </c>
      <c r="E35" s="3"/>
      <c r="F35" s="3"/>
      <c r="G35" s="3"/>
      <c r="H35" s="3">
        <f t="shared" si="1"/>
        <v>0</v>
      </c>
      <c r="I35" s="3">
        <f>IF(ISNA(VLOOKUP($B35,'BG Justif'!$A$5:$M$897,13,0)),0,VLOOKUP($B35,'BG Justif'!$A$5:$M$897,13,0))</f>
        <v>0</v>
      </c>
      <c r="J35" s="208">
        <f t="shared" si="2"/>
        <v>0</v>
      </c>
      <c r="K35" s="223"/>
    </row>
    <row r="36" spans="1:12">
      <c r="A36" s="189" t="str">
        <f t="shared" si="0"/>
        <v>FAUX</v>
      </c>
      <c r="B36" s="49" t="str">
        <f t="array" ref="B36">IF(ROWS(B$4:B36)&lt;=COUNTIF('BG Justif'!$Q$5:$Q$995,$B$1),INDEX('BG Justif'!$A$5:$A$995,SMALL(IF('BG Justif'!$Q$5:$Q$995=$B$1,ROW('BG Justif'!$Q$5:$Q$995)-ROW('BG Justif'!$Q$5)+1),ROWS(B$4:B36))),"")</f>
        <v/>
      </c>
      <c r="C36" s="219">
        <f>IF(ISNA(VLOOKUP($B36,'BG Justif'!$A$5:$M$897,2,0)),0,VLOOKUP($B36,'BG Justif'!$A$5:$M$897,2,0))</f>
        <v>0</v>
      </c>
      <c r="D36" s="3">
        <f>IF(ISNA(VLOOKUP($B36,'BG Justif'!$A$5:$M$897,12,0)),0,VLOOKUP(B36,'BG Justif'!$A$5:$M$897,12,0))</f>
        <v>0</v>
      </c>
      <c r="E36" s="3"/>
      <c r="F36" s="3"/>
      <c r="G36" s="3"/>
      <c r="H36" s="3">
        <f t="shared" si="1"/>
        <v>0</v>
      </c>
      <c r="I36" s="3">
        <f>IF(ISNA(VLOOKUP($B36,'BG Justif'!$A$5:$M$897,13,0)),0,VLOOKUP($B36,'BG Justif'!$A$5:$M$897,13,0))</f>
        <v>0</v>
      </c>
      <c r="J36" s="208">
        <f t="shared" si="2"/>
        <v>0</v>
      </c>
      <c r="K36" s="223"/>
    </row>
    <row r="37" spans="1:12">
      <c r="A37" s="189" t="str">
        <f t="shared" si="0"/>
        <v>FAUX</v>
      </c>
      <c r="B37" s="49" t="str">
        <f t="array" ref="B37">IF(ROWS(B$4:B37)&lt;=COUNTIF('BG Justif'!$Q$5:$Q$995,$B$1),INDEX('BG Justif'!$A$5:$A$995,SMALL(IF('BG Justif'!$Q$5:$Q$995=$B$1,ROW('BG Justif'!$Q$5:$Q$995)-ROW('BG Justif'!$Q$5)+1),ROWS(B$4:B37))),"")</f>
        <v/>
      </c>
      <c r="C37" s="219">
        <f>IF(ISNA(VLOOKUP($B37,'BG Justif'!$A$5:$M$897,2,0)),0,VLOOKUP($B37,'BG Justif'!$A$5:$M$897,2,0))</f>
        <v>0</v>
      </c>
      <c r="D37" s="3">
        <f>IF(ISNA(VLOOKUP($B37,'BG Justif'!$A$5:$M$897,12,0)),0,VLOOKUP(B37,'BG Justif'!$A$5:$M$897,12,0))</f>
        <v>0</v>
      </c>
      <c r="E37" s="3"/>
      <c r="F37" s="3"/>
      <c r="G37" s="3"/>
      <c r="H37" s="3">
        <f t="shared" si="1"/>
        <v>0</v>
      </c>
      <c r="I37" s="3">
        <f>IF(ISNA(VLOOKUP($B37,'BG Justif'!$A$5:$M$897,13,0)),0,VLOOKUP($B37,'BG Justif'!$A$5:$M$897,13,0))</f>
        <v>0</v>
      </c>
      <c r="J37" s="208">
        <f t="shared" si="2"/>
        <v>0</v>
      </c>
      <c r="K37" s="223"/>
    </row>
    <row r="38" spans="1:12" s="57" customFormat="1">
      <c r="A38" s="189" t="str">
        <f t="shared" si="0"/>
        <v>FAUX</v>
      </c>
      <c r="B38" s="49" t="str">
        <f t="array" ref="B38">IF(ROWS(B$4:B38)&lt;=COUNTIF('BG Justif'!$Q$5:$Q$995,$B$1),INDEX('BG Justif'!$A$5:$A$995,SMALL(IF('BG Justif'!$Q$5:$Q$995=$B$1,ROW('BG Justif'!$Q$5:$Q$995)-ROW('BG Justif'!$Q$5)+1),ROWS(B$4:B38))),"")</f>
        <v/>
      </c>
      <c r="C38" s="219">
        <f>IF(ISNA(VLOOKUP($B38,'BG Justif'!$A$5:$M$897,2,0)),0,VLOOKUP($B38,'BG Justif'!$A$5:$M$897,2,0))</f>
        <v>0</v>
      </c>
      <c r="D38" s="3">
        <f>IF(ISNA(VLOOKUP($B38,'BG Justif'!$A$5:$M$897,12,0)),0,VLOOKUP(B38,'BG Justif'!$A$5:$M$897,12,0))</f>
        <v>0</v>
      </c>
      <c r="E38" s="3"/>
      <c r="F38" s="3"/>
      <c r="G38" s="3"/>
      <c r="H38" s="3">
        <f t="shared" si="1"/>
        <v>0</v>
      </c>
      <c r="I38" s="3">
        <f>IF(ISNA(VLOOKUP($B38,'BG Justif'!$A$5:$M$897,13,0)),0,VLOOKUP($B38,'BG Justif'!$A$5:$M$897,13,0))</f>
        <v>0</v>
      </c>
      <c r="J38" s="208">
        <f t="shared" si="2"/>
        <v>0</v>
      </c>
      <c r="K38" s="223"/>
      <c r="L38" s="54"/>
    </row>
    <row r="39" spans="1:12" s="57" customFormat="1">
      <c r="A39" s="189" t="str">
        <f t="shared" si="0"/>
        <v>FAUX</v>
      </c>
      <c r="B39" s="49" t="str">
        <f t="array" ref="B39">IF(ROWS(B$4:B39)&lt;=COUNTIF('BG Justif'!$Q$5:$Q$995,$B$1),INDEX('BG Justif'!$A$5:$A$995,SMALL(IF('BG Justif'!$Q$5:$Q$995=$B$1,ROW('BG Justif'!$Q$5:$Q$995)-ROW('BG Justif'!$Q$5)+1),ROWS(B$4:B39))),"")</f>
        <v/>
      </c>
      <c r="C39" s="219">
        <f>IF(ISNA(VLOOKUP($B39,'BG Justif'!$A$5:$M$897,2,0)),0,VLOOKUP($B39,'BG Justif'!$A$5:$M$897,2,0))</f>
        <v>0</v>
      </c>
      <c r="D39" s="3">
        <f>IF(ISNA(VLOOKUP($B39,'BG Justif'!$A$5:$M$897,12,0)),0,VLOOKUP(B39,'BG Justif'!$A$5:$M$897,12,0))</f>
        <v>0</v>
      </c>
      <c r="E39" s="3"/>
      <c r="F39" s="3"/>
      <c r="G39" s="3"/>
      <c r="H39" s="3">
        <f t="shared" ref="H39:H46" si="3">IF(ISNUMBER(D39+E39-F39),(D39+E39-F39),0)</f>
        <v>0</v>
      </c>
      <c r="I39" s="3">
        <f>IF(ISNA(VLOOKUP($B39,'BG Justif'!$A$5:$M$897,13,0)),0,VLOOKUP($B39,'BG Justif'!$A$5:$M$897,13,0))</f>
        <v>0</v>
      </c>
      <c r="J39" s="208">
        <f t="shared" ref="J39:J46" si="4">H39-I39</f>
        <v>0</v>
      </c>
      <c r="K39" s="223"/>
      <c r="L39" s="54"/>
    </row>
    <row r="40" spans="1:12" s="57" customFormat="1">
      <c r="A40" s="189" t="str">
        <f t="shared" si="0"/>
        <v>FAUX</v>
      </c>
      <c r="B40" s="49" t="str">
        <f t="array" ref="B40">IF(ROWS(B$4:B40)&lt;=COUNTIF('BG Justif'!$Q$5:$Q$995,$B$1),INDEX('BG Justif'!$A$5:$A$995,SMALL(IF('BG Justif'!$Q$5:$Q$995=$B$1,ROW('BG Justif'!$Q$5:$Q$995)-ROW('BG Justif'!$Q$5)+1),ROWS(B$4:B40))),"")</f>
        <v/>
      </c>
      <c r="C40" s="219">
        <f>IF(ISNA(VLOOKUP($B40,'BG Justif'!$A$5:$M$897,2,0)),0,VLOOKUP($B40,'BG Justif'!$A$5:$M$897,2,0))</f>
        <v>0</v>
      </c>
      <c r="D40" s="3">
        <f>IF(ISNA(VLOOKUP($B40,'BG Justif'!$A$5:$M$897,12,0)),0,VLOOKUP(B40,'BG Justif'!$A$5:$M$897,12,0))</f>
        <v>0</v>
      </c>
      <c r="E40" s="3"/>
      <c r="F40" s="3"/>
      <c r="G40" s="3"/>
      <c r="H40" s="3">
        <f t="shared" si="3"/>
        <v>0</v>
      </c>
      <c r="I40" s="3">
        <f>IF(ISNA(VLOOKUP($B40,'BG Justif'!$A$5:$M$897,13,0)),0,VLOOKUP($B40,'BG Justif'!$A$5:$M$897,13,0))</f>
        <v>0</v>
      </c>
      <c r="J40" s="208">
        <f t="shared" si="4"/>
        <v>0</v>
      </c>
      <c r="K40" s="223"/>
      <c r="L40" s="54"/>
    </row>
    <row r="41" spans="1:12" s="57" customFormat="1">
      <c r="A41" s="189" t="str">
        <f t="shared" si="0"/>
        <v>FAUX</v>
      </c>
      <c r="B41" s="49" t="str">
        <f t="array" ref="B41">IF(ROWS(B$4:B41)&lt;=COUNTIF('BG Justif'!$Q$5:$Q$995,$B$1),INDEX('BG Justif'!$A$5:$A$995,SMALL(IF('BG Justif'!$Q$5:$Q$995=$B$1,ROW('BG Justif'!$Q$5:$Q$995)-ROW('BG Justif'!$Q$5)+1),ROWS(B$4:B41))),"")</f>
        <v/>
      </c>
      <c r="C41" s="219">
        <f>IF(ISNA(VLOOKUP($B41,'BG Justif'!$A$5:$M$897,2,0)),0,VLOOKUP($B41,'BG Justif'!$A$5:$M$897,2,0))</f>
        <v>0</v>
      </c>
      <c r="D41" s="3">
        <f>IF(ISNA(VLOOKUP($B41,'BG Justif'!$A$5:$M$897,12,0)),0,VLOOKUP(B41,'BG Justif'!$A$5:$M$897,12,0))</f>
        <v>0</v>
      </c>
      <c r="E41" s="3"/>
      <c r="F41" s="3"/>
      <c r="G41" s="3"/>
      <c r="H41" s="3">
        <f t="shared" si="3"/>
        <v>0</v>
      </c>
      <c r="I41" s="3">
        <f>IF(ISNA(VLOOKUP($B41,'BG Justif'!$A$5:$M$897,13,0)),0,VLOOKUP($B41,'BG Justif'!$A$5:$M$897,13,0))</f>
        <v>0</v>
      </c>
      <c r="J41" s="208">
        <f t="shared" si="4"/>
        <v>0</v>
      </c>
      <c r="K41" s="223"/>
      <c r="L41" s="54"/>
    </row>
    <row r="42" spans="1:12" s="57" customFormat="1">
      <c r="A42" s="189" t="str">
        <f t="shared" si="0"/>
        <v>FAUX</v>
      </c>
      <c r="B42" s="49" t="str">
        <f t="array" ref="B42">IF(ROWS(B$4:B42)&lt;=COUNTIF('BG Justif'!$Q$5:$Q$995,$B$1),INDEX('BG Justif'!$A$5:$A$995,SMALL(IF('BG Justif'!$Q$5:$Q$995=$B$1,ROW('BG Justif'!$Q$5:$Q$995)-ROW('BG Justif'!$Q$5)+1),ROWS(B$4:B42))),"")</f>
        <v/>
      </c>
      <c r="C42" s="219">
        <f>IF(ISNA(VLOOKUP($B42,'BG Justif'!$A$5:$M$897,2,0)),0,VLOOKUP($B42,'BG Justif'!$A$5:$M$897,2,0))</f>
        <v>0</v>
      </c>
      <c r="D42" s="3">
        <f>IF(ISNA(VLOOKUP($B42,'BG Justif'!$A$5:$M$897,12,0)),0,VLOOKUP(B42,'BG Justif'!$A$5:$M$897,12,0))</f>
        <v>0</v>
      </c>
      <c r="E42" s="3"/>
      <c r="F42" s="3"/>
      <c r="G42" s="3"/>
      <c r="H42" s="3">
        <f t="shared" si="3"/>
        <v>0</v>
      </c>
      <c r="I42" s="3">
        <f>IF(ISNA(VLOOKUP($B42,'BG Justif'!$A$5:$M$897,13,0)),0,VLOOKUP($B42,'BG Justif'!$A$5:$M$897,13,0))</f>
        <v>0</v>
      </c>
      <c r="J42" s="208">
        <f t="shared" si="4"/>
        <v>0</v>
      </c>
      <c r="K42" s="223"/>
      <c r="L42" s="54"/>
    </row>
    <row r="43" spans="1:12" s="57" customFormat="1">
      <c r="A43" s="218" t="str">
        <f t="shared" si="0"/>
        <v>FAUX</v>
      </c>
      <c r="B43" s="49" t="str">
        <f t="array" ref="B43">IF(ROWS(B$4:B43)&lt;=COUNTIF('BG Justif'!$Q$5:$Q$995,$B$1),INDEX('BG Justif'!$A$5:$A$995,SMALL(IF('BG Justif'!$Q$5:$Q$995=$B$1,ROW('BG Justif'!$Q$5:$Q$995)-ROW('BG Justif'!$Q$5)+1),ROWS(B$4:B43))),"")</f>
        <v/>
      </c>
      <c r="C43" s="219">
        <f>IF(ISNA(VLOOKUP($B43,'BG Justif'!$A$5:$M$897,2,0)),0,VLOOKUP($B43,'BG Justif'!$A$5:$M$897,2,0))</f>
        <v>0</v>
      </c>
      <c r="D43" s="3">
        <f>IF(ISNA(VLOOKUP($B43,'BG Justif'!$A$5:$M$897,12,0)),0,VLOOKUP(B43,'BG Justif'!$A$5:$M$897,12,0))</f>
        <v>0</v>
      </c>
      <c r="E43" s="3"/>
      <c r="F43" s="3"/>
      <c r="G43" s="3"/>
      <c r="H43" s="3">
        <f t="shared" si="3"/>
        <v>0</v>
      </c>
      <c r="I43" s="3">
        <f>IF(ISNA(VLOOKUP($B43,'BG Justif'!$A$5:$M$897,13,0)),0,VLOOKUP($B43,'BG Justif'!$A$5:$M$897,13,0))</f>
        <v>0</v>
      </c>
      <c r="J43" s="208">
        <f t="shared" si="4"/>
        <v>0</v>
      </c>
      <c r="K43" s="223"/>
      <c r="L43" s="54"/>
    </row>
    <row r="44" spans="1:12" s="57" customFormat="1">
      <c r="A44" s="218" t="str">
        <f t="shared" si="0"/>
        <v>FAUX</v>
      </c>
      <c r="B44" s="49" t="str">
        <f t="array" ref="B44">IF(ROWS(B$4:B44)&lt;=COUNTIF('BG Justif'!$Q$5:$Q$995,$B$1),INDEX('BG Justif'!$A$5:$A$995,SMALL(IF('BG Justif'!$Q$5:$Q$995=$B$1,ROW('BG Justif'!$Q$5:$Q$995)-ROW('BG Justif'!$Q$5)+1),ROWS(B$4:B44))),"")</f>
        <v/>
      </c>
      <c r="C44" s="219">
        <f>IF(ISNA(VLOOKUP($B44,'BG Justif'!$A$5:$M$897,2,0)),0,VLOOKUP($B44,'BG Justif'!$A$5:$M$897,2,0))</f>
        <v>0</v>
      </c>
      <c r="D44" s="3">
        <f>IF(ISNA(VLOOKUP($B44,'BG Justif'!$A$5:$M$897,12,0)),0,VLOOKUP(B44,'BG Justif'!$A$5:$M$897,12,0))</f>
        <v>0</v>
      </c>
      <c r="E44" s="3"/>
      <c r="F44" s="3"/>
      <c r="G44" s="3"/>
      <c r="H44" s="3">
        <f t="shared" si="3"/>
        <v>0</v>
      </c>
      <c r="I44" s="3">
        <f>IF(ISNA(VLOOKUP($B44,'BG Justif'!$A$5:$M$897,13,0)),0,VLOOKUP($B44,'BG Justif'!$A$5:$M$897,13,0))</f>
        <v>0</v>
      </c>
      <c r="J44" s="208">
        <f t="shared" si="4"/>
        <v>0</v>
      </c>
      <c r="K44" s="223"/>
      <c r="L44" s="54"/>
    </row>
    <row r="45" spans="1:12" s="57" customFormat="1">
      <c r="A45" s="218" t="str">
        <f t="shared" si="0"/>
        <v>FAUX</v>
      </c>
      <c r="B45" s="49" t="str">
        <f t="array" ref="B45">IF(ROWS(B$4:B45)&lt;=COUNTIF('BG Justif'!$Q$5:$Q$995,$B$1),INDEX('BG Justif'!$A$5:$A$995,SMALL(IF('BG Justif'!$Q$5:$Q$995=$B$1,ROW('BG Justif'!$Q$5:$Q$995)-ROW('BG Justif'!$Q$5)+1),ROWS(B$4:B45))),"")</f>
        <v/>
      </c>
      <c r="C45" s="219">
        <f>IF(ISNA(VLOOKUP($B45,'BG Justif'!$A$5:$M$897,2,0)),0,VLOOKUP($B45,'BG Justif'!$A$5:$M$897,2,0))</f>
        <v>0</v>
      </c>
      <c r="D45" s="3">
        <f>IF(ISNA(VLOOKUP($B45,'BG Justif'!$A$5:$M$897,12,0)),0,VLOOKUP(B45,'BG Justif'!$A$5:$M$897,12,0))</f>
        <v>0</v>
      </c>
      <c r="E45" s="3"/>
      <c r="F45" s="3"/>
      <c r="G45" s="3"/>
      <c r="H45" s="3">
        <f t="shared" si="3"/>
        <v>0</v>
      </c>
      <c r="I45" s="3">
        <f>IF(ISNA(VLOOKUP($B45,'BG Justif'!$A$5:$M$897,13,0)),0,VLOOKUP($B45,'BG Justif'!$A$5:$M$897,13,0))</f>
        <v>0</v>
      </c>
      <c r="J45" s="208">
        <f t="shared" si="4"/>
        <v>0</v>
      </c>
      <c r="K45" s="223"/>
      <c r="L45" s="54"/>
    </row>
    <row r="46" spans="1:12" s="57" customFormat="1">
      <c r="A46" s="218" t="str">
        <f t="shared" si="0"/>
        <v>FAUX</v>
      </c>
      <c r="B46" s="49" t="str">
        <f t="array" ref="B46">IF(ROWS(B$4:B46)&lt;=COUNTIF('BG Justif'!$Q$5:$Q$995,$B$1),INDEX('BG Justif'!$A$5:$A$995,SMALL(IF('BG Justif'!$Q$5:$Q$995=$B$1,ROW('BG Justif'!$Q$5:$Q$995)-ROW('BG Justif'!$Q$5)+1),ROWS(B$4:B46))),"")</f>
        <v/>
      </c>
      <c r="C46" s="219">
        <f>IF(ISNA(VLOOKUP($B46,'BG Justif'!$A$5:$M$897,2,0)),0,VLOOKUP($B46,'BG Justif'!$A$5:$M$897,2,0))</f>
        <v>0</v>
      </c>
      <c r="D46" s="3">
        <f>IF(ISNA(VLOOKUP($B46,'BG Justif'!$A$5:$M$897,12,0)),0,VLOOKUP(B46,'BG Justif'!$A$5:$M$897,12,0))</f>
        <v>0</v>
      </c>
      <c r="E46" s="3"/>
      <c r="F46" s="3"/>
      <c r="G46" s="3"/>
      <c r="H46" s="3">
        <f t="shared" si="3"/>
        <v>0</v>
      </c>
      <c r="I46" s="3">
        <f>IF(ISNA(VLOOKUP($B46,'BG Justif'!$A$5:$M$897,13,0)),0,VLOOKUP($B46,'BG Justif'!$A$5:$M$897,13,0))</f>
        <v>0</v>
      </c>
      <c r="J46" s="208">
        <f t="shared" si="4"/>
        <v>0</v>
      </c>
      <c r="K46" s="223"/>
      <c r="L46" s="54"/>
    </row>
    <row r="47" spans="1:12">
      <c r="A47" s="218" t="str">
        <f t="shared" si="0"/>
        <v>FAUX</v>
      </c>
      <c r="B47" s="49" t="str">
        <f t="array" ref="B47">IF(ROWS(B$4:B47)&lt;=COUNTIF('BG Justif'!$Q$5:$Q$995,$B$1),INDEX('BG Justif'!$A$5:$A$995,SMALL(IF('BG Justif'!$Q$5:$Q$995=$B$1,ROW('BG Justif'!$Q$5:$Q$995)-ROW('BG Justif'!$Q$5)+1),ROWS(B$4:B47))),"")</f>
        <v/>
      </c>
      <c r="C47" s="219">
        <f>IF(ISNA(VLOOKUP($B47,'BG Justif'!$A$5:$M$897,2,0)),0,VLOOKUP($B47,'BG Justif'!$A$5:$M$897,2,0))</f>
        <v>0</v>
      </c>
      <c r="D47" s="3">
        <f>IF(ISNA(VLOOKUP($B47,'BG Justif'!$A$5:$M$897,12,0)),0,VLOOKUP(B47,'BG Justif'!$A$5:$M$897,12,0))</f>
        <v>0</v>
      </c>
      <c r="E47" s="3"/>
      <c r="F47" s="3"/>
      <c r="G47" s="3"/>
      <c r="H47" s="3">
        <f t="shared" si="1"/>
        <v>0</v>
      </c>
      <c r="I47" s="3">
        <f>IF(ISNA(VLOOKUP($B47,'BG Justif'!$A$5:$M$897,13,0)),0,VLOOKUP($B47,'BG Justif'!$A$5:$M$897,13,0))</f>
        <v>0</v>
      </c>
      <c r="J47" s="208">
        <f t="shared" si="2"/>
        <v>0</v>
      </c>
      <c r="K47" s="223"/>
    </row>
    <row r="48" spans="1:12">
      <c r="A48" s="189" t="str">
        <f t="shared" si="0"/>
        <v>FAUX</v>
      </c>
      <c r="B48" s="49" t="str">
        <f t="array" ref="B48">IF(ROWS(B$4:B48)&lt;=COUNTIF('BG Justif'!$Q$5:$Q$995,$B$1),INDEX('BG Justif'!$A$5:$A$995,SMALL(IF('BG Justif'!$Q$5:$Q$995=$B$1,ROW('BG Justif'!$Q$5:$Q$995)-ROW('BG Justif'!$Q$5)+1),ROWS(B$4:B48))),"")</f>
        <v/>
      </c>
      <c r="C48" s="219">
        <f>IF(ISNA(VLOOKUP($B48,'BG Justif'!$A$5:$M$897,2,0)),0,VLOOKUP($B48,'BG Justif'!$A$5:$M$897,2,0))</f>
        <v>0</v>
      </c>
      <c r="D48" s="3">
        <f>IF(ISNA(VLOOKUP($B48,'BG Justif'!$A$5:$M$897,12,0)),0,VLOOKUP(B48,'BG Justif'!$A$5:$M$897,12,0))</f>
        <v>0</v>
      </c>
      <c r="E48" s="3"/>
      <c r="F48" s="3"/>
      <c r="G48" s="3"/>
      <c r="H48" s="3">
        <f t="shared" si="1"/>
        <v>0</v>
      </c>
      <c r="I48" s="3">
        <f>IF(ISNA(VLOOKUP($B48,'BG Justif'!$A$5:$M$897,13,0)),0,VLOOKUP($B48,'BG Justif'!$A$5:$M$897,13,0))</f>
        <v>0</v>
      </c>
      <c r="J48" s="208">
        <f t="shared" si="2"/>
        <v>0</v>
      </c>
      <c r="K48" s="223"/>
    </row>
    <row r="49" spans="1:18">
      <c r="A49" s="189" t="str">
        <f t="shared" si="0"/>
        <v>FAUX</v>
      </c>
      <c r="B49" s="49" t="str">
        <f t="array" ref="B49">IF(ROWS(B$4:B49)&lt;=COUNTIF('BG Justif'!$Q$5:$Q$995,$B$1),INDEX('BG Justif'!$A$5:$A$995,SMALL(IF('BG Justif'!$Q$5:$Q$995=$B$1,ROW('BG Justif'!$Q$5:$Q$995)-ROW('BG Justif'!$Q$5)+1),ROWS(B$4:B49))),"")</f>
        <v/>
      </c>
      <c r="C49" s="219">
        <f>IF(ISNA(VLOOKUP($B49,'BG Justif'!$A$5:$M$897,2,0)),0,VLOOKUP($B49,'BG Justif'!$A$5:$M$897,2,0))</f>
        <v>0</v>
      </c>
      <c r="D49" s="3">
        <f>IF(ISNA(VLOOKUP($B49,'BG Justif'!$A$5:$M$897,12,0)),0,VLOOKUP(B49,'BG Justif'!$A$5:$M$897,12,0))</f>
        <v>0</v>
      </c>
      <c r="E49" s="3"/>
      <c r="F49" s="3"/>
      <c r="G49" s="3"/>
      <c r="H49" s="3">
        <f t="shared" si="1"/>
        <v>0</v>
      </c>
      <c r="I49" s="3">
        <f>IF(ISNA(VLOOKUP($B49,'BG Justif'!$A$5:$M$897,13,0)),0,VLOOKUP($B49,'BG Justif'!$A$5:$M$897,13,0))</f>
        <v>0</v>
      </c>
      <c r="J49" s="208">
        <f t="shared" si="2"/>
        <v>0</v>
      </c>
      <c r="K49" s="223"/>
    </row>
    <row r="50" spans="1:18">
      <c r="A50" s="189" t="str">
        <f t="shared" si="0"/>
        <v>FAUX</v>
      </c>
      <c r="B50" s="49" t="str">
        <f t="array" ref="B50">IF(ROWS(B$4:B50)&lt;=COUNTIF('BG Justif'!$Q$5:$Q$995,$B$1),INDEX('BG Justif'!$A$5:$A$995,SMALL(IF('BG Justif'!$Q$5:$Q$995=$B$1,ROW('BG Justif'!$Q$5:$Q$995)-ROW('BG Justif'!$Q$5)+1),ROWS(B$4:B50))),"")</f>
        <v/>
      </c>
      <c r="C50" s="219">
        <f>IF(ISNA(VLOOKUP($B50,'BG Justif'!$A$5:$M$897,2,0)),0,VLOOKUP($B50,'BG Justif'!$A$5:$M$897,2,0))</f>
        <v>0</v>
      </c>
      <c r="D50" s="3">
        <f>IF(ISNA(VLOOKUP($B50,'BG Justif'!$A$5:$M$897,12,0)),0,VLOOKUP(B50,'BG Justif'!$A$5:$M$897,12,0))</f>
        <v>0</v>
      </c>
      <c r="E50" s="3"/>
      <c r="F50" s="3"/>
      <c r="G50" s="3"/>
      <c r="H50" s="3">
        <f t="shared" si="1"/>
        <v>0</v>
      </c>
      <c r="I50" s="3">
        <f>IF(ISNA(VLOOKUP($B50,'BG Justif'!$A$5:$M$897,13,0)),0,VLOOKUP($B50,'BG Justif'!$A$5:$M$897,13,0))</f>
        <v>0</v>
      </c>
      <c r="J50" s="208">
        <f t="shared" si="2"/>
        <v>0</v>
      </c>
      <c r="K50" s="223"/>
    </row>
    <row r="51" spans="1:18">
      <c r="A51" s="189" t="str">
        <f t="shared" si="0"/>
        <v>FAUX</v>
      </c>
      <c r="B51" s="49" t="str">
        <f t="array" ref="B51">IF(ROWS(B$4:B51)&lt;=COUNTIF('BG Justif'!$Q$5:$Q$995,$B$1),INDEX('BG Justif'!$A$5:$A$995,SMALL(IF('BG Justif'!$Q$5:$Q$995=$B$1,ROW('BG Justif'!$Q$5:$Q$995)-ROW('BG Justif'!$Q$5)+1),ROWS(B$4:B51))),"")</f>
        <v/>
      </c>
      <c r="C51" s="219">
        <f>IF(ISNA(VLOOKUP($B51,'BG Justif'!$A$5:$M$897,2,0)),0,VLOOKUP($B51,'BG Justif'!$A$5:$M$897,2,0))</f>
        <v>0</v>
      </c>
      <c r="D51" s="3">
        <f>IF(ISNA(VLOOKUP($B51,'BG Justif'!$A$5:$M$897,12,0)),0,VLOOKUP(B51,'BG Justif'!$A$5:$M$897,12,0))</f>
        <v>0</v>
      </c>
      <c r="E51" s="3"/>
      <c r="F51" s="3"/>
      <c r="G51" s="3"/>
      <c r="H51" s="3">
        <f t="shared" si="1"/>
        <v>0</v>
      </c>
      <c r="I51" s="3">
        <f>IF(ISNA(VLOOKUP($B51,'BG Justif'!$A$5:$M$897,13,0)),0,VLOOKUP($B51,'BG Justif'!$A$5:$M$897,13,0))</f>
        <v>0</v>
      </c>
      <c r="J51" s="208">
        <f t="shared" si="2"/>
        <v>0</v>
      </c>
      <c r="K51" s="223"/>
    </row>
    <row r="52" spans="1:18">
      <c r="A52" s="189" t="str">
        <f t="shared" si="0"/>
        <v>FAUX</v>
      </c>
      <c r="B52" s="49" t="str">
        <f t="array" ref="B52">IF(ROWS(B$4:B52)&lt;=COUNTIF('BG Justif'!$Q$5:$Q$995,$B$1),INDEX('BG Justif'!$A$5:$A$995,SMALL(IF('BG Justif'!$Q$5:$Q$995=$B$1,ROW('BG Justif'!$Q$5:$Q$995)-ROW('BG Justif'!$Q$5)+1),ROWS(B$4:B52))),"")</f>
        <v/>
      </c>
      <c r="C52" s="219">
        <f>IF(ISNA(VLOOKUP($B52,'BG Justif'!$A$5:$M$897,2,0)),0,VLOOKUP($B52,'BG Justif'!$A$5:$M$897,2,0))</f>
        <v>0</v>
      </c>
      <c r="D52" s="3">
        <f>IF(ISNA(VLOOKUP($B52,'BG Justif'!$A$5:$M$897,12,0)),0,VLOOKUP(B52,'BG Justif'!$A$5:$M$897,12,0))</f>
        <v>0</v>
      </c>
      <c r="E52" s="3"/>
      <c r="F52" s="3"/>
      <c r="G52" s="3"/>
      <c r="H52" s="3">
        <f t="shared" si="1"/>
        <v>0</v>
      </c>
      <c r="I52" s="3">
        <f>IF(ISNA(VLOOKUP($B52,'BG Justif'!$A$5:$M$897,13,0)),0,VLOOKUP($B52,'BG Justif'!$A$5:$M$897,13,0))</f>
        <v>0</v>
      </c>
      <c r="J52" s="208">
        <f t="shared" si="2"/>
        <v>0</v>
      </c>
      <c r="K52" s="223"/>
    </row>
    <row r="53" spans="1:18">
      <c r="A53" s="189" t="str">
        <f t="shared" si="0"/>
        <v>FAUX</v>
      </c>
      <c r="B53" s="49" t="str">
        <f t="array" ref="B53">IF(ROWS(B$4:B53)&lt;=COUNTIF('BG Justif'!$Q$5:$Q$995,$B$1),INDEX('BG Justif'!$A$5:$A$995,SMALL(IF('BG Justif'!$Q$5:$Q$995=$B$1,ROW('BG Justif'!$Q$5:$Q$995)-ROW('BG Justif'!$Q$5)+1),ROWS(B$4:B53))),"")</f>
        <v/>
      </c>
      <c r="C53" s="219">
        <f>IF(ISNA(VLOOKUP($B53,'BG Justif'!$A$5:$M$897,2,0)),0,VLOOKUP($B53,'BG Justif'!$A$5:$M$897,2,0))</f>
        <v>0</v>
      </c>
      <c r="D53" s="3">
        <f>IF(ISNA(VLOOKUP($B53,'BG Justif'!$A$5:$M$897,12,0)),0,VLOOKUP(B53,'BG Justif'!$A$5:$M$897,12,0))</f>
        <v>0</v>
      </c>
      <c r="E53" s="3"/>
      <c r="F53" s="3"/>
      <c r="G53" s="3"/>
      <c r="H53" s="3">
        <f t="shared" si="1"/>
        <v>0</v>
      </c>
      <c r="I53" s="3">
        <f>IF(ISNA(VLOOKUP($B53,'BG Justif'!$A$5:$M$897,13,0)),0,VLOOKUP($B53,'BG Justif'!$A$5:$M$897,13,0))</f>
        <v>0</v>
      </c>
      <c r="J53" s="208">
        <f t="shared" si="2"/>
        <v>0</v>
      </c>
      <c r="K53" s="223"/>
    </row>
    <row r="54" spans="1:18">
      <c r="A54" s="189" t="str">
        <f t="shared" si="0"/>
        <v>FAUX</v>
      </c>
      <c r="B54" s="49" t="str">
        <f t="array" ref="B54">IF(ROWS(B$4:B54)&lt;=COUNTIF('BG Justif'!$Q$5:$Q$995,$B$1),INDEX('BG Justif'!$A$5:$A$995,SMALL(IF('BG Justif'!$Q$5:$Q$995=$B$1,ROW('BG Justif'!$Q$5:$Q$995)-ROW('BG Justif'!$Q$5)+1),ROWS(B$4:B54))),"")</f>
        <v/>
      </c>
      <c r="C54" s="219">
        <f>IF(ISNA(VLOOKUP($B54,'BG Justif'!$A$5:$M$897,2,0)),0,VLOOKUP($B54,'BG Justif'!$A$5:$M$897,2,0))</f>
        <v>0</v>
      </c>
      <c r="D54" s="3">
        <f>IF(ISNA(VLOOKUP($B54,'BG Justif'!$A$5:$M$897,12,0)),0,VLOOKUP(B54,'BG Justif'!$A$5:$M$897,12,0))</f>
        <v>0</v>
      </c>
      <c r="E54" s="3"/>
      <c r="F54" s="3"/>
      <c r="G54" s="3"/>
      <c r="H54" s="3">
        <f t="shared" si="1"/>
        <v>0</v>
      </c>
      <c r="I54" s="3">
        <f>IF(ISNA(VLOOKUP($B54,'BG Justif'!$A$5:$M$897,13,0)),0,VLOOKUP($B54,'BG Justif'!$A$5:$M$897,13,0))</f>
        <v>0</v>
      </c>
      <c r="J54" s="208">
        <f t="shared" si="2"/>
        <v>0</v>
      </c>
      <c r="K54" s="223"/>
    </row>
    <row r="55" spans="1:18">
      <c r="A55" s="218" t="str">
        <f t="shared" si="0"/>
        <v>FAUX</v>
      </c>
      <c r="B55" s="49" t="str">
        <f t="array" ref="B55">IF(ROWS(B$4:B55)&lt;=COUNTIF('BG Justif'!$Q$5:$Q$995,$B$1),INDEX('BG Justif'!$A$5:$A$995,SMALL(IF('BG Justif'!$Q$5:$Q$995=$B$1,ROW('BG Justif'!$Q$5:$Q$995)-ROW('BG Justif'!$Q$5)+1),ROWS(B$4:B55))),"")</f>
        <v/>
      </c>
      <c r="C55" s="220">
        <f>IF(ISNA(VLOOKUP($B55,'BG Justif'!$A$5:$M$897,2,0)),0,VLOOKUP($B55,'BG Justif'!$A$5:$M$897,2,0))</f>
        <v>0</v>
      </c>
      <c r="D55" s="3">
        <f>IF(ISNA(VLOOKUP($B55,'BG Justif'!$A$5:$M$897,12,0)),0,VLOOKUP(B55,'BG Justif'!$A$5:$M$897,12,0))</f>
        <v>0</v>
      </c>
      <c r="E55" s="3"/>
      <c r="F55" s="3"/>
      <c r="G55" s="3"/>
      <c r="H55" s="3">
        <f t="shared" si="1"/>
        <v>0</v>
      </c>
      <c r="I55" s="3">
        <f>IF(ISNA(VLOOKUP($B55,'BG Justif'!$A$5:$M$897,13,0)),0,VLOOKUP($B55,'BG Justif'!$A$5:$M$897,13,0))</f>
        <v>0</v>
      </c>
      <c r="J55" s="208">
        <f t="shared" si="2"/>
        <v>0</v>
      </c>
      <c r="K55" s="223"/>
    </row>
    <row r="56" spans="1:18">
      <c r="A56" s="189" t="str">
        <f t="shared" si="0"/>
        <v>FAUX</v>
      </c>
      <c r="B56" s="49" t="str">
        <f t="array" ref="B56">IF(ROWS(B$4:B56)&lt;=COUNTIF('BG Justif'!$Q$5:$Q$995,$B$1),INDEX('BG Justif'!$A$5:$A$995,SMALL(IF('BG Justif'!$Q$5:$Q$995=$B$1,ROW('BG Justif'!$Q$5:$Q$995)-ROW('BG Justif'!$Q$5)+1),ROWS(B$4:B56))),"")</f>
        <v/>
      </c>
      <c r="C56" s="219">
        <f>IF(ISNA(VLOOKUP($B56,'BG Justif'!$A$5:$M$897,2,0)),0,VLOOKUP($B56,'BG Justif'!$A$5:$M$897,2,0))</f>
        <v>0</v>
      </c>
      <c r="D56" s="3">
        <f>IF(ISNA(VLOOKUP($B56,'BG Justif'!$A$5:$M$897,12,0)),0,VLOOKUP(B56,'BG Justif'!$A$5:$M$897,12,0))</f>
        <v>0</v>
      </c>
      <c r="E56" s="3"/>
      <c r="F56" s="3"/>
      <c r="G56" s="3"/>
      <c r="H56" s="3">
        <f t="shared" si="1"/>
        <v>0</v>
      </c>
      <c r="I56" s="3">
        <f>IF(ISNA(VLOOKUP($B56,'BG Justif'!$A$5:$M$897,13,0)),0,VLOOKUP($B56,'BG Justif'!$A$5:$M$897,13,0))</f>
        <v>0</v>
      </c>
      <c r="J56" s="208">
        <f t="shared" si="2"/>
        <v>0</v>
      </c>
      <c r="K56" s="223"/>
    </row>
    <row r="57" spans="1:18">
      <c r="A57" s="218" t="str">
        <f>IF(OR(D57&lt;&gt;0,H57&lt;&gt;0,I57&lt;&gt;0,C57&lt;&gt;0),"VRAI","FAUX")</f>
        <v>VRAI</v>
      </c>
      <c r="C57" s="221" t="s">
        <v>0</v>
      </c>
      <c r="D57" s="3"/>
      <c r="E57" s="3"/>
      <c r="F57" s="3"/>
      <c r="G57" s="3"/>
      <c r="H57" s="3"/>
      <c r="I57" s="3"/>
      <c r="J57" s="208"/>
      <c r="K57" s="223"/>
    </row>
    <row r="58" spans="1:18">
      <c r="A58" s="218" t="str">
        <f t="shared" ref="A58:A61" si="5">IF(OR(D58&lt;&gt;0,H58&lt;&gt;0,I58&lt;&gt;0,C58&lt;&gt;0),"VRAI","FAUX")</f>
        <v>FAUX</v>
      </c>
      <c r="B58" s="49">
        <v>14100000</v>
      </c>
      <c r="C58" s="222">
        <f>IF(ISNA(VLOOKUP($B58,'BG Justif'!$A$5:$M$897,2,0)),0,VLOOKUP($B58,'BG Justif'!$A$5:$M$897,2,0))</f>
        <v>0</v>
      </c>
      <c r="D58" s="3">
        <f>IF(ISNA(VLOOKUP($B58,'BG Justif'!$A$5:$M$897,12,0)),0,VLOOKUP(B58,'BG Justif'!$A$5:$M$897,12,0))</f>
        <v>0</v>
      </c>
      <c r="E58" s="3"/>
      <c r="F58" s="3"/>
      <c r="G58" s="3"/>
      <c r="H58" s="3">
        <f t="shared" si="1"/>
        <v>0</v>
      </c>
      <c r="I58" s="3">
        <f>IF(ISNA(VLOOKUP($B58,'BG Justif'!$A$5:$M$897,13,0)),0,VLOOKUP($B58,'BG Justif'!$A$5:$M$897,13,0))</f>
        <v>0</v>
      </c>
      <c r="J58" s="208">
        <f t="shared" si="2"/>
        <v>0</v>
      </c>
      <c r="K58" s="223"/>
    </row>
    <row r="59" spans="1:18" s="57" customFormat="1">
      <c r="A59" s="189" t="str">
        <f t="shared" si="5"/>
        <v>FAUX</v>
      </c>
      <c r="B59" s="49">
        <v>14200000</v>
      </c>
      <c r="C59" s="222">
        <f>IF(ISNA(VLOOKUP($B59,'BG Justif'!$A$5:$M$897,2,0)),0,VLOOKUP($B59,'BG Justif'!$A$5:$M$897,2,0))</f>
        <v>0</v>
      </c>
      <c r="D59" s="3">
        <f>IF(ISNA(VLOOKUP($B59,'BG Justif'!$A$5:$M$897,12,0)),0,VLOOKUP(B59,'BG Justif'!$A$5:$M$897,12,0))</f>
        <v>0</v>
      </c>
      <c r="E59" s="3"/>
      <c r="F59" s="3"/>
      <c r="G59" s="3"/>
      <c r="H59" s="3">
        <f t="shared" ref="H59:H60" si="6">IF(ISNUMBER(D59+E59-F59),(D59+E59-F59),0)</f>
        <v>0</v>
      </c>
      <c r="I59" s="3">
        <f>IF(ISNA(VLOOKUP($B59,'BG Justif'!$A$5:$M$897,13,0)),0,VLOOKUP($B59,'BG Justif'!$A$5:$M$897,13,0))</f>
        <v>0</v>
      </c>
      <c r="J59" s="208">
        <f t="shared" ref="J59:J60" si="7">H59-I59</f>
        <v>0</v>
      </c>
      <c r="K59" s="223"/>
      <c r="L59" s="54"/>
    </row>
    <row r="60" spans="1:18">
      <c r="A60" s="189" t="str">
        <f t="shared" si="5"/>
        <v>FAUX</v>
      </c>
      <c r="B60" s="49">
        <v>14860000</v>
      </c>
      <c r="C60" s="222">
        <f>IF(ISNA(VLOOKUP($B60,'BG Justif'!$A$5:$M$897,2,0)),0,VLOOKUP($B60,'BG Justif'!$A$5:$M$897,2,0))</f>
        <v>0</v>
      </c>
      <c r="D60" s="3">
        <f>IF(ISNA(VLOOKUP($B60,'BG Justif'!$A$5:$M$897,12,0)),0,VLOOKUP(B60,'BG Justif'!$A$5:$M$897,12,0))</f>
        <v>0</v>
      </c>
      <c r="E60" s="3"/>
      <c r="F60" s="3"/>
      <c r="G60" s="3"/>
      <c r="H60" s="3">
        <f t="shared" si="6"/>
        <v>0</v>
      </c>
      <c r="I60" s="3">
        <f>IF(ISNA(VLOOKUP($B60,'BG Justif'!$A$5:$M$897,13,0)),0,VLOOKUP($B60,'BG Justif'!$A$5:$M$897,13,0))</f>
        <v>0</v>
      </c>
      <c r="J60" s="3">
        <f t="shared" si="7"/>
        <v>0</v>
      </c>
      <c r="K60" s="223"/>
    </row>
    <row r="61" spans="1:18" s="57" customFormat="1">
      <c r="A61" s="218" t="str">
        <f t="shared" si="5"/>
        <v>FAUX</v>
      </c>
      <c r="B61" s="49">
        <v>14861000</v>
      </c>
      <c r="C61" s="222">
        <f>IF(ISNA(VLOOKUP($B61,'BG Justif'!$A$5:$M$897,2,0)),0,VLOOKUP($B61,'BG Justif'!$A$5:$M$897,2,0))</f>
        <v>0</v>
      </c>
      <c r="D61" s="3">
        <f>IF(ISNA(VLOOKUP($B61,'BG Justif'!$A$5:$M$897,12,0)),0,VLOOKUP(B61,'BG Justif'!$A$5:$M$897,12,0))</f>
        <v>0</v>
      </c>
      <c r="E61" s="3"/>
      <c r="F61" s="3"/>
      <c r="G61" s="3"/>
      <c r="H61" s="3">
        <f t="shared" ref="H61" si="8">IF(ISNUMBER(D61+E61-F61),(D61+E61-F61),0)</f>
        <v>0</v>
      </c>
      <c r="I61" s="3">
        <f>IF(ISNA(VLOOKUP($B61,'BG Justif'!$A$5:$M$897,13,0)),0,VLOOKUP($B61,'BG Justif'!$A$5:$M$897,13,0))</f>
        <v>0</v>
      </c>
      <c r="J61" s="208">
        <f t="shared" ref="J61" si="9">H61-I61</f>
        <v>0</v>
      </c>
      <c r="K61" s="223"/>
      <c r="L61" s="54"/>
    </row>
    <row r="62" spans="1:18">
      <c r="A62" s="218" t="str">
        <f>IF(OR(D62&lt;&gt;0,H62&lt;&gt;0,I62&lt;&gt;0,C62&lt;&gt;0,B62=""),"VRAI","FAUX")</f>
        <v>VRAI</v>
      </c>
      <c r="C62" s="229" t="s">
        <v>1</v>
      </c>
      <c r="D62" s="230">
        <f t="shared" ref="D62:J62" si="10">SUM(D4:D61)</f>
        <v>-362513.98</v>
      </c>
      <c r="E62" s="230">
        <f t="shared" si="10"/>
        <v>0</v>
      </c>
      <c r="F62" s="230">
        <f t="shared" si="10"/>
        <v>0</v>
      </c>
      <c r="G62" s="230">
        <f t="shared" si="10"/>
        <v>0</v>
      </c>
      <c r="H62" s="230">
        <f t="shared" si="10"/>
        <v>-362513.98</v>
      </c>
      <c r="I62" s="230">
        <f t="shared" si="10"/>
        <v>-362513.98</v>
      </c>
      <c r="J62" s="231">
        <f t="shared" si="10"/>
        <v>0</v>
      </c>
      <c r="K62" s="232"/>
      <c r="L62" s="55"/>
    </row>
    <row r="63" spans="1:18">
      <c r="A63" s="218" t="str">
        <f t="shared" ref="A63:A126" si="11">IF(OR(D63&lt;&gt;0,H63&lt;&gt;0,I63&lt;&gt;0,C63&lt;&gt;0,B63=""),"VRAI","FAUX")</f>
        <v>VRAI</v>
      </c>
      <c r="C63" s="194"/>
      <c r="D63" s="80"/>
      <c r="E63" s="8"/>
      <c r="F63" s="80"/>
      <c r="G63" s="8"/>
      <c r="H63" s="9"/>
      <c r="I63" s="35"/>
      <c r="K63" s="55"/>
      <c r="L63" s="55"/>
      <c r="M63" s="13"/>
      <c r="N63" s="13"/>
      <c r="O63" s="13"/>
      <c r="P63" s="13"/>
      <c r="Q63" s="13"/>
      <c r="R63" s="13"/>
    </row>
    <row r="64" spans="1:18" s="57" customFormat="1">
      <c r="A64" s="189" t="str">
        <f t="shared" si="11"/>
        <v>FAUX</v>
      </c>
      <c r="B64" s="45">
        <v>68742000</v>
      </c>
      <c r="C64" s="195">
        <f>IF(ISNA(VLOOKUP($B64,'BG Justif'!$A$5:$M$897,2,0)),0,VLOOKUP($B64,'BG Justif'!$A$5:$M$897,2,0))</f>
        <v>0</v>
      </c>
      <c r="D64" s="100">
        <f>IF(ISNA(VLOOKUP($B64,'BG Justif'!$A$5:$M$897,12,0)),0,VLOOKUP(B64,'BG Justif'!$A$5:$M$897,12,0))</f>
        <v>0</v>
      </c>
      <c r="E64" s="100"/>
      <c r="F64" s="100"/>
      <c r="G64" s="100"/>
      <c r="H64" s="100">
        <f t="shared" ref="H64:H67" si="12">IF(ISNUMBER(D64+E64-F64),(D64+E64-F64),0)</f>
        <v>0</v>
      </c>
      <c r="I64" s="100">
        <f>IF(ISNA(VLOOKUP($B64,'BG Justif'!$A$5:$M$897,13,0)),0,VLOOKUP($B64,'BG Justif'!$A$5:$M$897,13,0))</f>
        <v>0</v>
      </c>
      <c r="J64" s="212">
        <f t="shared" ref="J64:J67" si="13">H64-I64</f>
        <v>0</v>
      </c>
      <c r="K64" s="190"/>
      <c r="L64" s="55"/>
      <c r="M64" s="13"/>
      <c r="N64" s="13"/>
      <c r="O64" s="13"/>
      <c r="P64" s="13"/>
      <c r="Q64" s="13"/>
      <c r="R64" s="13"/>
    </row>
    <row r="65" spans="1:18" s="57" customFormat="1">
      <c r="A65" s="189" t="str">
        <f t="shared" si="11"/>
        <v>FAUX</v>
      </c>
      <c r="B65" s="45">
        <v>68746000</v>
      </c>
      <c r="C65" s="97">
        <f>IF(ISNA(VLOOKUP($B65,'BG Justif'!$A$5:$M$897,2,0)),0,VLOOKUP($B65,'BG Justif'!$A$5:$M$897,2,0))</f>
        <v>0</v>
      </c>
      <c r="D65" s="3">
        <f>IF(ISNA(VLOOKUP($B65,'BG Justif'!$A$5:$M$897,12,0)),0,VLOOKUP(B65,'BG Justif'!$A$5:$M$897,12,0))</f>
        <v>0</v>
      </c>
      <c r="E65" s="3"/>
      <c r="F65" s="3"/>
      <c r="G65" s="3"/>
      <c r="H65" s="3">
        <f t="shared" si="12"/>
        <v>0</v>
      </c>
      <c r="I65" s="3">
        <f>IF(ISNA(VLOOKUP($B65,'BG Justif'!$A$5:$M$897,13,0)),0,VLOOKUP($B65,'BG Justif'!$A$5:$M$897,13,0))</f>
        <v>0</v>
      </c>
      <c r="J65" s="3">
        <f t="shared" si="13"/>
        <v>0</v>
      </c>
      <c r="K65" s="118"/>
      <c r="L65" s="55"/>
      <c r="M65" s="13"/>
      <c r="N65" s="13"/>
      <c r="O65" s="13"/>
      <c r="P65" s="13"/>
      <c r="Q65" s="13"/>
      <c r="R65" s="13"/>
    </row>
    <row r="66" spans="1:18" s="57" customFormat="1">
      <c r="A66" s="189" t="str">
        <f t="shared" si="11"/>
        <v>FAUX</v>
      </c>
      <c r="B66" s="45">
        <v>78742000</v>
      </c>
      <c r="C66" s="193">
        <f>IF(ISNA(VLOOKUP($B66,'BG Justif'!$A$5:$M$897,2,0)),0,VLOOKUP($B66,'BG Justif'!$A$5:$M$897,2,0))</f>
        <v>0</v>
      </c>
      <c r="D66" s="4">
        <f>IF(ISNA(VLOOKUP($B66,'BG Justif'!$A$5:$M$897,12,0)),0,VLOOKUP(B66,'BG Justif'!$A$5:$M$897,12,0))</f>
        <v>0</v>
      </c>
      <c r="E66" s="3"/>
      <c r="F66" s="3"/>
      <c r="G66" s="3"/>
      <c r="H66" s="4">
        <f t="shared" si="12"/>
        <v>0</v>
      </c>
      <c r="I66" s="3">
        <f>IF(ISNA(VLOOKUP($B66,'BG Justif'!$A$5:$M$897,13,0)),0,VLOOKUP($B66,'BG Justif'!$A$5:$M$897,13,0))</f>
        <v>0</v>
      </c>
      <c r="J66" s="3">
        <f t="shared" si="13"/>
        <v>0</v>
      </c>
      <c r="K66" s="118"/>
      <c r="L66" s="55"/>
      <c r="M66" s="13"/>
      <c r="N66" s="13"/>
      <c r="O66" s="13"/>
      <c r="P66" s="13"/>
      <c r="Q66" s="13"/>
      <c r="R66" s="13"/>
    </row>
    <row r="67" spans="1:18" s="57" customFormat="1">
      <c r="A67" s="189" t="str">
        <f t="shared" si="11"/>
        <v>FAUX</v>
      </c>
      <c r="B67" s="45">
        <v>78746000</v>
      </c>
      <c r="C67" s="193">
        <f>IF(ISNA(VLOOKUP($B67,'BG Justif'!$A$5:$M$897,2,0)),0,VLOOKUP($B67,'BG Justif'!$A$5:$M$897,2,0))</f>
        <v>0</v>
      </c>
      <c r="D67" s="4">
        <f>IF(ISNA(VLOOKUP($B67,'BG Justif'!$A$5:$M$897,12,0)),0,VLOOKUP(B67,'BG Justif'!$A$5:$M$897,12,0))</f>
        <v>0</v>
      </c>
      <c r="E67" s="3"/>
      <c r="F67" s="3"/>
      <c r="G67" s="3"/>
      <c r="H67" s="4">
        <f t="shared" si="12"/>
        <v>0</v>
      </c>
      <c r="I67" s="3">
        <f>IF(ISNA(VLOOKUP($B67,'BG Justif'!$A$5:$M$897,13,0)),0,VLOOKUP($B67,'BG Justif'!$A$5:$M$897,13,0))</f>
        <v>0</v>
      </c>
      <c r="J67" s="3">
        <f t="shared" si="13"/>
        <v>0</v>
      </c>
      <c r="K67" s="69"/>
      <c r="L67" s="55"/>
      <c r="M67" s="13"/>
      <c r="N67" s="13"/>
      <c r="O67" s="13"/>
      <c r="P67" s="13"/>
      <c r="Q67" s="13"/>
      <c r="R67" s="13"/>
    </row>
    <row r="68" spans="1:18" s="57" customFormat="1">
      <c r="A68" s="218" t="str">
        <f t="shared" si="11"/>
        <v>VRAI</v>
      </c>
      <c r="C68" s="196" t="s">
        <v>1</v>
      </c>
      <c r="D68" s="5">
        <f t="shared" ref="D68:J68" si="14">SUM(D64:D67)</f>
        <v>0</v>
      </c>
      <c r="E68" s="5">
        <f t="shared" si="14"/>
        <v>0</v>
      </c>
      <c r="F68" s="5">
        <f t="shared" si="14"/>
        <v>0</v>
      </c>
      <c r="G68" s="5">
        <f t="shared" si="14"/>
        <v>0</v>
      </c>
      <c r="H68" s="5">
        <f t="shared" si="14"/>
        <v>0</v>
      </c>
      <c r="I68" s="5">
        <f t="shared" si="14"/>
        <v>0</v>
      </c>
      <c r="J68" s="214">
        <f t="shared" si="14"/>
        <v>0</v>
      </c>
      <c r="K68" s="191"/>
      <c r="L68" s="55"/>
      <c r="M68" s="13"/>
      <c r="N68" s="13"/>
      <c r="O68" s="13"/>
      <c r="P68" s="13"/>
      <c r="Q68" s="13"/>
      <c r="R68" s="13"/>
    </row>
    <row r="69" spans="1:18" s="57" customFormat="1">
      <c r="A69" s="218" t="str">
        <f t="shared" si="11"/>
        <v>VRAI</v>
      </c>
      <c r="C69" s="47"/>
      <c r="D69" s="132"/>
      <c r="E69" s="132"/>
      <c r="F69" s="132"/>
      <c r="G69" s="132"/>
      <c r="H69" s="132"/>
      <c r="I69" s="132"/>
      <c r="J69" s="81"/>
      <c r="K69" s="55"/>
      <c r="L69" s="55"/>
      <c r="M69" s="13"/>
      <c r="N69" s="13"/>
      <c r="O69" s="13"/>
      <c r="P69" s="13"/>
      <c r="Q69" s="13"/>
      <c r="R69" s="13"/>
    </row>
    <row r="70" spans="1:18" s="57" customFormat="1">
      <c r="A70" s="218" t="str">
        <f t="shared" si="11"/>
        <v>VRAI</v>
      </c>
      <c r="B70" s="56"/>
      <c r="C70" s="90"/>
      <c r="D70" s="8"/>
      <c r="E70" s="8"/>
      <c r="F70" s="8"/>
      <c r="G70" s="8"/>
      <c r="H70" s="9"/>
      <c r="J70" s="81"/>
      <c r="K70" s="55"/>
      <c r="L70" s="55"/>
      <c r="M70" s="13"/>
      <c r="N70" s="13"/>
      <c r="O70" s="13"/>
      <c r="P70" s="13"/>
      <c r="Q70" s="13"/>
      <c r="R70" s="13"/>
    </row>
    <row r="71" spans="1:18" s="57" customFormat="1">
      <c r="A71" s="218" t="str">
        <f t="shared" si="11"/>
        <v>VRAI</v>
      </c>
      <c r="B71" s="56"/>
      <c r="C71" s="91"/>
      <c r="D71" s="8"/>
      <c r="E71" s="8"/>
      <c r="F71" s="8"/>
      <c r="G71" s="8"/>
      <c r="H71" s="9"/>
      <c r="J71" s="81"/>
      <c r="K71" s="55"/>
      <c r="L71" s="55"/>
      <c r="M71" s="13"/>
      <c r="N71" s="13"/>
      <c r="O71" s="13"/>
      <c r="P71" s="13"/>
      <c r="Q71" s="13"/>
      <c r="R71" s="13"/>
    </row>
    <row r="72" spans="1:18" s="57" customFormat="1">
      <c r="A72" s="218" t="str">
        <f t="shared" si="11"/>
        <v>VRAI</v>
      </c>
      <c r="B72" s="49"/>
      <c r="C72" s="90"/>
      <c r="D72" s="8"/>
      <c r="E72" s="8"/>
      <c r="F72" s="8"/>
      <c r="G72" s="8"/>
      <c r="H72" s="10"/>
      <c r="J72" s="81"/>
      <c r="K72" s="54"/>
      <c r="L72" s="54"/>
    </row>
    <row r="73" spans="1:18" s="57" customFormat="1">
      <c r="A73" s="218" t="str">
        <f t="shared" si="11"/>
        <v>VRAI</v>
      </c>
      <c r="B73" s="49"/>
      <c r="D73" s="8"/>
      <c r="E73" s="8"/>
      <c r="F73" s="8"/>
      <c r="G73" s="8"/>
      <c r="H73" s="10"/>
      <c r="J73" s="81"/>
      <c r="K73" s="54"/>
      <c r="L73" s="54"/>
    </row>
    <row r="74" spans="1:18" s="57" customFormat="1">
      <c r="A74" s="218" t="str">
        <f t="shared" si="11"/>
        <v>VRAI</v>
      </c>
      <c r="B74" s="49"/>
      <c r="C74" s="7"/>
      <c r="D74" s="8"/>
      <c r="E74" s="8"/>
      <c r="F74" s="8"/>
      <c r="G74" s="8"/>
      <c r="H74" s="10"/>
      <c r="J74" s="81"/>
      <c r="K74" s="54"/>
      <c r="L74" s="54"/>
    </row>
    <row r="75" spans="1:18" s="57" customFormat="1">
      <c r="A75" s="218" t="str">
        <f t="shared" si="11"/>
        <v>VRAI</v>
      </c>
      <c r="B75" s="49"/>
      <c r="C75" s="92"/>
      <c r="D75" s="8"/>
      <c r="E75" s="8"/>
      <c r="F75" s="8"/>
      <c r="G75" s="8"/>
      <c r="H75" s="10"/>
      <c r="J75" s="81"/>
      <c r="K75" s="54"/>
      <c r="L75" s="54"/>
    </row>
    <row r="76" spans="1:18" s="57" customFormat="1">
      <c r="A76" s="218" t="str">
        <f t="shared" si="11"/>
        <v>VRAI</v>
      </c>
      <c r="B76" s="49"/>
      <c r="C76" s="91"/>
      <c r="D76" s="8"/>
      <c r="E76" s="80"/>
      <c r="F76" s="8"/>
      <c r="G76" s="8"/>
      <c r="H76" s="10"/>
      <c r="J76" s="81"/>
      <c r="K76" s="54"/>
      <c r="L76" s="54"/>
    </row>
    <row r="77" spans="1:18" s="57" customFormat="1">
      <c r="A77" s="218" t="str">
        <f t="shared" si="11"/>
        <v>VRAI</v>
      </c>
      <c r="B77" s="49"/>
      <c r="C77" s="91"/>
      <c r="D77" s="93"/>
      <c r="E77" s="80"/>
      <c r="F77" s="8"/>
      <c r="G77" s="8"/>
      <c r="H77" s="10"/>
      <c r="J77" s="81"/>
      <c r="K77" s="54"/>
      <c r="L77" s="54"/>
    </row>
    <row r="78" spans="1:18" s="57" customFormat="1">
      <c r="A78" s="218" t="str">
        <f t="shared" si="11"/>
        <v>VRAI</v>
      </c>
      <c r="B78" s="49"/>
      <c r="C78" s="7"/>
      <c r="D78" s="8"/>
      <c r="E78" s="8"/>
      <c r="F78" s="8"/>
      <c r="G78" s="8"/>
      <c r="H78" s="10"/>
      <c r="J78" s="81"/>
      <c r="K78" s="54"/>
      <c r="L78" s="54"/>
    </row>
    <row r="79" spans="1:18" s="57" customFormat="1">
      <c r="A79" s="218" t="str">
        <f t="shared" si="11"/>
        <v>VRAI</v>
      </c>
      <c r="B79" s="49"/>
      <c r="C79" s="7"/>
      <c r="D79" s="8"/>
      <c r="E79" s="8"/>
      <c r="F79" s="8"/>
      <c r="G79" s="8"/>
      <c r="H79" s="10"/>
      <c r="J79" s="81"/>
      <c r="K79" s="54"/>
      <c r="L79" s="54"/>
    </row>
    <row r="80" spans="1:18" s="13" customFormat="1">
      <c r="A80" s="218" t="str">
        <f t="shared" si="11"/>
        <v>VRAI</v>
      </c>
      <c r="B80" s="49"/>
      <c r="C80" s="11" t="s">
        <v>25</v>
      </c>
      <c r="D80" s="12"/>
      <c r="E80" s="12"/>
      <c r="F80" s="12"/>
      <c r="G80" s="12"/>
      <c r="H80" s="12"/>
      <c r="J80" s="215"/>
      <c r="K80" s="54"/>
      <c r="L80" s="54"/>
    </row>
    <row r="81" spans="1:19" s="13" customFormat="1">
      <c r="A81" s="218" t="str">
        <f t="shared" si="11"/>
        <v>VRAI</v>
      </c>
      <c r="B81" s="50"/>
      <c r="C81" s="14"/>
      <c r="D81" s="6"/>
      <c r="E81" s="6"/>
      <c r="F81" s="6"/>
      <c r="G81" s="6"/>
      <c r="H81" s="6"/>
      <c r="J81" s="215"/>
      <c r="K81" s="54"/>
      <c r="L81" s="54"/>
    </row>
    <row r="82" spans="1:19" s="13" customFormat="1" ht="40.5">
      <c r="A82" s="218" t="str">
        <f t="shared" si="11"/>
        <v>VRAI</v>
      </c>
      <c r="B82" s="50"/>
      <c r="C82" s="15" t="s">
        <v>7</v>
      </c>
      <c r="D82" s="48" t="s">
        <v>19</v>
      </c>
      <c r="E82" s="48" t="s">
        <v>2</v>
      </c>
      <c r="F82" s="48" t="s">
        <v>3</v>
      </c>
      <c r="G82" s="48" t="s">
        <v>27</v>
      </c>
      <c r="H82" s="48" t="s">
        <v>20</v>
      </c>
      <c r="I82" s="48" t="str">
        <f>"Solde Compta "&amp;+Tables!C3</f>
        <v>Solde Compta 31/12/2017</v>
      </c>
      <c r="J82" s="82" t="s">
        <v>40</v>
      </c>
      <c r="K82" s="54"/>
      <c r="L82" s="54"/>
    </row>
    <row r="83" spans="1:19">
      <c r="A83" s="189" t="str">
        <f t="shared" si="11"/>
        <v>FAUX</v>
      </c>
      <c r="B83" s="49">
        <v>19400000</v>
      </c>
      <c r="C83" s="16">
        <f>IF(ISNA(VLOOKUP($B83,'BG Justif'!$A$5:$M$897,2,0)),0,VLOOKUP($B83,'BG Justif'!$A$5:$M$897,2,0))</f>
        <v>0</v>
      </c>
      <c r="D83" s="3">
        <f>IF(ISNA(VLOOKUP($B83,'BG Justif'!$A$5:$M$897,12,0)),0,VLOOKUP(B83,'BG Justif'!$A$5:$M$897,12,0))</f>
        <v>0</v>
      </c>
      <c r="E83" s="3"/>
      <c r="F83" s="3"/>
      <c r="G83" s="3"/>
      <c r="H83" s="3">
        <f t="shared" ref="H83:H84" si="15">IF(ISNUMBER(D83+E83-F83),(D83+E83-F83),0)</f>
        <v>0</v>
      </c>
      <c r="I83" s="3">
        <f>IF(ISNA(VLOOKUP($B83,'BG Justif'!$A$5:$M$897,13,0)),0,VLOOKUP($B83,'BG Justif'!$A$5:$M$897,13,0))</f>
        <v>0</v>
      </c>
      <c r="J83" s="208">
        <f t="shared" ref="J83:J84" si="16">H83-I83</f>
        <v>0</v>
      </c>
      <c r="K83" s="94"/>
    </row>
    <row r="84" spans="1:19">
      <c r="A84" s="189" t="str">
        <f t="shared" si="11"/>
        <v>FAUX</v>
      </c>
      <c r="B84" s="49">
        <v>19500000</v>
      </c>
      <c r="C84" s="98">
        <f>IF(ISNA(VLOOKUP($B84,'BG Justif'!$A$5:$M$897,2,0)),0,VLOOKUP($B84,'BG Justif'!$A$5:$M$897,2,0))</f>
        <v>0</v>
      </c>
      <c r="D84" s="4">
        <f>IF(ISNA(VLOOKUP($B84,'BG Justif'!$A$5:$M$897,12,0)),0,VLOOKUP(B84,'BG Justif'!$A$5:$M$897,12,0))</f>
        <v>0</v>
      </c>
      <c r="E84" s="4"/>
      <c r="F84" s="4"/>
      <c r="G84" s="4"/>
      <c r="H84" s="4">
        <f t="shared" si="15"/>
        <v>0</v>
      </c>
      <c r="I84" s="3">
        <f>IF(ISNA(VLOOKUP($B84,'BG Justif'!$A$5:$M$897,13,0)),0,VLOOKUP($B84,'BG Justif'!$A$5:$M$897,13,0))</f>
        <v>0</v>
      </c>
      <c r="J84" s="208">
        <f t="shared" si="16"/>
        <v>0</v>
      </c>
      <c r="K84" s="94"/>
    </row>
    <row r="85" spans="1:19">
      <c r="A85" s="218" t="str">
        <f t="shared" si="11"/>
        <v>VRAI</v>
      </c>
      <c r="C85" s="23" t="s">
        <v>1</v>
      </c>
      <c r="D85" s="5">
        <f t="shared" ref="D85:I85" si="17">SUM(D83:D84)</f>
        <v>0</v>
      </c>
      <c r="E85" s="5">
        <f t="shared" si="17"/>
        <v>0</v>
      </c>
      <c r="F85" s="5">
        <f t="shared" si="17"/>
        <v>0</v>
      </c>
      <c r="G85" s="5">
        <f t="shared" si="17"/>
        <v>0</v>
      </c>
      <c r="H85" s="5">
        <f t="shared" si="17"/>
        <v>0</v>
      </c>
      <c r="I85" s="5">
        <f t="shared" si="17"/>
        <v>0</v>
      </c>
      <c r="J85" s="214">
        <f t="shared" ref="J85" si="18">SUM(J83:J84)</f>
        <v>0</v>
      </c>
      <c r="K85" s="94"/>
    </row>
    <row r="86" spans="1:19">
      <c r="A86" s="218" t="str">
        <f t="shared" si="11"/>
        <v>VRAI</v>
      </c>
      <c r="D86" s="71"/>
      <c r="E86" s="6"/>
      <c r="F86" s="6"/>
      <c r="G86" s="6"/>
      <c r="H86" s="6"/>
      <c r="K86" s="94"/>
    </row>
    <row r="87" spans="1:19">
      <c r="A87" s="189" t="str">
        <f t="shared" si="11"/>
        <v>FAUX</v>
      </c>
      <c r="B87" s="45">
        <v>68940000</v>
      </c>
      <c r="C87" s="99">
        <f>IF(ISNA(VLOOKUP($B87,'BG Justif'!$A$5:$M$897,2,0)),0,VLOOKUP($B87,'BG Justif'!$A$5:$M$897,2,0))</f>
        <v>0</v>
      </c>
      <c r="D87" s="100"/>
      <c r="E87" s="100"/>
      <c r="F87" s="100"/>
      <c r="G87" s="100">
        <f t="shared" ref="G87:G90" si="19">IF(ISNUMBER(D87+E87-F87),(D87+E87-F87),0)</f>
        <v>0</v>
      </c>
      <c r="H87" s="100">
        <f>+D87+E87-F87</f>
        <v>0</v>
      </c>
      <c r="I87" s="100">
        <f>IF(ISNA(VLOOKUP($B87,'BG Justif'!$A$5:$M$897,13,0)),0,VLOOKUP($B87,'BG Justif'!$A$5:$M$897,13,0))</f>
        <v>0</v>
      </c>
      <c r="J87" s="212">
        <f t="shared" ref="J87:J90" si="20">H87-I87</f>
        <v>0</v>
      </c>
      <c r="K87" s="94"/>
    </row>
    <row r="88" spans="1:19" s="57" customFormat="1">
      <c r="A88" s="189" t="str">
        <f t="shared" si="11"/>
        <v>FAUX</v>
      </c>
      <c r="B88" s="45">
        <v>68950000</v>
      </c>
      <c r="C88" s="4">
        <f>IF(ISNA(VLOOKUP($B88,'BG Justif'!$A$5:$M$897,2,0)),0,VLOOKUP($B88,'BG Justif'!$A$5:$M$897,2,0))</f>
        <v>0</v>
      </c>
      <c r="D88" s="4"/>
      <c r="E88" s="3"/>
      <c r="F88" s="3"/>
      <c r="G88" s="3">
        <f t="shared" si="19"/>
        <v>0</v>
      </c>
      <c r="H88" s="4">
        <f t="shared" ref="H88:H90" si="21">+D88+E88-F88</f>
        <v>0</v>
      </c>
      <c r="I88" s="3">
        <f>IF(ISNA(VLOOKUP($B88,'BG Justif'!$A$5:$M$897,13,0)),0,VLOOKUP($B88,'BG Justif'!$A$5:$M$897,13,0))</f>
        <v>0</v>
      </c>
      <c r="J88" s="208">
        <f t="shared" si="20"/>
        <v>0</v>
      </c>
      <c r="K88" s="94"/>
      <c r="L88" s="54"/>
    </row>
    <row r="89" spans="1:19" s="57" customFormat="1">
      <c r="A89" s="189" t="str">
        <f t="shared" si="11"/>
        <v>FAUX</v>
      </c>
      <c r="B89" s="45">
        <v>78940000</v>
      </c>
      <c r="C89" s="4">
        <f>IF(ISNA(VLOOKUP($B89,'BG Justif'!$A$5:$M$897,2,0)),0,VLOOKUP($B89,'BG Justif'!$A$5:$M$897,2,0))</f>
        <v>0</v>
      </c>
      <c r="D89" s="4"/>
      <c r="E89" s="3"/>
      <c r="F89" s="3"/>
      <c r="G89" s="3">
        <f t="shared" si="19"/>
        <v>0</v>
      </c>
      <c r="H89" s="4">
        <f t="shared" si="21"/>
        <v>0</v>
      </c>
      <c r="I89" s="3">
        <f>IF(ISNA(VLOOKUP($B89,'BG Justif'!$A$5:$M$897,13,0)),0,VLOOKUP($B89,'BG Justif'!$A$5:$M$897,13,0))</f>
        <v>0</v>
      </c>
      <c r="J89" s="208">
        <f t="shared" si="20"/>
        <v>0</v>
      </c>
      <c r="K89" s="94"/>
      <c r="L89" s="54"/>
    </row>
    <row r="90" spans="1:19">
      <c r="A90" s="189" t="str">
        <f t="shared" si="11"/>
        <v>FAUX</v>
      </c>
      <c r="B90" s="45">
        <v>78950000</v>
      </c>
      <c r="C90" s="4">
        <f>IF(ISNA(VLOOKUP($B90,'BG Justif'!$A$5:$M$897,2,0)),0,VLOOKUP($B90,'BG Justif'!$A$5:$M$897,2,0))</f>
        <v>0</v>
      </c>
      <c r="D90" s="4"/>
      <c r="E90" s="3"/>
      <c r="F90" s="3"/>
      <c r="G90" s="3">
        <f t="shared" si="19"/>
        <v>0</v>
      </c>
      <c r="H90" s="4">
        <f t="shared" si="21"/>
        <v>0</v>
      </c>
      <c r="I90" s="3">
        <f>IF(ISNA(VLOOKUP($B90,'BG Justif'!$A$5:$M$897,13,0)),0,VLOOKUP($B90,'BG Justif'!$A$5:$M$897,13,0))</f>
        <v>0</v>
      </c>
      <c r="J90" s="208">
        <f t="shared" si="20"/>
        <v>0</v>
      </c>
      <c r="K90" s="192"/>
      <c r="L90" s="61"/>
      <c r="M90" s="44"/>
      <c r="N90" s="43"/>
      <c r="O90" s="43"/>
      <c r="P90" s="43"/>
      <c r="Q90" s="57"/>
      <c r="R90" s="57"/>
      <c r="S90" s="46"/>
    </row>
    <row r="91" spans="1:19" s="57" customFormat="1">
      <c r="A91" s="218" t="str">
        <f t="shared" si="11"/>
        <v>VRAI</v>
      </c>
      <c r="C91" s="23" t="s">
        <v>1</v>
      </c>
      <c r="D91" s="5">
        <f t="shared" ref="D91:J91" si="22">SUM(D87:D90)</f>
        <v>0</v>
      </c>
      <c r="E91" s="5">
        <f t="shared" si="22"/>
        <v>0</v>
      </c>
      <c r="F91" s="5">
        <f t="shared" si="22"/>
        <v>0</v>
      </c>
      <c r="G91" s="5">
        <f t="shared" si="22"/>
        <v>0</v>
      </c>
      <c r="H91" s="5">
        <f t="shared" si="22"/>
        <v>0</v>
      </c>
      <c r="I91" s="5">
        <f t="shared" si="22"/>
        <v>0</v>
      </c>
      <c r="J91" s="214">
        <f t="shared" si="22"/>
        <v>0</v>
      </c>
      <c r="K91" s="192"/>
      <c r="L91" s="61"/>
      <c r="M91" s="44"/>
      <c r="N91" s="43"/>
      <c r="O91" s="43"/>
      <c r="P91" s="43"/>
      <c r="S91" s="46"/>
    </row>
    <row r="92" spans="1:19">
      <c r="A92" s="218" t="str">
        <f t="shared" si="11"/>
        <v>VRAI</v>
      </c>
      <c r="B92" s="45"/>
      <c r="C92" s="13"/>
    </row>
    <row r="93" spans="1:19">
      <c r="A93" s="218" t="str">
        <f t="shared" si="11"/>
        <v>VRAI</v>
      </c>
      <c r="B93" s="56"/>
    </row>
    <row r="94" spans="1:19">
      <c r="A94" s="218" t="str">
        <f t="shared" si="11"/>
        <v>VRAI</v>
      </c>
      <c r="B94" s="1"/>
    </row>
    <row r="95" spans="1:19">
      <c r="A95" s="218" t="str">
        <f t="shared" si="11"/>
        <v>VRAI</v>
      </c>
      <c r="B95" s="1"/>
    </row>
    <row r="96" spans="1:19">
      <c r="A96" s="218" t="str">
        <f t="shared" si="11"/>
        <v>VRAI</v>
      </c>
      <c r="B96" s="1"/>
    </row>
    <row r="97" spans="1:2">
      <c r="A97" s="218" t="str">
        <f t="shared" si="11"/>
        <v>VRAI</v>
      </c>
      <c r="B97" s="56"/>
    </row>
    <row r="98" spans="1:2">
      <c r="A98" s="218" t="str">
        <f t="shared" si="11"/>
        <v>VRAI</v>
      </c>
      <c r="B98" s="56"/>
    </row>
    <row r="99" spans="1:2">
      <c r="A99" s="218" t="str">
        <f t="shared" si="11"/>
        <v>VRAI</v>
      </c>
    </row>
    <row r="100" spans="1:2">
      <c r="A100" s="218" t="str">
        <f t="shared" si="11"/>
        <v>VRAI</v>
      </c>
    </row>
    <row r="101" spans="1:2">
      <c r="A101" s="218" t="str">
        <f t="shared" si="11"/>
        <v>VRAI</v>
      </c>
    </row>
    <row r="102" spans="1:2">
      <c r="A102" s="218" t="str">
        <f t="shared" si="11"/>
        <v>VRAI</v>
      </c>
    </row>
    <row r="103" spans="1:2">
      <c r="A103" s="218" t="str">
        <f t="shared" si="11"/>
        <v>VRAI</v>
      </c>
    </row>
    <row r="104" spans="1:2">
      <c r="A104" s="218" t="str">
        <f t="shared" si="11"/>
        <v>VRAI</v>
      </c>
    </row>
    <row r="105" spans="1:2">
      <c r="A105" s="218" t="str">
        <f t="shared" si="11"/>
        <v>VRAI</v>
      </c>
    </row>
    <row r="106" spans="1:2">
      <c r="A106" s="218" t="str">
        <f t="shared" si="11"/>
        <v>VRAI</v>
      </c>
    </row>
    <row r="107" spans="1:2">
      <c r="A107" s="218" t="str">
        <f t="shared" si="11"/>
        <v>VRAI</v>
      </c>
    </row>
    <row r="108" spans="1:2">
      <c r="A108" s="218" t="str">
        <f t="shared" si="11"/>
        <v>VRAI</v>
      </c>
    </row>
    <row r="109" spans="1:2">
      <c r="A109" s="218" t="str">
        <f t="shared" si="11"/>
        <v>VRAI</v>
      </c>
    </row>
    <row r="110" spans="1:2">
      <c r="A110" s="218" t="str">
        <f t="shared" si="11"/>
        <v>VRAI</v>
      </c>
    </row>
    <row r="111" spans="1:2">
      <c r="A111" s="218" t="str">
        <f t="shared" si="11"/>
        <v>VRAI</v>
      </c>
    </row>
    <row r="112" spans="1:2">
      <c r="A112" s="218" t="str">
        <f t="shared" si="11"/>
        <v>VRAI</v>
      </c>
    </row>
    <row r="113" spans="1:1">
      <c r="A113" s="218" t="str">
        <f t="shared" si="11"/>
        <v>VRAI</v>
      </c>
    </row>
    <row r="114" spans="1:1">
      <c r="A114" s="218" t="str">
        <f t="shared" si="11"/>
        <v>VRAI</v>
      </c>
    </row>
    <row r="115" spans="1:1">
      <c r="A115" s="218" t="str">
        <f t="shared" si="11"/>
        <v>VRAI</v>
      </c>
    </row>
    <row r="116" spans="1:1">
      <c r="A116" s="218" t="str">
        <f t="shared" si="11"/>
        <v>VRAI</v>
      </c>
    </row>
    <row r="117" spans="1:1">
      <c r="A117" s="218" t="str">
        <f t="shared" si="11"/>
        <v>VRAI</v>
      </c>
    </row>
    <row r="118" spans="1:1">
      <c r="A118" s="218" t="str">
        <f t="shared" si="11"/>
        <v>VRAI</v>
      </c>
    </row>
    <row r="119" spans="1:1">
      <c r="A119" s="218" t="str">
        <f t="shared" si="11"/>
        <v>VRAI</v>
      </c>
    </row>
    <row r="120" spans="1:1">
      <c r="A120" s="218" t="str">
        <f t="shared" si="11"/>
        <v>VRAI</v>
      </c>
    </row>
    <row r="121" spans="1:1">
      <c r="A121" s="218" t="str">
        <f t="shared" si="11"/>
        <v>VRAI</v>
      </c>
    </row>
    <row r="122" spans="1:1">
      <c r="A122" s="218" t="str">
        <f t="shared" si="11"/>
        <v>VRAI</v>
      </c>
    </row>
    <row r="123" spans="1:1">
      <c r="A123" s="218" t="str">
        <f t="shared" si="11"/>
        <v>VRAI</v>
      </c>
    </row>
    <row r="124" spans="1:1">
      <c r="A124" s="218" t="str">
        <f t="shared" si="11"/>
        <v>VRAI</v>
      </c>
    </row>
    <row r="125" spans="1:1">
      <c r="A125" s="218" t="str">
        <f t="shared" si="11"/>
        <v>VRAI</v>
      </c>
    </row>
    <row r="126" spans="1:1">
      <c r="A126" s="218" t="str">
        <f t="shared" si="11"/>
        <v>VRAI</v>
      </c>
    </row>
    <row r="127" spans="1:1">
      <c r="A127" s="218" t="str">
        <f t="shared" ref="A127:A190" si="23">IF(OR(D127&lt;&gt;0,H127&lt;&gt;0,I127&lt;&gt;0,C127&lt;&gt;0,B127=""),"VRAI","FAUX")</f>
        <v>VRAI</v>
      </c>
    </row>
    <row r="128" spans="1:1">
      <c r="A128" s="218" t="str">
        <f t="shared" si="23"/>
        <v>VRAI</v>
      </c>
    </row>
    <row r="129" spans="1:1">
      <c r="A129" s="218" t="str">
        <f t="shared" si="23"/>
        <v>VRAI</v>
      </c>
    </row>
    <row r="130" spans="1:1">
      <c r="A130" s="218" t="str">
        <f t="shared" si="23"/>
        <v>VRAI</v>
      </c>
    </row>
    <row r="131" spans="1:1">
      <c r="A131" s="218" t="str">
        <f t="shared" si="23"/>
        <v>VRAI</v>
      </c>
    </row>
    <row r="132" spans="1:1">
      <c r="A132" s="218" t="str">
        <f t="shared" si="23"/>
        <v>VRAI</v>
      </c>
    </row>
    <row r="133" spans="1:1">
      <c r="A133" s="218" t="str">
        <f t="shared" si="23"/>
        <v>VRAI</v>
      </c>
    </row>
    <row r="134" spans="1:1">
      <c r="A134" s="218" t="str">
        <f t="shared" si="23"/>
        <v>VRAI</v>
      </c>
    </row>
    <row r="135" spans="1:1">
      <c r="A135" s="218" t="str">
        <f t="shared" si="23"/>
        <v>VRAI</v>
      </c>
    </row>
    <row r="136" spans="1:1">
      <c r="A136" s="218" t="str">
        <f t="shared" si="23"/>
        <v>VRAI</v>
      </c>
    </row>
    <row r="137" spans="1:1">
      <c r="A137" s="218" t="str">
        <f t="shared" si="23"/>
        <v>VRAI</v>
      </c>
    </row>
    <row r="138" spans="1:1">
      <c r="A138" s="218" t="str">
        <f t="shared" si="23"/>
        <v>VRAI</v>
      </c>
    </row>
    <row r="139" spans="1:1">
      <c r="A139" s="218" t="str">
        <f t="shared" si="23"/>
        <v>VRAI</v>
      </c>
    </row>
    <row r="140" spans="1:1">
      <c r="A140" s="218" t="str">
        <f t="shared" si="23"/>
        <v>VRAI</v>
      </c>
    </row>
    <row r="141" spans="1:1">
      <c r="A141" s="218" t="str">
        <f t="shared" si="23"/>
        <v>VRAI</v>
      </c>
    </row>
    <row r="142" spans="1:1">
      <c r="A142" s="218" t="str">
        <f t="shared" si="23"/>
        <v>VRAI</v>
      </c>
    </row>
    <row r="143" spans="1:1">
      <c r="A143" s="218" t="str">
        <f t="shared" si="23"/>
        <v>VRAI</v>
      </c>
    </row>
    <row r="144" spans="1:1">
      <c r="A144" s="218" t="str">
        <f t="shared" si="23"/>
        <v>VRAI</v>
      </c>
    </row>
    <row r="145" spans="1:1">
      <c r="A145" s="218" t="str">
        <f t="shared" si="23"/>
        <v>VRAI</v>
      </c>
    </row>
    <row r="146" spans="1:1">
      <c r="A146" s="218" t="str">
        <f t="shared" si="23"/>
        <v>VRAI</v>
      </c>
    </row>
    <row r="147" spans="1:1">
      <c r="A147" s="218" t="str">
        <f t="shared" si="23"/>
        <v>VRAI</v>
      </c>
    </row>
    <row r="148" spans="1:1">
      <c r="A148" s="218" t="str">
        <f t="shared" si="23"/>
        <v>VRAI</v>
      </c>
    </row>
    <row r="149" spans="1:1">
      <c r="A149" s="218" t="str">
        <f t="shared" si="23"/>
        <v>VRAI</v>
      </c>
    </row>
    <row r="150" spans="1:1">
      <c r="A150" s="218" t="str">
        <f t="shared" si="23"/>
        <v>VRAI</v>
      </c>
    </row>
    <row r="151" spans="1:1">
      <c r="A151" s="218" t="str">
        <f t="shared" si="23"/>
        <v>VRAI</v>
      </c>
    </row>
    <row r="152" spans="1:1">
      <c r="A152" s="218" t="str">
        <f t="shared" si="23"/>
        <v>VRAI</v>
      </c>
    </row>
    <row r="153" spans="1:1">
      <c r="A153" s="218" t="str">
        <f t="shared" si="23"/>
        <v>VRAI</v>
      </c>
    </row>
    <row r="154" spans="1:1">
      <c r="A154" s="218" t="str">
        <f t="shared" si="23"/>
        <v>VRAI</v>
      </c>
    </row>
    <row r="155" spans="1:1">
      <c r="A155" s="218" t="str">
        <f t="shared" si="23"/>
        <v>VRAI</v>
      </c>
    </row>
    <row r="156" spans="1:1">
      <c r="A156" s="218" t="str">
        <f t="shared" si="23"/>
        <v>VRAI</v>
      </c>
    </row>
    <row r="157" spans="1:1">
      <c r="A157" s="218" t="str">
        <f t="shared" si="23"/>
        <v>VRAI</v>
      </c>
    </row>
    <row r="158" spans="1:1">
      <c r="A158" s="218" t="str">
        <f t="shared" si="23"/>
        <v>VRAI</v>
      </c>
    </row>
    <row r="159" spans="1:1">
      <c r="A159" s="218" t="str">
        <f t="shared" si="23"/>
        <v>VRAI</v>
      </c>
    </row>
    <row r="160" spans="1:1">
      <c r="A160" s="218" t="str">
        <f t="shared" si="23"/>
        <v>VRAI</v>
      </c>
    </row>
    <row r="161" spans="1:1">
      <c r="A161" s="218" t="str">
        <f t="shared" si="23"/>
        <v>VRAI</v>
      </c>
    </row>
    <row r="162" spans="1:1">
      <c r="A162" s="218" t="str">
        <f t="shared" si="23"/>
        <v>VRAI</v>
      </c>
    </row>
    <row r="163" spans="1:1">
      <c r="A163" s="218" t="str">
        <f t="shared" si="23"/>
        <v>VRAI</v>
      </c>
    </row>
    <row r="164" spans="1:1">
      <c r="A164" s="218" t="str">
        <f t="shared" si="23"/>
        <v>VRAI</v>
      </c>
    </row>
    <row r="165" spans="1:1">
      <c r="A165" s="218" t="str">
        <f t="shared" si="23"/>
        <v>VRAI</v>
      </c>
    </row>
    <row r="166" spans="1:1">
      <c r="A166" s="218" t="str">
        <f t="shared" si="23"/>
        <v>VRAI</v>
      </c>
    </row>
    <row r="167" spans="1:1">
      <c r="A167" s="218" t="str">
        <f t="shared" si="23"/>
        <v>VRAI</v>
      </c>
    </row>
    <row r="168" spans="1:1">
      <c r="A168" s="218" t="str">
        <f t="shared" si="23"/>
        <v>VRAI</v>
      </c>
    </row>
    <row r="169" spans="1:1">
      <c r="A169" s="218" t="str">
        <f t="shared" si="23"/>
        <v>VRAI</v>
      </c>
    </row>
    <row r="170" spans="1:1">
      <c r="A170" s="218" t="str">
        <f t="shared" si="23"/>
        <v>VRAI</v>
      </c>
    </row>
    <row r="171" spans="1:1">
      <c r="A171" s="218" t="str">
        <f t="shared" si="23"/>
        <v>VRAI</v>
      </c>
    </row>
    <row r="172" spans="1:1">
      <c r="A172" s="218" t="str">
        <f t="shared" si="23"/>
        <v>VRAI</v>
      </c>
    </row>
    <row r="173" spans="1:1">
      <c r="A173" s="218" t="str">
        <f t="shared" si="23"/>
        <v>VRAI</v>
      </c>
    </row>
    <row r="174" spans="1:1">
      <c r="A174" s="218" t="str">
        <f t="shared" si="23"/>
        <v>VRAI</v>
      </c>
    </row>
    <row r="175" spans="1:1">
      <c r="A175" s="218" t="str">
        <f t="shared" si="23"/>
        <v>VRAI</v>
      </c>
    </row>
    <row r="176" spans="1:1">
      <c r="A176" s="218" t="str">
        <f t="shared" si="23"/>
        <v>VRAI</v>
      </c>
    </row>
    <row r="177" spans="1:1">
      <c r="A177" s="218" t="str">
        <f t="shared" si="23"/>
        <v>VRAI</v>
      </c>
    </row>
    <row r="178" spans="1:1">
      <c r="A178" s="218" t="str">
        <f t="shared" si="23"/>
        <v>VRAI</v>
      </c>
    </row>
    <row r="179" spans="1:1">
      <c r="A179" s="218" t="str">
        <f t="shared" si="23"/>
        <v>VRAI</v>
      </c>
    </row>
    <row r="180" spans="1:1">
      <c r="A180" s="218" t="str">
        <f t="shared" si="23"/>
        <v>VRAI</v>
      </c>
    </row>
    <row r="181" spans="1:1">
      <c r="A181" s="218" t="str">
        <f t="shared" si="23"/>
        <v>VRAI</v>
      </c>
    </row>
    <row r="182" spans="1:1">
      <c r="A182" s="218" t="str">
        <f t="shared" si="23"/>
        <v>VRAI</v>
      </c>
    </row>
    <row r="183" spans="1:1">
      <c r="A183" s="218" t="str">
        <f t="shared" si="23"/>
        <v>VRAI</v>
      </c>
    </row>
    <row r="184" spans="1:1">
      <c r="A184" s="218" t="str">
        <f t="shared" si="23"/>
        <v>VRAI</v>
      </c>
    </row>
    <row r="185" spans="1:1">
      <c r="A185" s="218" t="str">
        <f t="shared" si="23"/>
        <v>VRAI</v>
      </c>
    </row>
    <row r="186" spans="1:1">
      <c r="A186" s="218" t="str">
        <f t="shared" si="23"/>
        <v>VRAI</v>
      </c>
    </row>
    <row r="187" spans="1:1">
      <c r="A187" s="218" t="str">
        <f t="shared" si="23"/>
        <v>VRAI</v>
      </c>
    </row>
    <row r="188" spans="1:1">
      <c r="A188" s="218" t="str">
        <f t="shared" si="23"/>
        <v>VRAI</v>
      </c>
    </row>
    <row r="189" spans="1:1">
      <c r="A189" s="218" t="str">
        <f t="shared" si="23"/>
        <v>VRAI</v>
      </c>
    </row>
    <row r="190" spans="1:1">
      <c r="A190" s="218" t="str">
        <f t="shared" si="23"/>
        <v>VRAI</v>
      </c>
    </row>
    <row r="191" spans="1:1">
      <c r="A191" s="218" t="str">
        <f t="shared" ref="A191:A250" si="24">IF(OR(D191&lt;&gt;0,H191&lt;&gt;0,I191&lt;&gt;0,C191&lt;&gt;0,B191=""),"VRAI","FAUX")</f>
        <v>VRAI</v>
      </c>
    </row>
    <row r="192" spans="1:1">
      <c r="A192" s="218" t="str">
        <f t="shared" si="24"/>
        <v>VRAI</v>
      </c>
    </row>
    <row r="193" spans="1:1">
      <c r="A193" s="218" t="str">
        <f t="shared" si="24"/>
        <v>VRAI</v>
      </c>
    </row>
    <row r="194" spans="1:1">
      <c r="A194" s="218" t="str">
        <f t="shared" si="24"/>
        <v>VRAI</v>
      </c>
    </row>
    <row r="195" spans="1:1">
      <c r="A195" s="218" t="str">
        <f t="shared" si="24"/>
        <v>VRAI</v>
      </c>
    </row>
    <row r="196" spans="1:1">
      <c r="A196" s="218" t="str">
        <f t="shared" si="24"/>
        <v>VRAI</v>
      </c>
    </row>
    <row r="197" spans="1:1">
      <c r="A197" s="218" t="str">
        <f t="shared" si="24"/>
        <v>VRAI</v>
      </c>
    </row>
    <row r="198" spans="1:1">
      <c r="A198" s="218" t="str">
        <f t="shared" si="24"/>
        <v>VRAI</v>
      </c>
    </row>
    <row r="199" spans="1:1">
      <c r="A199" s="218" t="str">
        <f t="shared" si="24"/>
        <v>VRAI</v>
      </c>
    </row>
    <row r="200" spans="1:1">
      <c r="A200" s="218" t="str">
        <f t="shared" si="24"/>
        <v>VRAI</v>
      </c>
    </row>
    <row r="201" spans="1:1">
      <c r="A201" s="218" t="str">
        <f t="shared" si="24"/>
        <v>VRAI</v>
      </c>
    </row>
    <row r="202" spans="1:1">
      <c r="A202" s="218" t="str">
        <f t="shared" si="24"/>
        <v>VRAI</v>
      </c>
    </row>
    <row r="203" spans="1:1">
      <c r="A203" s="218" t="str">
        <f t="shared" si="24"/>
        <v>VRAI</v>
      </c>
    </row>
    <row r="204" spans="1:1">
      <c r="A204" s="218" t="str">
        <f t="shared" si="24"/>
        <v>VRAI</v>
      </c>
    </row>
    <row r="205" spans="1:1">
      <c r="A205" s="218" t="str">
        <f t="shared" si="24"/>
        <v>VRAI</v>
      </c>
    </row>
    <row r="206" spans="1:1">
      <c r="A206" s="218" t="str">
        <f t="shared" si="24"/>
        <v>VRAI</v>
      </c>
    </row>
    <row r="207" spans="1:1">
      <c r="A207" s="218" t="str">
        <f t="shared" si="24"/>
        <v>VRAI</v>
      </c>
    </row>
    <row r="208" spans="1:1">
      <c r="A208" s="218" t="str">
        <f t="shared" si="24"/>
        <v>VRAI</v>
      </c>
    </row>
    <row r="209" spans="1:1">
      <c r="A209" s="218" t="str">
        <f t="shared" si="24"/>
        <v>VRAI</v>
      </c>
    </row>
    <row r="210" spans="1:1">
      <c r="A210" s="218" t="str">
        <f t="shared" si="24"/>
        <v>VRAI</v>
      </c>
    </row>
    <row r="211" spans="1:1">
      <c r="A211" s="218" t="str">
        <f t="shared" si="24"/>
        <v>VRAI</v>
      </c>
    </row>
    <row r="212" spans="1:1">
      <c r="A212" s="218" t="str">
        <f t="shared" si="24"/>
        <v>VRAI</v>
      </c>
    </row>
    <row r="213" spans="1:1">
      <c r="A213" s="218" t="str">
        <f t="shared" si="24"/>
        <v>VRAI</v>
      </c>
    </row>
    <row r="214" spans="1:1">
      <c r="A214" s="218" t="str">
        <f t="shared" si="24"/>
        <v>VRAI</v>
      </c>
    </row>
    <row r="215" spans="1:1">
      <c r="A215" s="218" t="str">
        <f t="shared" si="24"/>
        <v>VRAI</v>
      </c>
    </row>
    <row r="216" spans="1:1">
      <c r="A216" s="218" t="str">
        <f t="shared" si="24"/>
        <v>VRAI</v>
      </c>
    </row>
    <row r="217" spans="1:1">
      <c r="A217" s="218" t="str">
        <f t="shared" si="24"/>
        <v>VRAI</v>
      </c>
    </row>
    <row r="218" spans="1:1">
      <c r="A218" s="218" t="str">
        <f t="shared" si="24"/>
        <v>VRAI</v>
      </c>
    </row>
    <row r="219" spans="1:1">
      <c r="A219" s="218" t="str">
        <f t="shared" si="24"/>
        <v>VRAI</v>
      </c>
    </row>
    <row r="220" spans="1:1">
      <c r="A220" s="218" t="str">
        <f t="shared" si="24"/>
        <v>VRAI</v>
      </c>
    </row>
    <row r="221" spans="1:1">
      <c r="A221" s="218" t="str">
        <f t="shared" si="24"/>
        <v>VRAI</v>
      </c>
    </row>
    <row r="222" spans="1:1">
      <c r="A222" s="218" t="str">
        <f t="shared" si="24"/>
        <v>VRAI</v>
      </c>
    </row>
    <row r="223" spans="1:1">
      <c r="A223" s="218" t="str">
        <f t="shared" si="24"/>
        <v>VRAI</v>
      </c>
    </row>
    <row r="224" spans="1:1">
      <c r="A224" s="218" t="str">
        <f t="shared" si="24"/>
        <v>VRAI</v>
      </c>
    </row>
    <row r="225" spans="1:1">
      <c r="A225" s="218" t="str">
        <f t="shared" si="24"/>
        <v>VRAI</v>
      </c>
    </row>
    <row r="226" spans="1:1">
      <c r="A226" s="218" t="str">
        <f t="shared" si="24"/>
        <v>VRAI</v>
      </c>
    </row>
    <row r="227" spans="1:1">
      <c r="A227" s="218" t="str">
        <f t="shared" si="24"/>
        <v>VRAI</v>
      </c>
    </row>
    <row r="228" spans="1:1">
      <c r="A228" s="218" t="str">
        <f t="shared" si="24"/>
        <v>VRAI</v>
      </c>
    </row>
    <row r="229" spans="1:1">
      <c r="A229" s="218" t="str">
        <f t="shared" si="24"/>
        <v>VRAI</v>
      </c>
    </row>
    <row r="230" spans="1:1">
      <c r="A230" s="218" t="str">
        <f t="shared" si="24"/>
        <v>VRAI</v>
      </c>
    </row>
    <row r="231" spans="1:1">
      <c r="A231" s="218" t="str">
        <f t="shared" si="24"/>
        <v>VRAI</v>
      </c>
    </row>
    <row r="232" spans="1:1">
      <c r="A232" s="218" t="str">
        <f t="shared" si="24"/>
        <v>VRAI</v>
      </c>
    </row>
    <row r="233" spans="1:1">
      <c r="A233" s="218" t="str">
        <f t="shared" si="24"/>
        <v>VRAI</v>
      </c>
    </row>
    <row r="234" spans="1:1">
      <c r="A234" s="218" t="str">
        <f t="shared" si="24"/>
        <v>VRAI</v>
      </c>
    </row>
    <row r="235" spans="1:1">
      <c r="A235" s="218" t="str">
        <f t="shared" si="24"/>
        <v>VRAI</v>
      </c>
    </row>
    <row r="236" spans="1:1">
      <c r="A236" s="218" t="str">
        <f t="shared" si="24"/>
        <v>VRAI</v>
      </c>
    </row>
    <row r="237" spans="1:1">
      <c r="A237" s="218" t="str">
        <f t="shared" si="24"/>
        <v>VRAI</v>
      </c>
    </row>
    <row r="238" spans="1:1">
      <c r="A238" s="218" t="str">
        <f t="shared" si="24"/>
        <v>VRAI</v>
      </c>
    </row>
    <row r="239" spans="1:1">
      <c r="A239" s="218" t="str">
        <f t="shared" si="24"/>
        <v>VRAI</v>
      </c>
    </row>
    <row r="240" spans="1:1">
      <c r="A240" s="218" t="str">
        <f t="shared" si="24"/>
        <v>VRAI</v>
      </c>
    </row>
    <row r="241" spans="1:1">
      <c r="A241" s="218" t="str">
        <f t="shared" si="24"/>
        <v>VRAI</v>
      </c>
    </row>
    <row r="242" spans="1:1">
      <c r="A242" s="218" t="str">
        <f t="shared" si="24"/>
        <v>VRAI</v>
      </c>
    </row>
    <row r="243" spans="1:1">
      <c r="A243" s="218" t="str">
        <f t="shared" si="24"/>
        <v>VRAI</v>
      </c>
    </row>
    <row r="244" spans="1:1">
      <c r="A244" s="218" t="str">
        <f t="shared" si="24"/>
        <v>VRAI</v>
      </c>
    </row>
    <row r="245" spans="1:1">
      <c r="A245" s="218" t="str">
        <f t="shared" si="24"/>
        <v>VRAI</v>
      </c>
    </row>
    <row r="246" spans="1:1">
      <c r="A246" s="218" t="str">
        <f t="shared" si="24"/>
        <v>VRAI</v>
      </c>
    </row>
    <row r="247" spans="1:1">
      <c r="A247" s="218" t="str">
        <f t="shared" si="24"/>
        <v>VRAI</v>
      </c>
    </row>
    <row r="248" spans="1:1">
      <c r="A248" s="218" t="str">
        <f t="shared" si="24"/>
        <v>VRAI</v>
      </c>
    </row>
    <row r="249" spans="1:1">
      <c r="A249" s="218" t="str">
        <f t="shared" si="24"/>
        <v>VRAI</v>
      </c>
    </row>
    <row r="250" spans="1:1">
      <c r="A250" s="218" t="str">
        <f t="shared" si="24"/>
        <v>VRAI</v>
      </c>
    </row>
  </sheetData>
  <phoneticPr fontId="15" type="noConversion"/>
  <pageMargins left="0.11811023622047244" right="0.31496062992125984" top="0.3543307086614173" bottom="0.3543307086614173" header="0.31496062992125984" footer="0.31496062992125984"/>
  <pageSetup paperSize="9" scale="61" orientation="portrait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 filterMode="1">
    <pageSetUpPr fitToPage="1"/>
  </sheetPr>
  <dimension ref="A1:M37"/>
  <sheetViews>
    <sheetView showZeros="0" topLeftCell="B1" zoomScale="115" zoomScaleNormal="115" workbookViewId="0">
      <selection activeCell="B4" sqref="B4"/>
    </sheetView>
  </sheetViews>
  <sheetFormatPr defaultColWidth="9.42578125" defaultRowHeight="13.5"/>
  <cols>
    <col min="1" max="1" width="0" style="57" hidden="1" customWidth="1"/>
    <col min="2" max="2" width="6.85546875" style="1" bestFit="1" customWidth="1"/>
    <col min="3" max="3" width="43" style="1" bestFit="1" customWidth="1"/>
    <col min="4" max="6" width="12.5703125" style="1" customWidth="1"/>
    <col min="7" max="7" width="12.5703125" style="57" customWidth="1"/>
    <col min="8" max="9" width="12.5703125" style="1" customWidth="1"/>
    <col min="10" max="10" width="11.140625" style="81" customWidth="1"/>
    <col min="11" max="11" width="8.42578125" style="35" customWidth="1"/>
    <col min="12" max="12" width="12.140625" style="54" hidden="1" customWidth="1"/>
    <col min="13" max="13" width="5.140625" style="1" customWidth="1"/>
    <col min="14" max="16384" width="9.42578125" style="1"/>
  </cols>
  <sheetData>
    <row r="1" spans="1:12" ht="20.25">
      <c r="B1" s="130">
        <v>6</v>
      </c>
      <c r="C1" s="11" t="s">
        <v>21</v>
      </c>
      <c r="K1" s="96" t="s">
        <v>36</v>
      </c>
    </row>
    <row r="3" spans="1:12" ht="52.5" customHeight="1">
      <c r="C3" s="19" t="s">
        <v>10</v>
      </c>
      <c r="D3" s="20" t="s">
        <v>4</v>
      </c>
      <c r="E3" s="20" t="s">
        <v>8</v>
      </c>
      <c r="F3" s="21" t="s">
        <v>5</v>
      </c>
      <c r="G3" s="20" t="s">
        <v>71</v>
      </c>
      <c r="H3" s="20" t="s">
        <v>6</v>
      </c>
      <c r="I3" s="48" t="str">
        <f>+'1-Fds Asso'!I3</f>
        <v>Solde Compta 31/12/2017</v>
      </c>
      <c r="J3" s="82" t="s">
        <v>72</v>
      </c>
      <c r="K3" s="95" t="s">
        <v>34</v>
      </c>
      <c r="L3" s="48" t="s">
        <v>35</v>
      </c>
    </row>
    <row r="4" spans="1:12">
      <c r="A4" s="189" t="str">
        <f t="shared" ref="A4:A28" si="0">IF(OR(D4&lt;&gt;0,I4&lt;&gt;0,J4&lt;&gt;0,C4&lt;&gt;0,B4=""),"VRAI","FAUX")</f>
        <v>VRAI</v>
      </c>
      <c r="B4" s="1">
        <f t="array" ref="B4">IF(ROWS(B$4:B4)&lt;=COUNTIF('BG Justif'!$Q$5:$Q$995,$B$1),INDEX('BG Justif'!$A$5:$A$995,SMALL(IF('BG Justif'!$Q$5:$Q$995=$B$1,ROW('BG Justif'!$Q$5:$Q$995)-ROW('BG Justif'!$Q$5)+1),ROWS(B$4:B4))),"")</f>
        <v>20500000</v>
      </c>
      <c r="C4" s="25" t="str">
        <f>IF(ISNA(VLOOKUP($B4,'BG Justif'!$A$5:$M$897,2,0)),0,VLOOKUP($B4,'BG Justif'!$A$5:$M$897,2,0))</f>
        <v>LOGICIELS</v>
      </c>
      <c r="D4" s="3">
        <f>IF(ISNA(VLOOKUP($B4,'BG Justif'!$A$5:$M$897,12,0)),0,VLOOKUP(B4,'BG Justif'!$A$5:$M$897,12,0))</f>
        <v>143526.93</v>
      </c>
      <c r="E4" s="25"/>
      <c r="F4" s="25"/>
      <c r="G4" s="25"/>
      <c r="H4" s="17">
        <f t="shared" ref="H4" si="1">IF(ISNUMBER(C4+D4-E4),(C4+D4-E4),0)</f>
        <v>0</v>
      </c>
      <c r="I4" s="17">
        <f>IF(ISNA(VLOOKUP($B4,'BG Justif'!$A$5:$M$897,13,0)),0,VLOOKUP($B4,'BG Justif'!$A$5:$M$897,13,0))</f>
        <v>143747.03</v>
      </c>
      <c r="J4" s="83">
        <f t="shared" ref="J4:J9" si="2">H4-I4</f>
        <v>-143747.03</v>
      </c>
      <c r="K4" s="198"/>
      <c r="L4" s="17"/>
    </row>
    <row r="5" spans="1:12">
      <c r="A5" s="189" t="str">
        <f t="shared" si="0"/>
        <v>VRAI</v>
      </c>
      <c r="B5" s="57" t="str">
        <f t="array" ref="B5">IF(ROWS(B$4:B5)&lt;=COUNTIF('BG Justif'!$Q$5:$Q$995,$B$1),INDEX('BG Justif'!$A$5:$A$995,SMALL(IF('BG Justif'!$Q$5:$Q$995=$B$1,ROW('BG Justif'!$Q$5:$Q$995)-ROW('BG Justif'!$Q$5)+1),ROWS(B$4:B5))),"")</f>
        <v/>
      </c>
      <c r="C5" s="26">
        <f>IF(ISNA(VLOOKUP($B5,'BG Justif'!$A$5:$M$897,2,0)),0,VLOOKUP($B5,'BG Justif'!$A$5:$M$897,2,0))</f>
        <v>0</v>
      </c>
      <c r="D5" s="3">
        <f>IF(ISNA(VLOOKUP($B5,'BG Justif'!$A$5:$M$897,12,0)),0,VLOOKUP(B5,'BG Justif'!$A$5:$M$897,12,0))</f>
        <v>0</v>
      </c>
      <c r="E5" s="17"/>
      <c r="F5" s="17"/>
      <c r="G5" s="17"/>
      <c r="H5" s="17">
        <f t="shared" ref="H5:H9" si="3">IF(ISNUMBER(C5+D5-E5),(C5+D5-E5),0)</f>
        <v>0</v>
      </c>
      <c r="I5" s="17">
        <f>IF(ISNA(VLOOKUP($B5,'BG Justif'!$A$5:$M$897,13,0)),0,VLOOKUP($B5,'BG Justif'!$A$5:$M$897,13,0))</f>
        <v>0</v>
      </c>
      <c r="J5" s="83">
        <f t="shared" si="2"/>
        <v>0</v>
      </c>
      <c r="K5" s="198"/>
      <c r="L5" s="17"/>
    </row>
    <row r="6" spans="1:12">
      <c r="A6" s="189" t="str">
        <f t="shared" si="0"/>
        <v>VRAI</v>
      </c>
      <c r="B6" s="57" t="str">
        <f t="array" ref="B6">IF(ROWS(B$4:B6)&lt;=COUNTIF('BG Justif'!$Q$5:$Q$995,$B$1),INDEX('BG Justif'!$A$5:$A$995,SMALL(IF('BG Justif'!$Q$5:$Q$995=$B$1,ROW('BG Justif'!$Q$5:$Q$995)-ROW('BG Justif'!$Q$5)+1),ROWS(B$4:B6))),"")</f>
        <v/>
      </c>
      <c r="C6" s="26">
        <f>IF(ISNA(VLOOKUP($B6,'BG Justif'!$A$5:$M$897,2,0)),0,VLOOKUP($B6,'BG Justif'!$A$5:$M$897,2,0))</f>
        <v>0</v>
      </c>
      <c r="D6" s="3">
        <f>IF(ISNA(VLOOKUP($B6,'BG Justif'!$A$5:$M$897,12,0)),0,VLOOKUP(B6,'BG Justif'!$A$5:$M$897,12,0))</f>
        <v>0</v>
      </c>
      <c r="E6" s="17"/>
      <c r="F6" s="17"/>
      <c r="G6" s="17"/>
      <c r="H6" s="17">
        <f t="shared" si="3"/>
        <v>0</v>
      </c>
      <c r="I6" s="17">
        <f>IF(ISNA(VLOOKUP($B6,'BG Justif'!$A$5:$M$897,13,0)),0,VLOOKUP($B6,'BG Justif'!$A$5:$M$897,13,0))</f>
        <v>0</v>
      </c>
      <c r="J6" s="83">
        <f t="shared" si="2"/>
        <v>0</v>
      </c>
      <c r="K6" s="198"/>
      <c r="L6" s="17"/>
    </row>
    <row r="7" spans="1:12">
      <c r="A7" s="189" t="str">
        <f t="shared" si="0"/>
        <v>VRAI</v>
      </c>
      <c r="B7" s="57" t="str">
        <f t="array" ref="B7">IF(ROWS(B$4:B7)&lt;=COUNTIF('BG Justif'!$Q$5:$Q$995,$B$1),INDEX('BG Justif'!$A$5:$A$995,SMALL(IF('BG Justif'!$Q$5:$Q$995=$B$1,ROW('BG Justif'!$Q$5:$Q$995)-ROW('BG Justif'!$Q$5)+1),ROWS(B$4:B7))),"")</f>
        <v/>
      </c>
      <c r="C7" s="26">
        <f>IF(ISNA(VLOOKUP($B7,'BG Justif'!$A$5:$M$897,2,0)),0,VLOOKUP($B7,'BG Justif'!$A$5:$M$897,2,0))</f>
        <v>0</v>
      </c>
      <c r="D7" s="3">
        <f>IF(ISNA(VLOOKUP($B7,'BG Justif'!$A$5:$M$897,12,0)),0,VLOOKUP(B7,'BG Justif'!$A$5:$M$897,12,0))</f>
        <v>0</v>
      </c>
      <c r="E7" s="17"/>
      <c r="F7" s="17"/>
      <c r="G7" s="17"/>
      <c r="H7" s="17">
        <f t="shared" si="3"/>
        <v>0</v>
      </c>
      <c r="I7" s="17">
        <f>IF(ISNA(VLOOKUP($B7,'BG Justif'!$A$5:$M$897,13,0)),0,VLOOKUP($B7,'BG Justif'!$A$5:$M$897,13,0))</f>
        <v>0</v>
      </c>
      <c r="J7" s="83">
        <f t="shared" si="2"/>
        <v>0</v>
      </c>
      <c r="K7" s="198"/>
      <c r="L7" s="17"/>
    </row>
    <row r="8" spans="1:12" s="57" customFormat="1">
      <c r="A8" s="189" t="str">
        <f t="shared" si="0"/>
        <v>VRAI</v>
      </c>
      <c r="B8" s="57" t="str">
        <f t="array" ref="B8">IF(ROWS(B$4:B8)&lt;=COUNTIF('BG Justif'!$Q$5:$Q$995,$B$1),INDEX('BG Justif'!$A$5:$A$995,SMALL(IF('BG Justif'!$Q$5:$Q$995=$B$1,ROW('BG Justif'!$Q$5:$Q$995)-ROW('BG Justif'!$Q$5)+1),ROWS(B$4:B8))),"")</f>
        <v/>
      </c>
      <c r="C8" s="26">
        <f>IF(ISNA(VLOOKUP($B8,'BG Justif'!$A$5:$M$897,2,0)),0,VLOOKUP($B8,'BG Justif'!$A$5:$M$897,2,0))</f>
        <v>0</v>
      </c>
      <c r="D8" s="3">
        <f>IF(ISNA(VLOOKUP($B8,'BG Justif'!$A$5:$M$897,12,0)),0,VLOOKUP(B8,'BG Justif'!$A$5:$M$897,12,0))</f>
        <v>0</v>
      </c>
      <c r="E8" s="22"/>
      <c r="F8" s="22"/>
      <c r="G8" s="22"/>
      <c r="H8" s="17">
        <f t="shared" si="3"/>
        <v>0</v>
      </c>
      <c r="I8" s="17">
        <f>IF(ISNA(VLOOKUP($B8,'BG Justif'!$A$5:$M$897,13,0)),0,VLOOKUP($B8,'BG Justif'!$A$5:$M$897,13,0))</f>
        <v>0</v>
      </c>
      <c r="J8" s="83">
        <f t="shared" si="2"/>
        <v>0</v>
      </c>
      <c r="K8" s="198"/>
      <c r="L8" s="17"/>
    </row>
    <row r="9" spans="1:12">
      <c r="A9" s="189" t="str">
        <f t="shared" si="0"/>
        <v>VRAI</v>
      </c>
      <c r="B9" s="57" t="str">
        <f t="array" ref="B9">IF(ROWS(B$4:B9)&lt;=COUNTIF('BG Justif'!$Q$5:$Q$995,$B$1),INDEX('BG Justif'!$A$5:$A$995,SMALL(IF('BG Justif'!$Q$5:$Q$995=$B$1,ROW('BG Justif'!$Q$5:$Q$995)-ROW('BG Justif'!$Q$5)+1),ROWS(B$4:B9))),"")</f>
        <v/>
      </c>
      <c r="C9" s="26">
        <f>IF(ISNA(VLOOKUP($B9,'BG Justif'!$A$5:$M$897,2,0)),0,VLOOKUP($B9,'BG Justif'!$A$5:$M$897,2,0))</f>
        <v>0</v>
      </c>
      <c r="D9" s="3">
        <f>IF(ISNA(VLOOKUP($B9,'BG Justif'!$A$5:$M$897,12,0)),0,VLOOKUP(B9,'BG Justif'!$A$5:$M$897,12,0))</f>
        <v>0</v>
      </c>
      <c r="E9" s="22"/>
      <c r="F9" s="22"/>
      <c r="G9" s="22"/>
      <c r="H9" s="17">
        <f t="shared" si="3"/>
        <v>0</v>
      </c>
      <c r="I9" s="17">
        <f>IF(ISNA(VLOOKUP($B9,'BG Justif'!$A$5:$M$897,13,0)),0,VLOOKUP($B9,'BG Justif'!$A$5:$M$897,13,0))</f>
        <v>0</v>
      </c>
      <c r="J9" s="83">
        <f t="shared" si="2"/>
        <v>0</v>
      </c>
      <c r="K9" s="198"/>
      <c r="L9" s="17"/>
    </row>
    <row r="10" spans="1:12" s="14" customFormat="1">
      <c r="A10" s="189" t="str">
        <f t="shared" si="0"/>
        <v>VRAI</v>
      </c>
      <c r="C10" s="36" t="s">
        <v>1</v>
      </c>
      <c r="D10" s="37">
        <f t="shared" ref="D10:H10" si="4">SUM(D4:D9)</f>
        <v>143526.93</v>
      </c>
      <c r="E10" s="37">
        <f t="shared" si="4"/>
        <v>0</v>
      </c>
      <c r="F10" s="37">
        <f t="shared" si="4"/>
        <v>0</v>
      </c>
      <c r="G10" s="37">
        <f t="shared" si="4"/>
        <v>0</v>
      </c>
      <c r="H10" s="37">
        <f t="shared" si="4"/>
        <v>0</v>
      </c>
      <c r="I10" s="37">
        <f>SUM(I4:I9)</f>
        <v>143747.03</v>
      </c>
      <c r="J10" s="88">
        <f>SUM(J4:J9)</f>
        <v>-143747.03</v>
      </c>
      <c r="K10" s="199"/>
      <c r="L10" s="37"/>
    </row>
    <row r="11" spans="1:12" s="38" customFormat="1">
      <c r="A11" s="189" t="str">
        <f t="shared" si="0"/>
        <v>VRAI</v>
      </c>
      <c r="D11" s="65"/>
      <c r="E11" s="66"/>
      <c r="F11" s="67"/>
      <c r="G11" s="67"/>
      <c r="H11" s="68"/>
      <c r="I11" s="66"/>
      <c r="J11" s="85"/>
      <c r="K11" s="39"/>
      <c r="L11" s="58"/>
    </row>
    <row r="12" spans="1:12" s="41" customFormat="1">
      <c r="A12" s="189" t="str">
        <f t="shared" si="0"/>
        <v>VRAI</v>
      </c>
      <c r="C12" s="30" t="s">
        <v>22</v>
      </c>
      <c r="D12" s="40"/>
      <c r="E12" s="40"/>
      <c r="F12" s="40"/>
      <c r="G12" s="40"/>
      <c r="H12" s="40"/>
      <c r="I12" s="40" t="str">
        <f>IF(ISNA(VLOOKUP($B12,'BG Justif'!$A$5:$M$897,14,0)),"",VLOOKUP($B12,'BG Justif'!$A$5:$M$897,14,0))</f>
        <v/>
      </c>
      <c r="J12" s="86"/>
      <c r="K12" s="39"/>
      <c r="L12" s="58"/>
    </row>
    <row r="13" spans="1:12" s="41" customFormat="1">
      <c r="A13" s="189" t="str">
        <f t="shared" si="0"/>
        <v>VRAI</v>
      </c>
      <c r="C13" s="42"/>
      <c r="D13" s="40"/>
      <c r="E13" s="40"/>
      <c r="F13" s="40"/>
      <c r="G13" s="40"/>
      <c r="H13" s="40"/>
      <c r="I13" s="40" t="str">
        <f>IF(ISNA(VLOOKUP($B13,'BG Justif'!$A$5:$M$897,14,0)),"",VLOOKUP($B13,'BG Justif'!$A$5:$M$897,14,0))</f>
        <v/>
      </c>
      <c r="J13" s="86"/>
      <c r="K13" s="39"/>
      <c r="L13" s="58"/>
    </row>
    <row r="14" spans="1:12" ht="52.5" customHeight="1">
      <c r="A14" s="189" t="str">
        <f t="shared" si="0"/>
        <v>VRAI</v>
      </c>
      <c r="C14" s="19" t="s">
        <v>11</v>
      </c>
      <c r="D14" s="31" t="s">
        <v>16</v>
      </c>
      <c r="E14" s="31" t="s">
        <v>8</v>
      </c>
      <c r="F14" s="32" t="s">
        <v>5</v>
      </c>
      <c r="G14" s="20" t="s">
        <v>71</v>
      </c>
      <c r="H14" s="31" t="s">
        <v>15</v>
      </c>
      <c r="I14" s="48" t="str">
        <f>+I3</f>
        <v>Solde Compta 31/12/2017</v>
      </c>
      <c r="J14" s="82" t="s">
        <v>72</v>
      </c>
      <c r="K14" s="95" t="s">
        <v>34</v>
      </c>
      <c r="L14" s="48" t="s">
        <v>35</v>
      </c>
    </row>
    <row r="15" spans="1:12">
      <c r="A15" s="189" t="str">
        <f t="shared" si="0"/>
        <v>VRAI</v>
      </c>
      <c r="C15" s="25">
        <f>IF(ISNA(VLOOKUP($B15,'BG Justif'!$A$5:$M$897,2,0)),0,VLOOKUP($B15,'BG Justif'!$A$5:$M$897,2,0))</f>
        <v>0</v>
      </c>
      <c r="D15" s="3">
        <f>IF(ISNA(VLOOKUP($B15,'BG Justif'!$A$5:$M$897,12,0)),0,VLOOKUP(B15,'BG Justif'!$A$5:$M$897,12,0))</f>
        <v>0</v>
      </c>
      <c r="E15" s="25"/>
      <c r="F15" s="25"/>
      <c r="G15" s="25"/>
      <c r="H15" s="17">
        <f t="shared" ref="H15:H19" si="5">IF(ISNUMBER(C15+D15-E15),(C15+D15-E15),0)</f>
        <v>0</v>
      </c>
      <c r="I15" s="17">
        <f>IF(ISNA(VLOOKUP($B15,'BG Justif'!$A$5:$M$897,13,0)),0,VLOOKUP($B15,'BG Justif'!$A$5:$M$897,13,0))</f>
        <v>0</v>
      </c>
      <c r="J15" s="83">
        <f>H15-I15</f>
        <v>0</v>
      </c>
      <c r="K15" s="64"/>
      <c r="L15" s="17"/>
    </row>
    <row r="16" spans="1:12">
      <c r="A16" s="189" t="str">
        <f t="shared" si="0"/>
        <v>VRAI</v>
      </c>
      <c r="C16" s="26">
        <f>IF(ISNA(VLOOKUP($B16,'BG Justif'!$A$5:$M$897,2,0)),0,VLOOKUP($B16,'BG Justif'!$A$5:$M$897,2,0))</f>
        <v>0</v>
      </c>
      <c r="D16" s="3">
        <f>IF(ISNA(VLOOKUP($B16,'BG Justif'!$A$5:$M$897,12,0)),0,VLOOKUP(B16,'BG Justif'!$A$5:$M$897,12,0))</f>
        <v>0</v>
      </c>
      <c r="E16" s="17"/>
      <c r="F16" s="17"/>
      <c r="G16" s="17"/>
      <c r="H16" s="17">
        <f t="shared" si="5"/>
        <v>0</v>
      </c>
      <c r="I16" s="17">
        <f>IF(ISNA(VLOOKUP($B16,'BG Justif'!$A$5:$M$897,13,0)),0,VLOOKUP($B16,'BG Justif'!$A$5:$M$897,13,0))</f>
        <v>0</v>
      </c>
      <c r="J16" s="83">
        <f>H16-I16</f>
        <v>0</v>
      </c>
      <c r="K16" s="64"/>
      <c r="L16" s="17"/>
    </row>
    <row r="17" spans="1:13">
      <c r="A17" s="189" t="str">
        <f t="shared" si="0"/>
        <v>VRAI</v>
      </c>
      <c r="C17" s="26">
        <f>IF(ISNA(VLOOKUP($B17,'BG Justif'!$A$5:$M$897,2,0)),0,VLOOKUP($B17,'BG Justif'!$A$5:$M$897,2,0))</f>
        <v>0</v>
      </c>
      <c r="D17" s="3">
        <f>IF(ISNA(VLOOKUP($B17,'BG Justif'!$A$5:$M$897,12,0)),0,VLOOKUP(B17,'BG Justif'!$A$5:$M$897,12,0))</f>
        <v>0</v>
      </c>
      <c r="E17" s="17"/>
      <c r="F17" s="17"/>
      <c r="G17" s="17"/>
      <c r="H17" s="17">
        <f t="shared" si="5"/>
        <v>0</v>
      </c>
      <c r="I17" s="17">
        <f>IF(ISNA(VLOOKUP($B17,'BG Justif'!$A$5:$M$897,13,0)),0,VLOOKUP($B17,'BG Justif'!$A$5:$M$897,13,0))</f>
        <v>0</v>
      </c>
      <c r="J17" s="83">
        <f>H17-I17</f>
        <v>0</v>
      </c>
      <c r="K17" s="64"/>
      <c r="L17" s="17"/>
    </row>
    <row r="18" spans="1:13">
      <c r="A18" s="189" t="str">
        <f t="shared" si="0"/>
        <v>VRAI</v>
      </c>
      <c r="C18" s="26">
        <f>IF(ISNA(VLOOKUP($B18,'BG Justif'!$A$5:$M$897,2,0)),0,VLOOKUP($B18,'BG Justif'!$A$5:$M$897,2,0))</f>
        <v>0</v>
      </c>
      <c r="D18" s="3">
        <f>IF(ISNA(VLOOKUP($B18,'BG Justif'!$A$5:$M$897,12,0)),0,VLOOKUP(B18,'BG Justif'!$A$5:$M$897,12,0))</f>
        <v>0</v>
      </c>
      <c r="E18" s="17"/>
      <c r="F18" s="17"/>
      <c r="G18" s="17"/>
      <c r="H18" s="17">
        <f t="shared" si="5"/>
        <v>0</v>
      </c>
      <c r="I18" s="17">
        <f>IF(ISNA(VLOOKUP($B18,'BG Justif'!$A$5:$M$897,13,0)),0,VLOOKUP($B18,'BG Justif'!$A$5:$M$897,13,0))</f>
        <v>0</v>
      </c>
      <c r="J18" s="83">
        <f>H18-I18</f>
        <v>0</v>
      </c>
      <c r="K18" s="64"/>
      <c r="L18" s="17"/>
    </row>
    <row r="19" spans="1:13">
      <c r="A19" s="189" t="str">
        <f t="shared" si="0"/>
        <v>VRAI</v>
      </c>
      <c r="C19" s="26">
        <f>IF(ISNA(VLOOKUP($B19,'BG Justif'!$A$5:$M$897,2,0)),0,VLOOKUP($B19,'BG Justif'!$A$5:$M$897,2,0))</f>
        <v>0</v>
      </c>
      <c r="D19" s="3">
        <f>IF(ISNA(VLOOKUP($B19,'BG Justif'!$A$5:$M$897,12,0)),0,VLOOKUP(B19,'BG Justif'!$A$5:$M$897,12,0))</f>
        <v>0</v>
      </c>
      <c r="E19" s="22"/>
      <c r="F19" s="22"/>
      <c r="G19" s="22"/>
      <c r="H19" s="17">
        <f t="shared" si="5"/>
        <v>0</v>
      </c>
      <c r="I19" s="17">
        <f>IF(ISNA(VLOOKUP($B19,'BG Justif'!$A$5:$M$897,13,0)),0,VLOOKUP($B19,'BG Justif'!$A$5:$M$897,13,0))</f>
        <v>0</v>
      </c>
      <c r="J19" s="83">
        <f>H19-I19</f>
        <v>0</v>
      </c>
      <c r="K19" s="64"/>
      <c r="L19" s="17"/>
    </row>
    <row r="20" spans="1:13" s="14" customFormat="1">
      <c r="A20" s="189" t="str">
        <f t="shared" si="0"/>
        <v>VRAI</v>
      </c>
      <c r="C20" s="36" t="s">
        <v>1</v>
      </c>
      <c r="D20" s="37">
        <f t="shared" ref="D20:H20" si="6">SUM(D15:D19)</f>
        <v>0</v>
      </c>
      <c r="E20" s="37">
        <f t="shared" si="6"/>
        <v>0</v>
      </c>
      <c r="F20" s="37">
        <f t="shared" si="6"/>
        <v>0</v>
      </c>
      <c r="G20" s="37">
        <f t="shared" si="6"/>
        <v>0</v>
      </c>
      <c r="H20" s="37">
        <f t="shared" si="6"/>
        <v>0</v>
      </c>
      <c r="I20" s="37">
        <f>SUM(I15:I19)</f>
        <v>0</v>
      </c>
      <c r="J20" s="84"/>
      <c r="K20" s="197"/>
      <c r="L20" s="37"/>
    </row>
    <row r="21" spans="1:13">
      <c r="A21" s="189" t="str">
        <f t="shared" si="0"/>
        <v>VRAI</v>
      </c>
      <c r="D21" s="35"/>
      <c r="E21" s="35"/>
      <c r="F21" s="35"/>
      <c r="G21" s="35"/>
      <c r="H21" s="35"/>
      <c r="I21" s="35"/>
      <c r="J21" s="87"/>
      <c r="L21" s="62"/>
    </row>
    <row r="22" spans="1:13">
      <c r="A22" s="189" t="str">
        <f t="shared" si="0"/>
        <v>VRAI</v>
      </c>
      <c r="B22" s="45"/>
      <c r="C22" s="109">
        <f>IF(ISNA(VLOOKUP($B22,'BG Justif'!$A$5:$M$897,2,0)),0,VLOOKUP($B22,'BG Justif'!$A$5:$M$897,2,0))</f>
        <v>0</v>
      </c>
      <c r="D22" s="102">
        <f>IF(ISNA(VLOOKUP($B22,'BG Justif'!$A$5:$M$897,12,0)),0,VLOOKUP(B22,'BG Justif'!$A$5:$M$897,12,0))</f>
        <v>0</v>
      </c>
      <c r="E22" s="103"/>
      <c r="F22" s="59"/>
      <c r="G22" s="59"/>
      <c r="H22" s="59">
        <f t="shared" ref="H22:H25" si="7">IF(ISNUMBER(C22+D22-E22),(C22+D22-E22),0)</f>
        <v>0</v>
      </c>
      <c r="I22" s="59">
        <f>IF(ISNA(VLOOKUP($B22,'BG Justif'!$A$5:$M$897,13,0)),0,VLOOKUP($B22,'BG Justif'!$A$5:$M$897,13,0))</f>
        <v>0</v>
      </c>
      <c r="J22" s="200">
        <f>H22-I22</f>
        <v>0</v>
      </c>
      <c r="K22" s="104"/>
      <c r="M22" s="57"/>
    </row>
    <row r="23" spans="1:13">
      <c r="A23" s="189" t="str">
        <f t="shared" si="0"/>
        <v>VRAI</v>
      </c>
      <c r="B23" s="45"/>
      <c r="C23" s="111">
        <f>IF(ISNA(VLOOKUP($B23,'BG Justif'!$A$5:$M$897,2,0)),0,VLOOKUP($B23,'BG Justif'!$A$5:$M$897,2,0))</f>
        <v>0</v>
      </c>
      <c r="D23" s="107">
        <f>IF(ISNA(VLOOKUP($B23,'BG Justif'!$A$5:$M$897,12,0)),0,VLOOKUP(B23,'BG Justif'!$A$5:$M$897,12,0))</f>
        <v>0</v>
      </c>
      <c r="E23" s="18"/>
      <c r="F23" s="101"/>
      <c r="G23" s="101"/>
      <c r="H23" s="101">
        <f t="shared" si="7"/>
        <v>0</v>
      </c>
      <c r="I23" s="101">
        <f>IF(ISNA(VLOOKUP($B23,'BG Justif'!$A$5:$M$897,13,0)),0,VLOOKUP($B23,'BG Justif'!$A$5:$M$897,13,0))</f>
        <v>0</v>
      </c>
      <c r="J23" s="201">
        <f>H23-I23</f>
        <v>0</v>
      </c>
      <c r="K23" s="108"/>
    </row>
    <row r="24" spans="1:13">
      <c r="A24" s="189" t="str">
        <f t="shared" si="0"/>
        <v>VRAI</v>
      </c>
      <c r="B24" s="45"/>
      <c r="C24" s="111">
        <f>IF(ISNA(VLOOKUP($B24,'BG Justif'!$A$5:$M$897,2,0)),0,VLOOKUP($B24,'BG Justif'!$A$5:$M$897,2,0))</f>
        <v>0</v>
      </c>
      <c r="D24" s="107">
        <f>IF(ISNA(VLOOKUP($B24,'BG Justif'!$A$5:$M$897,12,0)),0,VLOOKUP(B24,'BG Justif'!$A$5:$M$897,12,0))</f>
        <v>0</v>
      </c>
      <c r="E24" s="18"/>
      <c r="F24" s="101"/>
      <c r="G24" s="101"/>
      <c r="H24" s="101">
        <f t="shared" si="7"/>
        <v>0</v>
      </c>
      <c r="I24" s="101">
        <f>IF(ISNA(VLOOKUP($B24,'BG Justif'!$A$5:$M$897,13,0)),0,VLOOKUP($B24,'BG Justif'!$A$5:$M$897,13,0))</f>
        <v>0</v>
      </c>
      <c r="J24" s="201">
        <f>H24-I24</f>
        <v>0</v>
      </c>
      <c r="K24" s="108"/>
      <c r="L24" s="62" t="s">
        <v>41</v>
      </c>
      <c r="M24" s="57"/>
    </row>
    <row r="25" spans="1:13" hidden="1">
      <c r="A25" s="189" t="str">
        <f t="shared" si="0"/>
        <v>FAUX</v>
      </c>
      <c r="B25" s="45">
        <v>68710000</v>
      </c>
      <c r="C25" s="110">
        <f>IF(ISNA(VLOOKUP($B25,'BG Justif'!$A$5:$M$897,2,0)),0,VLOOKUP($B25,'BG Justif'!$A$5:$M$897,2,0))</f>
        <v>0</v>
      </c>
      <c r="D25" s="105">
        <f>IF(ISNA(VLOOKUP($B25,'BG Justif'!$A$5:$M$897,12,0)),0,VLOOKUP(B25,'BG Justif'!$A$5:$M$897,12,0))</f>
        <v>0</v>
      </c>
      <c r="E25" s="106"/>
      <c r="F25" s="60"/>
      <c r="G25" s="60"/>
      <c r="H25" s="60">
        <f t="shared" si="7"/>
        <v>0</v>
      </c>
      <c r="I25" s="60">
        <f>IF(ISNA(VLOOKUP($B25,'BG Justif'!$A$5:$M$897,13,0)),0,VLOOKUP($B25,'BG Justif'!$A$5:$M$897,13,0))</f>
        <v>0</v>
      </c>
      <c r="J25" s="202">
        <f>H25-I25</f>
        <v>0</v>
      </c>
      <c r="K25" s="203"/>
    </row>
    <row r="26" spans="1:13" s="14" customFormat="1">
      <c r="A26" s="189" t="str">
        <f t="shared" si="0"/>
        <v>VRAI</v>
      </c>
      <c r="C26" s="36" t="s">
        <v>1</v>
      </c>
      <c r="D26" s="37">
        <f t="shared" ref="D26" si="8">SUM(D22:D25)</f>
        <v>0</v>
      </c>
      <c r="E26" s="37">
        <f t="shared" ref="E26" si="9">SUM(E22:E25)</f>
        <v>0</v>
      </c>
      <c r="F26" s="37">
        <f t="shared" ref="F26" si="10">SUM(F22:F25)</f>
        <v>0</v>
      </c>
      <c r="G26" s="37">
        <f t="shared" ref="G26" si="11">SUM(G22:G25)</f>
        <v>0</v>
      </c>
      <c r="H26" s="37">
        <f t="shared" ref="H26" si="12">SUM(H22:H25)</f>
        <v>0</v>
      </c>
      <c r="I26" s="37">
        <f t="shared" ref="I26:J26" si="13">SUM(I22:I25)</f>
        <v>0</v>
      </c>
      <c r="J26" s="84">
        <f t="shared" si="13"/>
        <v>0</v>
      </c>
      <c r="K26" s="197"/>
      <c r="L26" s="37"/>
    </row>
    <row r="27" spans="1:13">
      <c r="A27" s="189" t="str">
        <f t="shared" si="0"/>
        <v>VRAI</v>
      </c>
      <c r="B27" s="56"/>
      <c r="C27" s="13"/>
    </row>
    <row r="28" spans="1:13">
      <c r="A28" s="189" t="str">
        <f t="shared" si="0"/>
        <v>VRAI</v>
      </c>
      <c r="B28" s="35"/>
      <c r="C28" s="90"/>
    </row>
    <row r="29" spans="1:13">
      <c r="A29" s="189" t="str">
        <f t="shared" ref="A29:A37" si="14">IF(OR(D29&lt;&gt;0,I29&lt;&gt;0,J29&lt;&gt;0,C29&lt;&gt;0,B29=""),"VRAI","FAUX")</f>
        <v>VRAI</v>
      </c>
      <c r="C29" s="90"/>
    </row>
    <row r="30" spans="1:13">
      <c r="A30" s="189" t="str">
        <f t="shared" si="14"/>
        <v>VRAI</v>
      </c>
    </row>
    <row r="31" spans="1:13">
      <c r="A31" s="189" t="str">
        <f t="shared" si="14"/>
        <v>VRAI</v>
      </c>
    </row>
    <row r="32" spans="1:13">
      <c r="A32" s="189" t="str">
        <f t="shared" si="14"/>
        <v>VRAI</v>
      </c>
    </row>
    <row r="33" spans="1:1">
      <c r="A33" s="189" t="str">
        <f t="shared" si="14"/>
        <v>VRAI</v>
      </c>
    </row>
    <row r="34" spans="1:1">
      <c r="A34" s="189" t="str">
        <f t="shared" si="14"/>
        <v>VRAI</v>
      </c>
    </row>
    <row r="35" spans="1:1">
      <c r="A35" s="189" t="str">
        <f t="shared" si="14"/>
        <v>VRAI</v>
      </c>
    </row>
    <row r="36" spans="1:1">
      <c r="A36" s="189" t="str">
        <f t="shared" si="14"/>
        <v>VRAI</v>
      </c>
    </row>
    <row r="37" spans="1:1">
      <c r="A37" s="189" t="str">
        <f t="shared" si="14"/>
        <v>VRAI</v>
      </c>
    </row>
  </sheetData>
  <autoFilter ref="A3:K37">
    <filterColumn colId="0">
      <filters>
        <filter val="VRAI"/>
      </filters>
    </filterColumn>
  </autoFilter>
  <phoneticPr fontId="15" type="noConversion"/>
  <pageMargins left="0.11811023622047244" right="0.31496062992125984" top="0.3543307086614173" bottom="0.3543307086614173" header="0.31496062992125984" footer="0.31496062992125984"/>
  <pageSetup paperSize="9" scale="7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 filterMode="1">
    <pageSetUpPr fitToPage="1"/>
  </sheetPr>
  <dimension ref="A1:N291"/>
  <sheetViews>
    <sheetView showZeros="0" topLeftCell="B1" zoomScale="115" zoomScaleNormal="115" zoomScaleSheetLayoutView="90" workbookViewId="0">
      <selection activeCell="B1" sqref="B1"/>
    </sheetView>
  </sheetViews>
  <sheetFormatPr defaultColWidth="9.42578125" defaultRowHeight="13.5"/>
  <cols>
    <col min="1" max="1" width="0" style="57" hidden="1" customWidth="1"/>
    <col min="2" max="2" width="7" style="52" bestFit="1" customWidth="1"/>
    <col min="3" max="3" width="31.140625" style="1" customWidth="1"/>
    <col min="4" max="9" width="13" style="1" customWidth="1"/>
    <col min="10" max="10" width="13" style="75" customWidth="1"/>
    <col min="11" max="11" width="4.85546875" style="54" bestFit="1" customWidth="1"/>
    <col min="12" max="12" width="23.140625" style="1" bestFit="1" customWidth="1"/>
    <col min="13" max="16384" width="9.42578125" style="1"/>
  </cols>
  <sheetData>
    <row r="1" spans="1:12" ht="20.25">
      <c r="B1" s="130">
        <v>7</v>
      </c>
      <c r="C1" s="11" t="s">
        <v>23</v>
      </c>
      <c r="K1" s="96" t="s">
        <v>37</v>
      </c>
      <c r="L1" s="63"/>
    </row>
    <row r="3" spans="1:12" ht="27">
      <c r="C3" s="19" t="s">
        <v>13</v>
      </c>
      <c r="D3" s="20" t="s">
        <v>4</v>
      </c>
      <c r="E3" s="20" t="s">
        <v>8</v>
      </c>
      <c r="F3" s="20" t="s">
        <v>5</v>
      </c>
      <c r="G3" s="20" t="s">
        <v>14</v>
      </c>
      <c r="H3" s="20" t="s">
        <v>6</v>
      </c>
      <c r="I3" s="48" t="str">
        <f>+'1-Fds Asso'!I3</f>
        <v>Solde Compta 31/12/2017</v>
      </c>
      <c r="J3" s="82" t="s">
        <v>72</v>
      </c>
      <c r="K3" s="95" t="s">
        <v>34</v>
      </c>
      <c r="L3" s="20" t="s">
        <v>35</v>
      </c>
    </row>
    <row r="4" spans="1:12">
      <c r="A4" s="189" t="str">
        <f t="shared" ref="A4:A67" si="0">IF(OR(D4&lt;&gt;0,H4&lt;&gt;0,I4&lt;&gt;0,C4&lt;&gt;0,B4=""),"VRAI","FAUX")</f>
        <v>VRAI</v>
      </c>
      <c r="B4" s="52">
        <f t="array" ref="B4">IF(ROWS(B$4:B4)&lt;=COUNTIF('BG Justif'!$Q$5:$Q$995,$B$1),INDEX('BG Justif'!$A$5:$A$995,SMALL(IF('BG Justif'!$Q$5:$Q$995=$B$1,ROW('BG Justif'!$Q$5:$Q$995)-ROW('BG Justif'!$Q$5)+1),ROWS(B$4:B4))),"")</f>
        <v>21150000</v>
      </c>
      <c r="C4" s="25" t="str">
        <f>IF(ISNA(VLOOKUP($B4,'BG Justif'!$A$5:$M$897,2,0)),0,VLOOKUP($B4,'BG Justif'!$A$5:$M$897,2,0))</f>
        <v>TERRAINS BATIS</v>
      </c>
      <c r="D4" s="3">
        <f>IF(ISNA(VLOOKUP($B4,'BG Justif'!$A$5:$M$897,12,0)),0,VLOOKUP(B4,'BG Justif'!$A$5:$M$897,12,0))</f>
        <v>92000</v>
      </c>
      <c r="E4" s="3"/>
      <c r="F4" s="3"/>
      <c r="G4" s="3"/>
      <c r="H4" s="3">
        <f>+D4+E4-F4+G4</f>
        <v>92000</v>
      </c>
      <c r="I4" s="3">
        <f>IF(ISNA(VLOOKUP($B4,'BG Justif'!$A$5:$M$897,13,0)),0,VLOOKUP($B4,'BG Justif'!$A$5:$M$897,13,0))</f>
        <v>92000</v>
      </c>
      <c r="J4" s="83">
        <f>+H4-I4</f>
        <v>0</v>
      </c>
      <c r="K4" s="118"/>
      <c r="L4" s="3"/>
    </row>
    <row r="5" spans="1:12">
      <c r="A5" s="189" t="str">
        <f t="shared" si="0"/>
        <v>VRAI</v>
      </c>
      <c r="B5" s="52">
        <f t="array" ref="B5">IF(ROWS(B$4:B5)&lt;=COUNTIF('BG Justif'!$Q$5:$Q$995,$B$1),INDEX('BG Justif'!$A$5:$A$995,SMALL(IF('BG Justif'!$Q$5:$Q$995=$B$1,ROW('BG Justif'!$Q$5:$Q$995)-ROW('BG Justif'!$Q$5)+1),ROWS(B$4:B5))),"")</f>
        <v>21210000</v>
      </c>
      <c r="C5" s="53" t="str">
        <f>IF(ISNA(VLOOKUP($B5,'BG Justif'!$A$5:$M$897,2,0)),0,VLOOKUP($B5,'BG Justif'!$A$5:$M$897,2,0))</f>
        <v>AGENC. AMEN. TERRAINS NUS</v>
      </c>
      <c r="D5" s="3">
        <f>IF(ISNA(VLOOKUP($B5,'BG Justif'!$A$5:$M$897,12,0)),0,VLOOKUP(B5,'BG Justif'!$A$5:$M$897,12,0))</f>
        <v>8602.4699999999993</v>
      </c>
      <c r="E5" s="3"/>
      <c r="F5" s="3"/>
      <c r="G5" s="3"/>
      <c r="H5" s="3">
        <f t="shared" ref="H5:H68" si="1">+D5+E5-F5+G5</f>
        <v>8602.4699999999993</v>
      </c>
      <c r="I5" s="3">
        <f>IF(ISNA(VLOOKUP($B5,'BG Justif'!$A$5:$M$897,13,0)),0,VLOOKUP($B5,'BG Justif'!$A$5:$M$897,13,0))</f>
        <v>8602.4699999999993</v>
      </c>
      <c r="J5" s="208">
        <f t="shared" ref="J5:J68" si="2">+H5-I5</f>
        <v>0</v>
      </c>
      <c r="K5" s="118"/>
      <c r="L5" s="3"/>
    </row>
    <row r="6" spans="1:12">
      <c r="A6" s="189" t="str">
        <f t="shared" si="0"/>
        <v>VRAI</v>
      </c>
      <c r="B6" s="52">
        <f t="array" ref="B6">IF(ROWS(B$4:B6)&lt;=COUNTIF('BG Justif'!$Q$5:$Q$995,$B$1),INDEX('BG Justif'!$A$5:$A$995,SMALL(IF('BG Justif'!$Q$5:$Q$995=$B$1,ROW('BG Justif'!$Q$5:$Q$995)-ROW('BG Justif'!$Q$5)+1),ROWS(B$4:B6))),"")</f>
        <v>21310000</v>
      </c>
      <c r="C6" s="53" t="str">
        <f>IF(ISNA(VLOOKUP($B6,'BG Justif'!$A$5:$M$897,2,0)),0,VLOOKUP($B6,'BG Justif'!$A$5:$M$897,2,0))</f>
        <v>BATIMENTS</v>
      </c>
      <c r="D6" s="3">
        <f>IF(ISNA(VLOOKUP($B6,'BG Justif'!$A$5:$M$897,12,0)),0,VLOOKUP(B6,'BG Justif'!$A$5:$M$897,12,0))</f>
        <v>385786.35</v>
      </c>
      <c r="E6" s="3"/>
      <c r="F6" s="3"/>
      <c r="G6" s="3"/>
      <c r="H6" s="3">
        <f t="shared" si="1"/>
        <v>385786.35</v>
      </c>
      <c r="I6" s="3">
        <f>IF(ISNA(VLOOKUP($B6,'BG Justif'!$A$5:$M$897,13,0)),0,VLOOKUP($B6,'BG Justif'!$A$5:$M$897,13,0))</f>
        <v>385786.35</v>
      </c>
      <c r="J6" s="208">
        <f t="shared" si="2"/>
        <v>0</v>
      </c>
      <c r="K6" s="118"/>
      <c r="L6" s="3"/>
    </row>
    <row r="7" spans="1:12">
      <c r="A7" s="189" t="str">
        <f t="shared" si="0"/>
        <v>VRAI</v>
      </c>
      <c r="B7" s="52">
        <f t="array" ref="B7">IF(ROWS(B$4:B7)&lt;=COUNTIF('BG Justif'!$Q$5:$Q$995,$B$1),INDEX('BG Justif'!$A$5:$A$995,SMALL(IF('BG Justif'!$Q$5:$Q$995=$B$1,ROW('BG Justif'!$Q$5:$Q$995)-ROW('BG Justif'!$Q$5)+1),ROWS(B$4:B7))),"")</f>
        <v>21350000</v>
      </c>
      <c r="C7" s="53" t="str">
        <f>IF(ISNA(VLOOKUP($B7,'BG Justif'!$A$5:$M$897,2,0)),0,VLOOKUP($B7,'BG Justif'!$A$5:$M$897,2,0))</f>
        <v>INST. AGENC. AMEN. CONSTR.</v>
      </c>
      <c r="D7" s="3">
        <f>IF(ISNA(VLOOKUP($B7,'BG Justif'!$A$5:$M$897,12,0)),0,VLOOKUP(B7,'BG Justif'!$A$5:$M$897,12,0))</f>
        <v>250882.51</v>
      </c>
      <c r="E7" s="3"/>
      <c r="F7" s="3"/>
      <c r="G7" s="3"/>
      <c r="H7" s="3">
        <f t="shared" si="1"/>
        <v>250882.51</v>
      </c>
      <c r="I7" s="3">
        <f>IF(ISNA(VLOOKUP($B7,'BG Justif'!$A$5:$M$897,13,0)),0,VLOOKUP($B7,'BG Justif'!$A$5:$M$897,13,0))</f>
        <v>250882.51</v>
      </c>
      <c r="J7" s="208">
        <f t="shared" si="2"/>
        <v>0</v>
      </c>
      <c r="K7" s="118"/>
      <c r="L7" s="3"/>
    </row>
    <row r="8" spans="1:12">
      <c r="A8" s="189" t="str">
        <f t="shared" si="0"/>
        <v>VRAI</v>
      </c>
      <c r="B8" s="52">
        <f t="array" ref="B8">IF(ROWS(B$4:B8)&lt;=COUNTIF('BG Justif'!$Q$5:$Q$995,$B$1),INDEX('BG Justif'!$A$5:$A$995,SMALL(IF('BG Justif'!$Q$5:$Q$995=$B$1,ROW('BG Justif'!$Q$5:$Q$995)-ROW('BG Justif'!$Q$5)+1),ROWS(B$4:B8))),"")</f>
        <v>21540000</v>
      </c>
      <c r="C8" s="53" t="str">
        <f>IF(ISNA(VLOOKUP($B8,'BG Justif'!$A$5:$M$897,2,0)),0,VLOOKUP($B8,'BG Justif'!$A$5:$M$897,2,0))</f>
        <v>MATERIEL &amp; OUTILLAGE</v>
      </c>
      <c r="D8" s="3">
        <f>IF(ISNA(VLOOKUP($B8,'BG Justif'!$A$5:$M$897,12,0)),0,VLOOKUP(B8,'BG Justif'!$A$5:$M$897,12,0))</f>
        <v>1631.92</v>
      </c>
      <c r="E8" s="3"/>
      <c r="F8" s="3"/>
      <c r="G8" s="3"/>
      <c r="H8" s="3">
        <f t="shared" si="1"/>
        <v>1631.92</v>
      </c>
      <c r="I8" s="3">
        <f>IF(ISNA(VLOOKUP($B8,'BG Justif'!$A$5:$M$897,13,0)),0,VLOOKUP($B8,'BG Justif'!$A$5:$M$897,13,0))</f>
        <v>4962.54</v>
      </c>
      <c r="J8" s="208">
        <f t="shared" si="2"/>
        <v>-3330.62</v>
      </c>
      <c r="K8" s="118"/>
      <c r="L8" s="3"/>
    </row>
    <row r="9" spans="1:12">
      <c r="A9" s="189" t="str">
        <f t="shared" si="0"/>
        <v>VRAI</v>
      </c>
      <c r="B9" s="52">
        <f t="array" ref="B9">IF(ROWS(B$4:B9)&lt;=COUNTIF('BG Justif'!$Q$5:$Q$995,$B$1),INDEX('BG Justif'!$A$5:$A$995,SMALL(IF('BG Justif'!$Q$5:$Q$995=$B$1,ROW('BG Justif'!$Q$5:$Q$995)-ROW('BG Justif'!$Q$5)+1),ROWS(B$4:B9))),"")</f>
        <v>21541700</v>
      </c>
      <c r="C9" s="53" t="str">
        <f>IF(ISNA(VLOOKUP($B9,'BG Justif'!$A$5:$M$897,2,0)),0,VLOOKUP($B9,'BG Justif'!$A$5:$M$897,2,0))</f>
        <v>MATERIEL MEDICAL</v>
      </c>
      <c r="D9" s="3">
        <f>IF(ISNA(VLOOKUP($B9,'BG Justif'!$A$5:$M$897,12,0)),0,VLOOKUP(B9,'BG Justif'!$A$5:$M$897,12,0))</f>
        <v>1620</v>
      </c>
      <c r="E9" s="3"/>
      <c r="F9" s="3"/>
      <c r="G9" s="3"/>
      <c r="H9" s="3">
        <f t="shared" si="1"/>
        <v>1620</v>
      </c>
      <c r="I9" s="3">
        <f>IF(ISNA(VLOOKUP($B9,'BG Justif'!$A$5:$M$897,13,0)),0,VLOOKUP($B9,'BG Justif'!$A$5:$M$897,13,0))</f>
        <v>1620</v>
      </c>
      <c r="J9" s="208">
        <f t="shared" si="2"/>
        <v>0</v>
      </c>
      <c r="K9" s="118"/>
      <c r="L9" s="3"/>
    </row>
    <row r="10" spans="1:12">
      <c r="A10" s="189" t="str">
        <f t="shared" si="0"/>
        <v>VRAI</v>
      </c>
      <c r="B10" s="52">
        <f t="array" ref="B10">IF(ROWS(B$4:B10)&lt;=COUNTIF('BG Justif'!$Q$5:$Q$995,$B$1),INDEX('BG Justif'!$A$5:$A$995,SMALL(IF('BG Justif'!$Q$5:$Q$995=$B$1,ROW('BG Justif'!$Q$5:$Q$995)-ROW('BG Justif'!$Q$5)+1),ROWS(B$4:B10))),"")</f>
        <v>21810000</v>
      </c>
      <c r="C10" s="53" t="str">
        <f>IF(ISNA(VLOOKUP($B10,'BG Justif'!$A$5:$M$897,2,0)),0,VLOOKUP($B10,'BG Justif'!$A$5:$M$897,2,0))</f>
        <v>INST. AGENC. AMEN. DIVERS</v>
      </c>
      <c r="D10" s="3">
        <f>IF(ISNA(VLOOKUP($B10,'BG Justif'!$A$5:$M$897,12,0)),0,VLOOKUP(B10,'BG Justif'!$A$5:$M$897,12,0))</f>
        <v>64315.39</v>
      </c>
      <c r="E10" s="3"/>
      <c r="F10" s="3"/>
      <c r="G10" s="3"/>
      <c r="H10" s="3">
        <f t="shared" si="1"/>
        <v>64315.39</v>
      </c>
      <c r="I10" s="3">
        <f>IF(ISNA(VLOOKUP($B10,'BG Justif'!$A$5:$M$897,13,0)),0,VLOOKUP($B10,'BG Justif'!$A$5:$M$897,13,0))</f>
        <v>64989.18</v>
      </c>
      <c r="J10" s="208">
        <f t="shared" si="2"/>
        <v>-673.79000000000087</v>
      </c>
      <c r="K10" s="118"/>
      <c r="L10" s="3"/>
    </row>
    <row r="11" spans="1:12">
      <c r="A11" s="189" t="str">
        <f t="shared" si="0"/>
        <v>VRAI</v>
      </c>
      <c r="B11" s="52">
        <f t="array" ref="B11">IF(ROWS(B$4:B11)&lt;=COUNTIF('BG Justif'!$Q$5:$Q$995,$B$1),INDEX('BG Justif'!$A$5:$A$995,SMALL(IF('BG Justif'!$Q$5:$Q$995=$B$1,ROW('BG Justif'!$Q$5:$Q$995)-ROW('BG Justif'!$Q$5)+1),ROWS(B$4:B11))),"")</f>
        <v>21820000</v>
      </c>
      <c r="C11" s="53" t="str">
        <f>IF(ISNA(VLOOKUP($B11,'BG Justif'!$A$5:$M$897,2,0)),0,VLOOKUP($B11,'BG Justif'!$A$5:$M$897,2,0))</f>
        <v>MATERIEL DE TRANSPORT</v>
      </c>
      <c r="D11" s="3">
        <f>IF(ISNA(VLOOKUP($B11,'BG Justif'!$A$5:$M$897,12,0)),0,VLOOKUP(B11,'BG Justif'!$A$5:$M$897,12,0))</f>
        <v>12790.94</v>
      </c>
      <c r="E11" s="3"/>
      <c r="F11" s="3"/>
      <c r="G11" s="3"/>
      <c r="H11" s="3">
        <f t="shared" si="1"/>
        <v>12790.94</v>
      </c>
      <c r="I11" s="3">
        <f>IF(ISNA(VLOOKUP($B11,'BG Justif'!$A$5:$M$897,13,0)),0,VLOOKUP($B11,'BG Justif'!$A$5:$M$897,13,0))</f>
        <v>12790.94</v>
      </c>
      <c r="J11" s="208">
        <f t="shared" si="2"/>
        <v>0</v>
      </c>
      <c r="K11" s="118"/>
      <c r="L11" s="3"/>
    </row>
    <row r="12" spans="1:12">
      <c r="A12" s="189" t="str">
        <f t="shared" si="0"/>
        <v>VRAI</v>
      </c>
      <c r="B12" s="52">
        <f t="array" ref="B12">IF(ROWS(B$4:B12)&lt;=COUNTIF('BG Justif'!$Q$5:$Q$995,$B$1),INDEX('BG Justif'!$A$5:$A$995,SMALL(IF('BG Justif'!$Q$5:$Q$995=$B$1,ROW('BG Justif'!$Q$5:$Q$995)-ROW('BG Justif'!$Q$5)+1),ROWS(B$4:B12))),"")</f>
        <v>21830000</v>
      </c>
      <c r="C12" s="53" t="str">
        <f>IF(ISNA(VLOOKUP($B12,'BG Justif'!$A$5:$M$897,2,0)),0,VLOOKUP($B12,'BG Justif'!$A$5:$M$897,2,0))</f>
        <v>MAT. BUREAU &amp; INFORMATIQUE</v>
      </c>
      <c r="D12" s="3">
        <f>IF(ISNA(VLOOKUP($B12,'BG Justif'!$A$5:$M$897,12,0)),0,VLOOKUP(B12,'BG Justif'!$A$5:$M$897,12,0))</f>
        <v>98392.69</v>
      </c>
      <c r="E12" s="3"/>
      <c r="F12" s="3"/>
      <c r="G12" s="3"/>
      <c r="H12" s="3">
        <f t="shared" si="1"/>
        <v>98392.69</v>
      </c>
      <c r="I12" s="3">
        <f>IF(ISNA(VLOOKUP($B12,'BG Justif'!$A$5:$M$897,13,0)),0,VLOOKUP($B12,'BG Justif'!$A$5:$M$897,13,0))</f>
        <v>103047.31</v>
      </c>
      <c r="J12" s="208">
        <f t="shared" si="2"/>
        <v>-4654.6199999999953</v>
      </c>
      <c r="K12" s="118"/>
      <c r="L12" s="3"/>
    </row>
    <row r="13" spans="1:12">
      <c r="A13" s="189" t="str">
        <f t="shared" si="0"/>
        <v>VRAI</v>
      </c>
      <c r="B13" s="52">
        <f t="array" ref="B13">IF(ROWS(B$4:B13)&lt;=COUNTIF('BG Justif'!$Q$5:$Q$995,$B$1),INDEX('BG Justif'!$A$5:$A$995,SMALL(IF('BG Justif'!$Q$5:$Q$995=$B$1,ROW('BG Justif'!$Q$5:$Q$995)-ROW('BG Justif'!$Q$5)+1),ROWS(B$4:B13))),"")</f>
        <v>21840000</v>
      </c>
      <c r="C13" s="53" t="str">
        <f>IF(ISNA(VLOOKUP($B13,'BG Justif'!$A$5:$M$897,2,0)),0,VLOOKUP($B13,'BG Justif'!$A$5:$M$897,2,0))</f>
        <v>MOBILIER</v>
      </c>
      <c r="D13" s="3">
        <f>IF(ISNA(VLOOKUP($B13,'BG Justif'!$A$5:$M$897,12,0)),0,VLOOKUP(B13,'BG Justif'!$A$5:$M$897,12,0))</f>
        <v>32545.599999999999</v>
      </c>
      <c r="E13" s="3"/>
      <c r="F13" s="3"/>
      <c r="G13" s="3"/>
      <c r="H13" s="3">
        <f t="shared" si="1"/>
        <v>32545.599999999999</v>
      </c>
      <c r="I13" s="3">
        <f>IF(ISNA(VLOOKUP($B13,'BG Justif'!$A$5:$M$897,13,0)),0,VLOOKUP($B13,'BG Justif'!$A$5:$M$897,13,0))</f>
        <v>34775.199999999997</v>
      </c>
      <c r="J13" s="208">
        <f t="shared" si="2"/>
        <v>-2229.5999999999985</v>
      </c>
      <c r="K13" s="118"/>
      <c r="L13" s="3"/>
    </row>
    <row r="14" spans="1:12">
      <c r="A14" s="189" t="str">
        <f t="shared" si="0"/>
        <v>VRAI</v>
      </c>
      <c r="B14" s="52" t="str">
        <f t="array" ref="B14">IF(ROWS(B$4:B14)&lt;=COUNTIF('BG Justif'!$Q$5:$Q$995,$B$1),INDEX('BG Justif'!$A$5:$A$995,SMALL(IF('BG Justif'!$Q$5:$Q$995=$B$1,ROW('BG Justif'!$Q$5:$Q$995)-ROW('BG Justif'!$Q$5)+1),ROWS(B$4:B14))),"")</f>
        <v/>
      </c>
      <c r="C14" s="53">
        <f>IF(ISNA(VLOOKUP($B14,'BG Justif'!$A$5:$M$897,2,0)),0,VLOOKUP($B14,'BG Justif'!$A$5:$M$897,2,0))</f>
        <v>0</v>
      </c>
      <c r="D14" s="3">
        <f>IF(ISNA(VLOOKUP($B14,'BG Justif'!$A$5:$M$897,12,0)),0,VLOOKUP(B14,'BG Justif'!$A$5:$M$897,12,0))</f>
        <v>0</v>
      </c>
      <c r="E14" s="3"/>
      <c r="F14" s="3"/>
      <c r="G14" s="3"/>
      <c r="H14" s="3">
        <f t="shared" si="1"/>
        <v>0</v>
      </c>
      <c r="I14" s="3">
        <f>IF(ISNA(VLOOKUP($B14,'BG Justif'!$A$5:$M$897,13,0)),0,VLOOKUP($B14,'BG Justif'!$A$5:$M$897,13,0))</f>
        <v>0</v>
      </c>
      <c r="J14" s="208">
        <f t="shared" si="2"/>
        <v>0</v>
      </c>
      <c r="K14" s="118"/>
      <c r="L14" s="3"/>
    </row>
    <row r="15" spans="1:12">
      <c r="A15" s="189" t="str">
        <f t="shared" si="0"/>
        <v>VRAI</v>
      </c>
      <c r="B15" s="52" t="str">
        <f t="array" ref="B15">IF(ROWS(B$4:B15)&lt;=COUNTIF('BG Justif'!$Q$5:$Q$995,$B$1),INDEX('BG Justif'!$A$5:$A$995,SMALL(IF('BG Justif'!$Q$5:$Q$995=$B$1,ROW('BG Justif'!$Q$5:$Q$995)-ROW('BG Justif'!$Q$5)+1),ROWS(B$4:B15))),"")</f>
        <v/>
      </c>
      <c r="C15" s="53">
        <f>IF(ISNA(VLOOKUP($B15,'BG Justif'!$A$5:$M$897,2,0)),0,VLOOKUP($B15,'BG Justif'!$A$5:$M$897,2,0))</f>
        <v>0</v>
      </c>
      <c r="D15" s="3">
        <f>IF(ISNA(VLOOKUP($B15,'BG Justif'!$A$5:$M$897,12,0)),0,VLOOKUP(B15,'BG Justif'!$A$5:$M$897,12,0))</f>
        <v>0</v>
      </c>
      <c r="E15" s="3"/>
      <c r="F15" s="3"/>
      <c r="G15" s="3"/>
      <c r="H15" s="3">
        <f t="shared" si="1"/>
        <v>0</v>
      </c>
      <c r="I15" s="3">
        <f>IF(ISNA(VLOOKUP($B15,'BG Justif'!$A$5:$M$897,13,0)),0,VLOOKUP($B15,'BG Justif'!$A$5:$M$897,13,0))</f>
        <v>0</v>
      </c>
      <c r="J15" s="208">
        <f t="shared" si="2"/>
        <v>0</v>
      </c>
      <c r="K15" s="118"/>
      <c r="L15" s="3"/>
    </row>
    <row r="16" spans="1:12" hidden="1">
      <c r="A16" s="189" t="str">
        <f t="shared" si="0"/>
        <v>FAUX</v>
      </c>
      <c r="B16" s="52">
        <v>21311000</v>
      </c>
      <c r="C16" s="53">
        <f>IF(ISNA(VLOOKUP($B16,'BG Justif'!$A$5:$M$897,2,0)),0,VLOOKUP($B16,'BG Justif'!$A$5:$M$897,2,0))</f>
        <v>0</v>
      </c>
      <c r="D16" s="3">
        <f>IF(ISNA(VLOOKUP($B16,'BG Justif'!$A$5:$M$897,12,0)),0,VLOOKUP(B16,'BG Justif'!$A$5:$M$897,12,0))</f>
        <v>0</v>
      </c>
      <c r="E16" s="3"/>
      <c r="F16" s="3"/>
      <c r="G16" s="3"/>
      <c r="H16" s="3">
        <f t="shared" si="1"/>
        <v>0</v>
      </c>
      <c r="I16" s="3">
        <f>IF(ISNA(VLOOKUP($B16,'BG Justif'!$A$5:$M$897,13,0)),0,VLOOKUP($B16,'BG Justif'!$A$5:$M$897,13,0))</f>
        <v>0</v>
      </c>
      <c r="J16" s="208">
        <f t="shared" si="2"/>
        <v>0</v>
      </c>
      <c r="K16" s="118"/>
      <c r="L16" s="3"/>
    </row>
    <row r="17" spans="1:12">
      <c r="A17" s="189" t="str">
        <f t="shared" si="0"/>
        <v>VRAI</v>
      </c>
      <c r="B17" s="52" t="str">
        <f t="array" ref="B17">IF(ROWS(B$4:B17)&lt;=COUNTIF('BG Justif'!$Q$5:$Q$995,$B$1),INDEX('BG Justif'!$A$5:$A$995,SMALL(IF('BG Justif'!$Q$5:$Q$995=$B$1,ROW('BG Justif'!$Q$5:$Q$995)-ROW('BG Justif'!$Q$5)+1),ROWS(B$4:B17))),"")</f>
        <v/>
      </c>
      <c r="C17" s="53">
        <f>IF(ISNA(VLOOKUP($B17,'BG Justif'!$A$5:$M$897,2,0)),0,VLOOKUP($B17,'BG Justif'!$A$5:$M$897,2,0))</f>
        <v>0</v>
      </c>
      <c r="D17" s="3">
        <f>IF(ISNA(VLOOKUP($B17,'BG Justif'!$A$5:$M$897,12,0)),0,VLOOKUP(B17,'BG Justif'!$A$5:$M$897,12,0))</f>
        <v>0</v>
      </c>
      <c r="E17" s="3"/>
      <c r="F17" s="3"/>
      <c r="G17" s="3"/>
      <c r="H17" s="3">
        <f t="shared" si="1"/>
        <v>0</v>
      </c>
      <c r="I17" s="3">
        <f>IF(ISNA(VLOOKUP($B17,'BG Justif'!$A$5:$M$897,13,0)),0,VLOOKUP($B17,'BG Justif'!$A$5:$M$897,13,0))</f>
        <v>0</v>
      </c>
      <c r="J17" s="208">
        <f t="shared" si="2"/>
        <v>0</v>
      </c>
      <c r="K17" s="118"/>
      <c r="L17" s="3"/>
    </row>
    <row r="18" spans="1:12">
      <c r="A18" s="189" t="str">
        <f t="shared" si="0"/>
        <v>VRAI</v>
      </c>
      <c r="B18" s="52" t="str">
        <f t="array" ref="B18">IF(ROWS(B$4:B18)&lt;=COUNTIF('BG Justif'!$Q$5:$Q$995,$B$1),INDEX('BG Justif'!$A$5:$A$995,SMALL(IF('BG Justif'!$Q$5:$Q$995=$B$1,ROW('BG Justif'!$Q$5:$Q$995)-ROW('BG Justif'!$Q$5)+1),ROWS(B$4:B18))),"")</f>
        <v/>
      </c>
      <c r="C18" s="53">
        <f>IF(ISNA(VLOOKUP($B18,'BG Justif'!$A$5:$M$897,2,0)),0,VLOOKUP($B18,'BG Justif'!$A$5:$M$897,2,0))</f>
        <v>0</v>
      </c>
      <c r="D18" s="3">
        <f>IF(ISNA(VLOOKUP($B18,'BG Justif'!$A$5:$M$897,12,0)),0,VLOOKUP(B18,'BG Justif'!$A$5:$M$897,12,0))</f>
        <v>0</v>
      </c>
      <c r="E18" s="3"/>
      <c r="F18" s="3"/>
      <c r="G18" s="3"/>
      <c r="H18" s="3">
        <f t="shared" si="1"/>
        <v>0</v>
      </c>
      <c r="I18" s="3">
        <f>IF(ISNA(VLOOKUP($B18,'BG Justif'!$A$5:$M$897,13,0)),0,VLOOKUP($B18,'BG Justif'!$A$5:$M$897,13,0))</f>
        <v>0</v>
      </c>
      <c r="J18" s="208">
        <f t="shared" si="2"/>
        <v>0</v>
      </c>
      <c r="K18" s="118"/>
      <c r="L18" s="3"/>
    </row>
    <row r="19" spans="1:12">
      <c r="A19" s="189" t="str">
        <f t="shared" si="0"/>
        <v>VRAI</v>
      </c>
      <c r="B19" s="52" t="str">
        <f t="array" ref="B19">IF(ROWS(B$4:B19)&lt;=COUNTIF('BG Justif'!$Q$5:$Q$995,$B$1),INDEX('BG Justif'!$A$5:$A$995,SMALL(IF('BG Justif'!$Q$5:$Q$995=$B$1,ROW('BG Justif'!$Q$5:$Q$995)-ROW('BG Justif'!$Q$5)+1),ROWS(B$4:B19))),"")</f>
        <v/>
      </c>
      <c r="C19" s="53">
        <f>IF(ISNA(VLOOKUP($B19,'BG Justif'!$A$5:$M$897,2,0)),0,VLOOKUP($B19,'BG Justif'!$A$5:$M$897,2,0))</f>
        <v>0</v>
      </c>
      <c r="D19" s="3">
        <f>IF(ISNA(VLOOKUP($B19,'BG Justif'!$A$5:$M$897,12,0)),0,VLOOKUP(B19,'BG Justif'!$A$5:$M$897,12,0))</f>
        <v>0</v>
      </c>
      <c r="E19" s="3"/>
      <c r="F19" s="3"/>
      <c r="G19" s="3"/>
      <c r="H19" s="3">
        <f t="shared" si="1"/>
        <v>0</v>
      </c>
      <c r="I19" s="3">
        <f>IF(ISNA(VLOOKUP($B19,'BG Justif'!$A$5:$M$897,13,0)),0,VLOOKUP($B19,'BG Justif'!$A$5:$M$897,13,0))</f>
        <v>0</v>
      </c>
      <c r="J19" s="208">
        <f t="shared" si="2"/>
        <v>0</v>
      </c>
      <c r="K19" s="118"/>
      <c r="L19" s="3"/>
    </row>
    <row r="20" spans="1:12">
      <c r="A20" s="189" t="str">
        <f t="shared" si="0"/>
        <v>VRAI</v>
      </c>
      <c r="B20" s="52" t="str">
        <f t="array" ref="B20">IF(ROWS(B$4:B20)&lt;=COUNTIF('BG Justif'!$Q$5:$Q$995,$B$1),INDEX('BG Justif'!$A$5:$A$995,SMALL(IF('BG Justif'!$Q$5:$Q$995=$B$1,ROW('BG Justif'!$Q$5:$Q$995)-ROW('BG Justif'!$Q$5)+1),ROWS(B$4:B20))),"")</f>
        <v/>
      </c>
      <c r="C20" s="53">
        <f>IF(ISNA(VLOOKUP($B20,'BG Justif'!$A$5:$M$897,2,0)),0,VLOOKUP($B20,'BG Justif'!$A$5:$M$897,2,0))</f>
        <v>0</v>
      </c>
      <c r="D20" s="3">
        <f>IF(ISNA(VLOOKUP($B20,'BG Justif'!$A$5:$M$897,12,0)),0,VLOOKUP(B20,'BG Justif'!$A$5:$M$897,12,0))</f>
        <v>0</v>
      </c>
      <c r="E20" s="3"/>
      <c r="F20" s="3"/>
      <c r="G20" s="3"/>
      <c r="H20" s="3">
        <f t="shared" si="1"/>
        <v>0</v>
      </c>
      <c r="I20" s="3">
        <f>IF(ISNA(VLOOKUP($B20,'BG Justif'!$A$5:$M$897,13,0)),0,VLOOKUP($B20,'BG Justif'!$A$5:$M$897,13,0))</f>
        <v>0</v>
      </c>
      <c r="J20" s="208">
        <f t="shared" si="2"/>
        <v>0</v>
      </c>
      <c r="K20" s="118"/>
      <c r="L20" s="3"/>
    </row>
    <row r="21" spans="1:12">
      <c r="A21" s="189" t="str">
        <f t="shared" si="0"/>
        <v>VRAI</v>
      </c>
      <c r="B21" s="52" t="str">
        <f t="array" ref="B21">IF(ROWS(B$4:B21)&lt;=COUNTIF('BG Justif'!$Q$5:$Q$995,$B$1),INDEX('BG Justif'!$A$5:$A$995,SMALL(IF('BG Justif'!$Q$5:$Q$995=$B$1,ROW('BG Justif'!$Q$5:$Q$995)-ROW('BG Justif'!$Q$5)+1),ROWS(B$4:B21))),"")</f>
        <v/>
      </c>
      <c r="C21" s="53">
        <f>IF(ISNA(VLOOKUP($B21,'BG Justif'!$A$5:$M$897,2,0)),0,VLOOKUP($B21,'BG Justif'!$A$5:$M$897,2,0))</f>
        <v>0</v>
      </c>
      <c r="D21" s="3">
        <f>IF(ISNA(VLOOKUP($B21,'BG Justif'!$A$5:$M$897,12,0)),0,VLOOKUP(B21,'BG Justif'!$A$5:$M$897,12,0))</f>
        <v>0</v>
      </c>
      <c r="E21" s="3"/>
      <c r="F21" s="3"/>
      <c r="G21" s="3"/>
      <c r="H21" s="3">
        <f t="shared" si="1"/>
        <v>0</v>
      </c>
      <c r="I21" s="3">
        <f>IF(ISNA(VLOOKUP($B21,'BG Justif'!$A$5:$M$897,13,0)),0,VLOOKUP($B21,'BG Justif'!$A$5:$M$897,13,0))</f>
        <v>0</v>
      </c>
      <c r="J21" s="208">
        <f t="shared" si="2"/>
        <v>0</v>
      </c>
      <c r="K21" s="118"/>
      <c r="L21" s="3"/>
    </row>
    <row r="22" spans="1:12">
      <c r="A22" s="189" t="str">
        <f t="shared" si="0"/>
        <v>VRAI</v>
      </c>
      <c r="B22" s="52" t="str">
        <f t="array" ref="B22">IF(ROWS(B$4:B22)&lt;=COUNTIF('BG Justif'!$Q$5:$Q$995,$B$1),INDEX('BG Justif'!$A$5:$A$995,SMALL(IF('BG Justif'!$Q$5:$Q$995=$B$1,ROW('BG Justif'!$Q$5:$Q$995)-ROW('BG Justif'!$Q$5)+1),ROWS(B$4:B22))),"")</f>
        <v/>
      </c>
      <c r="C22" s="53">
        <f>IF(ISNA(VLOOKUP($B22,'BG Justif'!$A$5:$M$897,2,0)),0,VLOOKUP($B22,'BG Justif'!$A$5:$M$897,2,0))</f>
        <v>0</v>
      </c>
      <c r="D22" s="3">
        <f>IF(ISNA(VLOOKUP($B22,'BG Justif'!$A$5:$M$897,12,0)),0,VLOOKUP(B22,'BG Justif'!$A$5:$M$897,12,0))</f>
        <v>0</v>
      </c>
      <c r="E22" s="3"/>
      <c r="F22" s="3"/>
      <c r="G22" s="3"/>
      <c r="H22" s="3">
        <f t="shared" si="1"/>
        <v>0</v>
      </c>
      <c r="I22" s="3">
        <f>IF(ISNA(VLOOKUP($B22,'BG Justif'!$A$5:$M$897,13,0)),0,VLOOKUP($B22,'BG Justif'!$A$5:$M$897,13,0))</f>
        <v>0</v>
      </c>
      <c r="J22" s="208">
        <f t="shared" si="2"/>
        <v>0</v>
      </c>
      <c r="K22" s="118"/>
      <c r="L22" s="3"/>
    </row>
    <row r="23" spans="1:12">
      <c r="A23" s="189" t="str">
        <f t="shared" si="0"/>
        <v>VRAI</v>
      </c>
      <c r="B23" s="52" t="str">
        <f t="array" ref="B23">IF(ROWS(B$4:B23)&lt;=COUNTIF('BG Justif'!$Q$5:$Q$995,$B$1),INDEX('BG Justif'!$A$5:$A$995,SMALL(IF('BG Justif'!$Q$5:$Q$995=$B$1,ROW('BG Justif'!$Q$5:$Q$995)-ROW('BG Justif'!$Q$5)+1),ROWS(B$4:B23))),"")</f>
        <v/>
      </c>
      <c r="C23" s="53">
        <f>IF(ISNA(VLOOKUP($B23,'BG Justif'!$A$5:$M$897,2,0)),0,VLOOKUP($B23,'BG Justif'!$A$5:$M$897,2,0))</f>
        <v>0</v>
      </c>
      <c r="D23" s="3">
        <f>IF(ISNA(VLOOKUP($B23,'BG Justif'!$A$5:$M$897,12,0)),0,VLOOKUP(B23,'BG Justif'!$A$5:$M$897,12,0))</f>
        <v>0</v>
      </c>
      <c r="E23" s="3"/>
      <c r="F23" s="3"/>
      <c r="G23" s="3"/>
      <c r="H23" s="3">
        <f t="shared" si="1"/>
        <v>0</v>
      </c>
      <c r="I23" s="3">
        <f>IF(ISNA(VLOOKUP($B23,'BG Justif'!$A$5:$M$897,13,0)),0,VLOOKUP($B23,'BG Justif'!$A$5:$M$897,13,0))</f>
        <v>0</v>
      </c>
      <c r="J23" s="208">
        <f t="shared" si="2"/>
        <v>0</v>
      </c>
      <c r="K23" s="118"/>
      <c r="L23" s="3"/>
    </row>
    <row r="24" spans="1:12">
      <c r="A24" s="189" t="str">
        <f t="shared" si="0"/>
        <v>VRAI</v>
      </c>
      <c r="B24" s="52" t="str">
        <f t="array" ref="B24">IF(ROWS(B$4:B24)&lt;=COUNTIF('BG Justif'!$Q$5:$Q$995,$B$1),INDEX('BG Justif'!$A$5:$A$995,SMALL(IF('BG Justif'!$Q$5:$Q$995=$B$1,ROW('BG Justif'!$Q$5:$Q$995)-ROW('BG Justif'!$Q$5)+1),ROWS(B$4:B24))),"")</f>
        <v/>
      </c>
      <c r="C24" s="53">
        <f>IF(ISNA(VLOOKUP($B24,'BG Justif'!$A$5:$M$897,2,0)),0,VLOOKUP($B24,'BG Justif'!$A$5:$M$897,2,0))</f>
        <v>0</v>
      </c>
      <c r="D24" s="3">
        <f>IF(ISNA(VLOOKUP($B24,'BG Justif'!$A$5:$M$897,12,0)),0,VLOOKUP(B24,'BG Justif'!$A$5:$M$897,12,0))</f>
        <v>0</v>
      </c>
      <c r="E24" s="3"/>
      <c r="F24" s="3"/>
      <c r="G24" s="3"/>
      <c r="H24" s="3">
        <f t="shared" si="1"/>
        <v>0</v>
      </c>
      <c r="I24" s="3">
        <f>IF(ISNA(VLOOKUP($B24,'BG Justif'!$A$5:$M$897,13,0)),0,VLOOKUP($B24,'BG Justif'!$A$5:$M$897,13,0))</f>
        <v>0</v>
      </c>
      <c r="J24" s="208">
        <f t="shared" si="2"/>
        <v>0</v>
      </c>
      <c r="K24" s="118"/>
      <c r="L24" s="3"/>
    </row>
    <row r="25" spans="1:12">
      <c r="A25" s="189" t="str">
        <f t="shared" si="0"/>
        <v>VRAI</v>
      </c>
      <c r="B25" s="52" t="str">
        <f t="array" ref="B25">IF(ROWS(B$4:B25)&lt;=COUNTIF('BG Justif'!$Q$5:$Q$995,$B$1),INDEX('BG Justif'!$A$5:$A$995,SMALL(IF('BG Justif'!$Q$5:$Q$995=$B$1,ROW('BG Justif'!$Q$5:$Q$995)-ROW('BG Justif'!$Q$5)+1),ROWS(B$4:B25))),"")</f>
        <v/>
      </c>
      <c r="C25" s="53">
        <f>IF(ISNA(VLOOKUP($B25,'BG Justif'!$A$5:$M$897,2,0)),0,VLOOKUP($B25,'BG Justif'!$A$5:$M$897,2,0))</f>
        <v>0</v>
      </c>
      <c r="D25" s="3">
        <f>IF(ISNA(VLOOKUP($B25,'BG Justif'!$A$5:$M$897,12,0)),0,VLOOKUP(B25,'BG Justif'!$A$5:$M$897,12,0))</f>
        <v>0</v>
      </c>
      <c r="E25" s="3"/>
      <c r="F25" s="3"/>
      <c r="G25" s="3"/>
      <c r="H25" s="3">
        <f t="shared" si="1"/>
        <v>0</v>
      </c>
      <c r="I25" s="3">
        <f>IF(ISNA(VLOOKUP($B25,'BG Justif'!$A$5:$M$897,13,0)),0,VLOOKUP($B25,'BG Justif'!$A$5:$M$897,13,0))</f>
        <v>0</v>
      </c>
      <c r="J25" s="208">
        <f t="shared" si="2"/>
        <v>0</v>
      </c>
      <c r="K25" s="118"/>
      <c r="L25" s="3"/>
    </row>
    <row r="26" spans="1:12">
      <c r="A26" s="189" t="str">
        <f t="shared" si="0"/>
        <v>VRAI</v>
      </c>
      <c r="B26" s="52" t="str">
        <f t="array" ref="B26">IF(ROWS(B$4:B26)&lt;=COUNTIF('BG Justif'!$Q$5:$Q$995,$B$1),INDEX('BG Justif'!$A$5:$A$995,SMALL(IF('BG Justif'!$Q$5:$Q$995=$B$1,ROW('BG Justif'!$Q$5:$Q$995)-ROW('BG Justif'!$Q$5)+1),ROWS(B$4:B26))),"")</f>
        <v/>
      </c>
      <c r="C26" s="53">
        <f>IF(ISNA(VLOOKUP($B26,'BG Justif'!$A$5:$M$897,2,0)),0,VLOOKUP($B26,'BG Justif'!$A$5:$M$897,2,0))</f>
        <v>0</v>
      </c>
      <c r="D26" s="3">
        <f>IF(ISNA(VLOOKUP($B26,'BG Justif'!$A$5:$M$897,12,0)),0,VLOOKUP(B26,'BG Justif'!$A$5:$M$897,12,0))</f>
        <v>0</v>
      </c>
      <c r="E26" s="3"/>
      <c r="F26" s="3"/>
      <c r="G26" s="3"/>
      <c r="H26" s="3">
        <f t="shared" si="1"/>
        <v>0</v>
      </c>
      <c r="I26" s="3">
        <f>IF(ISNA(VLOOKUP($B26,'BG Justif'!$A$5:$M$897,13,0)),0,VLOOKUP($B26,'BG Justif'!$A$5:$M$897,13,0))</f>
        <v>0</v>
      </c>
      <c r="J26" s="208">
        <f t="shared" si="2"/>
        <v>0</v>
      </c>
      <c r="K26" s="118"/>
      <c r="L26" s="3"/>
    </row>
    <row r="27" spans="1:12">
      <c r="A27" s="189" t="str">
        <f t="shared" si="0"/>
        <v>VRAI</v>
      </c>
      <c r="B27" s="52" t="str">
        <f t="array" ref="B27">IF(ROWS(B$4:B27)&lt;=COUNTIF('BG Justif'!$Q$5:$Q$995,$B$1),INDEX('BG Justif'!$A$5:$A$995,SMALL(IF('BG Justif'!$Q$5:$Q$995=$B$1,ROW('BG Justif'!$Q$5:$Q$995)-ROW('BG Justif'!$Q$5)+1),ROWS(B$4:B27))),"")</f>
        <v/>
      </c>
      <c r="C27" s="53">
        <f>IF(ISNA(VLOOKUP($B27,'BG Justif'!$A$5:$M$897,2,0)),0,VLOOKUP($B27,'BG Justif'!$A$5:$M$897,2,0))</f>
        <v>0</v>
      </c>
      <c r="D27" s="3">
        <f>IF(ISNA(VLOOKUP($B27,'BG Justif'!$A$5:$M$897,12,0)),0,VLOOKUP(B27,'BG Justif'!$A$5:$M$897,12,0))</f>
        <v>0</v>
      </c>
      <c r="E27" s="3"/>
      <c r="F27" s="3"/>
      <c r="G27" s="3"/>
      <c r="H27" s="3">
        <f t="shared" si="1"/>
        <v>0</v>
      </c>
      <c r="I27" s="3">
        <f>IF(ISNA(VLOOKUP($B27,'BG Justif'!$A$5:$M$897,13,0)),0,VLOOKUP($B27,'BG Justif'!$A$5:$M$897,13,0))</f>
        <v>0</v>
      </c>
      <c r="J27" s="208">
        <f t="shared" si="2"/>
        <v>0</v>
      </c>
      <c r="K27" s="118"/>
      <c r="L27" s="3"/>
    </row>
    <row r="28" spans="1:12">
      <c r="A28" s="189" t="str">
        <f t="shared" si="0"/>
        <v>VRAI</v>
      </c>
      <c r="B28" s="52" t="str">
        <f t="array" ref="B28">IF(ROWS(B$4:B28)&lt;=COUNTIF('BG Justif'!$Q$5:$Q$995,$B$1),INDEX('BG Justif'!$A$5:$A$995,SMALL(IF('BG Justif'!$Q$5:$Q$995=$B$1,ROW('BG Justif'!$Q$5:$Q$995)-ROW('BG Justif'!$Q$5)+1),ROWS(B$4:B28))),"")</f>
        <v/>
      </c>
      <c r="C28" s="53">
        <f>IF(ISNA(VLOOKUP($B28,'BG Justif'!$A$5:$M$897,2,0)),0,VLOOKUP($B28,'BG Justif'!$A$5:$M$897,2,0))</f>
        <v>0</v>
      </c>
      <c r="D28" s="3">
        <f>IF(ISNA(VLOOKUP($B28,'BG Justif'!$A$5:$M$897,12,0)),0,VLOOKUP(B28,'BG Justif'!$A$5:$M$897,12,0))</f>
        <v>0</v>
      </c>
      <c r="E28" s="3"/>
      <c r="F28" s="3"/>
      <c r="G28" s="3"/>
      <c r="H28" s="3">
        <f t="shared" si="1"/>
        <v>0</v>
      </c>
      <c r="I28" s="3">
        <f>IF(ISNA(VLOOKUP($B28,'BG Justif'!$A$5:$M$897,13,0)),0,VLOOKUP($B28,'BG Justif'!$A$5:$M$897,13,0))</f>
        <v>0</v>
      </c>
      <c r="J28" s="208">
        <f t="shared" si="2"/>
        <v>0</v>
      </c>
      <c r="K28" s="118"/>
      <c r="L28" s="3"/>
    </row>
    <row r="29" spans="1:12">
      <c r="A29" s="189" t="str">
        <f t="shared" si="0"/>
        <v>VRAI</v>
      </c>
      <c r="B29" s="52" t="str">
        <f t="array" ref="B29">IF(ROWS(B$4:B29)&lt;=COUNTIF('BG Justif'!$Q$5:$Q$995,$B$1),INDEX('BG Justif'!$A$5:$A$995,SMALL(IF('BG Justif'!$Q$5:$Q$995=$B$1,ROW('BG Justif'!$Q$5:$Q$995)-ROW('BG Justif'!$Q$5)+1),ROWS(B$4:B29))),"")</f>
        <v/>
      </c>
      <c r="C29" s="53">
        <f>IF(ISNA(VLOOKUP($B29,'BG Justif'!$A$5:$M$897,2,0)),0,VLOOKUP($B29,'BG Justif'!$A$5:$M$897,2,0))</f>
        <v>0</v>
      </c>
      <c r="D29" s="3">
        <f>IF(ISNA(VLOOKUP($B29,'BG Justif'!$A$5:$M$897,12,0)),0,VLOOKUP(B29,'BG Justif'!$A$5:$M$897,12,0))</f>
        <v>0</v>
      </c>
      <c r="E29" s="3"/>
      <c r="F29" s="3"/>
      <c r="G29" s="3"/>
      <c r="H29" s="3">
        <f t="shared" si="1"/>
        <v>0</v>
      </c>
      <c r="I29" s="3">
        <f>IF(ISNA(VLOOKUP($B29,'BG Justif'!$A$5:$M$897,13,0)),0,VLOOKUP($B29,'BG Justif'!$A$5:$M$897,13,0))</f>
        <v>0</v>
      </c>
      <c r="J29" s="208">
        <f t="shared" si="2"/>
        <v>0</v>
      </c>
      <c r="K29" s="118"/>
      <c r="L29" s="3"/>
    </row>
    <row r="30" spans="1:12">
      <c r="A30" s="189" t="str">
        <f t="shared" si="0"/>
        <v>VRAI</v>
      </c>
      <c r="B30" s="52" t="str">
        <f t="array" ref="B30">IF(ROWS(B$4:B30)&lt;=COUNTIF('BG Justif'!$Q$5:$Q$995,$B$1),INDEX('BG Justif'!$A$5:$A$995,SMALL(IF('BG Justif'!$Q$5:$Q$995=$B$1,ROW('BG Justif'!$Q$5:$Q$995)-ROW('BG Justif'!$Q$5)+1),ROWS(B$4:B30))),"")</f>
        <v/>
      </c>
      <c r="C30" s="53">
        <f>IF(ISNA(VLOOKUP($B30,'BG Justif'!$A$5:$M$897,2,0)),0,VLOOKUP($B30,'BG Justif'!$A$5:$M$897,2,0))</f>
        <v>0</v>
      </c>
      <c r="D30" s="3">
        <f>IF(ISNA(VLOOKUP($B30,'BG Justif'!$A$5:$M$897,12,0)),0,VLOOKUP(B30,'BG Justif'!$A$5:$M$897,12,0))</f>
        <v>0</v>
      </c>
      <c r="E30" s="3"/>
      <c r="F30" s="3"/>
      <c r="G30" s="3"/>
      <c r="H30" s="3">
        <f t="shared" si="1"/>
        <v>0</v>
      </c>
      <c r="I30" s="3">
        <f>IF(ISNA(VLOOKUP($B30,'BG Justif'!$A$5:$M$897,13,0)),0,VLOOKUP($B30,'BG Justif'!$A$5:$M$897,13,0))</f>
        <v>0</v>
      </c>
      <c r="J30" s="208">
        <f t="shared" si="2"/>
        <v>0</v>
      </c>
      <c r="K30" s="118"/>
      <c r="L30" s="3"/>
    </row>
    <row r="31" spans="1:12">
      <c r="A31" s="189" t="str">
        <f t="shared" si="0"/>
        <v>VRAI</v>
      </c>
      <c r="B31" s="52" t="str">
        <f t="array" ref="B31">IF(ROWS(B$4:B31)&lt;=COUNTIF('BG Justif'!$Q$5:$Q$995,$B$1),INDEX('BG Justif'!$A$5:$A$995,SMALL(IF('BG Justif'!$Q$5:$Q$995=$B$1,ROW('BG Justif'!$Q$5:$Q$995)-ROW('BG Justif'!$Q$5)+1),ROWS(B$4:B31))),"")</f>
        <v/>
      </c>
      <c r="C31" s="53">
        <f>IF(ISNA(VLOOKUP($B31,'BG Justif'!$A$5:$M$897,2,0)),0,VLOOKUP($B31,'BG Justif'!$A$5:$M$897,2,0))</f>
        <v>0</v>
      </c>
      <c r="D31" s="3">
        <f>IF(ISNA(VLOOKUP($B31,'BG Justif'!$A$5:$M$897,12,0)),0,VLOOKUP(B31,'BG Justif'!$A$5:$M$897,12,0))</f>
        <v>0</v>
      </c>
      <c r="E31" s="3"/>
      <c r="F31" s="3"/>
      <c r="G31" s="3"/>
      <c r="H31" s="3">
        <f t="shared" si="1"/>
        <v>0</v>
      </c>
      <c r="I31" s="3">
        <f>IF(ISNA(VLOOKUP($B31,'BG Justif'!$A$5:$M$897,13,0)),0,VLOOKUP($B31,'BG Justif'!$A$5:$M$897,13,0))</f>
        <v>0</v>
      </c>
      <c r="J31" s="208">
        <f t="shared" si="2"/>
        <v>0</v>
      </c>
      <c r="K31" s="118"/>
      <c r="L31" s="3"/>
    </row>
    <row r="32" spans="1:12">
      <c r="A32" s="189" t="str">
        <f t="shared" si="0"/>
        <v>VRAI</v>
      </c>
      <c r="B32" s="52" t="str">
        <f t="array" ref="B32">IF(ROWS(B$4:B32)&lt;=COUNTIF('BG Justif'!$Q$5:$Q$995,$B$1),INDEX('BG Justif'!$A$5:$A$995,SMALL(IF('BG Justif'!$Q$5:$Q$995=$B$1,ROW('BG Justif'!$Q$5:$Q$995)-ROW('BG Justif'!$Q$5)+1),ROWS(B$4:B32))),"")</f>
        <v/>
      </c>
      <c r="C32" s="53">
        <f>IF(ISNA(VLOOKUP($B32,'BG Justif'!$A$5:$M$897,2,0)),0,VLOOKUP($B32,'BG Justif'!$A$5:$M$897,2,0))</f>
        <v>0</v>
      </c>
      <c r="D32" s="3">
        <f>IF(ISNA(VLOOKUP($B32,'BG Justif'!$A$5:$M$897,12,0)),0,VLOOKUP(B32,'BG Justif'!$A$5:$M$897,12,0))</f>
        <v>0</v>
      </c>
      <c r="E32" s="3"/>
      <c r="F32" s="3"/>
      <c r="G32" s="3"/>
      <c r="H32" s="3">
        <f t="shared" si="1"/>
        <v>0</v>
      </c>
      <c r="I32" s="3">
        <f>IF(ISNA(VLOOKUP($B32,'BG Justif'!$A$5:$M$897,13,0)),0,VLOOKUP($B32,'BG Justif'!$A$5:$M$897,13,0))</f>
        <v>0</v>
      </c>
      <c r="J32" s="208">
        <f t="shared" si="2"/>
        <v>0</v>
      </c>
      <c r="K32" s="118"/>
      <c r="L32" s="3"/>
    </row>
    <row r="33" spans="1:12">
      <c r="A33" s="189" t="str">
        <f t="shared" si="0"/>
        <v>VRAI</v>
      </c>
      <c r="B33" s="52" t="str">
        <f t="array" ref="B33">IF(ROWS(B$4:B33)&lt;=COUNTIF('BG Justif'!$Q$5:$Q$995,$B$1),INDEX('BG Justif'!$A$5:$A$995,SMALL(IF('BG Justif'!$Q$5:$Q$995=$B$1,ROW('BG Justif'!$Q$5:$Q$995)-ROW('BG Justif'!$Q$5)+1),ROWS(B$4:B33))),"")</f>
        <v/>
      </c>
      <c r="C33" s="53">
        <f>IF(ISNA(VLOOKUP($B33,'BG Justif'!$A$5:$M$897,2,0)),0,VLOOKUP($B33,'BG Justif'!$A$5:$M$897,2,0))</f>
        <v>0</v>
      </c>
      <c r="D33" s="3">
        <f>IF(ISNA(VLOOKUP($B33,'BG Justif'!$A$5:$M$897,12,0)),0,VLOOKUP(B33,'BG Justif'!$A$5:$M$897,12,0))</f>
        <v>0</v>
      </c>
      <c r="E33" s="3"/>
      <c r="F33" s="3"/>
      <c r="G33" s="3"/>
      <c r="H33" s="3">
        <f t="shared" si="1"/>
        <v>0</v>
      </c>
      <c r="I33" s="3">
        <f>IF(ISNA(VLOOKUP($B33,'BG Justif'!$A$5:$M$897,13,0)),0,VLOOKUP($B33,'BG Justif'!$A$5:$M$897,13,0))</f>
        <v>0</v>
      </c>
      <c r="J33" s="208">
        <f t="shared" si="2"/>
        <v>0</v>
      </c>
      <c r="K33" s="118"/>
      <c r="L33" s="3"/>
    </row>
    <row r="34" spans="1:12">
      <c r="A34" s="189" t="str">
        <f t="shared" si="0"/>
        <v>VRAI</v>
      </c>
      <c r="B34" s="52" t="str">
        <f t="array" ref="B34">IF(ROWS(B$4:B34)&lt;=COUNTIF('BG Justif'!$Q$5:$Q$995,$B$1),INDEX('BG Justif'!$A$5:$A$995,SMALL(IF('BG Justif'!$Q$5:$Q$995=$B$1,ROW('BG Justif'!$Q$5:$Q$995)-ROW('BG Justif'!$Q$5)+1),ROWS(B$4:B34))),"")</f>
        <v/>
      </c>
      <c r="C34" s="53">
        <f>IF(ISNA(VLOOKUP($B34,'BG Justif'!$A$5:$M$897,2,0)),0,VLOOKUP($B34,'BG Justif'!$A$5:$M$897,2,0))</f>
        <v>0</v>
      </c>
      <c r="D34" s="3">
        <f>IF(ISNA(VLOOKUP($B34,'BG Justif'!$A$5:$M$897,12,0)),0,VLOOKUP(B34,'BG Justif'!$A$5:$M$897,12,0))</f>
        <v>0</v>
      </c>
      <c r="E34" s="3"/>
      <c r="F34" s="3"/>
      <c r="G34" s="3"/>
      <c r="H34" s="3">
        <f t="shared" si="1"/>
        <v>0</v>
      </c>
      <c r="I34" s="3">
        <f>IF(ISNA(VLOOKUP($B34,'BG Justif'!$A$5:$M$897,13,0)),0,VLOOKUP($B34,'BG Justif'!$A$5:$M$897,13,0))</f>
        <v>0</v>
      </c>
      <c r="J34" s="208">
        <f t="shared" si="2"/>
        <v>0</v>
      </c>
      <c r="K34" s="118"/>
      <c r="L34" s="3"/>
    </row>
    <row r="35" spans="1:12">
      <c r="A35" s="189" t="str">
        <f t="shared" si="0"/>
        <v>VRAI</v>
      </c>
      <c r="B35" s="52" t="str">
        <f t="array" ref="B35">IF(ROWS(B$4:B35)&lt;=COUNTIF('BG Justif'!$Q$5:$Q$995,$B$1),INDEX('BG Justif'!$A$5:$A$995,SMALL(IF('BG Justif'!$Q$5:$Q$995=$B$1,ROW('BG Justif'!$Q$5:$Q$995)-ROW('BG Justif'!$Q$5)+1),ROWS(B$4:B35))),"")</f>
        <v/>
      </c>
      <c r="C35" s="53">
        <f>IF(ISNA(VLOOKUP($B35,'BG Justif'!$A$5:$M$897,2,0)),0,VLOOKUP($B35,'BG Justif'!$A$5:$M$897,2,0))</f>
        <v>0</v>
      </c>
      <c r="D35" s="3">
        <f>IF(ISNA(VLOOKUP($B35,'BG Justif'!$A$5:$M$897,12,0)),0,VLOOKUP(B35,'BG Justif'!$A$5:$M$897,12,0))</f>
        <v>0</v>
      </c>
      <c r="E35" s="3"/>
      <c r="F35" s="3"/>
      <c r="G35" s="3"/>
      <c r="H35" s="3">
        <f t="shared" si="1"/>
        <v>0</v>
      </c>
      <c r="I35" s="3">
        <f>IF(ISNA(VLOOKUP($B35,'BG Justif'!$A$5:$M$897,13,0)),0,VLOOKUP($B35,'BG Justif'!$A$5:$M$897,13,0))</f>
        <v>0</v>
      </c>
      <c r="J35" s="208">
        <f t="shared" si="2"/>
        <v>0</v>
      </c>
      <c r="K35" s="118"/>
      <c r="L35" s="3"/>
    </row>
    <row r="36" spans="1:12">
      <c r="A36" s="189" t="str">
        <f t="shared" si="0"/>
        <v>VRAI</v>
      </c>
      <c r="B36" s="52" t="str">
        <f t="array" ref="B36">IF(ROWS(B$4:B36)&lt;=COUNTIF('BG Justif'!$Q$5:$Q$995,$B$1),INDEX('BG Justif'!$A$5:$A$995,SMALL(IF('BG Justif'!$Q$5:$Q$995=$B$1,ROW('BG Justif'!$Q$5:$Q$995)-ROW('BG Justif'!$Q$5)+1),ROWS(B$4:B36))),"")</f>
        <v/>
      </c>
      <c r="C36" s="53">
        <f>IF(ISNA(VLOOKUP($B36,'BG Justif'!$A$5:$M$897,2,0)),0,VLOOKUP($B36,'BG Justif'!$A$5:$M$897,2,0))</f>
        <v>0</v>
      </c>
      <c r="D36" s="3">
        <f>IF(ISNA(VLOOKUP($B36,'BG Justif'!$A$5:$M$897,12,0)),0,VLOOKUP(B36,'BG Justif'!$A$5:$M$897,12,0))</f>
        <v>0</v>
      </c>
      <c r="E36" s="3"/>
      <c r="F36" s="3"/>
      <c r="G36" s="3"/>
      <c r="H36" s="3">
        <f t="shared" si="1"/>
        <v>0</v>
      </c>
      <c r="I36" s="3">
        <f>IF(ISNA(VLOOKUP($B36,'BG Justif'!$A$5:$M$897,13,0)),0,VLOOKUP($B36,'BG Justif'!$A$5:$M$897,13,0))</f>
        <v>0</v>
      </c>
      <c r="J36" s="208">
        <f t="shared" si="2"/>
        <v>0</v>
      </c>
      <c r="K36" s="118"/>
      <c r="L36" s="3"/>
    </row>
    <row r="37" spans="1:12">
      <c r="A37" s="189" t="str">
        <f t="shared" si="0"/>
        <v>VRAI</v>
      </c>
      <c r="B37" s="52" t="str">
        <f t="array" ref="B37">IF(ROWS(B$4:B37)&lt;=COUNTIF('BG Justif'!$Q$5:$Q$995,$B$1),INDEX('BG Justif'!$A$5:$A$995,SMALL(IF('BG Justif'!$Q$5:$Q$995=$B$1,ROW('BG Justif'!$Q$5:$Q$995)-ROW('BG Justif'!$Q$5)+1),ROWS(B$4:B37))),"")</f>
        <v/>
      </c>
      <c r="C37" s="53">
        <f>IF(ISNA(VLOOKUP($B37,'BG Justif'!$A$5:$M$897,2,0)),0,VLOOKUP($B37,'BG Justif'!$A$5:$M$897,2,0))</f>
        <v>0</v>
      </c>
      <c r="D37" s="3">
        <f>IF(ISNA(VLOOKUP($B37,'BG Justif'!$A$5:$M$897,12,0)),0,VLOOKUP(B37,'BG Justif'!$A$5:$M$897,12,0))</f>
        <v>0</v>
      </c>
      <c r="E37" s="3"/>
      <c r="F37" s="3"/>
      <c r="G37" s="3"/>
      <c r="H37" s="3">
        <f t="shared" si="1"/>
        <v>0</v>
      </c>
      <c r="I37" s="3">
        <f>IF(ISNA(VLOOKUP($B37,'BG Justif'!$A$5:$M$897,13,0)),0,VLOOKUP($B37,'BG Justif'!$A$5:$M$897,13,0))</f>
        <v>0</v>
      </c>
      <c r="J37" s="208">
        <f t="shared" si="2"/>
        <v>0</v>
      </c>
      <c r="K37" s="118"/>
      <c r="L37" s="3"/>
    </row>
    <row r="38" spans="1:12">
      <c r="A38" s="189" t="str">
        <f t="shared" si="0"/>
        <v>VRAI</v>
      </c>
      <c r="B38" s="52" t="str">
        <f t="array" ref="B38">IF(ROWS(B$4:B38)&lt;=COUNTIF('BG Justif'!$Q$5:$Q$995,$B$1),INDEX('BG Justif'!$A$5:$A$995,SMALL(IF('BG Justif'!$Q$5:$Q$995=$B$1,ROW('BG Justif'!$Q$5:$Q$995)-ROW('BG Justif'!$Q$5)+1),ROWS(B$4:B38))),"")</f>
        <v/>
      </c>
      <c r="C38" s="53">
        <f>IF(ISNA(VLOOKUP($B38,'BG Justif'!$A$5:$M$897,2,0)),0,VLOOKUP($B38,'BG Justif'!$A$5:$M$897,2,0))</f>
        <v>0</v>
      </c>
      <c r="D38" s="3">
        <f>IF(ISNA(VLOOKUP($B38,'BG Justif'!$A$5:$M$897,12,0)),0,VLOOKUP(B38,'BG Justif'!$A$5:$M$897,12,0))</f>
        <v>0</v>
      </c>
      <c r="E38" s="3"/>
      <c r="F38" s="3"/>
      <c r="G38" s="3"/>
      <c r="H38" s="3">
        <f t="shared" si="1"/>
        <v>0</v>
      </c>
      <c r="I38" s="3">
        <f>IF(ISNA(VLOOKUP($B38,'BG Justif'!$A$5:$M$897,13,0)),0,VLOOKUP($B38,'BG Justif'!$A$5:$M$897,13,0))</f>
        <v>0</v>
      </c>
      <c r="J38" s="208">
        <f t="shared" si="2"/>
        <v>0</v>
      </c>
      <c r="K38" s="118"/>
      <c r="L38" s="3"/>
    </row>
    <row r="39" spans="1:12">
      <c r="A39" s="189" t="str">
        <f t="shared" si="0"/>
        <v>VRAI</v>
      </c>
      <c r="B39" s="52" t="str">
        <f t="array" ref="B39">IF(ROWS(B$4:B39)&lt;=COUNTIF('BG Justif'!$Q$5:$Q$995,$B$1),INDEX('BG Justif'!$A$5:$A$995,SMALL(IF('BG Justif'!$Q$5:$Q$995=$B$1,ROW('BG Justif'!$Q$5:$Q$995)-ROW('BG Justif'!$Q$5)+1),ROWS(B$4:B39))),"")</f>
        <v/>
      </c>
      <c r="C39" s="53">
        <f>IF(ISNA(VLOOKUP($B39,'BG Justif'!$A$5:$M$897,2,0)),0,VLOOKUP($B39,'BG Justif'!$A$5:$M$897,2,0))</f>
        <v>0</v>
      </c>
      <c r="D39" s="3">
        <f>IF(ISNA(VLOOKUP($B39,'BG Justif'!$A$5:$M$897,12,0)),0,VLOOKUP(B39,'BG Justif'!$A$5:$M$897,12,0))</f>
        <v>0</v>
      </c>
      <c r="E39" s="3"/>
      <c r="F39" s="3"/>
      <c r="G39" s="3"/>
      <c r="H39" s="3">
        <f t="shared" si="1"/>
        <v>0</v>
      </c>
      <c r="I39" s="3">
        <f>IF(ISNA(VLOOKUP($B39,'BG Justif'!$A$5:$M$897,13,0)),0,VLOOKUP($B39,'BG Justif'!$A$5:$M$897,13,0))</f>
        <v>0</v>
      </c>
      <c r="J39" s="208">
        <f t="shared" si="2"/>
        <v>0</v>
      </c>
      <c r="K39" s="118"/>
      <c r="L39" s="3"/>
    </row>
    <row r="40" spans="1:12" hidden="1">
      <c r="A40" s="189" t="str">
        <f t="shared" si="0"/>
        <v>FAUX</v>
      </c>
      <c r="B40" s="52">
        <v>21540002</v>
      </c>
      <c r="C40" s="53">
        <f>IF(ISNA(VLOOKUP($B40,'BG Justif'!$A$5:$M$897,2,0)),0,VLOOKUP($B40,'BG Justif'!$A$5:$M$897,2,0))</f>
        <v>0</v>
      </c>
      <c r="D40" s="3">
        <f>IF(ISNA(VLOOKUP($B40,'BG Justif'!$A$5:$M$897,12,0)),0,VLOOKUP(B40,'BG Justif'!$A$5:$M$897,12,0))</f>
        <v>0</v>
      </c>
      <c r="E40" s="3"/>
      <c r="F40" s="3"/>
      <c r="G40" s="3"/>
      <c r="H40" s="3">
        <f t="shared" si="1"/>
        <v>0</v>
      </c>
      <c r="I40" s="3">
        <f>IF(ISNA(VLOOKUP($B40,'BG Justif'!$A$5:$M$897,13,0)),0,VLOOKUP($B40,'BG Justif'!$A$5:$M$897,13,0))</f>
        <v>0</v>
      </c>
      <c r="J40" s="208">
        <f t="shared" si="2"/>
        <v>0</v>
      </c>
      <c r="K40" s="118"/>
      <c r="L40" s="3"/>
    </row>
    <row r="41" spans="1:12">
      <c r="A41" s="189" t="str">
        <f t="shared" si="0"/>
        <v>VRAI</v>
      </c>
      <c r="B41" s="52" t="str">
        <f t="array" ref="B41">IF(ROWS(B$4:B41)&lt;=COUNTIF('BG Justif'!$Q$5:$Q$995,$B$1),INDEX('BG Justif'!$A$5:$A$995,SMALL(IF('BG Justif'!$Q$5:$Q$995=$B$1,ROW('BG Justif'!$Q$5:$Q$995)-ROW('BG Justif'!$Q$5)+1),ROWS(B$4:B41))),"")</f>
        <v/>
      </c>
      <c r="C41" s="53">
        <f>IF(ISNA(VLOOKUP($B41,'BG Justif'!$A$5:$M$897,2,0)),0,VLOOKUP($B41,'BG Justif'!$A$5:$M$897,2,0))</f>
        <v>0</v>
      </c>
      <c r="D41" s="3">
        <f>IF(ISNA(VLOOKUP($B41,'BG Justif'!$A$5:$M$897,12,0)),0,VLOOKUP(B41,'BG Justif'!$A$5:$M$897,12,0))</f>
        <v>0</v>
      </c>
      <c r="E41" s="3"/>
      <c r="F41" s="3"/>
      <c r="G41" s="3"/>
      <c r="H41" s="3">
        <f t="shared" si="1"/>
        <v>0</v>
      </c>
      <c r="I41" s="3">
        <f>IF(ISNA(VLOOKUP($B41,'BG Justif'!$A$5:$M$897,13,0)),0,VLOOKUP($B41,'BG Justif'!$A$5:$M$897,13,0))</f>
        <v>0</v>
      </c>
      <c r="J41" s="208">
        <f t="shared" si="2"/>
        <v>0</v>
      </c>
      <c r="K41" s="118"/>
      <c r="L41" s="3"/>
    </row>
    <row r="42" spans="1:12">
      <c r="A42" s="189" t="str">
        <f t="shared" si="0"/>
        <v>VRAI</v>
      </c>
      <c r="B42" s="52" t="str">
        <f t="array" ref="B42">IF(ROWS(B$4:B42)&lt;=COUNTIF('BG Justif'!$Q$5:$Q$995,$B$1),INDEX('BG Justif'!$A$5:$A$995,SMALL(IF('BG Justif'!$Q$5:$Q$995=$B$1,ROW('BG Justif'!$Q$5:$Q$995)-ROW('BG Justif'!$Q$5)+1),ROWS(B$4:B42))),"")</f>
        <v/>
      </c>
      <c r="C42" s="53">
        <f>IF(ISNA(VLOOKUP($B42,'BG Justif'!$A$5:$M$897,2,0)),0,VLOOKUP($B42,'BG Justif'!$A$5:$M$897,2,0))</f>
        <v>0</v>
      </c>
      <c r="D42" s="3">
        <f>IF(ISNA(VLOOKUP($B42,'BG Justif'!$A$5:$M$897,12,0)),0,VLOOKUP(B42,'BG Justif'!$A$5:$M$897,12,0))</f>
        <v>0</v>
      </c>
      <c r="E42" s="3"/>
      <c r="F42" s="3"/>
      <c r="G42" s="3"/>
      <c r="H42" s="3">
        <f t="shared" si="1"/>
        <v>0</v>
      </c>
      <c r="I42" s="3">
        <f>IF(ISNA(VLOOKUP($B42,'BG Justif'!$A$5:$M$897,13,0)),0,VLOOKUP($B42,'BG Justif'!$A$5:$M$897,13,0))</f>
        <v>0</v>
      </c>
      <c r="J42" s="208">
        <f t="shared" si="2"/>
        <v>0</v>
      </c>
      <c r="K42" s="118"/>
      <c r="L42" s="3"/>
    </row>
    <row r="43" spans="1:12">
      <c r="A43" s="189" t="str">
        <f t="shared" si="0"/>
        <v>VRAI</v>
      </c>
      <c r="B43" s="52" t="str">
        <f t="array" ref="B43">IF(ROWS(B$4:B43)&lt;=COUNTIF('BG Justif'!$Q$5:$Q$995,$B$1),INDEX('BG Justif'!$A$5:$A$995,SMALL(IF('BG Justif'!$Q$5:$Q$995=$B$1,ROW('BG Justif'!$Q$5:$Q$995)-ROW('BG Justif'!$Q$5)+1),ROWS(B$4:B43))),"")</f>
        <v/>
      </c>
      <c r="C43" s="53">
        <f>IF(ISNA(VLOOKUP($B43,'BG Justif'!$A$5:$M$897,2,0)),0,VLOOKUP($B43,'BG Justif'!$A$5:$M$897,2,0))</f>
        <v>0</v>
      </c>
      <c r="D43" s="3">
        <f>IF(ISNA(VLOOKUP($B43,'BG Justif'!$A$5:$M$897,12,0)),0,VLOOKUP(B43,'BG Justif'!$A$5:$M$897,12,0))</f>
        <v>0</v>
      </c>
      <c r="E43" s="3"/>
      <c r="F43" s="3"/>
      <c r="G43" s="3"/>
      <c r="H43" s="3">
        <f t="shared" si="1"/>
        <v>0</v>
      </c>
      <c r="I43" s="3">
        <f>IF(ISNA(VLOOKUP($B43,'BG Justif'!$A$5:$M$897,13,0)),0,VLOOKUP($B43,'BG Justif'!$A$5:$M$897,13,0))</f>
        <v>0</v>
      </c>
      <c r="J43" s="208">
        <f t="shared" si="2"/>
        <v>0</v>
      </c>
      <c r="K43" s="118"/>
      <c r="L43" s="3"/>
    </row>
    <row r="44" spans="1:12">
      <c r="A44" s="189" t="str">
        <f t="shared" si="0"/>
        <v>VRAI</v>
      </c>
      <c r="B44" s="52" t="str">
        <f t="array" ref="B44">IF(ROWS(B$4:B44)&lt;=COUNTIF('BG Justif'!$Q$5:$Q$995,$B$1),INDEX('BG Justif'!$A$5:$A$995,SMALL(IF('BG Justif'!$Q$5:$Q$995=$B$1,ROW('BG Justif'!$Q$5:$Q$995)-ROW('BG Justif'!$Q$5)+1),ROWS(B$4:B44))),"")</f>
        <v/>
      </c>
      <c r="C44" s="53">
        <f>IF(ISNA(VLOOKUP($B44,'BG Justif'!$A$5:$M$897,2,0)),0,VLOOKUP($B44,'BG Justif'!$A$5:$M$897,2,0))</f>
        <v>0</v>
      </c>
      <c r="D44" s="3">
        <f>IF(ISNA(VLOOKUP($B44,'BG Justif'!$A$5:$M$897,12,0)),0,VLOOKUP(B44,'BG Justif'!$A$5:$M$897,12,0))</f>
        <v>0</v>
      </c>
      <c r="E44" s="3"/>
      <c r="F44" s="3"/>
      <c r="G44" s="3"/>
      <c r="H44" s="3">
        <f t="shared" si="1"/>
        <v>0</v>
      </c>
      <c r="I44" s="3">
        <f>IF(ISNA(VLOOKUP($B44,'BG Justif'!$A$5:$M$897,13,0)),0,VLOOKUP($B44,'BG Justif'!$A$5:$M$897,13,0))</f>
        <v>0</v>
      </c>
      <c r="J44" s="208">
        <f t="shared" si="2"/>
        <v>0</v>
      </c>
      <c r="K44" s="118"/>
      <c r="L44" s="3"/>
    </row>
    <row r="45" spans="1:12">
      <c r="A45" s="189" t="str">
        <f t="shared" si="0"/>
        <v>VRAI</v>
      </c>
      <c r="B45" s="52" t="str">
        <f t="array" ref="B45">IF(ROWS(B$4:B45)&lt;=COUNTIF('BG Justif'!$Q$5:$Q$995,$B$1),INDEX('BG Justif'!$A$5:$A$995,SMALL(IF('BG Justif'!$Q$5:$Q$995=$B$1,ROW('BG Justif'!$Q$5:$Q$995)-ROW('BG Justif'!$Q$5)+1),ROWS(B$4:B45))),"")</f>
        <v/>
      </c>
      <c r="C45" s="53">
        <f>IF(ISNA(VLOOKUP($B45,'BG Justif'!$A$5:$M$897,2,0)),0,VLOOKUP($B45,'BG Justif'!$A$5:$M$897,2,0))</f>
        <v>0</v>
      </c>
      <c r="D45" s="3">
        <f>IF(ISNA(VLOOKUP($B45,'BG Justif'!$A$5:$M$897,12,0)),0,VLOOKUP(B45,'BG Justif'!$A$5:$M$897,12,0))</f>
        <v>0</v>
      </c>
      <c r="E45" s="3"/>
      <c r="F45" s="3"/>
      <c r="G45" s="3"/>
      <c r="H45" s="3">
        <f t="shared" si="1"/>
        <v>0</v>
      </c>
      <c r="I45" s="3">
        <f>IF(ISNA(VLOOKUP($B45,'BG Justif'!$A$5:$M$897,13,0)),0,VLOOKUP($B45,'BG Justif'!$A$5:$M$897,13,0))</f>
        <v>0</v>
      </c>
      <c r="J45" s="208">
        <f t="shared" si="2"/>
        <v>0</v>
      </c>
      <c r="K45" s="118"/>
      <c r="L45" s="3"/>
    </row>
    <row r="46" spans="1:12">
      <c r="A46" s="189" t="str">
        <f t="shared" si="0"/>
        <v>VRAI</v>
      </c>
      <c r="B46" s="52" t="str">
        <f t="array" ref="B46">IF(ROWS(B$4:B46)&lt;=COUNTIF('BG Justif'!$Q$5:$Q$995,$B$1),INDEX('BG Justif'!$A$5:$A$995,SMALL(IF('BG Justif'!$Q$5:$Q$995=$B$1,ROW('BG Justif'!$Q$5:$Q$995)-ROW('BG Justif'!$Q$5)+1),ROWS(B$4:B46))),"")</f>
        <v/>
      </c>
      <c r="C46" s="53">
        <f>IF(ISNA(VLOOKUP($B46,'BG Justif'!$A$5:$M$897,2,0)),0,VLOOKUP($B46,'BG Justif'!$A$5:$M$897,2,0))</f>
        <v>0</v>
      </c>
      <c r="D46" s="3">
        <f>IF(ISNA(VLOOKUP($B46,'BG Justif'!$A$5:$M$897,12,0)),0,VLOOKUP(B46,'BG Justif'!$A$5:$M$897,12,0))</f>
        <v>0</v>
      </c>
      <c r="E46" s="3"/>
      <c r="F46" s="3"/>
      <c r="G46" s="3"/>
      <c r="H46" s="3">
        <f t="shared" si="1"/>
        <v>0</v>
      </c>
      <c r="I46" s="3">
        <f>IF(ISNA(VLOOKUP($B46,'BG Justif'!$A$5:$M$897,13,0)),0,VLOOKUP($B46,'BG Justif'!$A$5:$M$897,13,0))</f>
        <v>0</v>
      </c>
      <c r="J46" s="208">
        <f t="shared" si="2"/>
        <v>0</v>
      </c>
      <c r="K46" s="118"/>
      <c r="L46" s="3"/>
    </row>
    <row r="47" spans="1:12">
      <c r="A47" s="189" t="str">
        <f t="shared" si="0"/>
        <v>VRAI</v>
      </c>
      <c r="B47" s="52" t="str">
        <f t="array" ref="B47">IF(ROWS(B$4:B47)&lt;=COUNTIF('BG Justif'!$Q$5:$Q$995,$B$1),INDEX('BG Justif'!$A$5:$A$995,SMALL(IF('BG Justif'!$Q$5:$Q$995=$B$1,ROW('BG Justif'!$Q$5:$Q$995)-ROW('BG Justif'!$Q$5)+1),ROWS(B$4:B47))),"")</f>
        <v/>
      </c>
      <c r="C47" s="53">
        <f>IF(ISNA(VLOOKUP($B47,'BG Justif'!$A$5:$M$897,2,0)),0,VLOOKUP($B47,'BG Justif'!$A$5:$M$897,2,0))</f>
        <v>0</v>
      </c>
      <c r="D47" s="3">
        <f>IF(ISNA(VLOOKUP($B47,'BG Justif'!$A$5:$M$897,12,0)),0,VLOOKUP(B47,'BG Justif'!$A$5:$M$897,12,0))</f>
        <v>0</v>
      </c>
      <c r="E47" s="3"/>
      <c r="F47" s="3"/>
      <c r="G47" s="3"/>
      <c r="H47" s="3">
        <f t="shared" si="1"/>
        <v>0</v>
      </c>
      <c r="I47" s="3">
        <f>IF(ISNA(VLOOKUP($B47,'BG Justif'!$A$5:$M$897,13,0)),0,VLOOKUP($B47,'BG Justif'!$A$5:$M$897,13,0))</f>
        <v>0</v>
      </c>
      <c r="J47" s="208">
        <f t="shared" si="2"/>
        <v>0</v>
      </c>
      <c r="K47" s="118"/>
      <c r="L47" s="3"/>
    </row>
    <row r="48" spans="1:12">
      <c r="A48" s="189" t="str">
        <f t="shared" si="0"/>
        <v>VRAI</v>
      </c>
      <c r="B48" s="52" t="str">
        <f t="array" ref="B48">IF(ROWS(B$4:B48)&lt;=COUNTIF('BG Justif'!$Q$5:$Q$995,$B$1),INDEX('BG Justif'!$A$5:$A$995,SMALL(IF('BG Justif'!$Q$5:$Q$995=$B$1,ROW('BG Justif'!$Q$5:$Q$995)-ROW('BG Justif'!$Q$5)+1),ROWS(B$4:B48))),"")</f>
        <v/>
      </c>
      <c r="C48" s="53">
        <f>IF(ISNA(VLOOKUP($B48,'BG Justif'!$A$5:$M$897,2,0)),0,VLOOKUP($B48,'BG Justif'!$A$5:$M$897,2,0))</f>
        <v>0</v>
      </c>
      <c r="D48" s="3">
        <f>IF(ISNA(VLOOKUP($B48,'BG Justif'!$A$5:$M$897,12,0)),0,VLOOKUP(B48,'BG Justif'!$A$5:$M$897,12,0))</f>
        <v>0</v>
      </c>
      <c r="E48" s="3"/>
      <c r="F48" s="3"/>
      <c r="G48" s="3"/>
      <c r="H48" s="3">
        <f t="shared" si="1"/>
        <v>0</v>
      </c>
      <c r="I48" s="3">
        <f>IF(ISNA(VLOOKUP($B48,'BG Justif'!$A$5:$M$897,13,0)),0,VLOOKUP($B48,'BG Justif'!$A$5:$M$897,13,0))</f>
        <v>0</v>
      </c>
      <c r="J48" s="208">
        <f t="shared" si="2"/>
        <v>0</v>
      </c>
      <c r="K48" s="118"/>
      <c r="L48" s="3"/>
    </row>
    <row r="49" spans="1:12">
      <c r="A49" s="189" t="str">
        <f t="shared" si="0"/>
        <v>VRAI</v>
      </c>
      <c r="B49" s="52" t="str">
        <f t="array" ref="B49">IF(ROWS(B$4:B49)&lt;=COUNTIF('BG Justif'!$Q$5:$Q$995,$B$1),INDEX('BG Justif'!$A$5:$A$995,SMALL(IF('BG Justif'!$Q$5:$Q$995=$B$1,ROW('BG Justif'!$Q$5:$Q$995)-ROW('BG Justif'!$Q$5)+1),ROWS(B$4:B49))),"")</f>
        <v/>
      </c>
      <c r="C49" s="53">
        <f>IF(ISNA(VLOOKUP($B49,'BG Justif'!$A$5:$M$897,2,0)),0,VLOOKUP($B49,'BG Justif'!$A$5:$M$897,2,0))</f>
        <v>0</v>
      </c>
      <c r="D49" s="3">
        <f>IF(ISNA(VLOOKUP($B49,'BG Justif'!$A$5:$M$897,12,0)),0,VLOOKUP(B49,'BG Justif'!$A$5:$M$897,12,0))</f>
        <v>0</v>
      </c>
      <c r="E49" s="3"/>
      <c r="F49" s="3"/>
      <c r="G49" s="3"/>
      <c r="H49" s="3">
        <f t="shared" si="1"/>
        <v>0</v>
      </c>
      <c r="I49" s="3">
        <f>IF(ISNA(VLOOKUP($B49,'BG Justif'!$A$5:$M$897,13,0)),0,VLOOKUP($B49,'BG Justif'!$A$5:$M$897,13,0))</f>
        <v>0</v>
      </c>
      <c r="J49" s="208">
        <f t="shared" si="2"/>
        <v>0</v>
      </c>
      <c r="K49" s="118"/>
      <c r="L49" s="3"/>
    </row>
    <row r="50" spans="1:12">
      <c r="A50" s="189" t="str">
        <f t="shared" si="0"/>
        <v>VRAI</v>
      </c>
      <c r="B50" s="52" t="str">
        <f t="array" ref="B50">IF(ROWS(B$4:B50)&lt;=COUNTIF('BG Justif'!$Q$5:$Q$995,$B$1),INDEX('BG Justif'!$A$5:$A$995,SMALL(IF('BG Justif'!$Q$5:$Q$995=$B$1,ROW('BG Justif'!$Q$5:$Q$995)-ROW('BG Justif'!$Q$5)+1),ROWS(B$4:B50))),"")</f>
        <v/>
      </c>
      <c r="C50" s="53">
        <f>IF(ISNA(VLOOKUP($B50,'BG Justif'!$A$5:$M$897,2,0)),0,VLOOKUP($B50,'BG Justif'!$A$5:$M$897,2,0))</f>
        <v>0</v>
      </c>
      <c r="D50" s="3">
        <f>IF(ISNA(VLOOKUP($B50,'BG Justif'!$A$5:$M$897,12,0)),0,VLOOKUP(B50,'BG Justif'!$A$5:$M$897,12,0))</f>
        <v>0</v>
      </c>
      <c r="E50" s="3"/>
      <c r="F50" s="3"/>
      <c r="G50" s="3"/>
      <c r="H50" s="3">
        <f t="shared" si="1"/>
        <v>0</v>
      </c>
      <c r="I50" s="3">
        <f>IF(ISNA(VLOOKUP($B50,'BG Justif'!$A$5:$M$897,13,0)),0,VLOOKUP($B50,'BG Justif'!$A$5:$M$897,13,0))</f>
        <v>0</v>
      </c>
      <c r="J50" s="208">
        <f t="shared" si="2"/>
        <v>0</v>
      </c>
      <c r="K50" s="118"/>
      <c r="L50" s="3"/>
    </row>
    <row r="51" spans="1:12">
      <c r="A51" s="189" t="str">
        <f t="shared" si="0"/>
        <v>VRAI</v>
      </c>
      <c r="B51" s="52" t="str">
        <f t="array" ref="B51">IF(ROWS(B$4:B51)&lt;=COUNTIF('BG Justif'!$Q$5:$Q$995,$B$1),INDEX('BG Justif'!$A$5:$A$995,SMALL(IF('BG Justif'!$Q$5:$Q$995=$B$1,ROW('BG Justif'!$Q$5:$Q$995)-ROW('BG Justif'!$Q$5)+1),ROWS(B$4:B51))),"")</f>
        <v/>
      </c>
      <c r="C51" s="53">
        <f>IF(ISNA(VLOOKUP($B51,'BG Justif'!$A$5:$M$897,2,0)),0,VLOOKUP($B51,'BG Justif'!$A$5:$M$897,2,0))</f>
        <v>0</v>
      </c>
      <c r="D51" s="3">
        <f>IF(ISNA(VLOOKUP($B51,'BG Justif'!$A$5:$M$897,12,0)),0,VLOOKUP(B51,'BG Justif'!$A$5:$M$897,12,0))</f>
        <v>0</v>
      </c>
      <c r="E51" s="3"/>
      <c r="F51" s="3"/>
      <c r="G51" s="3"/>
      <c r="H51" s="3">
        <f t="shared" si="1"/>
        <v>0</v>
      </c>
      <c r="I51" s="3">
        <f>IF(ISNA(VLOOKUP($B51,'BG Justif'!$A$5:$M$897,13,0)),0,VLOOKUP($B51,'BG Justif'!$A$5:$M$897,13,0))</f>
        <v>0</v>
      </c>
      <c r="J51" s="208">
        <f t="shared" si="2"/>
        <v>0</v>
      </c>
      <c r="K51" s="118"/>
      <c r="L51" s="3"/>
    </row>
    <row r="52" spans="1:12">
      <c r="A52" s="189" t="str">
        <f t="shared" si="0"/>
        <v>VRAI</v>
      </c>
      <c r="B52" s="52" t="str">
        <f t="array" ref="B52">IF(ROWS(B$4:B52)&lt;=COUNTIF('BG Justif'!$Q$5:$Q$995,$B$1),INDEX('BG Justif'!$A$5:$A$995,SMALL(IF('BG Justif'!$Q$5:$Q$995=$B$1,ROW('BG Justif'!$Q$5:$Q$995)-ROW('BG Justif'!$Q$5)+1),ROWS(B$4:B52))),"")</f>
        <v/>
      </c>
      <c r="C52" s="53">
        <f>IF(ISNA(VLOOKUP($B52,'BG Justif'!$A$5:$M$897,2,0)),0,VLOOKUP($B52,'BG Justif'!$A$5:$M$897,2,0))</f>
        <v>0</v>
      </c>
      <c r="D52" s="3">
        <f>IF(ISNA(VLOOKUP($B52,'BG Justif'!$A$5:$M$897,12,0)),0,VLOOKUP(B52,'BG Justif'!$A$5:$M$897,12,0))</f>
        <v>0</v>
      </c>
      <c r="E52" s="3"/>
      <c r="F52" s="3"/>
      <c r="G52" s="3"/>
      <c r="H52" s="3">
        <f t="shared" si="1"/>
        <v>0</v>
      </c>
      <c r="I52" s="3">
        <f>IF(ISNA(VLOOKUP($B52,'BG Justif'!$A$5:$M$897,13,0)),0,VLOOKUP($B52,'BG Justif'!$A$5:$M$897,13,0))</f>
        <v>0</v>
      </c>
      <c r="J52" s="208">
        <f t="shared" si="2"/>
        <v>0</v>
      </c>
      <c r="K52" s="118"/>
      <c r="L52" s="3"/>
    </row>
    <row r="53" spans="1:12">
      <c r="A53" s="189" t="str">
        <f t="shared" si="0"/>
        <v>VRAI</v>
      </c>
      <c r="B53" s="52" t="str">
        <f t="array" ref="B53">IF(ROWS(B$4:B53)&lt;=COUNTIF('BG Justif'!$Q$5:$Q$995,$B$1),INDEX('BG Justif'!$A$5:$A$995,SMALL(IF('BG Justif'!$Q$5:$Q$995=$B$1,ROW('BG Justif'!$Q$5:$Q$995)-ROW('BG Justif'!$Q$5)+1),ROWS(B$4:B53))),"")</f>
        <v/>
      </c>
      <c r="C53" s="53">
        <f>IF(ISNA(VLOOKUP($B53,'BG Justif'!$A$5:$M$897,2,0)),0,VLOOKUP($B53,'BG Justif'!$A$5:$M$897,2,0))</f>
        <v>0</v>
      </c>
      <c r="D53" s="3">
        <f>IF(ISNA(VLOOKUP($B53,'BG Justif'!$A$5:$M$897,12,0)),0,VLOOKUP(B53,'BG Justif'!$A$5:$M$897,12,0))</f>
        <v>0</v>
      </c>
      <c r="E53" s="3"/>
      <c r="F53" s="3"/>
      <c r="G53" s="3"/>
      <c r="H53" s="3">
        <f t="shared" si="1"/>
        <v>0</v>
      </c>
      <c r="I53" s="3">
        <f>IF(ISNA(VLOOKUP($B53,'BG Justif'!$A$5:$M$897,13,0)),0,VLOOKUP($B53,'BG Justif'!$A$5:$M$897,13,0))</f>
        <v>0</v>
      </c>
      <c r="J53" s="208">
        <f t="shared" si="2"/>
        <v>0</v>
      </c>
      <c r="K53" s="118"/>
      <c r="L53" s="3"/>
    </row>
    <row r="54" spans="1:12">
      <c r="A54" s="189" t="str">
        <f t="shared" si="0"/>
        <v>VRAI</v>
      </c>
      <c r="B54" s="52" t="str">
        <f t="array" ref="B54">IF(ROWS(B$4:B54)&lt;=COUNTIF('BG Justif'!$Q$5:$Q$995,$B$1),INDEX('BG Justif'!$A$5:$A$995,SMALL(IF('BG Justif'!$Q$5:$Q$995=$B$1,ROW('BG Justif'!$Q$5:$Q$995)-ROW('BG Justif'!$Q$5)+1),ROWS(B$4:B54))),"")</f>
        <v/>
      </c>
      <c r="C54" s="53">
        <f>IF(ISNA(VLOOKUP($B54,'BG Justif'!$A$5:$M$897,2,0)),0,VLOOKUP($B54,'BG Justif'!$A$5:$M$897,2,0))</f>
        <v>0</v>
      </c>
      <c r="D54" s="3">
        <f>IF(ISNA(VLOOKUP($B54,'BG Justif'!$A$5:$M$897,12,0)),0,VLOOKUP(B54,'BG Justif'!$A$5:$M$897,12,0))</f>
        <v>0</v>
      </c>
      <c r="E54" s="3"/>
      <c r="F54" s="3"/>
      <c r="G54" s="3"/>
      <c r="H54" s="3">
        <f t="shared" si="1"/>
        <v>0</v>
      </c>
      <c r="I54" s="3">
        <f>IF(ISNA(VLOOKUP($B54,'BG Justif'!$A$5:$M$897,13,0)),0,VLOOKUP($B54,'BG Justif'!$A$5:$M$897,13,0))</f>
        <v>0</v>
      </c>
      <c r="J54" s="208">
        <f t="shared" si="2"/>
        <v>0</v>
      </c>
      <c r="K54" s="118"/>
      <c r="L54" s="3"/>
    </row>
    <row r="55" spans="1:12">
      <c r="A55" s="189" t="str">
        <f t="shared" si="0"/>
        <v>VRAI</v>
      </c>
      <c r="B55" s="52" t="str">
        <f t="array" ref="B55">IF(ROWS(B$4:B55)&lt;=COUNTIF('BG Justif'!$Q$5:$Q$995,$B$1),INDEX('BG Justif'!$A$5:$A$995,SMALL(IF('BG Justif'!$Q$5:$Q$995=$B$1,ROW('BG Justif'!$Q$5:$Q$995)-ROW('BG Justif'!$Q$5)+1),ROWS(B$4:B55))),"")</f>
        <v/>
      </c>
      <c r="C55" s="53">
        <f>IF(ISNA(VLOOKUP($B55,'BG Justif'!$A$5:$M$897,2,0)),0,VLOOKUP($B55,'BG Justif'!$A$5:$M$897,2,0))</f>
        <v>0</v>
      </c>
      <c r="D55" s="3">
        <f>IF(ISNA(VLOOKUP($B55,'BG Justif'!$A$5:$M$897,12,0)),0,VLOOKUP(B55,'BG Justif'!$A$5:$M$897,12,0))</f>
        <v>0</v>
      </c>
      <c r="E55" s="3"/>
      <c r="F55" s="3"/>
      <c r="G55" s="3"/>
      <c r="H55" s="3">
        <f t="shared" si="1"/>
        <v>0</v>
      </c>
      <c r="I55" s="3">
        <f>IF(ISNA(VLOOKUP($B55,'BG Justif'!$A$5:$M$897,13,0)),0,VLOOKUP($B55,'BG Justif'!$A$5:$M$897,13,0))</f>
        <v>0</v>
      </c>
      <c r="J55" s="208">
        <f t="shared" si="2"/>
        <v>0</v>
      </c>
      <c r="K55" s="118"/>
      <c r="L55" s="3"/>
    </row>
    <row r="56" spans="1:12">
      <c r="A56" s="189" t="str">
        <f t="shared" si="0"/>
        <v>VRAI</v>
      </c>
      <c r="B56" s="52" t="str">
        <f t="array" ref="B56">IF(ROWS(B$4:B56)&lt;=COUNTIF('BG Justif'!$Q$5:$Q$995,$B$1),INDEX('BG Justif'!$A$5:$A$995,SMALL(IF('BG Justif'!$Q$5:$Q$995=$B$1,ROW('BG Justif'!$Q$5:$Q$995)-ROW('BG Justif'!$Q$5)+1),ROWS(B$4:B56))),"")</f>
        <v/>
      </c>
      <c r="C56" s="53">
        <f>IF(ISNA(VLOOKUP($B56,'BG Justif'!$A$5:$M$897,2,0)),0,VLOOKUP($B56,'BG Justif'!$A$5:$M$897,2,0))</f>
        <v>0</v>
      </c>
      <c r="D56" s="3">
        <f>IF(ISNA(VLOOKUP($B56,'BG Justif'!$A$5:$M$897,12,0)),0,VLOOKUP(B56,'BG Justif'!$A$5:$M$897,12,0))</f>
        <v>0</v>
      </c>
      <c r="E56" s="3"/>
      <c r="F56" s="3"/>
      <c r="G56" s="3"/>
      <c r="H56" s="3">
        <f t="shared" si="1"/>
        <v>0</v>
      </c>
      <c r="I56" s="3">
        <f>IF(ISNA(VLOOKUP($B56,'BG Justif'!$A$5:$M$897,13,0)),0,VLOOKUP($B56,'BG Justif'!$A$5:$M$897,13,0))</f>
        <v>0</v>
      </c>
      <c r="J56" s="208">
        <f t="shared" si="2"/>
        <v>0</v>
      </c>
      <c r="K56" s="118"/>
      <c r="L56" s="3"/>
    </row>
    <row r="57" spans="1:12">
      <c r="A57" s="189" t="str">
        <f t="shared" si="0"/>
        <v>VRAI</v>
      </c>
      <c r="B57" s="52" t="str">
        <f t="array" ref="B57">IF(ROWS(B$4:B57)&lt;=COUNTIF('BG Justif'!$Q$5:$Q$995,$B$1),INDEX('BG Justif'!$A$5:$A$995,SMALL(IF('BG Justif'!$Q$5:$Q$995=$B$1,ROW('BG Justif'!$Q$5:$Q$995)-ROW('BG Justif'!$Q$5)+1),ROWS(B$4:B57))),"")</f>
        <v/>
      </c>
      <c r="C57" s="53">
        <f>IF(ISNA(VLOOKUP($B57,'BG Justif'!$A$5:$M$897,2,0)),0,VLOOKUP($B57,'BG Justif'!$A$5:$M$897,2,0))</f>
        <v>0</v>
      </c>
      <c r="D57" s="3">
        <f>IF(ISNA(VLOOKUP($B57,'BG Justif'!$A$5:$M$897,12,0)),0,VLOOKUP(B57,'BG Justif'!$A$5:$M$897,12,0))</f>
        <v>0</v>
      </c>
      <c r="E57" s="3"/>
      <c r="F57" s="3"/>
      <c r="G57" s="3"/>
      <c r="H57" s="3">
        <f t="shared" si="1"/>
        <v>0</v>
      </c>
      <c r="I57" s="3">
        <f>IF(ISNA(VLOOKUP($B57,'BG Justif'!$A$5:$M$897,13,0)),0,VLOOKUP($B57,'BG Justif'!$A$5:$M$897,13,0))</f>
        <v>0</v>
      </c>
      <c r="J57" s="208">
        <f t="shared" si="2"/>
        <v>0</v>
      </c>
      <c r="K57" s="118"/>
      <c r="L57" s="3"/>
    </row>
    <row r="58" spans="1:12">
      <c r="A58" s="189" t="str">
        <f t="shared" si="0"/>
        <v>VRAI</v>
      </c>
      <c r="B58" s="52" t="str">
        <f t="array" ref="B58">IF(ROWS(B$4:B58)&lt;=COUNTIF('BG Justif'!$Q$5:$Q$995,$B$1),INDEX('BG Justif'!$A$5:$A$995,SMALL(IF('BG Justif'!$Q$5:$Q$995=$B$1,ROW('BG Justif'!$Q$5:$Q$995)-ROW('BG Justif'!$Q$5)+1),ROWS(B$4:B58))),"")</f>
        <v/>
      </c>
      <c r="C58" s="53">
        <f>IF(ISNA(VLOOKUP($B58,'BG Justif'!$A$5:$M$897,2,0)),0,VLOOKUP($B58,'BG Justif'!$A$5:$M$897,2,0))</f>
        <v>0</v>
      </c>
      <c r="D58" s="3">
        <f>IF(ISNA(VLOOKUP($B58,'BG Justif'!$A$5:$M$897,12,0)),0,VLOOKUP(B58,'BG Justif'!$A$5:$M$897,12,0))</f>
        <v>0</v>
      </c>
      <c r="E58" s="3"/>
      <c r="F58" s="3"/>
      <c r="G58" s="3"/>
      <c r="H58" s="3">
        <f t="shared" si="1"/>
        <v>0</v>
      </c>
      <c r="I58" s="3">
        <f>IF(ISNA(VLOOKUP($B58,'BG Justif'!$A$5:$M$897,13,0)),0,VLOOKUP($B58,'BG Justif'!$A$5:$M$897,13,0))</f>
        <v>0</v>
      </c>
      <c r="J58" s="208">
        <f t="shared" si="2"/>
        <v>0</v>
      </c>
      <c r="K58" s="118"/>
      <c r="L58" s="3"/>
    </row>
    <row r="59" spans="1:12">
      <c r="A59" s="189" t="str">
        <f t="shared" si="0"/>
        <v>VRAI</v>
      </c>
      <c r="B59" s="52" t="str">
        <f t="array" ref="B59">IF(ROWS(B$4:B59)&lt;=COUNTIF('BG Justif'!$Q$5:$Q$995,$B$1),INDEX('BG Justif'!$A$5:$A$995,SMALL(IF('BG Justif'!$Q$5:$Q$995=$B$1,ROW('BG Justif'!$Q$5:$Q$995)-ROW('BG Justif'!$Q$5)+1),ROWS(B$4:B59))),"")</f>
        <v/>
      </c>
      <c r="C59" s="53">
        <f>IF(ISNA(VLOOKUP($B59,'BG Justif'!$A$5:$M$897,2,0)),0,VLOOKUP($B59,'BG Justif'!$A$5:$M$897,2,0))</f>
        <v>0</v>
      </c>
      <c r="D59" s="3">
        <f>IF(ISNA(VLOOKUP($B59,'BG Justif'!$A$5:$M$897,12,0)),0,VLOOKUP(B59,'BG Justif'!$A$5:$M$897,12,0))</f>
        <v>0</v>
      </c>
      <c r="E59" s="3"/>
      <c r="F59" s="3"/>
      <c r="G59" s="3"/>
      <c r="H59" s="3">
        <f t="shared" si="1"/>
        <v>0</v>
      </c>
      <c r="I59" s="3">
        <f>IF(ISNA(VLOOKUP($B59,'BG Justif'!$A$5:$M$897,13,0)),0,VLOOKUP($B59,'BG Justif'!$A$5:$M$897,13,0))</f>
        <v>0</v>
      </c>
      <c r="J59" s="208">
        <f t="shared" si="2"/>
        <v>0</v>
      </c>
      <c r="K59" s="118"/>
      <c r="L59" s="3"/>
    </row>
    <row r="60" spans="1:12">
      <c r="A60" s="189" t="str">
        <f t="shared" si="0"/>
        <v>VRAI</v>
      </c>
      <c r="B60" s="52" t="str">
        <f t="array" ref="B60">IF(ROWS(B$4:B60)&lt;=COUNTIF('BG Justif'!$Q$5:$Q$995,$B$1),INDEX('BG Justif'!$A$5:$A$995,SMALL(IF('BG Justif'!$Q$5:$Q$995=$B$1,ROW('BG Justif'!$Q$5:$Q$995)-ROW('BG Justif'!$Q$5)+1),ROWS(B$4:B60))),"")</f>
        <v/>
      </c>
      <c r="C60" s="53">
        <f>IF(ISNA(VLOOKUP($B60,'BG Justif'!$A$5:$M$897,2,0)),0,VLOOKUP($B60,'BG Justif'!$A$5:$M$897,2,0))</f>
        <v>0</v>
      </c>
      <c r="D60" s="3">
        <f>IF(ISNA(VLOOKUP($B60,'BG Justif'!$A$5:$M$897,12,0)),0,VLOOKUP(B60,'BG Justif'!$A$5:$M$897,12,0))</f>
        <v>0</v>
      </c>
      <c r="E60" s="3"/>
      <c r="F60" s="3"/>
      <c r="G60" s="3"/>
      <c r="H60" s="3">
        <f t="shared" si="1"/>
        <v>0</v>
      </c>
      <c r="I60" s="3">
        <f>IF(ISNA(VLOOKUP($B60,'BG Justif'!$A$5:$M$897,13,0)),0,VLOOKUP($B60,'BG Justif'!$A$5:$M$897,13,0))</f>
        <v>0</v>
      </c>
      <c r="J60" s="208">
        <f t="shared" si="2"/>
        <v>0</v>
      </c>
      <c r="K60" s="118"/>
      <c r="L60" s="3"/>
    </row>
    <row r="61" spans="1:12">
      <c r="A61" s="189" t="str">
        <f t="shared" si="0"/>
        <v>VRAI</v>
      </c>
      <c r="B61" s="52" t="str">
        <f t="array" ref="B61">IF(ROWS(B$4:B61)&lt;=COUNTIF('BG Justif'!$Q$5:$Q$995,$B$1),INDEX('BG Justif'!$A$5:$A$995,SMALL(IF('BG Justif'!$Q$5:$Q$995=$B$1,ROW('BG Justif'!$Q$5:$Q$995)-ROW('BG Justif'!$Q$5)+1),ROWS(B$4:B61))),"")</f>
        <v/>
      </c>
      <c r="C61" s="53">
        <f>IF(ISNA(VLOOKUP($B61,'BG Justif'!$A$5:$M$897,2,0)),0,VLOOKUP($B61,'BG Justif'!$A$5:$M$897,2,0))</f>
        <v>0</v>
      </c>
      <c r="D61" s="3">
        <f>IF(ISNA(VLOOKUP($B61,'BG Justif'!$A$5:$M$897,12,0)),0,VLOOKUP(B61,'BG Justif'!$A$5:$M$897,12,0))</f>
        <v>0</v>
      </c>
      <c r="E61" s="3"/>
      <c r="F61" s="3"/>
      <c r="G61" s="3"/>
      <c r="H61" s="3">
        <f t="shared" si="1"/>
        <v>0</v>
      </c>
      <c r="I61" s="3">
        <f>IF(ISNA(VLOOKUP($B61,'BG Justif'!$A$5:$M$897,13,0)),0,VLOOKUP($B61,'BG Justif'!$A$5:$M$897,13,0))</f>
        <v>0</v>
      </c>
      <c r="J61" s="208">
        <f t="shared" si="2"/>
        <v>0</v>
      </c>
      <c r="K61" s="118"/>
      <c r="L61" s="3"/>
    </row>
    <row r="62" spans="1:12">
      <c r="A62" s="189" t="str">
        <f t="shared" si="0"/>
        <v>VRAI</v>
      </c>
      <c r="B62" s="52" t="str">
        <f t="array" ref="B62">IF(ROWS(B$4:B62)&lt;=COUNTIF('BG Justif'!$Q$5:$Q$995,$B$1),INDEX('BG Justif'!$A$5:$A$995,SMALL(IF('BG Justif'!$Q$5:$Q$995=$B$1,ROW('BG Justif'!$Q$5:$Q$995)-ROW('BG Justif'!$Q$5)+1),ROWS(B$4:B62))),"")</f>
        <v/>
      </c>
      <c r="C62" s="53">
        <f>IF(ISNA(VLOOKUP($B62,'BG Justif'!$A$5:$M$897,2,0)),0,VLOOKUP($B62,'BG Justif'!$A$5:$M$897,2,0))</f>
        <v>0</v>
      </c>
      <c r="D62" s="3">
        <f>IF(ISNA(VLOOKUP($B62,'BG Justif'!$A$5:$M$897,12,0)),0,VLOOKUP(B62,'BG Justif'!$A$5:$M$897,12,0))</f>
        <v>0</v>
      </c>
      <c r="E62" s="3"/>
      <c r="F62" s="3"/>
      <c r="G62" s="3"/>
      <c r="H62" s="3">
        <f t="shared" si="1"/>
        <v>0</v>
      </c>
      <c r="I62" s="3">
        <f>IF(ISNA(VLOOKUP($B62,'BG Justif'!$A$5:$M$897,13,0)),0,VLOOKUP($B62,'BG Justif'!$A$5:$M$897,13,0))</f>
        <v>0</v>
      </c>
      <c r="J62" s="208">
        <f t="shared" si="2"/>
        <v>0</v>
      </c>
      <c r="K62" s="118"/>
      <c r="L62" s="3"/>
    </row>
    <row r="63" spans="1:12">
      <c r="A63" s="189" t="str">
        <f t="shared" si="0"/>
        <v>VRAI</v>
      </c>
      <c r="B63" s="52" t="str">
        <f t="array" ref="B63">IF(ROWS(B$4:B63)&lt;=COUNTIF('BG Justif'!$Q$5:$Q$995,$B$1),INDEX('BG Justif'!$A$5:$A$995,SMALL(IF('BG Justif'!$Q$5:$Q$995=$B$1,ROW('BG Justif'!$Q$5:$Q$995)-ROW('BG Justif'!$Q$5)+1),ROWS(B$4:B63))),"")</f>
        <v/>
      </c>
      <c r="C63" s="53">
        <f>IF(ISNA(VLOOKUP($B63,'BG Justif'!$A$5:$M$897,2,0)),0,VLOOKUP($B63,'BG Justif'!$A$5:$M$897,2,0))</f>
        <v>0</v>
      </c>
      <c r="D63" s="3">
        <f>IF(ISNA(VLOOKUP($B63,'BG Justif'!$A$5:$M$897,12,0)),0,VLOOKUP(B63,'BG Justif'!$A$5:$M$897,12,0))</f>
        <v>0</v>
      </c>
      <c r="E63" s="3"/>
      <c r="F63" s="3"/>
      <c r="G63" s="3"/>
      <c r="H63" s="3">
        <f t="shared" si="1"/>
        <v>0</v>
      </c>
      <c r="I63" s="3">
        <f>IF(ISNA(VLOOKUP($B63,'BG Justif'!$A$5:$M$897,13,0)),0,VLOOKUP($B63,'BG Justif'!$A$5:$M$897,13,0))</f>
        <v>0</v>
      </c>
      <c r="J63" s="208">
        <f t="shared" si="2"/>
        <v>0</v>
      </c>
      <c r="K63" s="118"/>
      <c r="L63" s="3"/>
    </row>
    <row r="64" spans="1:12">
      <c r="A64" s="189" t="str">
        <f t="shared" si="0"/>
        <v>VRAI</v>
      </c>
      <c r="B64" s="52" t="str">
        <f t="array" ref="B64">IF(ROWS(B$4:B64)&lt;=COUNTIF('BG Justif'!$Q$5:$Q$995,$B$1),INDEX('BG Justif'!$A$5:$A$995,SMALL(IF('BG Justif'!$Q$5:$Q$995=$B$1,ROW('BG Justif'!$Q$5:$Q$995)-ROW('BG Justif'!$Q$5)+1),ROWS(B$4:B64))),"")</f>
        <v/>
      </c>
      <c r="C64" s="53">
        <f>IF(ISNA(VLOOKUP($B64,'BG Justif'!$A$5:$M$897,2,0)),0,VLOOKUP($B64,'BG Justif'!$A$5:$M$897,2,0))</f>
        <v>0</v>
      </c>
      <c r="D64" s="3">
        <f>IF(ISNA(VLOOKUP($B64,'BG Justif'!$A$5:$M$897,12,0)),0,VLOOKUP(B64,'BG Justif'!$A$5:$M$897,12,0))</f>
        <v>0</v>
      </c>
      <c r="E64" s="3"/>
      <c r="F64" s="3"/>
      <c r="G64" s="3"/>
      <c r="H64" s="3">
        <f t="shared" si="1"/>
        <v>0</v>
      </c>
      <c r="I64" s="3">
        <f>IF(ISNA(VLOOKUP($B64,'BG Justif'!$A$5:$M$897,13,0)),0,VLOOKUP($B64,'BG Justif'!$A$5:$M$897,13,0))</f>
        <v>0</v>
      </c>
      <c r="J64" s="208">
        <f t="shared" si="2"/>
        <v>0</v>
      </c>
      <c r="K64" s="118"/>
      <c r="L64" s="3"/>
    </row>
    <row r="65" spans="1:12">
      <c r="A65" s="189" t="str">
        <f t="shared" si="0"/>
        <v>VRAI</v>
      </c>
      <c r="B65" s="52" t="str">
        <f t="array" ref="B65">IF(ROWS(B$4:B65)&lt;=COUNTIF('BG Justif'!$Q$5:$Q$995,$B$1),INDEX('BG Justif'!$A$5:$A$995,SMALL(IF('BG Justif'!$Q$5:$Q$995=$B$1,ROW('BG Justif'!$Q$5:$Q$995)-ROW('BG Justif'!$Q$5)+1),ROWS(B$4:B65))),"")</f>
        <v/>
      </c>
      <c r="C65" s="53">
        <f>IF(ISNA(VLOOKUP($B65,'BG Justif'!$A$5:$M$897,2,0)),0,VLOOKUP($B65,'BG Justif'!$A$5:$M$897,2,0))</f>
        <v>0</v>
      </c>
      <c r="D65" s="3">
        <f>IF(ISNA(VLOOKUP($B65,'BG Justif'!$A$5:$M$897,12,0)),0,VLOOKUP(B65,'BG Justif'!$A$5:$M$897,12,0))</f>
        <v>0</v>
      </c>
      <c r="E65" s="3"/>
      <c r="F65" s="3"/>
      <c r="G65" s="3"/>
      <c r="H65" s="3">
        <f t="shared" si="1"/>
        <v>0</v>
      </c>
      <c r="I65" s="3">
        <f>IF(ISNA(VLOOKUP($B65,'BG Justif'!$A$5:$M$897,13,0)),0,VLOOKUP($B65,'BG Justif'!$A$5:$M$897,13,0))</f>
        <v>0</v>
      </c>
      <c r="J65" s="208">
        <f t="shared" si="2"/>
        <v>0</v>
      </c>
      <c r="K65" s="118"/>
      <c r="L65" s="3"/>
    </row>
    <row r="66" spans="1:12">
      <c r="A66" s="189" t="str">
        <f t="shared" si="0"/>
        <v>VRAI</v>
      </c>
      <c r="B66" s="52" t="str">
        <f t="array" ref="B66">IF(ROWS(B$4:B66)&lt;=COUNTIF('BG Justif'!$Q$5:$Q$995,$B$1),INDEX('BG Justif'!$A$5:$A$995,SMALL(IF('BG Justif'!$Q$5:$Q$995=$B$1,ROW('BG Justif'!$Q$5:$Q$995)-ROW('BG Justif'!$Q$5)+1),ROWS(B$4:B66))),"")</f>
        <v/>
      </c>
      <c r="C66" s="53">
        <f>IF(ISNA(VLOOKUP($B66,'BG Justif'!$A$5:$M$897,2,0)),0,VLOOKUP($B66,'BG Justif'!$A$5:$M$897,2,0))</f>
        <v>0</v>
      </c>
      <c r="D66" s="3">
        <f>IF(ISNA(VLOOKUP($B66,'BG Justif'!$A$5:$M$897,12,0)),0,VLOOKUP(B66,'BG Justif'!$A$5:$M$897,12,0))</f>
        <v>0</v>
      </c>
      <c r="E66" s="3"/>
      <c r="F66" s="3"/>
      <c r="G66" s="3"/>
      <c r="H66" s="3">
        <f t="shared" si="1"/>
        <v>0</v>
      </c>
      <c r="I66" s="3">
        <f>IF(ISNA(VLOOKUP($B66,'BG Justif'!$A$5:$M$897,13,0)),0,VLOOKUP($B66,'BG Justif'!$A$5:$M$897,13,0))</f>
        <v>0</v>
      </c>
      <c r="J66" s="208">
        <f t="shared" si="2"/>
        <v>0</v>
      </c>
      <c r="K66" s="118"/>
      <c r="L66" s="3"/>
    </row>
    <row r="67" spans="1:12">
      <c r="A67" s="189" t="str">
        <f t="shared" si="0"/>
        <v>VRAI</v>
      </c>
      <c r="B67" s="52" t="str">
        <f t="array" ref="B67">IF(ROWS(B$4:B67)&lt;=COUNTIF('BG Justif'!$Q$5:$Q$995,$B$1),INDEX('BG Justif'!$A$5:$A$995,SMALL(IF('BG Justif'!$Q$5:$Q$995=$B$1,ROW('BG Justif'!$Q$5:$Q$995)-ROW('BG Justif'!$Q$5)+1),ROWS(B$4:B67))),"")</f>
        <v/>
      </c>
      <c r="C67" s="53">
        <f>IF(ISNA(VLOOKUP($B67,'BG Justif'!$A$5:$M$897,2,0)),0,VLOOKUP($B67,'BG Justif'!$A$5:$M$897,2,0))</f>
        <v>0</v>
      </c>
      <c r="D67" s="3">
        <f>IF(ISNA(VLOOKUP($B67,'BG Justif'!$A$5:$M$897,12,0)),0,VLOOKUP(B67,'BG Justif'!$A$5:$M$897,12,0))</f>
        <v>0</v>
      </c>
      <c r="E67" s="3"/>
      <c r="F67" s="3"/>
      <c r="G67" s="3"/>
      <c r="H67" s="3">
        <f t="shared" si="1"/>
        <v>0</v>
      </c>
      <c r="I67" s="3">
        <f>IF(ISNA(VLOOKUP($B67,'BG Justif'!$A$5:$M$897,13,0)),0,VLOOKUP($B67,'BG Justif'!$A$5:$M$897,13,0))</f>
        <v>0</v>
      </c>
      <c r="J67" s="208">
        <f t="shared" si="2"/>
        <v>0</v>
      </c>
      <c r="K67" s="118"/>
      <c r="L67" s="3"/>
    </row>
    <row r="68" spans="1:12">
      <c r="A68" s="189" t="str">
        <f t="shared" ref="A68:A131" si="3">IF(OR(D68&lt;&gt;0,H68&lt;&gt;0,I68&lt;&gt;0,C68&lt;&gt;0,B68=""),"VRAI","FAUX")</f>
        <v>VRAI</v>
      </c>
      <c r="B68" s="52" t="str">
        <f t="array" ref="B68">IF(ROWS(B$4:B68)&lt;=COUNTIF('BG Justif'!$Q$5:$Q$995,$B$1),INDEX('BG Justif'!$A$5:$A$995,SMALL(IF('BG Justif'!$Q$5:$Q$995=$B$1,ROW('BG Justif'!$Q$5:$Q$995)-ROW('BG Justif'!$Q$5)+1),ROWS(B$4:B68))),"")</f>
        <v/>
      </c>
      <c r="C68" s="53">
        <f>IF(ISNA(VLOOKUP($B68,'BG Justif'!$A$5:$M$897,2,0)),0,VLOOKUP($B68,'BG Justif'!$A$5:$M$897,2,0))</f>
        <v>0</v>
      </c>
      <c r="D68" s="3">
        <f>IF(ISNA(VLOOKUP($B68,'BG Justif'!$A$5:$M$897,12,0)),0,VLOOKUP(B68,'BG Justif'!$A$5:$M$897,12,0))</f>
        <v>0</v>
      </c>
      <c r="E68" s="3"/>
      <c r="F68" s="3"/>
      <c r="G68" s="3"/>
      <c r="H68" s="3">
        <f t="shared" si="1"/>
        <v>0</v>
      </c>
      <c r="I68" s="3">
        <f>IF(ISNA(VLOOKUP($B68,'BG Justif'!$A$5:$M$897,13,0)),0,VLOOKUP($B68,'BG Justif'!$A$5:$M$897,13,0))</f>
        <v>0</v>
      </c>
      <c r="J68" s="208">
        <f t="shared" si="2"/>
        <v>0</v>
      </c>
      <c r="K68" s="118"/>
      <c r="L68" s="3"/>
    </row>
    <row r="69" spans="1:12">
      <c r="A69" s="189" t="str">
        <f t="shared" si="3"/>
        <v>VRAI</v>
      </c>
      <c r="B69" s="52" t="str">
        <f t="array" ref="B69">IF(ROWS(B$4:B69)&lt;=COUNTIF('BG Justif'!$Q$5:$Q$995,$B$1),INDEX('BG Justif'!$A$5:$A$995,SMALL(IF('BG Justif'!$Q$5:$Q$995=$B$1,ROW('BG Justif'!$Q$5:$Q$995)-ROW('BG Justif'!$Q$5)+1),ROWS(B$4:B69))),"")</f>
        <v/>
      </c>
      <c r="C69" s="53">
        <f>IF(ISNA(VLOOKUP($B69,'BG Justif'!$A$5:$M$897,2,0)),0,VLOOKUP($B69,'BG Justif'!$A$5:$M$897,2,0))</f>
        <v>0</v>
      </c>
      <c r="D69" s="3">
        <f>IF(ISNA(VLOOKUP($B69,'BG Justif'!$A$5:$M$897,12,0)),0,VLOOKUP(B69,'BG Justif'!$A$5:$M$897,12,0))</f>
        <v>0</v>
      </c>
      <c r="E69" s="3"/>
      <c r="F69" s="3"/>
      <c r="G69" s="3"/>
      <c r="H69" s="3">
        <f t="shared" ref="H69:H132" si="4">+D69+E69-F69+G69</f>
        <v>0</v>
      </c>
      <c r="I69" s="3">
        <f>IF(ISNA(VLOOKUP($B69,'BG Justif'!$A$5:$M$897,13,0)),0,VLOOKUP($B69,'BG Justif'!$A$5:$M$897,13,0))</f>
        <v>0</v>
      </c>
      <c r="J69" s="208">
        <f t="shared" ref="J69:J132" si="5">+H69-I69</f>
        <v>0</v>
      </c>
      <c r="K69" s="118"/>
      <c r="L69" s="3"/>
    </row>
    <row r="70" spans="1:12">
      <c r="A70" s="189" t="str">
        <f t="shared" si="3"/>
        <v>VRAI</v>
      </c>
      <c r="B70" s="52" t="str">
        <f t="array" ref="B70">IF(ROWS(B$4:B70)&lt;=COUNTIF('BG Justif'!$Q$5:$Q$995,$B$1),INDEX('BG Justif'!$A$5:$A$995,SMALL(IF('BG Justif'!$Q$5:$Q$995=$B$1,ROW('BG Justif'!$Q$5:$Q$995)-ROW('BG Justif'!$Q$5)+1),ROWS(B$4:B70))),"")</f>
        <v/>
      </c>
      <c r="C70" s="53">
        <f>IF(ISNA(VLOOKUP($B70,'BG Justif'!$A$5:$M$897,2,0)),0,VLOOKUP($B70,'BG Justif'!$A$5:$M$897,2,0))</f>
        <v>0</v>
      </c>
      <c r="D70" s="3">
        <f>IF(ISNA(VLOOKUP($B70,'BG Justif'!$A$5:$M$897,12,0)),0,VLOOKUP(B70,'BG Justif'!$A$5:$M$897,12,0))</f>
        <v>0</v>
      </c>
      <c r="E70" s="3"/>
      <c r="F70" s="3"/>
      <c r="G70" s="3"/>
      <c r="H70" s="3">
        <f t="shared" si="4"/>
        <v>0</v>
      </c>
      <c r="I70" s="3">
        <f>IF(ISNA(VLOOKUP($B70,'BG Justif'!$A$5:$M$897,13,0)),0,VLOOKUP($B70,'BG Justif'!$A$5:$M$897,13,0))</f>
        <v>0</v>
      </c>
      <c r="J70" s="208">
        <f t="shared" si="5"/>
        <v>0</v>
      </c>
      <c r="K70" s="118"/>
      <c r="L70" s="3"/>
    </row>
    <row r="71" spans="1:12">
      <c r="A71" s="189" t="str">
        <f t="shared" si="3"/>
        <v>VRAI</v>
      </c>
      <c r="B71" s="52" t="str">
        <f t="array" ref="B71">IF(ROWS(B$4:B71)&lt;=COUNTIF('BG Justif'!$Q$5:$Q$995,$B$1),INDEX('BG Justif'!$A$5:$A$995,SMALL(IF('BG Justif'!$Q$5:$Q$995=$B$1,ROW('BG Justif'!$Q$5:$Q$995)-ROW('BG Justif'!$Q$5)+1),ROWS(B$4:B71))),"")</f>
        <v/>
      </c>
      <c r="C71" s="53">
        <f>IF(ISNA(VLOOKUP($B71,'BG Justif'!$A$5:$M$897,2,0)),0,VLOOKUP($B71,'BG Justif'!$A$5:$M$897,2,0))</f>
        <v>0</v>
      </c>
      <c r="D71" s="3">
        <f>IF(ISNA(VLOOKUP($B71,'BG Justif'!$A$5:$M$897,12,0)),0,VLOOKUP(B71,'BG Justif'!$A$5:$M$897,12,0))</f>
        <v>0</v>
      </c>
      <c r="E71" s="3"/>
      <c r="F71" s="3"/>
      <c r="G71" s="3"/>
      <c r="H71" s="3">
        <f t="shared" si="4"/>
        <v>0</v>
      </c>
      <c r="I71" s="3">
        <f>IF(ISNA(VLOOKUP($B71,'BG Justif'!$A$5:$M$897,13,0)),0,VLOOKUP($B71,'BG Justif'!$A$5:$M$897,13,0))</f>
        <v>0</v>
      </c>
      <c r="J71" s="208">
        <f t="shared" si="5"/>
        <v>0</v>
      </c>
      <c r="K71" s="118"/>
      <c r="L71" s="3"/>
    </row>
    <row r="72" spans="1:12">
      <c r="A72" s="189" t="str">
        <f t="shared" si="3"/>
        <v>VRAI</v>
      </c>
      <c r="B72" s="52" t="str">
        <f t="array" ref="B72">IF(ROWS(B$4:B72)&lt;=COUNTIF('BG Justif'!$Q$5:$Q$995,$B$1),INDEX('BG Justif'!$A$5:$A$995,SMALL(IF('BG Justif'!$Q$5:$Q$995=$B$1,ROW('BG Justif'!$Q$5:$Q$995)-ROW('BG Justif'!$Q$5)+1),ROWS(B$4:B72))),"")</f>
        <v/>
      </c>
      <c r="C72" s="53">
        <f>IF(ISNA(VLOOKUP($B72,'BG Justif'!$A$5:$M$897,2,0)),0,VLOOKUP($B72,'BG Justif'!$A$5:$M$897,2,0))</f>
        <v>0</v>
      </c>
      <c r="D72" s="3">
        <f>IF(ISNA(VLOOKUP($B72,'BG Justif'!$A$5:$M$897,12,0)),0,VLOOKUP(B72,'BG Justif'!$A$5:$M$897,12,0))</f>
        <v>0</v>
      </c>
      <c r="E72" s="3"/>
      <c r="F72" s="3"/>
      <c r="G72" s="3"/>
      <c r="H72" s="3">
        <f t="shared" si="4"/>
        <v>0</v>
      </c>
      <c r="I72" s="3">
        <f>IF(ISNA(VLOOKUP($B72,'BG Justif'!$A$5:$M$897,13,0)),0,VLOOKUP($B72,'BG Justif'!$A$5:$M$897,13,0))</f>
        <v>0</v>
      </c>
      <c r="J72" s="208">
        <f t="shared" si="5"/>
        <v>0</v>
      </c>
      <c r="K72" s="118"/>
      <c r="L72" s="3"/>
    </row>
    <row r="73" spans="1:12" hidden="1">
      <c r="A73" s="189" t="str">
        <f t="shared" si="3"/>
        <v>FAUX</v>
      </c>
      <c r="B73" s="52">
        <v>21541909</v>
      </c>
      <c r="C73" s="53">
        <f>IF(ISNA(VLOOKUP($B73,'BG Justif'!$A$5:$M$897,2,0)),0,VLOOKUP($B73,'BG Justif'!$A$5:$M$897,2,0))</f>
        <v>0</v>
      </c>
      <c r="D73" s="3">
        <f>IF(ISNA(VLOOKUP($B73,'BG Justif'!$A$5:$M$897,12,0)),0,VLOOKUP(B73,'BG Justif'!$A$5:$M$897,12,0))</f>
        <v>0</v>
      </c>
      <c r="E73" s="3"/>
      <c r="F73" s="3"/>
      <c r="G73" s="3"/>
      <c r="H73" s="3">
        <f t="shared" si="4"/>
        <v>0</v>
      </c>
      <c r="I73" s="3">
        <f>IF(ISNA(VLOOKUP($B73,'BG Justif'!$A$5:$M$897,13,0)),0,VLOOKUP($B73,'BG Justif'!$A$5:$M$897,13,0))</f>
        <v>0</v>
      </c>
      <c r="J73" s="208">
        <f t="shared" si="5"/>
        <v>0</v>
      </c>
      <c r="K73" s="118"/>
      <c r="L73" s="3"/>
    </row>
    <row r="74" spans="1:12">
      <c r="A74" s="189" t="str">
        <f t="shared" si="3"/>
        <v>VRAI</v>
      </c>
      <c r="B74" s="52" t="str">
        <f t="array" ref="B74">IF(ROWS(B$4:B74)&lt;=COUNTIF('BG Justif'!$Q$5:$Q$995,$B$1),INDEX('BG Justif'!$A$5:$A$995,SMALL(IF('BG Justif'!$Q$5:$Q$995=$B$1,ROW('BG Justif'!$Q$5:$Q$995)-ROW('BG Justif'!$Q$5)+1),ROWS(B$4:B74))),"")</f>
        <v/>
      </c>
      <c r="C74" s="53">
        <f>IF(ISNA(VLOOKUP($B74,'BG Justif'!$A$5:$M$897,2,0)),0,VLOOKUP($B74,'BG Justif'!$A$5:$M$897,2,0))</f>
        <v>0</v>
      </c>
      <c r="D74" s="3">
        <f>IF(ISNA(VLOOKUP($B74,'BG Justif'!$A$5:$M$897,12,0)),0,VLOOKUP(B74,'BG Justif'!$A$5:$M$897,12,0))</f>
        <v>0</v>
      </c>
      <c r="E74" s="3"/>
      <c r="F74" s="3"/>
      <c r="G74" s="3"/>
      <c r="H74" s="3">
        <f t="shared" si="4"/>
        <v>0</v>
      </c>
      <c r="I74" s="3">
        <f>IF(ISNA(VLOOKUP($B74,'BG Justif'!$A$5:$M$897,13,0)),0,VLOOKUP($B74,'BG Justif'!$A$5:$M$897,13,0))</f>
        <v>0</v>
      </c>
      <c r="J74" s="208">
        <f t="shared" si="5"/>
        <v>0</v>
      </c>
      <c r="K74" s="118"/>
      <c r="L74" s="3"/>
    </row>
    <row r="75" spans="1:12">
      <c r="A75" s="189" t="str">
        <f t="shared" si="3"/>
        <v>VRAI</v>
      </c>
      <c r="B75" s="52" t="str">
        <f t="array" ref="B75">IF(ROWS(B$4:B75)&lt;=COUNTIF('BG Justif'!$Q$5:$Q$995,$B$1),INDEX('BG Justif'!$A$5:$A$995,SMALL(IF('BG Justif'!$Q$5:$Q$995=$B$1,ROW('BG Justif'!$Q$5:$Q$995)-ROW('BG Justif'!$Q$5)+1),ROWS(B$4:B75))),"")</f>
        <v/>
      </c>
      <c r="C75" s="53">
        <f>IF(ISNA(VLOOKUP($B75,'BG Justif'!$A$5:$M$897,2,0)),0,VLOOKUP($B75,'BG Justif'!$A$5:$M$897,2,0))</f>
        <v>0</v>
      </c>
      <c r="D75" s="3">
        <f>IF(ISNA(VLOOKUP($B75,'BG Justif'!$A$5:$M$897,12,0)),0,VLOOKUP(B75,'BG Justif'!$A$5:$M$897,12,0))</f>
        <v>0</v>
      </c>
      <c r="E75" s="3"/>
      <c r="F75" s="3"/>
      <c r="G75" s="3"/>
      <c r="H75" s="3">
        <f t="shared" si="4"/>
        <v>0</v>
      </c>
      <c r="I75" s="3">
        <f>IF(ISNA(VLOOKUP($B75,'BG Justif'!$A$5:$M$897,13,0)),0,VLOOKUP($B75,'BG Justif'!$A$5:$M$897,13,0))</f>
        <v>0</v>
      </c>
      <c r="J75" s="208">
        <f t="shared" si="5"/>
        <v>0</v>
      </c>
      <c r="K75" s="118"/>
      <c r="L75" s="3"/>
    </row>
    <row r="76" spans="1:12">
      <c r="A76" s="189" t="str">
        <f t="shared" si="3"/>
        <v>VRAI</v>
      </c>
      <c r="B76" s="52" t="str">
        <f t="array" ref="B76">IF(ROWS(B$4:B76)&lt;=COUNTIF('BG Justif'!$Q$5:$Q$995,$B$1),INDEX('BG Justif'!$A$5:$A$995,SMALL(IF('BG Justif'!$Q$5:$Q$995=$B$1,ROW('BG Justif'!$Q$5:$Q$995)-ROW('BG Justif'!$Q$5)+1),ROWS(B$4:B76))),"")</f>
        <v/>
      </c>
      <c r="C76" s="53">
        <f>IF(ISNA(VLOOKUP($B76,'BG Justif'!$A$5:$M$897,2,0)),0,VLOOKUP($B76,'BG Justif'!$A$5:$M$897,2,0))</f>
        <v>0</v>
      </c>
      <c r="D76" s="3">
        <f>IF(ISNA(VLOOKUP($B76,'BG Justif'!$A$5:$M$897,12,0)),0,VLOOKUP(B76,'BG Justif'!$A$5:$M$897,12,0))</f>
        <v>0</v>
      </c>
      <c r="E76" s="3"/>
      <c r="F76" s="3"/>
      <c r="G76" s="3"/>
      <c r="H76" s="3">
        <f t="shared" si="4"/>
        <v>0</v>
      </c>
      <c r="I76" s="3">
        <f>IF(ISNA(VLOOKUP($B76,'BG Justif'!$A$5:$M$897,13,0)),0,VLOOKUP($B76,'BG Justif'!$A$5:$M$897,13,0))</f>
        <v>0</v>
      </c>
      <c r="J76" s="208">
        <f t="shared" si="5"/>
        <v>0</v>
      </c>
      <c r="K76" s="118"/>
      <c r="L76" s="3"/>
    </row>
    <row r="77" spans="1:12">
      <c r="A77" s="189" t="str">
        <f t="shared" si="3"/>
        <v>VRAI</v>
      </c>
      <c r="B77" s="52" t="str">
        <f t="array" ref="B77">IF(ROWS(B$4:B77)&lt;=COUNTIF('BG Justif'!$Q$5:$Q$995,$B$1),INDEX('BG Justif'!$A$5:$A$995,SMALL(IF('BG Justif'!$Q$5:$Q$995=$B$1,ROW('BG Justif'!$Q$5:$Q$995)-ROW('BG Justif'!$Q$5)+1),ROWS(B$4:B77))),"")</f>
        <v/>
      </c>
      <c r="C77" s="53">
        <f>IF(ISNA(VLOOKUP($B77,'BG Justif'!$A$5:$M$897,2,0)),0,VLOOKUP($B77,'BG Justif'!$A$5:$M$897,2,0))</f>
        <v>0</v>
      </c>
      <c r="D77" s="3">
        <f>IF(ISNA(VLOOKUP($B77,'BG Justif'!$A$5:$M$897,12,0)),0,VLOOKUP(B77,'BG Justif'!$A$5:$M$897,12,0))</f>
        <v>0</v>
      </c>
      <c r="E77" s="3"/>
      <c r="F77" s="3"/>
      <c r="G77" s="3"/>
      <c r="H77" s="3">
        <f t="shared" si="4"/>
        <v>0</v>
      </c>
      <c r="I77" s="3">
        <f>IF(ISNA(VLOOKUP($B77,'BG Justif'!$A$5:$M$897,13,0)),0,VLOOKUP($B77,'BG Justif'!$A$5:$M$897,13,0))</f>
        <v>0</v>
      </c>
      <c r="J77" s="208">
        <f t="shared" si="5"/>
        <v>0</v>
      </c>
      <c r="K77" s="118"/>
      <c r="L77" s="3"/>
    </row>
    <row r="78" spans="1:12">
      <c r="A78" s="189" t="str">
        <f t="shared" si="3"/>
        <v>VRAI</v>
      </c>
      <c r="B78" s="52" t="str">
        <f t="array" ref="B78">IF(ROWS(B$4:B78)&lt;=COUNTIF('BG Justif'!$Q$5:$Q$995,$B$1),INDEX('BG Justif'!$A$5:$A$995,SMALL(IF('BG Justif'!$Q$5:$Q$995=$B$1,ROW('BG Justif'!$Q$5:$Q$995)-ROW('BG Justif'!$Q$5)+1),ROWS(B$4:B78))),"")</f>
        <v/>
      </c>
      <c r="C78" s="53">
        <f>IF(ISNA(VLOOKUP($B78,'BG Justif'!$A$5:$M$897,2,0)),0,VLOOKUP($B78,'BG Justif'!$A$5:$M$897,2,0))</f>
        <v>0</v>
      </c>
      <c r="D78" s="3">
        <f>IF(ISNA(VLOOKUP($B78,'BG Justif'!$A$5:$M$897,12,0)),0,VLOOKUP(B78,'BG Justif'!$A$5:$M$897,12,0))</f>
        <v>0</v>
      </c>
      <c r="E78" s="3"/>
      <c r="F78" s="3"/>
      <c r="G78" s="3"/>
      <c r="H78" s="3">
        <f t="shared" si="4"/>
        <v>0</v>
      </c>
      <c r="I78" s="3">
        <f>IF(ISNA(VLOOKUP($B78,'BG Justif'!$A$5:$M$897,13,0)),0,VLOOKUP($B78,'BG Justif'!$A$5:$M$897,13,0))</f>
        <v>0</v>
      </c>
      <c r="J78" s="208">
        <f t="shared" si="5"/>
        <v>0</v>
      </c>
      <c r="K78" s="118"/>
      <c r="L78" s="3"/>
    </row>
    <row r="79" spans="1:12">
      <c r="A79" s="189" t="str">
        <f t="shared" si="3"/>
        <v>VRAI</v>
      </c>
      <c r="B79" s="52" t="str">
        <f t="array" ref="B79">IF(ROWS(B$4:B79)&lt;=COUNTIF('BG Justif'!$Q$5:$Q$995,$B$1),INDEX('BG Justif'!$A$5:$A$995,SMALL(IF('BG Justif'!$Q$5:$Q$995=$B$1,ROW('BG Justif'!$Q$5:$Q$995)-ROW('BG Justif'!$Q$5)+1),ROWS(B$4:B79))),"")</f>
        <v/>
      </c>
      <c r="C79" s="53">
        <f>IF(ISNA(VLOOKUP($B79,'BG Justif'!$A$5:$M$897,2,0)),0,VLOOKUP($B79,'BG Justif'!$A$5:$M$897,2,0))</f>
        <v>0</v>
      </c>
      <c r="D79" s="3">
        <f>IF(ISNA(VLOOKUP($B79,'BG Justif'!$A$5:$M$897,12,0)),0,VLOOKUP(B79,'BG Justif'!$A$5:$M$897,12,0))</f>
        <v>0</v>
      </c>
      <c r="E79" s="3"/>
      <c r="F79" s="3"/>
      <c r="G79" s="3"/>
      <c r="H79" s="3">
        <f t="shared" si="4"/>
        <v>0</v>
      </c>
      <c r="I79" s="3">
        <f>IF(ISNA(VLOOKUP($B79,'BG Justif'!$A$5:$M$897,13,0)),0,VLOOKUP($B79,'BG Justif'!$A$5:$M$897,13,0))</f>
        <v>0</v>
      </c>
      <c r="J79" s="208">
        <f t="shared" si="5"/>
        <v>0</v>
      </c>
      <c r="K79" s="118"/>
      <c r="L79" s="3"/>
    </row>
    <row r="80" spans="1:12">
      <c r="A80" s="189" t="str">
        <f t="shared" si="3"/>
        <v>VRAI</v>
      </c>
      <c r="B80" s="52" t="str">
        <f t="array" ref="B80">IF(ROWS(B$4:B80)&lt;=COUNTIF('BG Justif'!$Q$5:$Q$995,$B$1),INDEX('BG Justif'!$A$5:$A$995,SMALL(IF('BG Justif'!$Q$5:$Q$995=$B$1,ROW('BG Justif'!$Q$5:$Q$995)-ROW('BG Justif'!$Q$5)+1),ROWS(B$4:B80))),"")</f>
        <v/>
      </c>
      <c r="C80" s="53">
        <f>IF(ISNA(VLOOKUP($B80,'BG Justif'!$A$5:$M$897,2,0)),0,VLOOKUP($B80,'BG Justif'!$A$5:$M$897,2,0))</f>
        <v>0</v>
      </c>
      <c r="D80" s="3">
        <f>IF(ISNA(VLOOKUP($B80,'BG Justif'!$A$5:$M$897,12,0)),0,VLOOKUP(B80,'BG Justif'!$A$5:$M$897,12,0))</f>
        <v>0</v>
      </c>
      <c r="E80" s="3"/>
      <c r="F80" s="3"/>
      <c r="G80" s="3"/>
      <c r="H80" s="3">
        <f t="shared" si="4"/>
        <v>0</v>
      </c>
      <c r="I80" s="3">
        <f>IF(ISNA(VLOOKUP($B80,'BG Justif'!$A$5:$M$897,13,0)),0,VLOOKUP($B80,'BG Justif'!$A$5:$M$897,13,0))</f>
        <v>0</v>
      </c>
      <c r="J80" s="208">
        <f t="shared" si="5"/>
        <v>0</v>
      </c>
      <c r="K80" s="118"/>
      <c r="L80" s="3"/>
    </row>
    <row r="81" spans="1:12">
      <c r="A81" s="189" t="str">
        <f t="shared" si="3"/>
        <v>VRAI</v>
      </c>
      <c r="B81" s="52" t="str">
        <f t="array" ref="B81">IF(ROWS(B$4:B81)&lt;=COUNTIF('BG Justif'!$Q$5:$Q$995,$B$1),INDEX('BG Justif'!$A$5:$A$995,SMALL(IF('BG Justif'!$Q$5:$Q$995=$B$1,ROW('BG Justif'!$Q$5:$Q$995)-ROW('BG Justif'!$Q$5)+1),ROWS(B$4:B81))),"")</f>
        <v/>
      </c>
      <c r="C81" s="53">
        <f>IF(ISNA(VLOOKUP($B81,'BG Justif'!$A$5:$M$897,2,0)),0,VLOOKUP($B81,'BG Justif'!$A$5:$M$897,2,0))</f>
        <v>0</v>
      </c>
      <c r="D81" s="3">
        <f>IF(ISNA(VLOOKUP($B81,'BG Justif'!$A$5:$M$897,12,0)),0,VLOOKUP(B81,'BG Justif'!$A$5:$M$897,12,0))</f>
        <v>0</v>
      </c>
      <c r="E81" s="3"/>
      <c r="F81" s="3"/>
      <c r="G81" s="3"/>
      <c r="H81" s="3">
        <f t="shared" si="4"/>
        <v>0</v>
      </c>
      <c r="I81" s="3">
        <f>IF(ISNA(VLOOKUP($B81,'BG Justif'!$A$5:$M$897,13,0)),0,VLOOKUP($B81,'BG Justif'!$A$5:$M$897,13,0))</f>
        <v>0</v>
      </c>
      <c r="J81" s="208">
        <f t="shared" si="5"/>
        <v>0</v>
      </c>
      <c r="K81" s="118"/>
      <c r="L81" s="3"/>
    </row>
    <row r="82" spans="1:12">
      <c r="A82" s="189" t="str">
        <f t="shared" si="3"/>
        <v>VRAI</v>
      </c>
      <c r="B82" s="52" t="str">
        <f t="array" ref="B82">IF(ROWS(B$4:B82)&lt;=COUNTIF('BG Justif'!$Q$5:$Q$995,$B$1),INDEX('BG Justif'!$A$5:$A$995,SMALL(IF('BG Justif'!$Q$5:$Q$995=$B$1,ROW('BG Justif'!$Q$5:$Q$995)-ROW('BG Justif'!$Q$5)+1),ROWS(B$4:B82))),"")</f>
        <v/>
      </c>
      <c r="C82" s="53">
        <f>IF(ISNA(VLOOKUP($B82,'BG Justif'!$A$5:$M$897,2,0)),0,VLOOKUP($B82,'BG Justif'!$A$5:$M$897,2,0))</f>
        <v>0</v>
      </c>
      <c r="D82" s="3">
        <f>IF(ISNA(VLOOKUP($B82,'BG Justif'!$A$5:$M$897,12,0)),0,VLOOKUP(B82,'BG Justif'!$A$5:$M$897,12,0))</f>
        <v>0</v>
      </c>
      <c r="E82" s="3"/>
      <c r="F82" s="3"/>
      <c r="G82" s="3"/>
      <c r="H82" s="3">
        <f t="shared" si="4"/>
        <v>0</v>
      </c>
      <c r="I82" s="3">
        <f>IF(ISNA(VLOOKUP($B82,'BG Justif'!$A$5:$M$897,13,0)),0,VLOOKUP($B82,'BG Justif'!$A$5:$M$897,13,0))</f>
        <v>0</v>
      </c>
      <c r="J82" s="208">
        <f t="shared" si="5"/>
        <v>0</v>
      </c>
      <c r="K82" s="118"/>
      <c r="L82" s="3"/>
    </row>
    <row r="83" spans="1:12">
      <c r="A83" s="189" t="str">
        <f t="shared" si="3"/>
        <v>VRAI</v>
      </c>
      <c r="B83" s="52" t="str">
        <f t="array" ref="B83">IF(ROWS(B$4:B83)&lt;=COUNTIF('BG Justif'!$Q$5:$Q$995,$B$1),INDEX('BG Justif'!$A$5:$A$995,SMALL(IF('BG Justif'!$Q$5:$Q$995=$B$1,ROW('BG Justif'!$Q$5:$Q$995)-ROW('BG Justif'!$Q$5)+1),ROWS(B$4:B83))),"")</f>
        <v/>
      </c>
      <c r="C83" s="53">
        <f>IF(ISNA(VLOOKUP($B83,'BG Justif'!$A$5:$M$897,2,0)),0,VLOOKUP($B83,'BG Justif'!$A$5:$M$897,2,0))</f>
        <v>0</v>
      </c>
      <c r="D83" s="3">
        <f>IF(ISNA(VLOOKUP($B83,'BG Justif'!$A$5:$M$897,12,0)),0,VLOOKUP(B83,'BG Justif'!$A$5:$M$897,12,0))</f>
        <v>0</v>
      </c>
      <c r="E83" s="3"/>
      <c r="F83" s="3"/>
      <c r="G83" s="3"/>
      <c r="H83" s="3">
        <f t="shared" si="4"/>
        <v>0</v>
      </c>
      <c r="I83" s="3">
        <f>IF(ISNA(VLOOKUP($B83,'BG Justif'!$A$5:$M$897,13,0)),0,VLOOKUP($B83,'BG Justif'!$A$5:$M$897,13,0))</f>
        <v>0</v>
      </c>
      <c r="J83" s="208">
        <f t="shared" si="5"/>
        <v>0</v>
      </c>
      <c r="K83" s="118"/>
      <c r="L83" s="3"/>
    </row>
    <row r="84" spans="1:12">
      <c r="A84" s="189" t="str">
        <f t="shared" si="3"/>
        <v>VRAI</v>
      </c>
      <c r="B84" s="52" t="str">
        <f t="array" ref="B84">IF(ROWS(B$4:B84)&lt;=COUNTIF('BG Justif'!$Q$5:$Q$995,$B$1),INDEX('BG Justif'!$A$5:$A$995,SMALL(IF('BG Justif'!$Q$5:$Q$995=$B$1,ROW('BG Justif'!$Q$5:$Q$995)-ROW('BG Justif'!$Q$5)+1),ROWS(B$4:B84))),"")</f>
        <v/>
      </c>
      <c r="C84" s="53">
        <f>IF(ISNA(VLOOKUP($B84,'BG Justif'!$A$5:$M$897,2,0)),0,VLOOKUP($B84,'BG Justif'!$A$5:$M$897,2,0))</f>
        <v>0</v>
      </c>
      <c r="D84" s="3">
        <f>IF(ISNA(VLOOKUP($B84,'BG Justif'!$A$5:$M$897,12,0)),0,VLOOKUP(B84,'BG Justif'!$A$5:$M$897,12,0))</f>
        <v>0</v>
      </c>
      <c r="E84" s="3"/>
      <c r="F84" s="3"/>
      <c r="G84" s="3"/>
      <c r="H84" s="3">
        <f t="shared" si="4"/>
        <v>0</v>
      </c>
      <c r="I84" s="3">
        <f>IF(ISNA(VLOOKUP($B84,'BG Justif'!$A$5:$M$897,13,0)),0,VLOOKUP($B84,'BG Justif'!$A$5:$M$897,13,0))</f>
        <v>0</v>
      </c>
      <c r="J84" s="208">
        <f t="shared" si="5"/>
        <v>0</v>
      </c>
      <c r="K84" s="118"/>
      <c r="L84" s="3"/>
    </row>
    <row r="85" spans="1:12">
      <c r="A85" s="189" t="str">
        <f t="shared" si="3"/>
        <v>VRAI</v>
      </c>
      <c r="B85" s="52" t="str">
        <f t="array" ref="B85">IF(ROWS(B$4:B85)&lt;=COUNTIF('BG Justif'!$Q$5:$Q$995,$B$1),INDEX('BG Justif'!$A$5:$A$995,SMALL(IF('BG Justif'!$Q$5:$Q$995=$B$1,ROW('BG Justif'!$Q$5:$Q$995)-ROW('BG Justif'!$Q$5)+1),ROWS(B$4:B85))),"")</f>
        <v/>
      </c>
      <c r="C85" s="53">
        <f>IF(ISNA(VLOOKUP($B85,'BG Justif'!$A$5:$M$897,2,0)),0,VLOOKUP($B85,'BG Justif'!$A$5:$M$897,2,0))</f>
        <v>0</v>
      </c>
      <c r="D85" s="3">
        <f>IF(ISNA(VLOOKUP($B85,'BG Justif'!$A$5:$M$897,12,0)),0,VLOOKUP(B85,'BG Justif'!$A$5:$M$897,12,0))</f>
        <v>0</v>
      </c>
      <c r="E85" s="3"/>
      <c r="F85" s="3"/>
      <c r="G85" s="3"/>
      <c r="H85" s="3">
        <f t="shared" si="4"/>
        <v>0</v>
      </c>
      <c r="I85" s="3">
        <f>IF(ISNA(VLOOKUP($B85,'BG Justif'!$A$5:$M$897,13,0)),0,VLOOKUP($B85,'BG Justif'!$A$5:$M$897,13,0))</f>
        <v>0</v>
      </c>
      <c r="J85" s="208">
        <f t="shared" si="5"/>
        <v>0</v>
      </c>
      <c r="K85" s="118"/>
      <c r="L85" s="3"/>
    </row>
    <row r="86" spans="1:12">
      <c r="A86" s="189" t="str">
        <f t="shared" si="3"/>
        <v>VRAI</v>
      </c>
      <c r="B86" s="52" t="str">
        <f t="array" ref="B86">IF(ROWS(B$4:B86)&lt;=COUNTIF('BG Justif'!$Q$5:$Q$995,$B$1),INDEX('BG Justif'!$A$5:$A$995,SMALL(IF('BG Justif'!$Q$5:$Q$995=$B$1,ROW('BG Justif'!$Q$5:$Q$995)-ROW('BG Justif'!$Q$5)+1),ROWS(B$4:B86))),"")</f>
        <v/>
      </c>
      <c r="C86" s="53">
        <f>IF(ISNA(VLOOKUP($B86,'BG Justif'!$A$5:$M$897,2,0)),0,VLOOKUP($B86,'BG Justif'!$A$5:$M$897,2,0))</f>
        <v>0</v>
      </c>
      <c r="D86" s="3">
        <f>IF(ISNA(VLOOKUP($B86,'BG Justif'!$A$5:$M$897,12,0)),0,VLOOKUP(B86,'BG Justif'!$A$5:$M$897,12,0))</f>
        <v>0</v>
      </c>
      <c r="E86" s="3"/>
      <c r="F86" s="3"/>
      <c r="G86" s="3"/>
      <c r="H86" s="3">
        <f t="shared" si="4"/>
        <v>0</v>
      </c>
      <c r="I86" s="3">
        <f>IF(ISNA(VLOOKUP($B86,'BG Justif'!$A$5:$M$897,13,0)),0,VLOOKUP($B86,'BG Justif'!$A$5:$M$897,13,0))</f>
        <v>0</v>
      </c>
      <c r="J86" s="208">
        <f t="shared" si="5"/>
        <v>0</v>
      </c>
      <c r="K86" s="118"/>
      <c r="L86" s="3"/>
    </row>
    <row r="87" spans="1:12">
      <c r="A87" s="189" t="str">
        <f t="shared" si="3"/>
        <v>VRAI</v>
      </c>
      <c r="B87" s="52" t="str">
        <f t="array" ref="B87">IF(ROWS(B$4:B87)&lt;=COUNTIF('BG Justif'!$Q$5:$Q$995,$B$1),INDEX('BG Justif'!$A$5:$A$995,SMALL(IF('BG Justif'!$Q$5:$Q$995=$B$1,ROW('BG Justif'!$Q$5:$Q$995)-ROW('BG Justif'!$Q$5)+1),ROWS(B$4:B87))),"")</f>
        <v/>
      </c>
      <c r="C87" s="53">
        <f>IF(ISNA(VLOOKUP($B87,'BG Justif'!$A$5:$M$897,2,0)),0,VLOOKUP($B87,'BG Justif'!$A$5:$M$897,2,0))</f>
        <v>0</v>
      </c>
      <c r="D87" s="3">
        <f>IF(ISNA(VLOOKUP($B87,'BG Justif'!$A$5:$M$897,12,0)),0,VLOOKUP(B87,'BG Justif'!$A$5:$M$897,12,0))</f>
        <v>0</v>
      </c>
      <c r="E87" s="3"/>
      <c r="F87" s="3"/>
      <c r="G87" s="3"/>
      <c r="H87" s="3">
        <f t="shared" si="4"/>
        <v>0</v>
      </c>
      <c r="I87" s="3">
        <f>IF(ISNA(VLOOKUP($B87,'BG Justif'!$A$5:$M$897,13,0)),0,VLOOKUP($B87,'BG Justif'!$A$5:$M$897,13,0))</f>
        <v>0</v>
      </c>
      <c r="J87" s="208">
        <f t="shared" si="5"/>
        <v>0</v>
      </c>
      <c r="K87" s="118"/>
      <c r="L87" s="3"/>
    </row>
    <row r="88" spans="1:12">
      <c r="A88" s="189" t="str">
        <f t="shared" si="3"/>
        <v>VRAI</v>
      </c>
      <c r="B88" s="52" t="str">
        <f t="array" ref="B88">IF(ROWS(B$4:B88)&lt;=COUNTIF('BG Justif'!$Q$5:$Q$995,$B$1),INDEX('BG Justif'!$A$5:$A$995,SMALL(IF('BG Justif'!$Q$5:$Q$995=$B$1,ROW('BG Justif'!$Q$5:$Q$995)-ROW('BG Justif'!$Q$5)+1),ROWS(B$4:B88))),"")</f>
        <v/>
      </c>
      <c r="C88" s="53">
        <f>IF(ISNA(VLOOKUP($B88,'BG Justif'!$A$5:$M$897,2,0)),0,VLOOKUP($B88,'BG Justif'!$A$5:$M$897,2,0))</f>
        <v>0</v>
      </c>
      <c r="D88" s="3">
        <f>IF(ISNA(VLOOKUP($B88,'BG Justif'!$A$5:$M$897,12,0)),0,VLOOKUP(B88,'BG Justif'!$A$5:$M$897,12,0))</f>
        <v>0</v>
      </c>
      <c r="E88" s="3"/>
      <c r="F88" s="3"/>
      <c r="G88" s="3"/>
      <c r="H88" s="3">
        <f t="shared" si="4"/>
        <v>0</v>
      </c>
      <c r="I88" s="3">
        <f>IF(ISNA(VLOOKUP($B88,'BG Justif'!$A$5:$M$897,13,0)),0,VLOOKUP($B88,'BG Justif'!$A$5:$M$897,13,0))</f>
        <v>0</v>
      </c>
      <c r="J88" s="208">
        <f t="shared" si="5"/>
        <v>0</v>
      </c>
      <c r="K88" s="118"/>
      <c r="L88" s="3"/>
    </row>
    <row r="89" spans="1:12">
      <c r="A89" s="189" t="str">
        <f t="shared" si="3"/>
        <v>VRAI</v>
      </c>
      <c r="B89" s="52" t="str">
        <f t="array" ref="B89">IF(ROWS(B$4:B89)&lt;=COUNTIF('BG Justif'!$Q$5:$Q$995,$B$1),INDEX('BG Justif'!$A$5:$A$995,SMALL(IF('BG Justif'!$Q$5:$Q$995=$B$1,ROW('BG Justif'!$Q$5:$Q$995)-ROW('BG Justif'!$Q$5)+1),ROWS(B$4:B89))),"")</f>
        <v/>
      </c>
      <c r="C89" s="53">
        <f>IF(ISNA(VLOOKUP($B89,'BG Justif'!$A$5:$M$897,2,0)),0,VLOOKUP($B89,'BG Justif'!$A$5:$M$897,2,0))</f>
        <v>0</v>
      </c>
      <c r="D89" s="3">
        <f>IF(ISNA(VLOOKUP($B89,'BG Justif'!$A$5:$M$897,12,0)),0,VLOOKUP(B89,'BG Justif'!$A$5:$M$897,12,0))</f>
        <v>0</v>
      </c>
      <c r="E89" s="3"/>
      <c r="F89" s="3"/>
      <c r="G89" s="3"/>
      <c r="H89" s="3">
        <f t="shared" si="4"/>
        <v>0</v>
      </c>
      <c r="I89" s="3">
        <f>IF(ISNA(VLOOKUP($B89,'BG Justif'!$A$5:$M$897,13,0)),0,VLOOKUP($B89,'BG Justif'!$A$5:$M$897,13,0))</f>
        <v>0</v>
      </c>
      <c r="J89" s="208">
        <f t="shared" si="5"/>
        <v>0</v>
      </c>
      <c r="K89" s="118"/>
      <c r="L89" s="3"/>
    </row>
    <row r="90" spans="1:12">
      <c r="A90" s="189" t="str">
        <f t="shared" si="3"/>
        <v>VRAI</v>
      </c>
      <c r="B90" s="52" t="str">
        <f t="array" ref="B90">IF(ROWS(B$4:B90)&lt;=COUNTIF('BG Justif'!$Q$5:$Q$995,$B$1),INDEX('BG Justif'!$A$5:$A$995,SMALL(IF('BG Justif'!$Q$5:$Q$995=$B$1,ROW('BG Justif'!$Q$5:$Q$995)-ROW('BG Justif'!$Q$5)+1),ROWS(B$4:B90))),"")</f>
        <v/>
      </c>
      <c r="C90" s="53">
        <f>IF(ISNA(VLOOKUP($B90,'BG Justif'!$A$5:$M$897,2,0)),0,VLOOKUP($B90,'BG Justif'!$A$5:$M$897,2,0))</f>
        <v>0</v>
      </c>
      <c r="D90" s="3">
        <f>IF(ISNA(VLOOKUP($B90,'BG Justif'!$A$5:$M$897,12,0)),0,VLOOKUP(B90,'BG Justif'!$A$5:$M$897,12,0))</f>
        <v>0</v>
      </c>
      <c r="E90" s="3"/>
      <c r="F90" s="3"/>
      <c r="G90" s="3"/>
      <c r="H90" s="3">
        <f t="shared" si="4"/>
        <v>0</v>
      </c>
      <c r="I90" s="3">
        <f>IF(ISNA(VLOOKUP($B90,'BG Justif'!$A$5:$M$897,13,0)),0,VLOOKUP($B90,'BG Justif'!$A$5:$M$897,13,0))</f>
        <v>0</v>
      </c>
      <c r="J90" s="208">
        <f t="shared" si="5"/>
        <v>0</v>
      </c>
      <c r="K90" s="118"/>
      <c r="L90" s="3"/>
    </row>
    <row r="91" spans="1:12">
      <c r="A91" s="189" t="str">
        <f t="shared" si="3"/>
        <v>VRAI</v>
      </c>
      <c r="B91" s="52" t="str">
        <f t="array" ref="B91">IF(ROWS(B$4:B91)&lt;=COUNTIF('BG Justif'!$Q$5:$Q$995,$B$1),INDEX('BG Justif'!$A$5:$A$995,SMALL(IF('BG Justif'!$Q$5:$Q$995=$B$1,ROW('BG Justif'!$Q$5:$Q$995)-ROW('BG Justif'!$Q$5)+1),ROWS(B$4:B91))),"")</f>
        <v/>
      </c>
      <c r="C91" s="53">
        <f>IF(ISNA(VLOOKUP($B91,'BG Justif'!$A$5:$M$897,2,0)),0,VLOOKUP($B91,'BG Justif'!$A$5:$M$897,2,0))</f>
        <v>0</v>
      </c>
      <c r="D91" s="3">
        <f>IF(ISNA(VLOOKUP($B91,'BG Justif'!$A$5:$M$897,12,0)),0,VLOOKUP(B91,'BG Justif'!$A$5:$M$897,12,0))</f>
        <v>0</v>
      </c>
      <c r="E91" s="3"/>
      <c r="F91" s="3"/>
      <c r="G91" s="3"/>
      <c r="H91" s="3">
        <f t="shared" si="4"/>
        <v>0</v>
      </c>
      <c r="I91" s="3">
        <f>IF(ISNA(VLOOKUP($B91,'BG Justif'!$A$5:$M$897,13,0)),0,VLOOKUP($B91,'BG Justif'!$A$5:$M$897,13,0))</f>
        <v>0</v>
      </c>
      <c r="J91" s="208">
        <f t="shared" si="5"/>
        <v>0</v>
      </c>
      <c r="K91" s="118"/>
      <c r="L91" s="3"/>
    </row>
    <row r="92" spans="1:12">
      <c r="A92" s="189" t="str">
        <f t="shared" si="3"/>
        <v>VRAI</v>
      </c>
      <c r="B92" s="52" t="str">
        <f t="array" ref="B92">IF(ROWS(B$4:B92)&lt;=COUNTIF('BG Justif'!$Q$5:$Q$995,$B$1),INDEX('BG Justif'!$A$5:$A$995,SMALL(IF('BG Justif'!$Q$5:$Q$995=$B$1,ROW('BG Justif'!$Q$5:$Q$995)-ROW('BG Justif'!$Q$5)+1),ROWS(B$4:B92))),"")</f>
        <v/>
      </c>
      <c r="C92" s="53">
        <f>IF(ISNA(VLOOKUP($B92,'BG Justif'!$A$5:$M$897,2,0)),0,VLOOKUP($B92,'BG Justif'!$A$5:$M$897,2,0))</f>
        <v>0</v>
      </c>
      <c r="D92" s="3">
        <f>IF(ISNA(VLOOKUP($B92,'BG Justif'!$A$5:$M$897,12,0)),0,VLOOKUP(B92,'BG Justif'!$A$5:$M$897,12,0))</f>
        <v>0</v>
      </c>
      <c r="E92" s="3"/>
      <c r="F92" s="3"/>
      <c r="G92" s="3"/>
      <c r="H92" s="3">
        <f t="shared" si="4"/>
        <v>0</v>
      </c>
      <c r="I92" s="3">
        <f>IF(ISNA(VLOOKUP($B92,'BG Justif'!$A$5:$M$897,13,0)),0,VLOOKUP($B92,'BG Justif'!$A$5:$M$897,13,0))</f>
        <v>0</v>
      </c>
      <c r="J92" s="208">
        <f t="shared" si="5"/>
        <v>0</v>
      </c>
      <c r="K92" s="118"/>
      <c r="L92" s="3"/>
    </row>
    <row r="93" spans="1:12">
      <c r="A93" s="189" t="str">
        <f t="shared" si="3"/>
        <v>VRAI</v>
      </c>
      <c r="B93" s="52" t="str">
        <f t="array" ref="B93">IF(ROWS(B$4:B93)&lt;=COUNTIF('BG Justif'!$Q$5:$Q$995,$B$1),INDEX('BG Justif'!$A$5:$A$995,SMALL(IF('BG Justif'!$Q$5:$Q$995=$B$1,ROW('BG Justif'!$Q$5:$Q$995)-ROW('BG Justif'!$Q$5)+1),ROWS(B$4:B93))),"")</f>
        <v/>
      </c>
      <c r="C93" s="53">
        <f>IF(ISNA(VLOOKUP($B93,'BG Justif'!$A$5:$M$897,2,0)),0,VLOOKUP($B93,'BG Justif'!$A$5:$M$897,2,0))</f>
        <v>0</v>
      </c>
      <c r="D93" s="3">
        <f>IF(ISNA(VLOOKUP($B93,'BG Justif'!$A$5:$M$897,12,0)),0,VLOOKUP(B93,'BG Justif'!$A$5:$M$897,12,0))</f>
        <v>0</v>
      </c>
      <c r="E93" s="3"/>
      <c r="F93" s="3"/>
      <c r="G93" s="3"/>
      <c r="H93" s="3">
        <f t="shared" si="4"/>
        <v>0</v>
      </c>
      <c r="I93" s="3">
        <f>IF(ISNA(VLOOKUP($B93,'BG Justif'!$A$5:$M$897,13,0)),0,VLOOKUP($B93,'BG Justif'!$A$5:$M$897,13,0))</f>
        <v>0</v>
      </c>
      <c r="J93" s="208">
        <f t="shared" si="5"/>
        <v>0</v>
      </c>
      <c r="K93" s="118"/>
      <c r="L93" s="3"/>
    </row>
    <row r="94" spans="1:12">
      <c r="A94" s="189" t="str">
        <f t="shared" si="3"/>
        <v>VRAI</v>
      </c>
      <c r="B94" s="52" t="str">
        <f t="array" ref="B94">IF(ROWS(B$4:B94)&lt;=COUNTIF('BG Justif'!$Q$5:$Q$995,$B$1),INDEX('BG Justif'!$A$5:$A$995,SMALL(IF('BG Justif'!$Q$5:$Q$995=$B$1,ROW('BG Justif'!$Q$5:$Q$995)-ROW('BG Justif'!$Q$5)+1),ROWS(B$4:B94))),"")</f>
        <v/>
      </c>
      <c r="C94" s="53">
        <f>IF(ISNA(VLOOKUP($B94,'BG Justif'!$A$5:$M$897,2,0)),0,VLOOKUP($B94,'BG Justif'!$A$5:$M$897,2,0))</f>
        <v>0</v>
      </c>
      <c r="D94" s="3">
        <f>IF(ISNA(VLOOKUP($B94,'BG Justif'!$A$5:$M$897,12,0)),0,VLOOKUP(B94,'BG Justif'!$A$5:$M$897,12,0))</f>
        <v>0</v>
      </c>
      <c r="E94" s="3"/>
      <c r="F94" s="3"/>
      <c r="G94" s="3"/>
      <c r="H94" s="3">
        <f t="shared" si="4"/>
        <v>0</v>
      </c>
      <c r="I94" s="3">
        <f>IF(ISNA(VLOOKUP($B94,'BG Justif'!$A$5:$M$897,13,0)),0,VLOOKUP($B94,'BG Justif'!$A$5:$M$897,13,0))</f>
        <v>0</v>
      </c>
      <c r="J94" s="208">
        <f t="shared" si="5"/>
        <v>0</v>
      </c>
      <c r="K94" s="118"/>
      <c r="L94" s="3"/>
    </row>
    <row r="95" spans="1:12">
      <c r="A95" s="189" t="str">
        <f t="shared" si="3"/>
        <v>VRAI</v>
      </c>
      <c r="B95" s="52" t="str">
        <f t="array" ref="B95">IF(ROWS(B$4:B95)&lt;=COUNTIF('BG Justif'!$Q$5:$Q$995,$B$1),INDEX('BG Justif'!$A$5:$A$995,SMALL(IF('BG Justif'!$Q$5:$Q$995=$B$1,ROW('BG Justif'!$Q$5:$Q$995)-ROW('BG Justif'!$Q$5)+1),ROWS(B$4:B95))),"")</f>
        <v/>
      </c>
      <c r="C95" s="53">
        <f>IF(ISNA(VLOOKUP($B95,'BG Justif'!$A$5:$M$897,2,0)),0,VLOOKUP($B95,'BG Justif'!$A$5:$M$897,2,0))</f>
        <v>0</v>
      </c>
      <c r="D95" s="3">
        <f>IF(ISNA(VLOOKUP($B95,'BG Justif'!$A$5:$M$897,12,0)),0,VLOOKUP(B95,'BG Justif'!$A$5:$M$897,12,0))</f>
        <v>0</v>
      </c>
      <c r="E95" s="3"/>
      <c r="F95" s="3"/>
      <c r="G95" s="3"/>
      <c r="H95" s="3">
        <f t="shared" si="4"/>
        <v>0</v>
      </c>
      <c r="I95" s="3">
        <f>IF(ISNA(VLOOKUP($B95,'BG Justif'!$A$5:$M$897,13,0)),0,VLOOKUP($B95,'BG Justif'!$A$5:$M$897,13,0))</f>
        <v>0</v>
      </c>
      <c r="J95" s="208">
        <f t="shared" si="5"/>
        <v>0</v>
      </c>
      <c r="K95" s="118"/>
      <c r="L95" s="3"/>
    </row>
    <row r="96" spans="1:12">
      <c r="A96" s="189" t="str">
        <f t="shared" si="3"/>
        <v>VRAI</v>
      </c>
      <c r="B96" s="52" t="str">
        <f t="array" ref="B96">IF(ROWS(B$4:B96)&lt;=COUNTIF('BG Justif'!$Q$5:$Q$995,$B$1),INDEX('BG Justif'!$A$5:$A$995,SMALL(IF('BG Justif'!$Q$5:$Q$995=$B$1,ROW('BG Justif'!$Q$5:$Q$995)-ROW('BG Justif'!$Q$5)+1),ROWS(B$4:B96))),"")</f>
        <v/>
      </c>
      <c r="C96" s="53">
        <f>IF(ISNA(VLOOKUP($B96,'BG Justif'!$A$5:$M$897,2,0)),0,VLOOKUP($B96,'BG Justif'!$A$5:$M$897,2,0))</f>
        <v>0</v>
      </c>
      <c r="D96" s="3">
        <f>IF(ISNA(VLOOKUP($B96,'BG Justif'!$A$5:$M$897,12,0)),0,VLOOKUP(B96,'BG Justif'!$A$5:$M$897,12,0))</f>
        <v>0</v>
      </c>
      <c r="E96" s="3"/>
      <c r="F96" s="3"/>
      <c r="G96" s="3"/>
      <c r="H96" s="3">
        <f t="shared" si="4"/>
        <v>0</v>
      </c>
      <c r="I96" s="3">
        <f>IF(ISNA(VLOOKUP($B96,'BG Justif'!$A$5:$M$897,13,0)),0,VLOOKUP($B96,'BG Justif'!$A$5:$M$897,13,0))</f>
        <v>0</v>
      </c>
      <c r="J96" s="208">
        <f t="shared" si="5"/>
        <v>0</v>
      </c>
      <c r="K96" s="118"/>
      <c r="L96" s="3"/>
    </row>
    <row r="97" spans="1:12">
      <c r="A97" s="189" t="str">
        <f t="shared" si="3"/>
        <v>VRAI</v>
      </c>
      <c r="B97" s="52" t="str">
        <f t="array" ref="B97">IF(ROWS(B$4:B97)&lt;=COUNTIF('BG Justif'!$Q$5:$Q$995,$B$1),INDEX('BG Justif'!$A$5:$A$995,SMALL(IF('BG Justif'!$Q$5:$Q$995=$B$1,ROW('BG Justif'!$Q$5:$Q$995)-ROW('BG Justif'!$Q$5)+1),ROWS(B$4:B97))),"")</f>
        <v/>
      </c>
      <c r="C97" s="53">
        <f>IF(ISNA(VLOOKUP($B97,'BG Justif'!$A$5:$M$897,2,0)),0,VLOOKUP($B97,'BG Justif'!$A$5:$M$897,2,0))</f>
        <v>0</v>
      </c>
      <c r="D97" s="3">
        <f>IF(ISNA(VLOOKUP($B97,'BG Justif'!$A$5:$M$897,12,0)),0,VLOOKUP(B97,'BG Justif'!$A$5:$M$897,12,0))</f>
        <v>0</v>
      </c>
      <c r="E97" s="3"/>
      <c r="F97" s="3"/>
      <c r="G97" s="3"/>
      <c r="H97" s="3">
        <f t="shared" si="4"/>
        <v>0</v>
      </c>
      <c r="I97" s="3">
        <f>IF(ISNA(VLOOKUP($B97,'BG Justif'!$A$5:$M$897,13,0)),0,VLOOKUP($B97,'BG Justif'!$A$5:$M$897,13,0))</f>
        <v>0</v>
      </c>
      <c r="J97" s="208">
        <f t="shared" si="5"/>
        <v>0</v>
      </c>
      <c r="K97" s="118"/>
      <c r="L97" s="3"/>
    </row>
    <row r="98" spans="1:12">
      <c r="A98" s="189" t="str">
        <f t="shared" si="3"/>
        <v>VRAI</v>
      </c>
      <c r="B98" s="52" t="str">
        <f t="array" ref="B98">IF(ROWS(B$4:B98)&lt;=COUNTIF('BG Justif'!$Q$5:$Q$995,$B$1),INDEX('BG Justif'!$A$5:$A$995,SMALL(IF('BG Justif'!$Q$5:$Q$995=$B$1,ROW('BG Justif'!$Q$5:$Q$995)-ROW('BG Justif'!$Q$5)+1),ROWS(B$4:B98))),"")</f>
        <v/>
      </c>
      <c r="C98" s="53">
        <f>IF(ISNA(VLOOKUP($B98,'BG Justif'!$A$5:$M$897,2,0)),0,VLOOKUP($B98,'BG Justif'!$A$5:$M$897,2,0))</f>
        <v>0</v>
      </c>
      <c r="D98" s="3">
        <f>IF(ISNA(VLOOKUP($B98,'BG Justif'!$A$5:$M$897,12,0)),0,VLOOKUP(B98,'BG Justif'!$A$5:$M$897,12,0))</f>
        <v>0</v>
      </c>
      <c r="E98" s="3"/>
      <c r="F98" s="3"/>
      <c r="G98" s="3"/>
      <c r="H98" s="3">
        <f t="shared" si="4"/>
        <v>0</v>
      </c>
      <c r="I98" s="3">
        <f>IF(ISNA(VLOOKUP($B98,'BG Justif'!$A$5:$M$897,13,0)),0,VLOOKUP($B98,'BG Justif'!$A$5:$M$897,13,0))</f>
        <v>0</v>
      </c>
      <c r="J98" s="208">
        <f t="shared" si="5"/>
        <v>0</v>
      </c>
      <c r="K98" s="118"/>
      <c r="L98" s="3"/>
    </row>
    <row r="99" spans="1:12">
      <c r="A99" s="189" t="str">
        <f t="shared" si="3"/>
        <v>VRAI</v>
      </c>
      <c r="B99" s="52" t="str">
        <f t="array" ref="B99">IF(ROWS(B$4:B99)&lt;=COUNTIF('BG Justif'!$Q$5:$Q$995,$B$1),INDEX('BG Justif'!$A$5:$A$995,SMALL(IF('BG Justif'!$Q$5:$Q$995=$B$1,ROW('BG Justif'!$Q$5:$Q$995)-ROW('BG Justif'!$Q$5)+1),ROWS(B$4:B99))),"")</f>
        <v/>
      </c>
      <c r="C99" s="53">
        <f>IF(ISNA(VLOOKUP($B99,'BG Justif'!$A$5:$M$897,2,0)),0,VLOOKUP($B99,'BG Justif'!$A$5:$M$897,2,0))</f>
        <v>0</v>
      </c>
      <c r="D99" s="3">
        <f>IF(ISNA(VLOOKUP($B99,'BG Justif'!$A$5:$M$897,12,0)),0,VLOOKUP(B99,'BG Justif'!$A$5:$M$897,12,0))</f>
        <v>0</v>
      </c>
      <c r="E99" s="3"/>
      <c r="F99" s="3"/>
      <c r="G99" s="3"/>
      <c r="H99" s="3">
        <f t="shared" si="4"/>
        <v>0</v>
      </c>
      <c r="I99" s="3">
        <f>IF(ISNA(VLOOKUP($B99,'BG Justif'!$A$5:$M$897,13,0)),0,VLOOKUP($B99,'BG Justif'!$A$5:$M$897,13,0))</f>
        <v>0</v>
      </c>
      <c r="J99" s="208">
        <f t="shared" si="5"/>
        <v>0</v>
      </c>
      <c r="K99" s="118"/>
      <c r="L99" s="3"/>
    </row>
    <row r="100" spans="1:12">
      <c r="A100" s="189" t="str">
        <f t="shared" si="3"/>
        <v>VRAI</v>
      </c>
      <c r="B100" s="52" t="str">
        <f t="array" ref="B100">IF(ROWS(B$4:B100)&lt;=COUNTIF('BG Justif'!$Q$5:$Q$995,$B$1),INDEX('BG Justif'!$A$5:$A$995,SMALL(IF('BG Justif'!$Q$5:$Q$995=$B$1,ROW('BG Justif'!$Q$5:$Q$995)-ROW('BG Justif'!$Q$5)+1),ROWS(B$4:B100))),"")</f>
        <v/>
      </c>
      <c r="C100" s="53">
        <f>IF(ISNA(VLOOKUP($B100,'BG Justif'!$A$5:$M$897,2,0)),0,VLOOKUP($B100,'BG Justif'!$A$5:$M$897,2,0))</f>
        <v>0</v>
      </c>
      <c r="D100" s="3">
        <f>IF(ISNA(VLOOKUP($B100,'BG Justif'!$A$5:$M$897,12,0)),0,VLOOKUP(B100,'BG Justif'!$A$5:$M$897,12,0))</f>
        <v>0</v>
      </c>
      <c r="E100" s="3"/>
      <c r="F100" s="3"/>
      <c r="G100" s="3"/>
      <c r="H100" s="3">
        <f t="shared" si="4"/>
        <v>0</v>
      </c>
      <c r="I100" s="3">
        <f>IF(ISNA(VLOOKUP($B100,'BG Justif'!$A$5:$M$897,13,0)),0,VLOOKUP($B100,'BG Justif'!$A$5:$M$897,13,0))</f>
        <v>0</v>
      </c>
      <c r="J100" s="208">
        <f t="shared" si="5"/>
        <v>0</v>
      </c>
      <c r="K100" s="118"/>
      <c r="L100" s="3"/>
    </row>
    <row r="101" spans="1:12">
      <c r="A101" s="189" t="str">
        <f t="shared" si="3"/>
        <v>VRAI</v>
      </c>
      <c r="B101" s="52" t="str">
        <f t="array" ref="B101">IF(ROWS(B$4:B101)&lt;=COUNTIF('BG Justif'!$Q$5:$Q$995,$B$1),INDEX('BG Justif'!$A$5:$A$995,SMALL(IF('BG Justif'!$Q$5:$Q$995=$B$1,ROW('BG Justif'!$Q$5:$Q$995)-ROW('BG Justif'!$Q$5)+1),ROWS(B$4:B101))),"")</f>
        <v/>
      </c>
      <c r="C101" s="53">
        <f>IF(ISNA(VLOOKUP($B101,'BG Justif'!$A$5:$M$897,2,0)),0,VLOOKUP($B101,'BG Justif'!$A$5:$M$897,2,0))</f>
        <v>0</v>
      </c>
      <c r="D101" s="3">
        <f>IF(ISNA(VLOOKUP($B101,'BG Justif'!$A$5:$M$897,12,0)),0,VLOOKUP(B101,'BG Justif'!$A$5:$M$897,12,0))</f>
        <v>0</v>
      </c>
      <c r="E101" s="3"/>
      <c r="F101" s="3"/>
      <c r="G101" s="3"/>
      <c r="H101" s="3">
        <f t="shared" si="4"/>
        <v>0</v>
      </c>
      <c r="I101" s="3">
        <f>IF(ISNA(VLOOKUP($B101,'BG Justif'!$A$5:$M$897,13,0)),0,VLOOKUP($B101,'BG Justif'!$A$5:$M$897,13,0))</f>
        <v>0</v>
      </c>
      <c r="J101" s="208">
        <f t="shared" si="5"/>
        <v>0</v>
      </c>
      <c r="K101" s="118"/>
      <c r="L101" s="3"/>
    </row>
    <row r="102" spans="1:12">
      <c r="A102" s="189" t="str">
        <f t="shared" si="3"/>
        <v>VRAI</v>
      </c>
      <c r="B102" s="52" t="str">
        <f t="array" ref="B102">IF(ROWS(B$4:B102)&lt;=COUNTIF('BG Justif'!$Q$5:$Q$995,$B$1),INDEX('BG Justif'!$A$5:$A$995,SMALL(IF('BG Justif'!$Q$5:$Q$995=$B$1,ROW('BG Justif'!$Q$5:$Q$995)-ROW('BG Justif'!$Q$5)+1),ROWS(B$4:B102))),"")</f>
        <v/>
      </c>
      <c r="C102" s="53">
        <f>IF(ISNA(VLOOKUP($B102,'BG Justif'!$A$5:$M$897,2,0)),0,VLOOKUP($B102,'BG Justif'!$A$5:$M$897,2,0))</f>
        <v>0</v>
      </c>
      <c r="D102" s="3">
        <f>IF(ISNA(VLOOKUP($B102,'BG Justif'!$A$5:$M$897,12,0)),0,VLOOKUP(B102,'BG Justif'!$A$5:$M$897,12,0))</f>
        <v>0</v>
      </c>
      <c r="E102" s="3"/>
      <c r="F102" s="3"/>
      <c r="G102" s="3"/>
      <c r="H102" s="3">
        <f t="shared" si="4"/>
        <v>0</v>
      </c>
      <c r="I102" s="3">
        <f>IF(ISNA(VLOOKUP($B102,'BG Justif'!$A$5:$M$897,13,0)),0,VLOOKUP($B102,'BG Justif'!$A$5:$M$897,13,0))</f>
        <v>0</v>
      </c>
      <c r="J102" s="208">
        <f t="shared" si="5"/>
        <v>0</v>
      </c>
      <c r="K102" s="118"/>
      <c r="L102" s="3"/>
    </row>
    <row r="103" spans="1:12">
      <c r="A103" s="189" t="str">
        <f t="shared" si="3"/>
        <v>VRAI</v>
      </c>
      <c r="B103" s="52" t="str">
        <f t="array" ref="B103">IF(ROWS(B$4:B103)&lt;=COUNTIF('BG Justif'!$Q$5:$Q$995,$B$1),INDEX('BG Justif'!$A$5:$A$995,SMALL(IF('BG Justif'!$Q$5:$Q$995=$B$1,ROW('BG Justif'!$Q$5:$Q$995)-ROW('BG Justif'!$Q$5)+1),ROWS(B$4:B103))),"")</f>
        <v/>
      </c>
      <c r="C103" s="53">
        <f>IF(ISNA(VLOOKUP($B103,'BG Justif'!$A$5:$M$897,2,0)),0,VLOOKUP($B103,'BG Justif'!$A$5:$M$897,2,0))</f>
        <v>0</v>
      </c>
      <c r="D103" s="3">
        <f>IF(ISNA(VLOOKUP($B103,'BG Justif'!$A$5:$M$897,12,0)),0,VLOOKUP(B103,'BG Justif'!$A$5:$M$897,12,0))</f>
        <v>0</v>
      </c>
      <c r="E103" s="3"/>
      <c r="F103" s="3"/>
      <c r="G103" s="3"/>
      <c r="H103" s="3">
        <f t="shared" si="4"/>
        <v>0</v>
      </c>
      <c r="I103" s="3">
        <f>IF(ISNA(VLOOKUP($B103,'BG Justif'!$A$5:$M$897,13,0)),0,VLOOKUP($B103,'BG Justif'!$A$5:$M$897,13,0))</f>
        <v>0</v>
      </c>
      <c r="J103" s="208">
        <f t="shared" si="5"/>
        <v>0</v>
      </c>
      <c r="K103" s="118"/>
      <c r="L103" s="3"/>
    </row>
    <row r="104" spans="1:12">
      <c r="A104" s="189" t="str">
        <f t="shared" si="3"/>
        <v>VRAI</v>
      </c>
      <c r="B104" s="52" t="str">
        <f t="array" ref="B104">IF(ROWS(B$4:B104)&lt;=COUNTIF('BG Justif'!$Q$5:$Q$995,$B$1),INDEX('BG Justif'!$A$5:$A$995,SMALL(IF('BG Justif'!$Q$5:$Q$995=$B$1,ROW('BG Justif'!$Q$5:$Q$995)-ROW('BG Justif'!$Q$5)+1),ROWS(B$4:B104))),"")</f>
        <v/>
      </c>
      <c r="C104" s="53">
        <f>IF(ISNA(VLOOKUP($B104,'BG Justif'!$A$5:$M$897,2,0)),0,VLOOKUP($B104,'BG Justif'!$A$5:$M$897,2,0))</f>
        <v>0</v>
      </c>
      <c r="D104" s="3">
        <f>IF(ISNA(VLOOKUP($B104,'BG Justif'!$A$5:$M$897,12,0)),0,VLOOKUP(B104,'BG Justif'!$A$5:$M$897,12,0))</f>
        <v>0</v>
      </c>
      <c r="E104" s="3"/>
      <c r="F104" s="3"/>
      <c r="G104" s="3"/>
      <c r="H104" s="3">
        <f t="shared" si="4"/>
        <v>0</v>
      </c>
      <c r="I104" s="3">
        <f>IF(ISNA(VLOOKUP($B104,'BG Justif'!$A$5:$M$897,13,0)),0,VLOOKUP($B104,'BG Justif'!$A$5:$M$897,13,0))</f>
        <v>0</v>
      </c>
      <c r="J104" s="208">
        <f t="shared" si="5"/>
        <v>0</v>
      </c>
      <c r="K104" s="118"/>
      <c r="L104" s="3"/>
    </row>
    <row r="105" spans="1:12" hidden="1">
      <c r="A105" s="189" t="str">
        <f t="shared" si="3"/>
        <v>FAUX</v>
      </c>
      <c r="B105" s="52">
        <v>21820003</v>
      </c>
      <c r="C105" s="53">
        <f>IF(ISNA(VLOOKUP($B105,'BG Justif'!$A$5:$M$897,2,0)),0,VLOOKUP($B105,'BG Justif'!$A$5:$M$897,2,0))</f>
        <v>0</v>
      </c>
      <c r="D105" s="3">
        <f>IF(ISNA(VLOOKUP($B105,'BG Justif'!$A$5:$M$897,12,0)),0,VLOOKUP(B105,'BG Justif'!$A$5:$M$897,12,0))</f>
        <v>0</v>
      </c>
      <c r="E105" s="3"/>
      <c r="F105" s="3"/>
      <c r="G105" s="3"/>
      <c r="H105" s="3">
        <f t="shared" si="4"/>
        <v>0</v>
      </c>
      <c r="I105" s="3">
        <f>IF(ISNA(VLOOKUP($B105,'BG Justif'!$A$5:$M$897,13,0)),0,VLOOKUP($B105,'BG Justif'!$A$5:$M$897,13,0))</f>
        <v>0</v>
      </c>
      <c r="J105" s="208">
        <f t="shared" si="5"/>
        <v>0</v>
      </c>
      <c r="K105" s="118"/>
      <c r="L105" s="3"/>
    </row>
    <row r="106" spans="1:12">
      <c r="A106" s="189" t="str">
        <f t="shared" si="3"/>
        <v>VRAI</v>
      </c>
      <c r="B106" s="52" t="str">
        <f t="array" ref="B106">IF(ROWS(B$4:B106)&lt;=COUNTIF('BG Justif'!$Q$5:$Q$995,$B$1),INDEX('BG Justif'!$A$5:$A$995,SMALL(IF('BG Justif'!$Q$5:$Q$995=$B$1,ROW('BG Justif'!$Q$5:$Q$995)-ROW('BG Justif'!$Q$5)+1),ROWS(B$4:B106))),"")</f>
        <v/>
      </c>
      <c r="C106" s="53">
        <f>IF(ISNA(VLOOKUP($B106,'BG Justif'!$A$5:$M$897,2,0)),0,VLOOKUP($B106,'BG Justif'!$A$5:$M$897,2,0))</f>
        <v>0</v>
      </c>
      <c r="D106" s="3">
        <f>IF(ISNA(VLOOKUP($B106,'BG Justif'!$A$5:$M$897,12,0)),0,VLOOKUP(B106,'BG Justif'!$A$5:$M$897,12,0))</f>
        <v>0</v>
      </c>
      <c r="E106" s="3"/>
      <c r="F106" s="3"/>
      <c r="G106" s="3"/>
      <c r="H106" s="3">
        <f t="shared" si="4"/>
        <v>0</v>
      </c>
      <c r="I106" s="3">
        <f>IF(ISNA(VLOOKUP($B106,'BG Justif'!$A$5:$M$897,13,0)),0,VLOOKUP($B106,'BG Justif'!$A$5:$M$897,13,0))</f>
        <v>0</v>
      </c>
      <c r="J106" s="208">
        <f t="shared" si="5"/>
        <v>0</v>
      </c>
      <c r="K106" s="118"/>
      <c r="L106" s="3"/>
    </row>
    <row r="107" spans="1:12">
      <c r="A107" s="189" t="str">
        <f t="shared" si="3"/>
        <v>VRAI</v>
      </c>
      <c r="B107" s="52" t="str">
        <f t="array" ref="B107">IF(ROWS(B$4:B107)&lt;=COUNTIF('BG Justif'!$Q$5:$Q$995,$B$1),INDEX('BG Justif'!$A$5:$A$995,SMALL(IF('BG Justif'!$Q$5:$Q$995=$B$1,ROW('BG Justif'!$Q$5:$Q$995)-ROW('BG Justif'!$Q$5)+1),ROWS(B$4:B107))),"")</f>
        <v/>
      </c>
      <c r="C107" s="53">
        <f>IF(ISNA(VLOOKUP($B107,'BG Justif'!$A$5:$M$897,2,0)),0,VLOOKUP($B107,'BG Justif'!$A$5:$M$897,2,0))</f>
        <v>0</v>
      </c>
      <c r="D107" s="3">
        <f>IF(ISNA(VLOOKUP($B107,'BG Justif'!$A$5:$M$897,12,0)),0,VLOOKUP(B107,'BG Justif'!$A$5:$M$897,12,0))</f>
        <v>0</v>
      </c>
      <c r="E107" s="3"/>
      <c r="F107" s="3"/>
      <c r="G107" s="3"/>
      <c r="H107" s="3">
        <f t="shared" si="4"/>
        <v>0</v>
      </c>
      <c r="I107" s="3">
        <f>IF(ISNA(VLOOKUP($B107,'BG Justif'!$A$5:$M$897,13,0)),0,VLOOKUP($B107,'BG Justif'!$A$5:$M$897,13,0))</f>
        <v>0</v>
      </c>
      <c r="J107" s="208">
        <f t="shared" si="5"/>
        <v>0</v>
      </c>
      <c r="K107" s="118"/>
      <c r="L107" s="3"/>
    </row>
    <row r="108" spans="1:12">
      <c r="A108" s="189" t="str">
        <f t="shared" si="3"/>
        <v>VRAI</v>
      </c>
      <c r="B108" s="52" t="str">
        <f t="array" ref="B108">IF(ROWS(B$4:B108)&lt;=COUNTIF('BG Justif'!$Q$5:$Q$995,$B$1),INDEX('BG Justif'!$A$5:$A$995,SMALL(IF('BG Justif'!$Q$5:$Q$995=$B$1,ROW('BG Justif'!$Q$5:$Q$995)-ROW('BG Justif'!$Q$5)+1),ROWS(B$4:B108))),"")</f>
        <v/>
      </c>
      <c r="C108" s="53">
        <f>IF(ISNA(VLOOKUP($B108,'BG Justif'!$A$5:$M$897,2,0)),0,VLOOKUP($B108,'BG Justif'!$A$5:$M$897,2,0))</f>
        <v>0</v>
      </c>
      <c r="D108" s="3">
        <f>IF(ISNA(VLOOKUP($B108,'BG Justif'!$A$5:$M$897,12,0)),0,VLOOKUP(B108,'BG Justif'!$A$5:$M$897,12,0))</f>
        <v>0</v>
      </c>
      <c r="E108" s="3"/>
      <c r="F108" s="3"/>
      <c r="G108" s="3"/>
      <c r="H108" s="3">
        <f t="shared" si="4"/>
        <v>0</v>
      </c>
      <c r="I108" s="3">
        <f>IF(ISNA(VLOOKUP($B108,'BG Justif'!$A$5:$M$897,13,0)),0,VLOOKUP($B108,'BG Justif'!$A$5:$M$897,13,0))</f>
        <v>0</v>
      </c>
      <c r="J108" s="208">
        <f t="shared" si="5"/>
        <v>0</v>
      </c>
      <c r="K108" s="118"/>
      <c r="L108" s="3"/>
    </row>
    <row r="109" spans="1:12">
      <c r="A109" s="189" t="str">
        <f t="shared" si="3"/>
        <v>VRAI</v>
      </c>
      <c r="B109" s="52" t="str">
        <f t="array" ref="B109">IF(ROWS(B$4:B109)&lt;=COUNTIF('BG Justif'!$Q$5:$Q$995,$B$1),INDEX('BG Justif'!$A$5:$A$995,SMALL(IF('BG Justif'!$Q$5:$Q$995=$B$1,ROW('BG Justif'!$Q$5:$Q$995)-ROW('BG Justif'!$Q$5)+1),ROWS(B$4:B109))),"")</f>
        <v/>
      </c>
      <c r="C109" s="53">
        <f>IF(ISNA(VLOOKUP($B109,'BG Justif'!$A$5:$M$897,2,0)),0,VLOOKUP($B109,'BG Justif'!$A$5:$M$897,2,0))</f>
        <v>0</v>
      </c>
      <c r="D109" s="3">
        <f>IF(ISNA(VLOOKUP($B109,'BG Justif'!$A$5:$M$897,12,0)),0,VLOOKUP(B109,'BG Justif'!$A$5:$M$897,12,0))</f>
        <v>0</v>
      </c>
      <c r="E109" s="3"/>
      <c r="F109" s="3"/>
      <c r="G109" s="3"/>
      <c r="H109" s="3">
        <f t="shared" si="4"/>
        <v>0</v>
      </c>
      <c r="I109" s="3">
        <f>IF(ISNA(VLOOKUP($B109,'BG Justif'!$A$5:$M$897,13,0)),0,VLOOKUP($B109,'BG Justif'!$A$5:$M$897,13,0))</f>
        <v>0</v>
      </c>
      <c r="J109" s="208">
        <f t="shared" si="5"/>
        <v>0</v>
      </c>
      <c r="K109" s="118"/>
      <c r="L109" s="3"/>
    </row>
    <row r="110" spans="1:12">
      <c r="A110" s="189" t="str">
        <f t="shared" si="3"/>
        <v>VRAI</v>
      </c>
      <c r="B110" s="52" t="str">
        <f t="array" ref="B110">IF(ROWS(B$4:B110)&lt;=COUNTIF('BG Justif'!$Q$5:$Q$995,$B$1),INDEX('BG Justif'!$A$5:$A$995,SMALL(IF('BG Justif'!$Q$5:$Q$995=$B$1,ROW('BG Justif'!$Q$5:$Q$995)-ROW('BG Justif'!$Q$5)+1),ROWS(B$4:B110))),"")</f>
        <v/>
      </c>
      <c r="C110" s="53">
        <f>IF(ISNA(VLOOKUP($B110,'BG Justif'!$A$5:$M$897,2,0)),0,VLOOKUP($B110,'BG Justif'!$A$5:$M$897,2,0))</f>
        <v>0</v>
      </c>
      <c r="D110" s="3">
        <f>IF(ISNA(VLOOKUP($B110,'BG Justif'!$A$5:$M$897,12,0)),0,VLOOKUP(B110,'BG Justif'!$A$5:$M$897,12,0))</f>
        <v>0</v>
      </c>
      <c r="E110" s="3"/>
      <c r="F110" s="3"/>
      <c r="G110" s="3"/>
      <c r="H110" s="3">
        <f t="shared" si="4"/>
        <v>0</v>
      </c>
      <c r="I110" s="3">
        <f>IF(ISNA(VLOOKUP($B110,'BG Justif'!$A$5:$M$897,13,0)),0,VLOOKUP($B110,'BG Justif'!$A$5:$M$897,13,0))</f>
        <v>0</v>
      </c>
      <c r="J110" s="208">
        <f t="shared" si="5"/>
        <v>0</v>
      </c>
      <c r="K110" s="118"/>
      <c r="L110" s="3"/>
    </row>
    <row r="111" spans="1:12">
      <c r="A111" s="189" t="str">
        <f t="shared" si="3"/>
        <v>VRAI</v>
      </c>
      <c r="B111" s="52" t="str">
        <f t="array" ref="B111">IF(ROWS(B$4:B111)&lt;=COUNTIF('BG Justif'!$Q$5:$Q$995,$B$1),INDEX('BG Justif'!$A$5:$A$995,SMALL(IF('BG Justif'!$Q$5:$Q$995=$B$1,ROW('BG Justif'!$Q$5:$Q$995)-ROW('BG Justif'!$Q$5)+1),ROWS(B$4:B111))),"")</f>
        <v/>
      </c>
      <c r="C111" s="53">
        <f>IF(ISNA(VLOOKUP($B111,'BG Justif'!$A$5:$M$897,2,0)),0,VLOOKUP($B111,'BG Justif'!$A$5:$M$897,2,0))</f>
        <v>0</v>
      </c>
      <c r="D111" s="3">
        <f>IF(ISNA(VLOOKUP($B111,'BG Justif'!$A$5:$M$897,12,0)),0,VLOOKUP(B111,'BG Justif'!$A$5:$M$897,12,0))</f>
        <v>0</v>
      </c>
      <c r="E111" s="3"/>
      <c r="F111" s="3"/>
      <c r="G111" s="3"/>
      <c r="H111" s="3">
        <f t="shared" si="4"/>
        <v>0</v>
      </c>
      <c r="I111" s="3">
        <f>IF(ISNA(VLOOKUP($B111,'BG Justif'!$A$5:$M$897,13,0)),0,VLOOKUP($B111,'BG Justif'!$A$5:$M$897,13,0))</f>
        <v>0</v>
      </c>
      <c r="J111" s="208">
        <f t="shared" si="5"/>
        <v>0</v>
      </c>
      <c r="K111" s="118"/>
      <c r="L111" s="3"/>
    </row>
    <row r="112" spans="1:12">
      <c r="A112" s="189" t="str">
        <f t="shared" si="3"/>
        <v>VRAI</v>
      </c>
      <c r="B112" s="52" t="str">
        <f t="array" ref="B112">IF(ROWS(B$4:B112)&lt;=COUNTIF('BG Justif'!$Q$5:$Q$995,$B$1),INDEX('BG Justif'!$A$5:$A$995,SMALL(IF('BG Justif'!$Q$5:$Q$995=$B$1,ROW('BG Justif'!$Q$5:$Q$995)-ROW('BG Justif'!$Q$5)+1),ROWS(B$4:B112))),"")</f>
        <v/>
      </c>
      <c r="C112" s="53">
        <f>IF(ISNA(VLOOKUP($B112,'BG Justif'!$A$5:$M$897,2,0)),0,VLOOKUP($B112,'BG Justif'!$A$5:$M$897,2,0))</f>
        <v>0</v>
      </c>
      <c r="D112" s="3">
        <f>IF(ISNA(VLOOKUP($B112,'BG Justif'!$A$5:$M$897,12,0)),0,VLOOKUP(B112,'BG Justif'!$A$5:$M$897,12,0))</f>
        <v>0</v>
      </c>
      <c r="E112" s="3"/>
      <c r="F112" s="3"/>
      <c r="G112" s="3"/>
      <c r="H112" s="3">
        <f t="shared" si="4"/>
        <v>0</v>
      </c>
      <c r="I112" s="3">
        <f>IF(ISNA(VLOOKUP($B112,'BG Justif'!$A$5:$M$897,13,0)),0,VLOOKUP($B112,'BG Justif'!$A$5:$M$897,13,0))</f>
        <v>0</v>
      </c>
      <c r="J112" s="208">
        <f t="shared" si="5"/>
        <v>0</v>
      </c>
      <c r="K112" s="118"/>
      <c r="L112" s="3"/>
    </row>
    <row r="113" spans="1:12">
      <c r="A113" s="189" t="str">
        <f t="shared" si="3"/>
        <v>VRAI</v>
      </c>
      <c r="B113" s="52" t="str">
        <f t="array" ref="B113">IF(ROWS(B$4:B113)&lt;=COUNTIF('BG Justif'!$Q$5:$Q$995,$B$1),INDEX('BG Justif'!$A$5:$A$995,SMALL(IF('BG Justif'!$Q$5:$Q$995=$B$1,ROW('BG Justif'!$Q$5:$Q$995)-ROW('BG Justif'!$Q$5)+1),ROWS(B$4:B113))),"")</f>
        <v/>
      </c>
      <c r="C113" s="53">
        <f>IF(ISNA(VLOOKUP($B113,'BG Justif'!$A$5:$M$897,2,0)),0,VLOOKUP($B113,'BG Justif'!$A$5:$M$897,2,0))</f>
        <v>0</v>
      </c>
      <c r="D113" s="3">
        <f>IF(ISNA(VLOOKUP($B113,'BG Justif'!$A$5:$M$897,12,0)),0,VLOOKUP(B113,'BG Justif'!$A$5:$M$897,12,0))</f>
        <v>0</v>
      </c>
      <c r="E113" s="3"/>
      <c r="F113" s="3"/>
      <c r="G113" s="3"/>
      <c r="H113" s="3">
        <f t="shared" si="4"/>
        <v>0</v>
      </c>
      <c r="I113" s="3">
        <f>IF(ISNA(VLOOKUP($B113,'BG Justif'!$A$5:$M$897,13,0)),0,VLOOKUP($B113,'BG Justif'!$A$5:$M$897,13,0))</f>
        <v>0</v>
      </c>
      <c r="J113" s="208">
        <f t="shared" si="5"/>
        <v>0</v>
      </c>
      <c r="K113" s="118"/>
      <c r="L113" s="3"/>
    </row>
    <row r="114" spans="1:12">
      <c r="A114" s="189" t="str">
        <f t="shared" si="3"/>
        <v>VRAI</v>
      </c>
      <c r="B114" s="52" t="str">
        <f t="array" ref="B114">IF(ROWS(B$4:B114)&lt;=COUNTIF('BG Justif'!$Q$5:$Q$995,$B$1),INDEX('BG Justif'!$A$5:$A$995,SMALL(IF('BG Justif'!$Q$5:$Q$995=$B$1,ROW('BG Justif'!$Q$5:$Q$995)-ROW('BG Justif'!$Q$5)+1),ROWS(B$4:B114))),"")</f>
        <v/>
      </c>
      <c r="C114" s="53">
        <f>IF(ISNA(VLOOKUP($B114,'BG Justif'!$A$5:$M$897,2,0)),0,VLOOKUP($B114,'BG Justif'!$A$5:$M$897,2,0))</f>
        <v>0</v>
      </c>
      <c r="D114" s="3">
        <f>IF(ISNA(VLOOKUP($B114,'BG Justif'!$A$5:$M$897,12,0)),0,VLOOKUP(B114,'BG Justif'!$A$5:$M$897,12,0))</f>
        <v>0</v>
      </c>
      <c r="E114" s="3"/>
      <c r="F114" s="3"/>
      <c r="G114" s="3"/>
      <c r="H114" s="3">
        <f t="shared" si="4"/>
        <v>0</v>
      </c>
      <c r="I114" s="3">
        <f>IF(ISNA(VLOOKUP($B114,'BG Justif'!$A$5:$M$897,13,0)),0,VLOOKUP($B114,'BG Justif'!$A$5:$M$897,13,0))</f>
        <v>0</v>
      </c>
      <c r="J114" s="208">
        <f t="shared" si="5"/>
        <v>0</v>
      </c>
      <c r="K114" s="118"/>
      <c r="L114" s="3"/>
    </row>
    <row r="115" spans="1:12">
      <c r="A115" s="189" t="str">
        <f t="shared" si="3"/>
        <v>VRAI</v>
      </c>
      <c r="B115" s="52" t="str">
        <f t="array" ref="B115">IF(ROWS(B$4:B115)&lt;=COUNTIF('BG Justif'!$Q$5:$Q$995,$B$1),INDEX('BG Justif'!$A$5:$A$995,SMALL(IF('BG Justif'!$Q$5:$Q$995=$B$1,ROW('BG Justif'!$Q$5:$Q$995)-ROW('BG Justif'!$Q$5)+1),ROWS(B$4:B115))),"")</f>
        <v/>
      </c>
      <c r="C115" s="53">
        <f>IF(ISNA(VLOOKUP($B115,'BG Justif'!$A$5:$M$897,2,0)),0,VLOOKUP($B115,'BG Justif'!$A$5:$M$897,2,0))</f>
        <v>0</v>
      </c>
      <c r="D115" s="3">
        <f>IF(ISNA(VLOOKUP($B115,'BG Justif'!$A$5:$M$897,12,0)),0,VLOOKUP(B115,'BG Justif'!$A$5:$M$897,12,0))</f>
        <v>0</v>
      </c>
      <c r="E115" s="3"/>
      <c r="F115" s="3"/>
      <c r="G115" s="3"/>
      <c r="H115" s="3">
        <f t="shared" si="4"/>
        <v>0</v>
      </c>
      <c r="I115" s="3">
        <f>IF(ISNA(VLOOKUP($B115,'BG Justif'!$A$5:$M$897,13,0)),0,VLOOKUP($B115,'BG Justif'!$A$5:$M$897,13,0))</f>
        <v>0</v>
      </c>
      <c r="J115" s="208">
        <f t="shared" si="5"/>
        <v>0</v>
      </c>
      <c r="K115" s="118"/>
      <c r="L115" s="3"/>
    </row>
    <row r="116" spans="1:12">
      <c r="A116" s="189" t="str">
        <f t="shared" si="3"/>
        <v>VRAI</v>
      </c>
      <c r="B116" s="52" t="str">
        <f t="array" ref="B116">IF(ROWS(B$4:B116)&lt;=COUNTIF('BG Justif'!$Q$5:$Q$995,$B$1),INDEX('BG Justif'!$A$5:$A$995,SMALL(IF('BG Justif'!$Q$5:$Q$995=$B$1,ROW('BG Justif'!$Q$5:$Q$995)-ROW('BG Justif'!$Q$5)+1),ROWS(B$4:B116))),"")</f>
        <v/>
      </c>
      <c r="C116" s="53">
        <f>IF(ISNA(VLOOKUP($B116,'BG Justif'!$A$5:$M$897,2,0)),0,VLOOKUP($B116,'BG Justif'!$A$5:$M$897,2,0))</f>
        <v>0</v>
      </c>
      <c r="D116" s="3">
        <f>IF(ISNA(VLOOKUP($B116,'BG Justif'!$A$5:$M$897,12,0)),0,VLOOKUP(B116,'BG Justif'!$A$5:$M$897,12,0))</f>
        <v>0</v>
      </c>
      <c r="E116" s="3"/>
      <c r="F116" s="3"/>
      <c r="G116" s="3"/>
      <c r="H116" s="3">
        <f t="shared" si="4"/>
        <v>0</v>
      </c>
      <c r="I116" s="3">
        <f>IF(ISNA(VLOOKUP($B116,'BG Justif'!$A$5:$M$897,13,0)),0,VLOOKUP($B116,'BG Justif'!$A$5:$M$897,13,0))</f>
        <v>0</v>
      </c>
      <c r="J116" s="208">
        <f t="shared" si="5"/>
        <v>0</v>
      </c>
      <c r="K116" s="118"/>
      <c r="L116" s="3"/>
    </row>
    <row r="117" spans="1:12">
      <c r="A117" s="189" t="str">
        <f t="shared" si="3"/>
        <v>VRAI</v>
      </c>
      <c r="B117" s="52" t="str">
        <f t="array" ref="B117">IF(ROWS(B$4:B117)&lt;=COUNTIF('BG Justif'!$Q$5:$Q$995,$B$1),INDEX('BG Justif'!$A$5:$A$995,SMALL(IF('BG Justif'!$Q$5:$Q$995=$B$1,ROW('BG Justif'!$Q$5:$Q$995)-ROW('BG Justif'!$Q$5)+1),ROWS(B$4:B117))),"")</f>
        <v/>
      </c>
      <c r="C117" s="53">
        <f>IF(ISNA(VLOOKUP($B117,'BG Justif'!$A$5:$M$897,2,0)),0,VLOOKUP($B117,'BG Justif'!$A$5:$M$897,2,0))</f>
        <v>0</v>
      </c>
      <c r="D117" s="3">
        <f>IF(ISNA(VLOOKUP($B117,'BG Justif'!$A$5:$M$897,12,0)),0,VLOOKUP(B117,'BG Justif'!$A$5:$M$897,12,0))</f>
        <v>0</v>
      </c>
      <c r="E117" s="3"/>
      <c r="F117" s="3"/>
      <c r="G117" s="3"/>
      <c r="H117" s="3">
        <f t="shared" si="4"/>
        <v>0</v>
      </c>
      <c r="I117" s="3">
        <f>IF(ISNA(VLOOKUP($B117,'BG Justif'!$A$5:$M$897,13,0)),0,VLOOKUP($B117,'BG Justif'!$A$5:$M$897,13,0))</f>
        <v>0</v>
      </c>
      <c r="J117" s="208">
        <f t="shared" si="5"/>
        <v>0</v>
      </c>
      <c r="K117" s="118"/>
      <c r="L117" s="3"/>
    </row>
    <row r="118" spans="1:12">
      <c r="A118" s="189" t="str">
        <f t="shared" si="3"/>
        <v>VRAI</v>
      </c>
      <c r="B118" s="52" t="str">
        <f t="array" ref="B118">IF(ROWS(B$4:B118)&lt;=COUNTIF('BG Justif'!$Q$5:$Q$995,$B$1),INDEX('BG Justif'!$A$5:$A$995,SMALL(IF('BG Justif'!$Q$5:$Q$995=$B$1,ROW('BG Justif'!$Q$5:$Q$995)-ROW('BG Justif'!$Q$5)+1),ROWS(B$4:B118))),"")</f>
        <v/>
      </c>
      <c r="C118" s="53">
        <f>IF(ISNA(VLOOKUP($B118,'BG Justif'!$A$5:$M$897,2,0)),0,VLOOKUP($B118,'BG Justif'!$A$5:$M$897,2,0))</f>
        <v>0</v>
      </c>
      <c r="D118" s="3">
        <f>IF(ISNA(VLOOKUP($B118,'BG Justif'!$A$5:$M$897,12,0)),0,VLOOKUP(B118,'BG Justif'!$A$5:$M$897,12,0))</f>
        <v>0</v>
      </c>
      <c r="E118" s="3"/>
      <c r="F118" s="3"/>
      <c r="G118" s="3"/>
      <c r="H118" s="3">
        <f t="shared" si="4"/>
        <v>0</v>
      </c>
      <c r="I118" s="3">
        <f>IF(ISNA(VLOOKUP($B118,'BG Justif'!$A$5:$M$897,13,0)),0,VLOOKUP($B118,'BG Justif'!$A$5:$M$897,13,0))</f>
        <v>0</v>
      </c>
      <c r="J118" s="208">
        <f t="shared" si="5"/>
        <v>0</v>
      </c>
      <c r="K118" s="118"/>
      <c r="L118" s="3"/>
    </row>
    <row r="119" spans="1:12">
      <c r="A119" s="189" t="str">
        <f t="shared" si="3"/>
        <v>VRAI</v>
      </c>
      <c r="B119" s="52" t="str">
        <f t="array" ref="B119">IF(ROWS(B$4:B119)&lt;=COUNTIF('BG Justif'!$Q$5:$Q$995,$B$1),INDEX('BG Justif'!$A$5:$A$995,SMALL(IF('BG Justif'!$Q$5:$Q$995=$B$1,ROW('BG Justif'!$Q$5:$Q$995)-ROW('BG Justif'!$Q$5)+1),ROWS(B$4:B119))),"")</f>
        <v/>
      </c>
      <c r="C119" s="53">
        <f>IF(ISNA(VLOOKUP($B119,'BG Justif'!$A$5:$M$897,2,0)),0,VLOOKUP($B119,'BG Justif'!$A$5:$M$897,2,0))</f>
        <v>0</v>
      </c>
      <c r="D119" s="3">
        <f>IF(ISNA(VLOOKUP($B119,'BG Justif'!$A$5:$M$897,12,0)),0,VLOOKUP(B119,'BG Justif'!$A$5:$M$897,12,0))</f>
        <v>0</v>
      </c>
      <c r="E119" s="3"/>
      <c r="F119" s="3"/>
      <c r="G119" s="3"/>
      <c r="H119" s="3">
        <f t="shared" si="4"/>
        <v>0</v>
      </c>
      <c r="I119" s="3">
        <f>IF(ISNA(VLOOKUP($B119,'BG Justif'!$A$5:$M$897,13,0)),0,VLOOKUP($B119,'BG Justif'!$A$5:$M$897,13,0))</f>
        <v>0</v>
      </c>
      <c r="J119" s="208">
        <f t="shared" si="5"/>
        <v>0</v>
      </c>
      <c r="K119" s="118"/>
      <c r="L119" s="3"/>
    </row>
    <row r="120" spans="1:12" hidden="1">
      <c r="A120" s="189" t="str">
        <f t="shared" si="3"/>
        <v>FAUX</v>
      </c>
      <c r="B120" s="52">
        <v>21840007</v>
      </c>
      <c r="C120" s="53">
        <f>IF(ISNA(VLOOKUP($B120,'BG Justif'!$A$5:$M$897,2,0)),0,VLOOKUP($B120,'BG Justif'!$A$5:$M$897,2,0))</f>
        <v>0</v>
      </c>
      <c r="D120" s="3">
        <f>IF(ISNA(VLOOKUP($B120,'BG Justif'!$A$5:$M$897,12,0)),0,VLOOKUP(B120,'BG Justif'!$A$5:$M$897,12,0))</f>
        <v>0</v>
      </c>
      <c r="E120" s="3"/>
      <c r="F120" s="3"/>
      <c r="G120" s="3"/>
      <c r="H120" s="3">
        <f t="shared" si="4"/>
        <v>0</v>
      </c>
      <c r="I120" s="3">
        <f>IF(ISNA(VLOOKUP($B120,'BG Justif'!$A$5:$M$897,13,0)),0,VLOOKUP($B120,'BG Justif'!$A$5:$M$897,13,0))</f>
        <v>0</v>
      </c>
      <c r="J120" s="208">
        <f t="shared" si="5"/>
        <v>0</v>
      </c>
      <c r="K120" s="118"/>
      <c r="L120" s="3"/>
    </row>
    <row r="121" spans="1:12">
      <c r="A121" s="189" t="str">
        <f t="shared" si="3"/>
        <v>VRAI</v>
      </c>
      <c r="B121" s="52" t="str">
        <f t="array" ref="B121">IF(ROWS(B$4:B121)&lt;=COUNTIF('BG Justif'!$Q$5:$Q$995,$B$1),INDEX('BG Justif'!$A$5:$A$995,SMALL(IF('BG Justif'!$Q$5:$Q$995=$B$1,ROW('BG Justif'!$Q$5:$Q$995)-ROW('BG Justif'!$Q$5)+1),ROWS(B$4:B121))),"")</f>
        <v/>
      </c>
      <c r="C121" s="53">
        <f>IF(ISNA(VLOOKUP($B121,'BG Justif'!$A$5:$M$897,2,0)),0,VLOOKUP($B121,'BG Justif'!$A$5:$M$897,2,0))</f>
        <v>0</v>
      </c>
      <c r="D121" s="3">
        <f>IF(ISNA(VLOOKUP($B121,'BG Justif'!$A$5:$M$897,12,0)),0,VLOOKUP(B121,'BG Justif'!$A$5:$M$897,12,0))</f>
        <v>0</v>
      </c>
      <c r="E121" s="3"/>
      <c r="F121" s="3"/>
      <c r="G121" s="3"/>
      <c r="H121" s="3">
        <f t="shared" si="4"/>
        <v>0</v>
      </c>
      <c r="I121" s="3">
        <f>IF(ISNA(VLOOKUP($B121,'BG Justif'!$A$5:$M$897,13,0)),0,VLOOKUP($B121,'BG Justif'!$A$5:$M$897,13,0))</f>
        <v>0</v>
      </c>
      <c r="J121" s="208">
        <f t="shared" si="5"/>
        <v>0</v>
      </c>
      <c r="K121" s="118"/>
      <c r="L121" s="3"/>
    </row>
    <row r="122" spans="1:12">
      <c r="A122" s="189" t="str">
        <f t="shared" si="3"/>
        <v>VRAI</v>
      </c>
      <c r="B122" s="52" t="str">
        <f t="array" ref="B122">IF(ROWS(B$4:B122)&lt;=COUNTIF('BG Justif'!$Q$5:$Q$995,$B$1),INDEX('BG Justif'!$A$5:$A$995,SMALL(IF('BG Justif'!$Q$5:$Q$995=$B$1,ROW('BG Justif'!$Q$5:$Q$995)-ROW('BG Justif'!$Q$5)+1),ROWS(B$4:B122))),"")</f>
        <v/>
      </c>
      <c r="C122" s="53">
        <f>IF(ISNA(VLOOKUP($B122,'BG Justif'!$A$5:$M$897,2,0)),0,VLOOKUP($B122,'BG Justif'!$A$5:$M$897,2,0))</f>
        <v>0</v>
      </c>
      <c r="D122" s="3">
        <f>IF(ISNA(VLOOKUP($B122,'BG Justif'!$A$5:$M$897,12,0)),0,VLOOKUP(B122,'BG Justif'!$A$5:$M$897,12,0))</f>
        <v>0</v>
      </c>
      <c r="E122" s="3"/>
      <c r="F122" s="3"/>
      <c r="G122" s="3"/>
      <c r="H122" s="3">
        <f t="shared" si="4"/>
        <v>0</v>
      </c>
      <c r="I122" s="3">
        <f>IF(ISNA(VLOOKUP($B122,'BG Justif'!$A$5:$M$897,13,0)),0,VLOOKUP($B122,'BG Justif'!$A$5:$M$897,13,0))</f>
        <v>0</v>
      </c>
      <c r="J122" s="208">
        <f t="shared" si="5"/>
        <v>0</v>
      </c>
      <c r="K122" s="118"/>
      <c r="L122" s="3"/>
    </row>
    <row r="123" spans="1:12">
      <c r="A123" s="189" t="str">
        <f t="shared" si="3"/>
        <v>VRAI</v>
      </c>
      <c r="B123" s="52" t="str">
        <f t="array" ref="B123">IF(ROWS(B$4:B123)&lt;=COUNTIF('BG Justif'!$Q$5:$Q$995,$B$1),INDEX('BG Justif'!$A$5:$A$995,SMALL(IF('BG Justif'!$Q$5:$Q$995=$B$1,ROW('BG Justif'!$Q$5:$Q$995)-ROW('BG Justif'!$Q$5)+1),ROWS(B$4:B123))),"")</f>
        <v/>
      </c>
      <c r="C123" s="53">
        <f>IF(ISNA(VLOOKUP($B123,'BG Justif'!$A$5:$M$897,2,0)),0,VLOOKUP($B123,'BG Justif'!$A$5:$M$897,2,0))</f>
        <v>0</v>
      </c>
      <c r="D123" s="3">
        <f>IF(ISNA(VLOOKUP($B123,'BG Justif'!$A$5:$M$897,12,0)),0,VLOOKUP(B123,'BG Justif'!$A$5:$M$897,12,0))</f>
        <v>0</v>
      </c>
      <c r="E123" s="3"/>
      <c r="F123" s="3"/>
      <c r="G123" s="3"/>
      <c r="H123" s="3">
        <f t="shared" si="4"/>
        <v>0</v>
      </c>
      <c r="I123" s="3">
        <f>IF(ISNA(VLOOKUP($B123,'BG Justif'!$A$5:$M$897,13,0)),0,VLOOKUP($B123,'BG Justif'!$A$5:$M$897,13,0))</f>
        <v>0</v>
      </c>
      <c r="J123" s="208">
        <f t="shared" si="5"/>
        <v>0</v>
      </c>
      <c r="K123" s="118"/>
      <c r="L123" s="3"/>
    </row>
    <row r="124" spans="1:12">
      <c r="A124" s="189" t="str">
        <f t="shared" si="3"/>
        <v>VRAI</v>
      </c>
      <c r="B124" s="52" t="str">
        <f t="array" ref="B124">IF(ROWS(B$4:B124)&lt;=COUNTIF('BG Justif'!$Q$5:$Q$995,$B$1),INDEX('BG Justif'!$A$5:$A$995,SMALL(IF('BG Justif'!$Q$5:$Q$995=$B$1,ROW('BG Justif'!$Q$5:$Q$995)-ROW('BG Justif'!$Q$5)+1),ROWS(B$4:B124))),"")</f>
        <v/>
      </c>
      <c r="C124" s="53">
        <f>IF(ISNA(VLOOKUP($B124,'BG Justif'!$A$5:$M$897,2,0)),0,VLOOKUP($B124,'BG Justif'!$A$5:$M$897,2,0))</f>
        <v>0</v>
      </c>
      <c r="D124" s="3">
        <f>IF(ISNA(VLOOKUP($B124,'BG Justif'!$A$5:$M$897,12,0)),0,VLOOKUP(B124,'BG Justif'!$A$5:$M$897,12,0))</f>
        <v>0</v>
      </c>
      <c r="E124" s="3"/>
      <c r="F124" s="3"/>
      <c r="G124" s="3"/>
      <c r="H124" s="3">
        <f t="shared" si="4"/>
        <v>0</v>
      </c>
      <c r="I124" s="3">
        <f>IF(ISNA(VLOOKUP($B124,'BG Justif'!$A$5:$M$897,13,0)),0,VLOOKUP($B124,'BG Justif'!$A$5:$M$897,13,0))</f>
        <v>0</v>
      </c>
      <c r="J124" s="208">
        <f t="shared" si="5"/>
        <v>0</v>
      </c>
      <c r="K124" s="118"/>
      <c r="L124" s="3"/>
    </row>
    <row r="125" spans="1:12">
      <c r="A125" s="189" t="str">
        <f t="shared" si="3"/>
        <v>VRAI</v>
      </c>
      <c r="B125" s="52" t="str">
        <f t="array" ref="B125">IF(ROWS(B$4:B125)&lt;=COUNTIF('BG Justif'!$Q$5:$Q$995,$B$1),INDEX('BG Justif'!$A$5:$A$995,SMALL(IF('BG Justif'!$Q$5:$Q$995=$B$1,ROW('BG Justif'!$Q$5:$Q$995)-ROW('BG Justif'!$Q$5)+1),ROWS(B$4:B125))),"")</f>
        <v/>
      </c>
      <c r="C125" s="53">
        <f>IF(ISNA(VLOOKUP($B125,'BG Justif'!$A$5:$M$897,2,0)),0,VLOOKUP($B125,'BG Justif'!$A$5:$M$897,2,0))</f>
        <v>0</v>
      </c>
      <c r="D125" s="3">
        <f>IF(ISNA(VLOOKUP($B125,'BG Justif'!$A$5:$M$897,12,0)),0,VLOOKUP(B125,'BG Justif'!$A$5:$M$897,12,0))</f>
        <v>0</v>
      </c>
      <c r="E125" s="3"/>
      <c r="F125" s="3"/>
      <c r="G125" s="3"/>
      <c r="H125" s="3">
        <f t="shared" si="4"/>
        <v>0</v>
      </c>
      <c r="I125" s="3">
        <f>IF(ISNA(VLOOKUP($B125,'BG Justif'!$A$5:$M$897,13,0)),0,VLOOKUP($B125,'BG Justif'!$A$5:$M$897,13,0))</f>
        <v>0</v>
      </c>
      <c r="J125" s="208">
        <f t="shared" si="5"/>
        <v>0</v>
      </c>
      <c r="K125" s="118"/>
      <c r="L125" s="3"/>
    </row>
    <row r="126" spans="1:12">
      <c r="A126" s="189" t="str">
        <f t="shared" si="3"/>
        <v>VRAI</v>
      </c>
      <c r="B126" s="52" t="str">
        <f t="array" ref="B126">IF(ROWS(B$4:B126)&lt;=COUNTIF('BG Justif'!$Q$5:$Q$995,$B$1),INDEX('BG Justif'!$A$5:$A$995,SMALL(IF('BG Justif'!$Q$5:$Q$995=$B$1,ROW('BG Justif'!$Q$5:$Q$995)-ROW('BG Justif'!$Q$5)+1),ROWS(B$4:B126))),"")</f>
        <v/>
      </c>
      <c r="C126" s="53">
        <f>IF(ISNA(VLOOKUP($B126,'BG Justif'!$A$5:$M$897,2,0)),0,VLOOKUP($B126,'BG Justif'!$A$5:$M$897,2,0))</f>
        <v>0</v>
      </c>
      <c r="D126" s="3">
        <f>IF(ISNA(VLOOKUP($B126,'BG Justif'!$A$5:$M$897,12,0)),0,VLOOKUP(B126,'BG Justif'!$A$5:$M$897,12,0))</f>
        <v>0</v>
      </c>
      <c r="E126" s="3"/>
      <c r="F126" s="3"/>
      <c r="G126" s="3"/>
      <c r="H126" s="3">
        <f t="shared" si="4"/>
        <v>0</v>
      </c>
      <c r="I126" s="3">
        <f>IF(ISNA(VLOOKUP($B126,'BG Justif'!$A$5:$M$897,13,0)),0,VLOOKUP($B126,'BG Justif'!$A$5:$M$897,13,0))</f>
        <v>0</v>
      </c>
      <c r="J126" s="208">
        <f t="shared" si="5"/>
        <v>0</v>
      </c>
      <c r="K126" s="118"/>
      <c r="L126" s="3"/>
    </row>
    <row r="127" spans="1:12">
      <c r="A127" s="189" t="str">
        <f t="shared" si="3"/>
        <v>VRAI</v>
      </c>
      <c r="B127" s="52" t="str">
        <f t="array" ref="B127">IF(ROWS(B$4:B127)&lt;=COUNTIF('BG Justif'!$Q$5:$Q$995,$B$1),INDEX('BG Justif'!$A$5:$A$995,SMALL(IF('BG Justif'!$Q$5:$Q$995=$B$1,ROW('BG Justif'!$Q$5:$Q$995)-ROW('BG Justif'!$Q$5)+1),ROWS(B$4:B127))),"")</f>
        <v/>
      </c>
      <c r="C127" s="53">
        <f>IF(ISNA(VLOOKUP($B127,'BG Justif'!$A$5:$M$897,2,0)),0,VLOOKUP($B127,'BG Justif'!$A$5:$M$897,2,0))</f>
        <v>0</v>
      </c>
      <c r="D127" s="3">
        <f>IF(ISNA(VLOOKUP($B127,'BG Justif'!$A$5:$M$897,12,0)),0,VLOOKUP(B127,'BG Justif'!$A$5:$M$897,12,0))</f>
        <v>0</v>
      </c>
      <c r="E127" s="3"/>
      <c r="F127" s="3"/>
      <c r="G127" s="3"/>
      <c r="H127" s="3">
        <f t="shared" si="4"/>
        <v>0</v>
      </c>
      <c r="I127" s="3">
        <f>IF(ISNA(VLOOKUP($B127,'BG Justif'!$A$5:$M$897,13,0)),0,VLOOKUP($B127,'BG Justif'!$A$5:$M$897,13,0))</f>
        <v>0</v>
      </c>
      <c r="J127" s="208">
        <f t="shared" si="5"/>
        <v>0</v>
      </c>
      <c r="K127" s="118"/>
      <c r="L127" s="3"/>
    </row>
    <row r="128" spans="1:12">
      <c r="A128" s="189" t="str">
        <f t="shared" si="3"/>
        <v>VRAI</v>
      </c>
      <c r="B128" s="52" t="str">
        <f t="array" ref="B128">IF(ROWS(B$4:B128)&lt;=COUNTIF('BG Justif'!$Q$5:$Q$995,$B$1),INDEX('BG Justif'!$A$5:$A$995,SMALL(IF('BG Justif'!$Q$5:$Q$995=$B$1,ROW('BG Justif'!$Q$5:$Q$995)-ROW('BG Justif'!$Q$5)+1),ROWS(B$4:B128))),"")</f>
        <v/>
      </c>
      <c r="C128" s="53">
        <f>IF(ISNA(VLOOKUP($B128,'BG Justif'!$A$5:$M$897,2,0)),0,VLOOKUP($B128,'BG Justif'!$A$5:$M$897,2,0))</f>
        <v>0</v>
      </c>
      <c r="D128" s="3">
        <f>IF(ISNA(VLOOKUP($B128,'BG Justif'!$A$5:$M$897,12,0)),0,VLOOKUP(B128,'BG Justif'!$A$5:$M$897,12,0))</f>
        <v>0</v>
      </c>
      <c r="E128" s="3"/>
      <c r="F128" s="3"/>
      <c r="G128" s="3"/>
      <c r="H128" s="3">
        <f t="shared" si="4"/>
        <v>0</v>
      </c>
      <c r="I128" s="3">
        <f>IF(ISNA(VLOOKUP($B128,'BG Justif'!$A$5:$M$897,13,0)),0,VLOOKUP($B128,'BG Justif'!$A$5:$M$897,13,0))</f>
        <v>0</v>
      </c>
      <c r="J128" s="208">
        <f t="shared" si="5"/>
        <v>0</v>
      </c>
      <c r="K128" s="118"/>
      <c r="L128" s="3"/>
    </row>
    <row r="129" spans="1:14">
      <c r="A129" s="189" t="str">
        <f t="shared" si="3"/>
        <v>VRAI</v>
      </c>
      <c r="B129" s="52" t="str">
        <f t="array" ref="B129">IF(ROWS(B$4:B129)&lt;=COUNTIF('BG Justif'!$Q$5:$Q$995,$B$1),INDEX('BG Justif'!$A$5:$A$995,SMALL(IF('BG Justif'!$Q$5:$Q$995=$B$1,ROW('BG Justif'!$Q$5:$Q$995)-ROW('BG Justif'!$Q$5)+1),ROWS(B$4:B129))),"")</f>
        <v/>
      </c>
      <c r="C129" s="53">
        <f>IF(ISNA(VLOOKUP($B129,'BG Justif'!$A$5:$M$897,2,0)),0,VLOOKUP($B129,'BG Justif'!$A$5:$M$897,2,0))</f>
        <v>0</v>
      </c>
      <c r="D129" s="3">
        <f>IF(ISNA(VLOOKUP($B129,'BG Justif'!$A$5:$M$897,12,0)),0,VLOOKUP(B129,'BG Justif'!$A$5:$M$897,12,0))</f>
        <v>0</v>
      </c>
      <c r="E129" s="3"/>
      <c r="F129" s="3"/>
      <c r="G129" s="3"/>
      <c r="H129" s="3">
        <f t="shared" si="4"/>
        <v>0</v>
      </c>
      <c r="I129" s="3">
        <f>IF(ISNA(VLOOKUP($B129,'BG Justif'!$A$5:$M$897,13,0)),0,VLOOKUP($B129,'BG Justif'!$A$5:$M$897,13,0))</f>
        <v>0</v>
      </c>
      <c r="J129" s="208">
        <f t="shared" si="5"/>
        <v>0</v>
      </c>
      <c r="K129" s="118"/>
      <c r="L129" s="3"/>
    </row>
    <row r="130" spans="1:14">
      <c r="A130" s="189" t="str">
        <f t="shared" si="3"/>
        <v>VRAI</v>
      </c>
      <c r="B130" s="52" t="str">
        <f t="array" ref="B130">IF(ROWS(B$4:B130)&lt;=COUNTIF('BG Justif'!$Q$5:$Q$995,$B$1),INDEX('BG Justif'!$A$5:$A$995,SMALL(IF('BG Justif'!$Q$5:$Q$995=$B$1,ROW('BG Justif'!$Q$5:$Q$995)-ROW('BG Justif'!$Q$5)+1),ROWS(B$4:B130))),"")</f>
        <v/>
      </c>
      <c r="C130" s="53">
        <f>IF(ISNA(VLOOKUP($B130,'BG Justif'!$A$5:$M$897,2,0)),0,VLOOKUP($B130,'BG Justif'!$A$5:$M$897,2,0))</f>
        <v>0</v>
      </c>
      <c r="D130" s="3">
        <f>IF(ISNA(VLOOKUP($B130,'BG Justif'!$A$5:$M$897,12,0)),0,VLOOKUP(B130,'BG Justif'!$A$5:$M$897,12,0))</f>
        <v>0</v>
      </c>
      <c r="E130" s="3"/>
      <c r="F130" s="3"/>
      <c r="G130" s="3"/>
      <c r="H130" s="3">
        <f t="shared" si="4"/>
        <v>0</v>
      </c>
      <c r="I130" s="3">
        <f>IF(ISNA(VLOOKUP($B130,'BG Justif'!$A$5:$M$897,13,0)),0,VLOOKUP($B130,'BG Justif'!$A$5:$M$897,13,0))</f>
        <v>0</v>
      </c>
      <c r="J130" s="208">
        <f t="shared" si="5"/>
        <v>0</v>
      </c>
      <c r="K130" s="118"/>
      <c r="L130" s="3"/>
    </row>
    <row r="131" spans="1:14">
      <c r="A131" s="189" t="str">
        <f t="shared" si="3"/>
        <v>VRAI</v>
      </c>
      <c r="B131" s="52" t="str">
        <f t="array" ref="B131">IF(ROWS(B$4:B131)&lt;=COUNTIF('BG Justif'!$Q$5:$Q$995,$B$1),INDEX('BG Justif'!$A$5:$A$995,SMALL(IF('BG Justif'!$Q$5:$Q$995=$B$1,ROW('BG Justif'!$Q$5:$Q$995)-ROW('BG Justif'!$Q$5)+1),ROWS(B$4:B131))),"")</f>
        <v/>
      </c>
      <c r="C131" s="53">
        <f>IF(ISNA(VLOOKUP($B131,'BG Justif'!$A$5:$M$897,2,0)),0,VLOOKUP($B131,'BG Justif'!$A$5:$M$897,2,0))</f>
        <v>0</v>
      </c>
      <c r="D131" s="3">
        <f>IF(ISNA(VLOOKUP($B131,'BG Justif'!$A$5:$M$897,12,0)),0,VLOOKUP(B131,'BG Justif'!$A$5:$M$897,12,0))</f>
        <v>0</v>
      </c>
      <c r="E131" s="3"/>
      <c r="F131" s="3"/>
      <c r="G131" s="3"/>
      <c r="H131" s="3">
        <f t="shared" si="4"/>
        <v>0</v>
      </c>
      <c r="I131" s="3">
        <f>IF(ISNA(VLOOKUP($B131,'BG Justif'!$A$5:$M$897,13,0)),0,VLOOKUP($B131,'BG Justif'!$A$5:$M$897,13,0))</f>
        <v>0</v>
      </c>
      <c r="J131" s="208">
        <f t="shared" si="5"/>
        <v>0</v>
      </c>
      <c r="K131" s="118"/>
      <c r="L131" s="3"/>
    </row>
    <row r="132" spans="1:14">
      <c r="A132" s="189" t="str">
        <f t="shared" ref="A132:A195" si="6">IF(OR(D132&lt;&gt;0,H132&lt;&gt;0,I132&lt;&gt;0,C132&lt;&gt;0,B132=""),"VRAI","FAUX")</f>
        <v>VRAI</v>
      </c>
      <c r="B132" s="52" t="str">
        <f t="array" ref="B132">IF(ROWS(B$4:B132)&lt;=COUNTIF('BG Justif'!$Q$5:$Q$995,$B$1),INDEX('BG Justif'!$A$5:$A$995,SMALL(IF('BG Justif'!$Q$5:$Q$995=$B$1,ROW('BG Justif'!$Q$5:$Q$995)-ROW('BG Justif'!$Q$5)+1),ROWS(B$4:B132))),"")</f>
        <v/>
      </c>
      <c r="C132" s="53">
        <f>IF(ISNA(VLOOKUP($B132,'BG Justif'!$A$5:$M$897,2,0)),0,VLOOKUP($B132,'BG Justif'!$A$5:$M$897,2,0))</f>
        <v>0</v>
      </c>
      <c r="D132" s="3">
        <f>IF(ISNA(VLOOKUP($B132,'BG Justif'!$A$5:$M$897,12,0)),0,VLOOKUP(B132,'BG Justif'!$A$5:$M$897,12,0))</f>
        <v>0</v>
      </c>
      <c r="E132" s="3"/>
      <c r="F132" s="3"/>
      <c r="G132" s="3"/>
      <c r="H132" s="3">
        <f t="shared" si="4"/>
        <v>0</v>
      </c>
      <c r="I132" s="3">
        <f>IF(ISNA(VLOOKUP($B132,'BG Justif'!$A$5:$M$897,13,0)),0,VLOOKUP($B132,'BG Justif'!$A$5:$M$897,13,0))</f>
        <v>0</v>
      </c>
      <c r="J132" s="208">
        <f t="shared" si="5"/>
        <v>0</v>
      </c>
      <c r="K132" s="118"/>
      <c r="L132" s="3"/>
    </row>
    <row r="133" spans="1:14">
      <c r="A133" s="189" t="str">
        <f t="shared" si="6"/>
        <v>VRAI</v>
      </c>
      <c r="B133" s="52" t="str">
        <f t="array" ref="B133">IF(ROWS(B$4:B133)&lt;=COUNTIF('BG Justif'!$Q$5:$Q$995,$B$1),INDEX('BG Justif'!$A$5:$A$995,SMALL(IF('BG Justif'!$Q$5:$Q$995=$B$1,ROW('BG Justif'!$Q$5:$Q$995)-ROW('BG Justif'!$Q$5)+1),ROWS(B$4:B133))),"")</f>
        <v/>
      </c>
      <c r="C133" s="53">
        <f>IF(ISNA(VLOOKUP($B133,'BG Justif'!$A$5:$M$897,2,0)),0,VLOOKUP($B133,'BG Justif'!$A$5:$M$897,2,0))</f>
        <v>0</v>
      </c>
      <c r="D133" s="3">
        <f>IF(ISNA(VLOOKUP($B133,'BG Justif'!$A$5:$M$897,12,0)),0,VLOOKUP(B133,'BG Justif'!$A$5:$M$897,12,0))</f>
        <v>0</v>
      </c>
      <c r="E133" s="3"/>
      <c r="F133" s="3"/>
      <c r="G133" s="3"/>
      <c r="H133" s="3">
        <f t="shared" ref="H133:H142" si="7">+D133+E133-F133+G133</f>
        <v>0</v>
      </c>
      <c r="I133" s="3">
        <f>IF(ISNA(VLOOKUP($B133,'BG Justif'!$A$5:$M$897,13,0)),0,VLOOKUP($B133,'BG Justif'!$A$5:$M$897,13,0))</f>
        <v>0</v>
      </c>
      <c r="J133" s="208">
        <f t="shared" ref="J133:J142" si="8">+H133-I133</f>
        <v>0</v>
      </c>
      <c r="K133" s="118"/>
      <c r="L133" s="3"/>
    </row>
    <row r="134" spans="1:14">
      <c r="A134" s="189" t="str">
        <f t="shared" si="6"/>
        <v>VRAI</v>
      </c>
      <c r="B134" s="52" t="str">
        <f t="array" ref="B134">IF(ROWS(B$4:B134)&lt;=COUNTIF('BG Justif'!$Q$5:$Q$995,$B$1),INDEX('BG Justif'!$A$5:$A$995,SMALL(IF('BG Justif'!$Q$5:$Q$995=$B$1,ROW('BG Justif'!$Q$5:$Q$995)-ROW('BG Justif'!$Q$5)+1),ROWS(B$4:B134))),"")</f>
        <v/>
      </c>
      <c r="C134" s="53">
        <f>IF(ISNA(VLOOKUP($B134,'BG Justif'!$A$5:$M$897,2,0)),0,VLOOKUP($B134,'BG Justif'!$A$5:$M$897,2,0))</f>
        <v>0</v>
      </c>
      <c r="D134" s="3">
        <f>IF(ISNA(VLOOKUP($B134,'BG Justif'!$A$5:$M$897,12,0)),0,VLOOKUP(B134,'BG Justif'!$A$5:$M$897,12,0))</f>
        <v>0</v>
      </c>
      <c r="E134" s="3"/>
      <c r="F134" s="3"/>
      <c r="G134" s="3"/>
      <c r="H134" s="3">
        <f t="shared" si="7"/>
        <v>0</v>
      </c>
      <c r="I134" s="3">
        <f>IF(ISNA(VLOOKUP($B134,'BG Justif'!$A$5:$M$897,13,0)),0,VLOOKUP($B134,'BG Justif'!$A$5:$M$897,13,0))</f>
        <v>0</v>
      </c>
      <c r="J134" s="208">
        <f t="shared" si="8"/>
        <v>0</v>
      </c>
      <c r="K134" s="118"/>
      <c r="L134" s="3"/>
    </row>
    <row r="135" spans="1:14">
      <c r="A135" s="189" t="str">
        <f t="shared" si="6"/>
        <v>VRAI</v>
      </c>
      <c r="B135" s="52" t="str">
        <f t="array" ref="B135">IF(ROWS(B$4:B135)&lt;=COUNTIF('BG Justif'!$Q$5:$Q$995,$B$1),INDEX('BG Justif'!$A$5:$A$995,SMALL(IF('BG Justif'!$Q$5:$Q$995=$B$1,ROW('BG Justif'!$Q$5:$Q$995)-ROW('BG Justif'!$Q$5)+1),ROWS(B$4:B135))),"")</f>
        <v/>
      </c>
      <c r="C135" s="53">
        <f>IF(ISNA(VLOOKUP($B135,'BG Justif'!$A$5:$M$897,2,0)),0,VLOOKUP($B135,'BG Justif'!$A$5:$M$897,2,0))</f>
        <v>0</v>
      </c>
      <c r="D135" s="3">
        <f>IF(ISNA(VLOOKUP($B135,'BG Justif'!$A$5:$M$897,12,0)),0,VLOOKUP(B135,'BG Justif'!$A$5:$M$897,12,0))</f>
        <v>0</v>
      </c>
      <c r="E135" s="3"/>
      <c r="F135" s="3"/>
      <c r="G135" s="3"/>
      <c r="H135" s="3">
        <f t="shared" si="7"/>
        <v>0</v>
      </c>
      <c r="I135" s="3">
        <f>IF(ISNA(VLOOKUP($B135,'BG Justif'!$A$5:$M$897,13,0)),0,VLOOKUP($B135,'BG Justif'!$A$5:$M$897,13,0))</f>
        <v>0</v>
      </c>
      <c r="J135" s="208">
        <f t="shared" si="8"/>
        <v>0</v>
      </c>
      <c r="K135" s="118"/>
      <c r="L135" s="3"/>
    </row>
    <row r="136" spans="1:14">
      <c r="A136" s="189" t="str">
        <f t="shared" si="6"/>
        <v>VRAI</v>
      </c>
      <c r="B136" s="52" t="str">
        <f t="array" ref="B136">IF(ROWS(B$4:B136)&lt;=COUNTIF('BG Justif'!$Q$5:$Q$995,$B$1),INDEX('BG Justif'!$A$5:$A$995,SMALL(IF('BG Justif'!$Q$5:$Q$995=$B$1,ROW('BG Justif'!$Q$5:$Q$995)-ROW('BG Justif'!$Q$5)+1),ROWS(B$4:B136))),"")</f>
        <v/>
      </c>
      <c r="C136" s="53">
        <f>IF(ISNA(VLOOKUP($B136,'BG Justif'!$A$5:$M$897,2,0)),0,VLOOKUP($B136,'BG Justif'!$A$5:$M$897,2,0))</f>
        <v>0</v>
      </c>
      <c r="D136" s="3">
        <f>IF(ISNA(VLOOKUP($B136,'BG Justif'!$A$5:$M$897,12,0)),0,VLOOKUP(B136,'BG Justif'!$A$5:$M$897,12,0))</f>
        <v>0</v>
      </c>
      <c r="E136" s="3"/>
      <c r="F136" s="3"/>
      <c r="G136" s="3"/>
      <c r="H136" s="3">
        <f t="shared" si="7"/>
        <v>0</v>
      </c>
      <c r="I136" s="3">
        <f>IF(ISNA(VLOOKUP($B136,'BG Justif'!$A$5:$M$897,13,0)),0,VLOOKUP($B136,'BG Justif'!$A$5:$M$897,13,0))</f>
        <v>0</v>
      </c>
      <c r="J136" s="208">
        <f t="shared" si="8"/>
        <v>0</v>
      </c>
      <c r="K136" s="118"/>
      <c r="L136" s="3"/>
    </row>
    <row r="137" spans="1:14">
      <c r="A137" s="189" t="str">
        <f t="shared" si="6"/>
        <v>VRAI</v>
      </c>
      <c r="B137" s="52" t="str">
        <f t="array" ref="B137">IF(ROWS(B$4:B137)&lt;=COUNTIF('BG Justif'!$Q$5:$Q$995,$B$1),INDEX('BG Justif'!$A$5:$A$995,SMALL(IF('BG Justif'!$Q$5:$Q$995=$B$1,ROW('BG Justif'!$Q$5:$Q$995)-ROW('BG Justif'!$Q$5)+1),ROWS(B$4:B137))),"")</f>
        <v/>
      </c>
      <c r="C137" s="53">
        <f>IF(ISNA(VLOOKUP($B137,'BG Justif'!$A$5:$M$897,2,0)),0,VLOOKUP($B137,'BG Justif'!$A$5:$M$897,2,0))</f>
        <v>0</v>
      </c>
      <c r="D137" s="3">
        <f>IF(ISNA(VLOOKUP($B137,'BG Justif'!$A$5:$M$897,12,0)),0,VLOOKUP(B137,'BG Justif'!$A$5:$M$897,12,0))</f>
        <v>0</v>
      </c>
      <c r="E137" s="3"/>
      <c r="F137" s="3"/>
      <c r="G137" s="3"/>
      <c r="H137" s="3">
        <f t="shared" si="7"/>
        <v>0</v>
      </c>
      <c r="I137" s="3">
        <f>IF(ISNA(VLOOKUP($B137,'BG Justif'!$A$5:$M$897,13,0)),0,VLOOKUP($B137,'BG Justif'!$A$5:$M$897,13,0))</f>
        <v>0</v>
      </c>
      <c r="J137" s="208">
        <f t="shared" si="8"/>
        <v>0</v>
      </c>
      <c r="K137" s="118"/>
      <c r="L137" s="3"/>
    </row>
    <row r="138" spans="1:14">
      <c r="A138" s="189" t="str">
        <f t="shared" si="6"/>
        <v>VRAI</v>
      </c>
      <c r="B138" s="52" t="str">
        <f t="array" ref="B138">IF(ROWS(B$4:B138)&lt;=COUNTIF('BG Justif'!$Q$5:$Q$995,$B$1),INDEX('BG Justif'!$A$5:$A$995,SMALL(IF('BG Justif'!$Q$5:$Q$995=$B$1,ROW('BG Justif'!$Q$5:$Q$995)-ROW('BG Justif'!$Q$5)+1),ROWS(B$4:B138))),"")</f>
        <v/>
      </c>
      <c r="C138" s="53">
        <f>IF(ISNA(VLOOKUP($B138,'BG Justif'!$A$5:$M$897,2,0)),0,VLOOKUP($B138,'BG Justif'!$A$5:$M$897,2,0))</f>
        <v>0</v>
      </c>
      <c r="D138" s="3">
        <f>IF(ISNA(VLOOKUP($B138,'BG Justif'!$A$5:$M$897,12,0)),0,VLOOKUP(B138,'BG Justif'!$A$5:$M$897,12,0))</f>
        <v>0</v>
      </c>
      <c r="E138" s="3"/>
      <c r="F138" s="3"/>
      <c r="G138" s="3"/>
      <c r="H138" s="3">
        <f t="shared" si="7"/>
        <v>0</v>
      </c>
      <c r="I138" s="3">
        <f>IF(ISNA(VLOOKUP($B138,'BG Justif'!$A$5:$M$897,13,0)),0,VLOOKUP($B138,'BG Justif'!$A$5:$M$897,13,0))</f>
        <v>0</v>
      </c>
      <c r="J138" s="208">
        <f t="shared" si="8"/>
        <v>0</v>
      </c>
      <c r="K138" s="118"/>
      <c r="L138" s="3"/>
    </row>
    <row r="139" spans="1:14">
      <c r="A139" s="189" t="str">
        <f t="shared" si="6"/>
        <v>VRAI</v>
      </c>
      <c r="B139" s="52" t="str">
        <f t="array" ref="B139">IF(ROWS(B$4:B139)&lt;=COUNTIF('BG Justif'!$Q$5:$Q$995,$B$1),INDEX('BG Justif'!$A$5:$A$995,SMALL(IF('BG Justif'!$Q$5:$Q$995=$B$1,ROW('BG Justif'!$Q$5:$Q$995)-ROW('BG Justif'!$Q$5)+1),ROWS(B$4:B139))),"")</f>
        <v/>
      </c>
      <c r="C139" s="53">
        <f>IF(ISNA(VLOOKUP($B139,'BG Justif'!$A$5:$M$897,2,0)),0,VLOOKUP($B139,'BG Justif'!$A$5:$M$897,2,0))</f>
        <v>0</v>
      </c>
      <c r="D139" s="3">
        <f>IF(ISNA(VLOOKUP($B139,'BG Justif'!$A$5:$M$897,12,0)),0,VLOOKUP(B139,'BG Justif'!$A$5:$M$897,12,0))</f>
        <v>0</v>
      </c>
      <c r="E139" s="3"/>
      <c r="F139" s="3"/>
      <c r="G139" s="3"/>
      <c r="H139" s="3">
        <f t="shared" si="7"/>
        <v>0</v>
      </c>
      <c r="I139" s="3">
        <f>IF(ISNA(VLOOKUP($B139,'BG Justif'!$A$5:$M$897,13,0)),0,VLOOKUP($B139,'BG Justif'!$A$5:$M$897,13,0))</f>
        <v>0</v>
      </c>
      <c r="J139" s="208">
        <f t="shared" si="8"/>
        <v>0</v>
      </c>
      <c r="K139" s="118"/>
      <c r="L139" s="3"/>
    </row>
    <row r="140" spans="1:14">
      <c r="A140" s="189" t="str">
        <f t="shared" si="6"/>
        <v>VRAI</v>
      </c>
      <c r="B140" s="52" t="str">
        <f t="array" ref="B140">IF(ROWS(B$4:B140)&lt;=COUNTIF('BG Justif'!$Q$5:$Q$995,$B$1),INDEX('BG Justif'!$A$5:$A$995,SMALL(IF('BG Justif'!$Q$5:$Q$995=$B$1,ROW('BG Justif'!$Q$5:$Q$995)-ROW('BG Justif'!$Q$5)+1),ROWS(B$4:B140))),"")</f>
        <v/>
      </c>
      <c r="C140" s="53">
        <f>IF(ISNA(VLOOKUP($B140,'BG Justif'!$A$5:$M$897,2,0)),0,VLOOKUP($B140,'BG Justif'!$A$5:$M$897,2,0))</f>
        <v>0</v>
      </c>
      <c r="D140" s="3">
        <f>IF(ISNA(VLOOKUP($B140,'BG Justif'!$A$5:$M$897,12,0)),0,VLOOKUP(B140,'BG Justif'!$A$5:$M$897,12,0))</f>
        <v>0</v>
      </c>
      <c r="E140" s="3"/>
      <c r="F140" s="3"/>
      <c r="G140" s="3"/>
      <c r="H140" s="3">
        <f t="shared" si="7"/>
        <v>0</v>
      </c>
      <c r="I140" s="3">
        <f>IF(ISNA(VLOOKUP($B140,'BG Justif'!$A$5:$M$897,13,0)),0,VLOOKUP($B140,'BG Justif'!$A$5:$M$897,13,0))</f>
        <v>0</v>
      </c>
      <c r="J140" s="208">
        <f t="shared" si="8"/>
        <v>0</v>
      </c>
      <c r="K140" s="118"/>
      <c r="L140" s="3"/>
    </row>
    <row r="141" spans="1:14">
      <c r="A141" s="189" t="str">
        <f t="shared" si="6"/>
        <v>VRAI</v>
      </c>
      <c r="B141" s="52" t="str">
        <f t="array" ref="B141">IF(ROWS(B$4:B141)&lt;=COUNTIF('BG Justif'!$Q$5:$Q$995,$B$1),INDEX('BG Justif'!$A$5:$A$995,SMALL(IF('BG Justif'!$Q$5:$Q$995=$B$1,ROW('BG Justif'!$Q$5:$Q$995)-ROW('BG Justif'!$Q$5)+1),ROWS(B$4:B141))),"")</f>
        <v/>
      </c>
      <c r="C141" s="53">
        <f>IF(ISNA(VLOOKUP($B141,'BG Justif'!$A$5:$M$897,2,0)),0,VLOOKUP($B141,'BG Justif'!$A$5:$M$897,2,0))</f>
        <v>0</v>
      </c>
      <c r="D141" s="3">
        <f>IF(ISNA(VLOOKUP($B141,'BG Justif'!$A$5:$M$897,12,0)),0,VLOOKUP(B141,'BG Justif'!$A$5:$M$897,12,0))</f>
        <v>0</v>
      </c>
      <c r="E141" s="3"/>
      <c r="F141" s="3"/>
      <c r="G141" s="3"/>
      <c r="H141" s="3">
        <f t="shared" si="7"/>
        <v>0</v>
      </c>
      <c r="I141" s="3">
        <f>IF(ISNA(VLOOKUP($B141,'BG Justif'!$A$5:$M$897,13,0)),0,VLOOKUP($B141,'BG Justif'!$A$5:$M$897,13,0))</f>
        <v>0</v>
      </c>
      <c r="J141" s="208">
        <f t="shared" si="8"/>
        <v>0</v>
      </c>
      <c r="K141" s="118"/>
      <c r="L141" s="3"/>
    </row>
    <row r="142" spans="1:14">
      <c r="A142" s="189" t="str">
        <f t="shared" si="6"/>
        <v>VRAI</v>
      </c>
      <c r="C142" s="51">
        <f>IF(ISNA(VLOOKUP($B142,'BG Justif'!$A$5:$M$897,2,0)),0,VLOOKUP($B142,'BG Justif'!$A$5:$M$897,2,0))</f>
        <v>0</v>
      </c>
      <c r="D142" s="3">
        <f>IF(ISNA(VLOOKUP($B142,'BG Justif'!$A$5:$M$897,12,0)),0,VLOOKUP(B142,'BG Justif'!$A$5:$M$897,12,0))</f>
        <v>0</v>
      </c>
      <c r="E142" s="3"/>
      <c r="F142" s="3"/>
      <c r="G142" s="3"/>
      <c r="H142" s="3">
        <f t="shared" si="7"/>
        <v>0</v>
      </c>
      <c r="I142" s="3">
        <f>IF(ISNA(VLOOKUP($B142,'BG Justif'!$A$5:$M$897,13,0)),0,VLOOKUP($B142,'BG Justif'!$A$5:$M$897,13,0))</f>
        <v>0</v>
      </c>
      <c r="J142" s="208">
        <f t="shared" si="8"/>
        <v>0</v>
      </c>
      <c r="K142" s="118"/>
      <c r="L142" s="3"/>
    </row>
    <row r="143" spans="1:14">
      <c r="A143" s="189" t="str">
        <f t="shared" si="6"/>
        <v>VRAI</v>
      </c>
      <c r="C143" s="23" t="s">
        <v>1</v>
      </c>
      <c r="D143" s="27">
        <f t="shared" ref="D143" si="9">SUM(D4:D142)</f>
        <v>948567.87</v>
      </c>
      <c r="E143" s="27">
        <f t="shared" ref="E143" si="10">SUM(E4:E142)</f>
        <v>0</v>
      </c>
      <c r="F143" s="27">
        <f t="shared" ref="F143" si="11">SUM(F4:F142)</f>
        <v>0</v>
      </c>
      <c r="G143" s="27">
        <f t="shared" ref="G143" si="12">SUM(G4:G142)</f>
        <v>0</v>
      </c>
      <c r="H143" s="27">
        <f t="shared" ref="H143" si="13">SUM(H4:H142)</f>
        <v>948567.87</v>
      </c>
      <c r="I143" s="27">
        <f t="shared" ref="I143:J143" si="14">SUM(I4:I142)</f>
        <v>959456.5</v>
      </c>
      <c r="J143" s="209">
        <f t="shared" si="14"/>
        <v>-10888.629999999994</v>
      </c>
      <c r="K143" s="199" t="s">
        <v>45</v>
      </c>
      <c r="L143" s="112" t="s">
        <v>46</v>
      </c>
    </row>
    <row r="144" spans="1:14">
      <c r="A144" s="189" t="str">
        <f t="shared" si="6"/>
        <v>VRAI</v>
      </c>
      <c r="C144" s="28"/>
      <c r="D144" s="67"/>
      <c r="E144" s="67"/>
      <c r="F144" s="67"/>
      <c r="G144" s="29"/>
      <c r="I144" s="67"/>
      <c r="J144" s="210"/>
      <c r="N144" s="6"/>
    </row>
    <row r="145" spans="1:13">
      <c r="A145" s="189" t="str">
        <f t="shared" si="6"/>
        <v>VRAI</v>
      </c>
      <c r="C145" s="30" t="s">
        <v>24</v>
      </c>
      <c r="D145" s="29"/>
      <c r="E145" s="29"/>
      <c r="F145" s="29"/>
      <c r="G145" s="29"/>
      <c r="H145" s="74"/>
      <c r="I145" s="12"/>
      <c r="J145" s="76"/>
    </row>
    <row r="146" spans="1:13">
      <c r="A146" s="189" t="str">
        <f t="shared" si="6"/>
        <v>VRAI</v>
      </c>
      <c r="D146" s="6"/>
      <c r="E146" s="6"/>
      <c r="F146" s="6"/>
      <c r="G146" s="6"/>
      <c r="H146" s="6"/>
      <c r="I146" s="6"/>
      <c r="J146" s="77"/>
    </row>
    <row r="147" spans="1:13" ht="27">
      <c r="A147" s="189" t="str">
        <f t="shared" si="6"/>
        <v>VRAI</v>
      </c>
      <c r="C147" s="19" t="s">
        <v>18</v>
      </c>
      <c r="D147" s="31" t="s">
        <v>12</v>
      </c>
      <c r="E147" s="31" t="s">
        <v>8</v>
      </c>
      <c r="F147" s="32" t="s">
        <v>5</v>
      </c>
      <c r="G147" s="31" t="s">
        <v>14</v>
      </c>
      <c r="H147" s="31" t="s">
        <v>6</v>
      </c>
      <c r="I147" s="48" t="str">
        <f>+I3</f>
        <v>Solde Compta 31/12/2017</v>
      </c>
      <c r="J147" s="82" t="s">
        <v>72</v>
      </c>
      <c r="K147" s="204" t="s">
        <v>34</v>
      </c>
      <c r="L147" s="31" t="s">
        <v>35</v>
      </c>
    </row>
    <row r="148" spans="1:13">
      <c r="A148" s="189" t="str">
        <f t="shared" si="6"/>
        <v>FAUX</v>
      </c>
      <c r="B148" s="52">
        <v>28121000</v>
      </c>
      <c r="C148" s="53">
        <f>IF(ISNA(VLOOKUP($B148,'BG Justif'!$A$5:$M$897,2,0)),0,VLOOKUP($B148,'BG Justif'!$A$5:$M$897,2,0))</f>
        <v>0</v>
      </c>
      <c r="D148" s="3">
        <f>IF(ISNA(VLOOKUP($B148,'BG Justif'!$A$5:$M$897,12,0)),0,VLOOKUP(B148,'BG Justif'!$A$5:$M$897,12,0))</f>
        <v>0</v>
      </c>
      <c r="E148" s="3"/>
      <c r="F148" s="3"/>
      <c r="G148" s="3"/>
      <c r="H148" s="3">
        <f t="shared" ref="H148:H211" si="15">+D148+E148-F148+G148</f>
        <v>0</v>
      </c>
      <c r="I148" s="3">
        <f>IF(ISNA(VLOOKUP($B148,'BG Justif'!$A$5:$M$897,13,0)),0,VLOOKUP($B148,'BG Justif'!$A$5:$M$897,13,0))</f>
        <v>0</v>
      </c>
      <c r="J148" s="208">
        <f t="shared" ref="J148:J211" si="16">+H148-I148</f>
        <v>0</v>
      </c>
      <c r="K148" s="118"/>
      <c r="L148" s="3"/>
    </row>
    <row r="149" spans="1:13">
      <c r="A149" s="189" t="str">
        <f t="shared" si="6"/>
        <v>FAUX</v>
      </c>
      <c r="B149" s="52">
        <v>28125000</v>
      </c>
      <c r="C149" s="53">
        <f>IF(ISNA(VLOOKUP($B149,'BG Justif'!$A$5:$M$897,2,0)),0,VLOOKUP($B149,'BG Justif'!$A$5:$M$897,2,0))</f>
        <v>0</v>
      </c>
      <c r="D149" s="3">
        <f>IF(ISNA(VLOOKUP($B149,'BG Justif'!$A$5:$M$897,12,0)),0,VLOOKUP(B149,'BG Justif'!$A$5:$M$897,12,0))</f>
        <v>0</v>
      </c>
      <c r="E149" s="3"/>
      <c r="F149" s="3"/>
      <c r="G149" s="3"/>
      <c r="H149" s="3">
        <f t="shared" si="15"/>
        <v>0</v>
      </c>
      <c r="I149" s="3">
        <f>IF(ISNA(VLOOKUP($B149,'BG Justif'!$A$5:$M$897,13,0)),0,VLOOKUP($B149,'BG Justif'!$A$5:$M$897,13,0))</f>
        <v>0</v>
      </c>
      <c r="J149" s="208">
        <f t="shared" si="16"/>
        <v>0</v>
      </c>
      <c r="K149" s="118"/>
      <c r="L149" s="3"/>
    </row>
    <row r="150" spans="1:13">
      <c r="A150" s="189" t="str">
        <f t="shared" si="6"/>
        <v>FAUX</v>
      </c>
      <c r="B150" s="52">
        <v>28131000</v>
      </c>
      <c r="C150" s="53">
        <f>IF(ISNA(VLOOKUP($B150,'BG Justif'!$A$5:$M$897,2,0)),0,VLOOKUP($B150,'BG Justif'!$A$5:$M$897,2,0))</f>
        <v>0</v>
      </c>
      <c r="D150" s="3">
        <f>IF(ISNA(VLOOKUP($B150,'BG Justif'!$A$5:$M$897,12,0)),0,VLOOKUP(B150,'BG Justif'!$A$5:$M$897,12,0))</f>
        <v>0</v>
      </c>
      <c r="E150" s="3"/>
      <c r="F150" s="3"/>
      <c r="G150" s="3"/>
      <c r="H150" s="3">
        <f t="shared" si="15"/>
        <v>0</v>
      </c>
      <c r="I150" s="3">
        <f>IF(ISNA(VLOOKUP($B150,'BG Justif'!$A$5:$M$897,13,0)),0,VLOOKUP($B150,'BG Justif'!$A$5:$M$897,13,0))</f>
        <v>0</v>
      </c>
      <c r="J150" s="208">
        <f t="shared" si="16"/>
        <v>0</v>
      </c>
      <c r="K150" s="118"/>
      <c r="L150" s="3"/>
    </row>
    <row r="151" spans="1:13">
      <c r="A151" s="189" t="str">
        <f t="shared" si="6"/>
        <v>FAUX</v>
      </c>
      <c r="B151" s="52">
        <v>28131001</v>
      </c>
      <c r="C151" s="53">
        <f>IF(ISNA(VLOOKUP($B151,'BG Justif'!$A$5:$M$897,2,0)),0,VLOOKUP($B151,'BG Justif'!$A$5:$M$897,2,0))</f>
        <v>0</v>
      </c>
      <c r="D151" s="3">
        <f>IF(ISNA(VLOOKUP($B151,'BG Justif'!$A$5:$M$897,12,0)),0,VLOOKUP(B151,'BG Justif'!$A$5:$M$897,12,0))</f>
        <v>0</v>
      </c>
      <c r="E151" s="3"/>
      <c r="F151" s="3"/>
      <c r="G151" s="3"/>
      <c r="H151" s="3">
        <f t="shared" si="15"/>
        <v>0</v>
      </c>
      <c r="I151" s="3">
        <f>IF(ISNA(VLOOKUP($B151,'BG Justif'!$A$5:$M$897,13,0)),0,VLOOKUP($B151,'BG Justif'!$A$5:$M$897,13,0))</f>
        <v>0</v>
      </c>
      <c r="J151" s="208">
        <f t="shared" si="16"/>
        <v>0</v>
      </c>
      <c r="K151" s="118"/>
      <c r="L151" s="3"/>
    </row>
    <row r="152" spans="1:13">
      <c r="A152" s="189" t="str">
        <f t="shared" si="6"/>
        <v>FAUX</v>
      </c>
      <c r="B152" s="52">
        <v>28131002</v>
      </c>
      <c r="C152" s="53">
        <f>IF(ISNA(VLOOKUP($B152,'BG Justif'!$A$5:$M$897,2,0)),0,VLOOKUP($B152,'BG Justif'!$A$5:$M$897,2,0))</f>
        <v>0</v>
      </c>
      <c r="D152" s="3">
        <f>IF(ISNA(VLOOKUP($B152,'BG Justif'!$A$5:$M$897,12,0)),0,VLOOKUP(B152,'BG Justif'!$A$5:$M$897,12,0))</f>
        <v>0</v>
      </c>
      <c r="E152" s="3"/>
      <c r="F152" s="3"/>
      <c r="G152" s="3"/>
      <c r="H152" s="3">
        <f t="shared" si="15"/>
        <v>0</v>
      </c>
      <c r="I152" s="3">
        <f>IF(ISNA(VLOOKUP($B152,'BG Justif'!$A$5:$M$897,13,0)),0,VLOOKUP($B152,'BG Justif'!$A$5:$M$897,13,0))</f>
        <v>0</v>
      </c>
      <c r="J152" s="208">
        <f t="shared" si="16"/>
        <v>0</v>
      </c>
      <c r="K152" s="118"/>
      <c r="L152" s="3"/>
    </row>
    <row r="153" spans="1:13">
      <c r="A153" s="189" t="str">
        <f t="shared" si="6"/>
        <v>FAUX</v>
      </c>
      <c r="B153" s="52">
        <v>28131010</v>
      </c>
      <c r="C153" s="53">
        <f>IF(ISNA(VLOOKUP($B153,'BG Justif'!$A$5:$M$897,2,0)),0,VLOOKUP($B153,'BG Justif'!$A$5:$M$897,2,0))</f>
        <v>0</v>
      </c>
      <c r="D153" s="3">
        <f>IF(ISNA(VLOOKUP($B153,'BG Justif'!$A$5:$M$897,12,0)),0,VLOOKUP(B153,'BG Justif'!$A$5:$M$897,12,0))</f>
        <v>0</v>
      </c>
      <c r="E153" s="3"/>
      <c r="F153" s="3"/>
      <c r="G153" s="3"/>
      <c r="H153" s="3">
        <f t="shared" si="15"/>
        <v>0</v>
      </c>
      <c r="I153" s="3">
        <f>IF(ISNA(VLOOKUP($B153,'BG Justif'!$A$5:$M$897,13,0)),0,VLOOKUP($B153,'BG Justif'!$A$5:$M$897,13,0))</f>
        <v>0</v>
      </c>
      <c r="J153" s="208">
        <f t="shared" si="16"/>
        <v>0</v>
      </c>
      <c r="K153" s="118"/>
      <c r="L153" s="3"/>
    </row>
    <row r="154" spans="1:13">
      <c r="A154" s="189" t="str">
        <f t="shared" si="6"/>
        <v>FAUX</v>
      </c>
      <c r="B154" s="52">
        <v>28131040</v>
      </c>
      <c r="C154" s="53">
        <f>IF(ISNA(VLOOKUP($B154,'BG Justif'!$A$5:$M$897,2,0)),0,VLOOKUP($B154,'BG Justif'!$A$5:$M$897,2,0))</f>
        <v>0</v>
      </c>
      <c r="D154" s="3">
        <f>IF(ISNA(VLOOKUP($B154,'BG Justif'!$A$5:$M$897,12,0)),0,VLOOKUP(B154,'BG Justif'!$A$5:$M$897,12,0))</f>
        <v>0</v>
      </c>
      <c r="E154" s="3"/>
      <c r="F154" s="3"/>
      <c r="G154" s="3"/>
      <c r="H154" s="3">
        <f t="shared" si="15"/>
        <v>0</v>
      </c>
      <c r="I154" s="3">
        <f>IF(ISNA(VLOOKUP($B154,'BG Justif'!$A$5:$M$897,13,0)),0,VLOOKUP($B154,'BG Justif'!$A$5:$M$897,13,0))</f>
        <v>0</v>
      </c>
      <c r="J154" s="208">
        <f t="shared" si="16"/>
        <v>0</v>
      </c>
      <c r="K154" s="118"/>
      <c r="L154" s="3"/>
    </row>
    <row r="155" spans="1:13" hidden="1">
      <c r="A155" s="189" t="str">
        <f t="shared" si="6"/>
        <v>FAUX</v>
      </c>
      <c r="B155" s="52">
        <v>28131100</v>
      </c>
      <c r="C155" s="53">
        <f>IF(ISNA(VLOOKUP($B155,'BG Justif'!$A$5:$M$897,2,0)),0,VLOOKUP($B155,'BG Justif'!$A$5:$M$897,2,0))</f>
        <v>0</v>
      </c>
      <c r="D155" s="3">
        <f>IF(ISNA(VLOOKUP($B155,'BG Justif'!$A$5:$M$897,12,0)),0,VLOOKUP(B155,'BG Justif'!$A$5:$M$897,12,0))</f>
        <v>0</v>
      </c>
      <c r="E155" s="3"/>
      <c r="F155" s="3"/>
      <c r="G155" s="3"/>
      <c r="H155" s="3">
        <f t="shared" si="15"/>
        <v>0</v>
      </c>
      <c r="I155" s="3">
        <f>IF(ISNA(VLOOKUP($B155,'BG Justif'!$A$5:$M$897,13,0)),0,VLOOKUP($B155,'BG Justif'!$A$5:$M$897,13,0))</f>
        <v>0</v>
      </c>
      <c r="J155" s="208">
        <f t="shared" si="16"/>
        <v>0</v>
      </c>
      <c r="K155" s="118"/>
      <c r="L155" s="3"/>
    </row>
    <row r="156" spans="1:13">
      <c r="A156" s="189" t="str">
        <f t="shared" si="6"/>
        <v>FAUX</v>
      </c>
      <c r="B156" s="52">
        <v>28131302</v>
      </c>
      <c r="C156" s="53">
        <f>IF(ISNA(VLOOKUP($B156,'BG Justif'!$A$5:$M$897,2,0)),0,VLOOKUP($B156,'BG Justif'!$A$5:$M$897,2,0))</f>
        <v>0</v>
      </c>
      <c r="D156" s="3">
        <f>IF(ISNA(VLOOKUP($B156,'BG Justif'!$A$5:$M$897,12,0)),0,VLOOKUP(B156,'BG Justif'!$A$5:$M$897,12,0))</f>
        <v>0</v>
      </c>
      <c r="E156" s="3"/>
      <c r="F156" s="3"/>
      <c r="G156" s="3"/>
      <c r="H156" s="3">
        <f t="shared" si="15"/>
        <v>0</v>
      </c>
      <c r="I156" s="3">
        <f>IF(ISNA(VLOOKUP($B156,'BG Justif'!$A$5:$M$897,13,0)),0,VLOOKUP($B156,'BG Justif'!$A$5:$M$897,13,0))</f>
        <v>0</v>
      </c>
      <c r="J156" s="208">
        <f t="shared" si="16"/>
        <v>0</v>
      </c>
      <c r="K156" s="118"/>
      <c r="L156" s="3"/>
    </row>
    <row r="157" spans="1:13">
      <c r="A157" s="189" t="str">
        <f t="shared" si="6"/>
        <v>FAUX</v>
      </c>
      <c r="B157" s="52">
        <v>28135000</v>
      </c>
      <c r="C157" s="53">
        <f>IF(ISNA(VLOOKUP($B157,'BG Justif'!$A$5:$M$897,2,0)),0,VLOOKUP($B157,'BG Justif'!$A$5:$M$897,2,0))</f>
        <v>0</v>
      </c>
      <c r="D157" s="3">
        <f>IF(ISNA(VLOOKUP($B157,'BG Justif'!$A$5:$M$897,12,0)),0,VLOOKUP(B157,'BG Justif'!$A$5:$M$897,12,0))</f>
        <v>0</v>
      </c>
      <c r="E157" s="3"/>
      <c r="F157" s="3"/>
      <c r="G157" s="3"/>
      <c r="H157" s="3">
        <f t="shared" si="15"/>
        <v>0</v>
      </c>
      <c r="I157" s="3">
        <f>IF(ISNA(VLOOKUP($B157,'BG Justif'!$A$5:$M$897,13,0)),0,VLOOKUP($B157,'BG Justif'!$A$5:$M$897,13,0))</f>
        <v>0</v>
      </c>
      <c r="J157" s="208">
        <f t="shared" si="16"/>
        <v>0</v>
      </c>
      <c r="K157" s="118"/>
      <c r="L157" s="3"/>
    </row>
    <row r="158" spans="1:13">
      <c r="A158" s="189" t="str">
        <f t="shared" si="6"/>
        <v>FAUX</v>
      </c>
      <c r="B158" s="52">
        <v>28135001</v>
      </c>
      <c r="C158" s="53">
        <f>IF(ISNA(VLOOKUP($B158,'BG Justif'!$A$5:$M$897,2,0)),0,VLOOKUP($B158,'BG Justif'!$A$5:$M$897,2,0))</f>
        <v>0</v>
      </c>
      <c r="D158" s="3">
        <f>IF(ISNA(VLOOKUP($B158,'BG Justif'!$A$5:$M$897,12,0)),0,VLOOKUP(B158,'BG Justif'!$A$5:$M$897,12,0))</f>
        <v>0</v>
      </c>
      <c r="E158" s="3"/>
      <c r="F158" s="3"/>
      <c r="G158" s="3"/>
      <c r="H158" s="3">
        <f t="shared" si="15"/>
        <v>0</v>
      </c>
      <c r="I158" s="3">
        <f>IF(ISNA(VLOOKUP($B158,'BG Justif'!$A$5:$M$897,13,0)),0,VLOOKUP($B158,'BG Justif'!$A$5:$M$897,13,0))</f>
        <v>0</v>
      </c>
      <c r="J158" s="208">
        <f t="shared" si="16"/>
        <v>0</v>
      </c>
      <c r="K158" s="118"/>
      <c r="L158" s="3"/>
    </row>
    <row r="159" spans="1:13">
      <c r="A159" s="189" t="str">
        <f t="shared" si="6"/>
        <v>FAUX</v>
      </c>
      <c r="B159" s="52">
        <v>28135002</v>
      </c>
      <c r="C159" s="53">
        <f>IF(ISNA(VLOOKUP($B159,'BG Justif'!$A$5:$M$897,2,0)),0,VLOOKUP($B159,'BG Justif'!$A$5:$M$897,2,0))</f>
        <v>0</v>
      </c>
      <c r="D159" s="3">
        <f>IF(ISNA(VLOOKUP($B159,'BG Justif'!$A$5:$M$897,12,0)),0,VLOOKUP(B159,'BG Justif'!$A$5:$M$897,12,0))</f>
        <v>0</v>
      </c>
      <c r="E159" s="3"/>
      <c r="F159" s="3"/>
      <c r="G159" s="3"/>
      <c r="H159" s="3">
        <f t="shared" si="15"/>
        <v>0</v>
      </c>
      <c r="I159" s="3">
        <f>IF(ISNA(VLOOKUP($B159,'BG Justif'!$A$5:$M$897,13,0)),0,VLOOKUP($B159,'BG Justif'!$A$5:$M$897,13,0))</f>
        <v>0</v>
      </c>
      <c r="J159" s="208">
        <f t="shared" si="16"/>
        <v>0</v>
      </c>
      <c r="K159" s="118"/>
      <c r="L159" s="3"/>
    </row>
    <row r="160" spans="1:13">
      <c r="A160" s="189" t="str">
        <f t="shared" si="6"/>
        <v>FAUX</v>
      </c>
      <c r="B160" s="52">
        <v>28135010</v>
      </c>
      <c r="C160" s="53">
        <f>IF(ISNA(VLOOKUP($B160,'BG Justif'!$A$5:$M$897,2,0)),0,VLOOKUP($B160,'BG Justif'!$A$5:$M$897,2,0))</f>
        <v>0</v>
      </c>
      <c r="D160" s="3">
        <f>IF(ISNA(VLOOKUP($B160,'BG Justif'!$A$5:$M$897,12,0)),0,VLOOKUP(B160,'BG Justif'!$A$5:$M$897,12,0))</f>
        <v>0</v>
      </c>
      <c r="E160" s="3"/>
      <c r="F160" s="3"/>
      <c r="G160" s="3"/>
      <c r="H160" s="3">
        <f t="shared" si="15"/>
        <v>0</v>
      </c>
      <c r="I160" s="3">
        <f>IF(ISNA(VLOOKUP($B160,'BG Justif'!$A$5:$M$897,13,0)),0,VLOOKUP($B160,'BG Justif'!$A$5:$M$897,13,0))</f>
        <v>0</v>
      </c>
      <c r="J160" s="208">
        <f t="shared" si="16"/>
        <v>0</v>
      </c>
      <c r="K160" s="118"/>
      <c r="L160" s="3"/>
      <c r="M160" s="6"/>
    </row>
    <row r="161" spans="1:13">
      <c r="A161" s="189" t="str">
        <f t="shared" si="6"/>
        <v>FAUX</v>
      </c>
      <c r="B161" s="52">
        <v>28135011</v>
      </c>
      <c r="C161" s="53">
        <f>IF(ISNA(VLOOKUP($B161,'BG Justif'!$A$5:$M$897,2,0)),0,VLOOKUP($B161,'BG Justif'!$A$5:$M$897,2,0))</f>
        <v>0</v>
      </c>
      <c r="D161" s="3">
        <f>IF(ISNA(VLOOKUP($B161,'BG Justif'!$A$5:$M$897,12,0)),0,VLOOKUP(B161,'BG Justif'!$A$5:$M$897,12,0))</f>
        <v>0</v>
      </c>
      <c r="E161" s="3"/>
      <c r="F161" s="3"/>
      <c r="G161" s="3"/>
      <c r="H161" s="3">
        <f t="shared" si="15"/>
        <v>0</v>
      </c>
      <c r="I161" s="3">
        <f>IF(ISNA(VLOOKUP($B161,'BG Justif'!$A$5:$M$897,13,0)),0,VLOOKUP($B161,'BG Justif'!$A$5:$M$897,13,0))</f>
        <v>0</v>
      </c>
      <c r="J161" s="208">
        <f t="shared" si="16"/>
        <v>0</v>
      </c>
      <c r="K161" s="118"/>
      <c r="L161" s="3"/>
      <c r="M161" s="6"/>
    </row>
    <row r="162" spans="1:13">
      <c r="A162" s="189" t="str">
        <f t="shared" si="6"/>
        <v>FAUX</v>
      </c>
      <c r="B162" s="52">
        <v>28135012</v>
      </c>
      <c r="C162" s="53">
        <f>IF(ISNA(VLOOKUP($B162,'BG Justif'!$A$5:$M$897,2,0)),0,VLOOKUP($B162,'BG Justif'!$A$5:$M$897,2,0))</f>
        <v>0</v>
      </c>
      <c r="D162" s="3">
        <f>IF(ISNA(VLOOKUP($B162,'BG Justif'!$A$5:$M$897,12,0)),0,VLOOKUP(B162,'BG Justif'!$A$5:$M$897,12,0))</f>
        <v>0</v>
      </c>
      <c r="E162" s="3"/>
      <c r="F162" s="3"/>
      <c r="G162" s="3"/>
      <c r="H162" s="3">
        <f t="shared" si="15"/>
        <v>0</v>
      </c>
      <c r="I162" s="3">
        <f>IF(ISNA(VLOOKUP($B162,'BG Justif'!$A$5:$M$897,13,0)),0,VLOOKUP($B162,'BG Justif'!$A$5:$M$897,13,0))</f>
        <v>0</v>
      </c>
      <c r="J162" s="208">
        <f t="shared" si="16"/>
        <v>0</v>
      </c>
      <c r="K162" s="118"/>
      <c r="L162" s="3"/>
      <c r="M162" s="6"/>
    </row>
    <row r="163" spans="1:13">
      <c r="A163" s="189" t="str">
        <f t="shared" si="6"/>
        <v>FAUX</v>
      </c>
      <c r="B163" s="52">
        <v>28135013</v>
      </c>
      <c r="C163" s="53">
        <f>IF(ISNA(VLOOKUP($B163,'BG Justif'!$A$5:$M$897,2,0)),0,VLOOKUP($B163,'BG Justif'!$A$5:$M$897,2,0))</f>
        <v>0</v>
      </c>
      <c r="D163" s="3">
        <f>IF(ISNA(VLOOKUP($B163,'BG Justif'!$A$5:$M$897,12,0)),0,VLOOKUP(B163,'BG Justif'!$A$5:$M$897,12,0))</f>
        <v>0</v>
      </c>
      <c r="E163" s="3"/>
      <c r="F163" s="3"/>
      <c r="G163" s="3"/>
      <c r="H163" s="3">
        <f t="shared" si="15"/>
        <v>0</v>
      </c>
      <c r="I163" s="3">
        <f>IF(ISNA(VLOOKUP($B163,'BG Justif'!$A$5:$M$897,13,0)),0,VLOOKUP($B163,'BG Justif'!$A$5:$M$897,13,0))</f>
        <v>0</v>
      </c>
      <c r="J163" s="208">
        <f t="shared" si="16"/>
        <v>0</v>
      </c>
      <c r="K163" s="118"/>
      <c r="L163" s="3"/>
      <c r="M163" s="6"/>
    </row>
    <row r="164" spans="1:13">
      <c r="A164" s="189" t="str">
        <f t="shared" si="6"/>
        <v>FAUX</v>
      </c>
      <c r="B164" s="52">
        <v>28135014</v>
      </c>
      <c r="C164" s="53">
        <f>IF(ISNA(VLOOKUP($B164,'BG Justif'!$A$5:$M$897,2,0)),0,VLOOKUP($B164,'BG Justif'!$A$5:$M$897,2,0))</f>
        <v>0</v>
      </c>
      <c r="D164" s="3">
        <f>IF(ISNA(VLOOKUP($B164,'BG Justif'!$A$5:$M$897,12,0)),0,VLOOKUP(B164,'BG Justif'!$A$5:$M$897,12,0))</f>
        <v>0</v>
      </c>
      <c r="E164" s="3"/>
      <c r="F164" s="3"/>
      <c r="G164" s="3"/>
      <c r="H164" s="3">
        <f t="shared" si="15"/>
        <v>0</v>
      </c>
      <c r="I164" s="3">
        <f>IF(ISNA(VLOOKUP($B164,'BG Justif'!$A$5:$M$897,13,0)),0,VLOOKUP($B164,'BG Justif'!$A$5:$M$897,13,0))</f>
        <v>0</v>
      </c>
      <c r="J164" s="208">
        <f t="shared" si="16"/>
        <v>0</v>
      </c>
      <c r="K164" s="118"/>
      <c r="L164" s="3"/>
      <c r="M164" s="6"/>
    </row>
    <row r="165" spans="1:13">
      <c r="A165" s="189" t="str">
        <f t="shared" si="6"/>
        <v>FAUX</v>
      </c>
      <c r="B165" s="52">
        <v>28135015</v>
      </c>
      <c r="C165" s="53">
        <f>IF(ISNA(VLOOKUP($B165,'BG Justif'!$A$5:$M$897,2,0)),0,VLOOKUP($B165,'BG Justif'!$A$5:$M$897,2,0))</f>
        <v>0</v>
      </c>
      <c r="D165" s="3">
        <f>IF(ISNA(VLOOKUP($B165,'BG Justif'!$A$5:$M$897,12,0)),0,VLOOKUP(B165,'BG Justif'!$A$5:$M$897,12,0))</f>
        <v>0</v>
      </c>
      <c r="E165" s="3"/>
      <c r="F165" s="3"/>
      <c r="G165" s="3"/>
      <c r="H165" s="3">
        <f t="shared" si="15"/>
        <v>0</v>
      </c>
      <c r="I165" s="3">
        <f>IF(ISNA(VLOOKUP($B165,'BG Justif'!$A$5:$M$897,13,0)),0,VLOOKUP($B165,'BG Justif'!$A$5:$M$897,13,0))</f>
        <v>0</v>
      </c>
      <c r="J165" s="208">
        <f t="shared" si="16"/>
        <v>0</v>
      </c>
      <c r="K165" s="118"/>
      <c r="L165" s="3"/>
      <c r="M165" s="6"/>
    </row>
    <row r="166" spans="1:13">
      <c r="A166" s="189" t="str">
        <f t="shared" si="6"/>
        <v>FAUX</v>
      </c>
      <c r="B166" s="52">
        <v>28135016</v>
      </c>
      <c r="C166" s="53">
        <f>IF(ISNA(VLOOKUP($B166,'BG Justif'!$A$5:$M$897,2,0)),0,VLOOKUP($B166,'BG Justif'!$A$5:$M$897,2,0))</f>
        <v>0</v>
      </c>
      <c r="D166" s="3">
        <f>IF(ISNA(VLOOKUP($B166,'BG Justif'!$A$5:$M$897,12,0)),0,VLOOKUP(B166,'BG Justif'!$A$5:$M$897,12,0))</f>
        <v>0</v>
      </c>
      <c r="E166" s="3"/>
      <c r="F166" s="3"/>
      <c r="G166" s="3"/>
      <c r="H166" s="3">
        <f t="shared" si="15"/>
        <v>0</v>
      </c>
      <c r="I166" s="3">
        <f>IF(ISNA(VLOOKUP($B166,'BG Justif'!$A$5:$M$897,13,0)),0,VLOOKUP($B166,'BG Justif'!$A$5:$M$897,13,0))</f>
        <v>0</v>
      </c>
      <c r="J166" s="208">
        <f t="shared" si="16"/>
        <v>0</v>
      </c>
      <c r="K166" s="118"/>
      <c r="L166" s="3"/>
      <c r="M166" s="6"/>
    </row>
    <row r="167" spans="1:13">
      <c r="A167" s="189" t="str">
        <f t="shared" si="6"/>
        <v>FAUX</v>
      </c>
      <c r="B167" s="52">
        <v>28135017</v>
      </c>
      <c r="C167" s="53">
        <f>IF(ISNA(VLOOKUP($B167,'BG Justif'!$A$5:$M$897,2,0)),0,VLOOKUP($B167,'BG Justif'!$A$5:$M$897,2,0))</f>
        <v>0</v>
      </c>
      <c r="D167" s="3">
        <f>IF(ISNA(VLOOKUP($B167,'BG Justif'!$A$5:$M$897,12,0)),0,VLOOKUP(B167,'BG Justif'!$A$5:$M$897,12,0))</f>
        <v>0</v>
      </c>
      <c r="E167" s="3"/>
      <c r="F167" s="3"/>
      <c r="G167" s="3"/>
      <c r="H167" s="3">
        <f t="shared" si="15"/>
        <v>0</v>
      </c>
      <c r="I167" s="3">
        <f>IF(ISNA(VLOOKUP($B167,'BG Justif'!$A$5:$M$897,13,0)),0,VLOOKUP($B167,'BG Justif'!$A$5:$M$897,13,0))</f>
        <v>0</v>
      </c>
      <c r="J167" s="208">
        <f t="shared" si="16"/>
        <v>0</v>
      </c>
      <c r="K167" s="118"/>
      <c r="L167" s="3"/>
      <c r="M167" s="6"/>
    </row>
    <row r="168" spans="1:13">
      <c r="A168" s="189" t="str">
        <f t="shared" si="6"/>
        <v>FAUX</v>
      </c>
      <c r="B168" s="52">
        <v>28135019</v>
      </c>
      <c r="C168" s="53">
        <f>IF(ISNA(VLOOKUP($B168,'BG Justif'!$A$5:$M$897,2,0)),0,VLOOKUP($B168,'BG Justif'!$A$5:$M$897,2,0))</f>
        <v>0</v>
      </c>
      <c r="D168" s="3">
        <f>IF(ISNA(VLOOKUP($B168,'BG Justif'!$A$5:$M$897,12,0)),0,VLOOKUP(B168,'BG Justif'!$A$5:$M$897,12,0))</f>
        <v>0</v>
      </c>
      <c r="E168" s="3"/>
      <c r="F168" s="3"/>
      <c r="G168" s="3"/>
      <c r="H168" s="3">
        <f t="shared" si="15"/>
        <v>0</v>
      </c>
      <c r="I168" s="3">
        <f>IF(ISNA(VLOOKUP($B168,'BG Justif'!$A$5:$M$897,13,0)),0,VLOOKUP($B168,'BG Justif'!$A$5:$M$897,13,0))</f>
        <v>0</v>
      </c>
      <c r="J168" s="208">
        <f t="shared" si="16"/>
        <v>0</v>
      </c>
      <c r="K168" s="118"/>
      <c r="L168" s="3"/>
      <c r="M168" s="6"/>
    </row>
    <row r="169" spans="1:13">
      <c r="A169" s="189" t="str">
        <f t="shared" si="6"/>
        <v>FAUX</v>
      </c>
      <c r="B169" s="52">
        <v>28135021</v>
      </c>
      <c r="C169" s="53">
        <f>IF(ISNA(VLOOKUP($B169,'BG Justif'!$A$5:$M$897,2,0)),0,VLOOKUP($B169,'BG Justif'!$A$5:$M$897,2,0))</f>
        <v>0</v>
      </c>
      <c r="D169" s="3">
        <f>IF(ISNA(VLOOKUP($B169,'BG Justif'!$A$5:$M$897,12,0)),0,VLOOKUP(B169,'BG Justif'!$A$5:$M$897,12,0))</f>
        <v>0</v>
      </c>
      <c r="E169" s="3"/>
      <c r="F169" s="3"/>
      <c r="G169" s="3"/>
      <c r="H169" s="3">
        <f t="shared" si="15"/>
        <v>0</v>
      </c>
      <c r="I169" s="3">
        <f>IF(ISNA(VLOOKUP($B169,'BG Justif'!$A$5:$M$897,13,0)),0,VLOOKUP($B169,'BG Justif'!$A$5:$M$897,13,0))</f>
        <v>0</v>
      </c>
      <c r="J169" s="208">
        <f t="shared" si="16"/>
        <v>0</v>
      </c>
      <c r="K169" s="118"/>
      <c r="L169" s="3"/>
      <c r="M169" s="6"/>
    </row>
    <row r="170" spans="1:13">
      <c r="A170" s="189" t="str">
        <f t="shared" si="6"/>
        <v>FAUX</v>
      </c>
      <c r="B170" s="52">
        <v>28135071</v>
      </c>
      <c r="C170" s="53">
        <f>IF(ISNA(VLOOKUP($B170,'BG Justif'!$A$5:$M$897,2,0)),0,VLOOKUP($B170,'BG Justif'!$A$5:$M$897,2,0))</f>
        <v>0</v>
      </c>
      <c r="D170" s="3">
        <f>IF(ISNA(VLOOKUP($B170,'BG Justif'!$A$5:$M$897,12,0)),0,VLOOKUP(B170,'BG Justif'!$A$5:$M$897,12,0))</f>
        <v>0</v>
      </c>
      <c r="E170" s="3"/>
      <c r="F170" s="3"/>
      <c r="G170" s="3"/>
      <c r="H170" s="3">
        <f t="shared" si="15"/>
        <v>0</v>
      </c>
      <c r="I170" s="3">
        <f>IF(ISNA(VLOOKUP($B170,'BG Justif'!$A$5:$M$897,13,0)),0,VLOOKUP($B170,'BG Justif'!$A$5:$M$897,13,0))</f>
        <v>0</v>
      </c>
      <c r="J170" s="208">
        <f t="shared" si="16"/>
        <v>0</v>
      </c>
      <c r="K170" s="118"/>
      <c r="L170" s="3"/>
      <c r="M170" s="6"/>
    </row>
    <row r="171" spans="1:13">
      <c r="A171" s="189" t="str">
        <f t="shared" si="6"/>
        <v>FAUX</v>
      </c>
      <c r="B171" s="52">
        <v>28135101</v>
      </c>
      <c r="C171" s="53">
        <f>IF(ISNA(VLOOKUP($B171,'BG Justif'!$A$5:$M$897,2,0)),0,VLOOKUP($B171,'BG Justif'!$A$5:$M$897,2,0))</f>
        <v>0</v>
      </c>
      <c r="D171" s="3">
        <f>IF(ISNA(VLOOKUP($B171,'BG Justif'!$A$5:$M$897,12,0)),0,VLOOKUP(B171,'BG Justif'!$A$5:$M$897,12,0))</f>
        <v>0</v>
      </c>
      <c r="E171" s="3"/>
      <c r="F171" s="3"/>
      <c r="G171" s="3"/>
      <c r="H171" s="3">
        <f t="shared" si="15"/>
        <v>0</v>
      </c>
      <c r="I171" s="3">
        <f>IF(ISNA(VLOOKUP($B171,'BG Justif'!$A$5:$M$897,13,0)),0,VLOOKUP($B171,'BG Justif'!$A$5:$M$897,13,0))</f>
        <v>0</v>
      </c>
      <c r="J171" s="208">
        <f t="shared" si="16"/>
        <v>0</v>
      </c>
      <c r="K171" s="118"/>
      <c r="L171" s="3"/>
      <c r="M171" s="6"/>
    </row>
    <row r="172" spans="1:13">
      <c r="A172" s="189" t="str">
        <f t="shared" si="6"/>
        <v>FAUX</v>
      </c>
      <c r="B172" s="52">
        <v>28145000</v>
      </c>
      <c r="C172" s="53">
        <f>IF(ISNA(VLOOKUP($B172,'BG Justif'!$A$5:$M$897,2,0)),0,VLOOKUP($B172,'BG Justif'!$A$5:$M$897,2,0))</f>
        <v>0</v>
      </c>
      <c r="D172" s="3">
        <f>IF(ISNA(VLOOKUP($B172,'BG Justif'!$A$5:$M$897,12,0)),0,VLOOKUP(B172,'BG Justif'!$A$5:$M$897,12,0))</f>
        <v>0</v>
      </c>
      <c r="E172" s="3"/>
      <c r="F172" s="3"/>
      <c r="G172" s="3"/>
      <c r="H172" s="3">
        <f t="shared" si="15"/>
        <v>0</v>
      </c>
      <c r="I172" s="3">
        <f>IF(ISNA(VLOOKUP($B172,'BG Justif'!$A$5:$M$897,13,0)),0,VLOOKUP($B172,'BG Justif'!$A$5:$M$897,13,0))</f>
        <v>0</v>
      </c>
      <c r="J172" s="208">
        <f t="shared" si="16"/>
        <v>0</v>
      </c>
      <c r="K172" s="118"/>
      <c r="L172" s="3"/>
      <c r="M172" s="6"/>
    </row>
    <row r="173" spans="1:13">
      <c r="A173" s="189" t="str">
        <f t="shared" si="6"/>
        <v>FAUX</v>
      </c>
      <c r="B173" s="52">
        <v>28147000</v>
      </c>
      <c r="C173" s="53">
        <f>IF(ISNA(VLOOKUP($B173,'BG Justif'!$A$5:$M$897,2,0)),0,VLOOKUP($B173,'BG Justif'!$A$5:$M$897,2,0))</f>
        <v>0</v>
      </c>
      <c r="D173" s="3">
        <f>IF(ISNA(VLOOKUP($B173,'BG Justif'!$A$5:$M$897,12,0)),0,VLOOKUP(B173,'BG Justif'!$A$5:$M$897,12,0))</f>
        <v>0</v>
      </c>
      <c r="E173" s="3"/>
      <c r="F173" s="3"/>
      <c r="G173" s="3"/>
      <c r="H173" s="3">
        <f t="shared" si="15"/>
        <v>0</v>
      </c>
      <c r="I173" s="3">
        <f>IF(ISNA(VLOOKUP($B173,'BG Justif'!$A$5:$M$897,13,0)),0,VLOOKUP($B173,'BG Justif'!$A$5:$M$897,13,0))</f>
        <v>0</v>
      </c>
      <c r="J173" s="208">
        <f t="shared" si="16"/>
        <v>0</v>
      </c>
      <c r="K173" s="118"/>
      <c r="L173" s="3"/>
      <c r="M173" s="6"/>
    </row>
    <row r="174" spans="1:13">
      <c r="A174" s="189" t="str">
        <f t="shared" si="6"/>
        <v>FAUX</v>
      </c>
      <c r="B174" s="52">
        <v>28150100</v>
      </c>
      <c r="C174" s="53">
        <f>IF(ISNA(VLOOKUP($B174,'BG Justif'!$A$5:$M$897,2,0)),0,VLOOKUP($B174,'BG Justif'!$A$5:$M$897,2,0))</f>
        <v>0</v>
      </c>
      <c r="D174" s="3">
        <f>IF(ISNA(VLOOKUP($B174,'BG Justif'!$A$5:$M$897,12,0)),0,VLOOKUP(B174,'BG Justif'!$A$5:$M$897,12,0))</f>
        <v>0</v>
      </c>
      <c r="E174" s="3"/>
      <c r="F174" s="3"/>
      <c r="G174" s="3"/>
      <c r="H174" s="3">
        <f t="shared" si="15"/>
        <v>0</v>
      </c>
      <c r="I174" s="3">
        <f>IF(ISNA(VLOOKUP($B174,'BG Justif'!$A$5:$M$897,13,0)),0,VLOOKUP($B174,'BG Justif'!$A$5:$M$897,13,0))</f>
        <v>0</v>
      </c>
      <c r="J174" s="208">
        <f t="shared" si="16"/>
        <v>0</v>
      </c>
      <c r="K174" s="118"/>
      <c r="L174" s="3"/>
      <c r="M174" s="6"/>
    </row>
    <row r="175" spans="1:13">
      <c r="A175" s="189" t="str">
        <f t="shared" si="6"/>
        <v>FAUX</v>
      </c>
      <c r="B175" s="52">
        <v>28150200</v>
      </c>
      <c r="C175" s="53">
        <f>IF(ISNA(VLOOKUP($B175,'BG Justif'!$A$5:$M$897,2,0)),0,VLOOKUP($B175,'BG Justif'!$A$5:$M$897,2,0))</f>
        <v>0</v>
      </c>
      <c r="D175" s="3">
        <f>IF(ISNA(VLOOKUP($B175,'BG Justif'!$A$5:$M$897,12,0)),0,VLOOKUP(B175,'BG Justif'!$A$5:$M$897,12,0))</f>
        <v>0</v>
      </c>
      <c r="E175" s="3"/>
      <c r="F175" s="3"/>
      <c r="G175" s="3"/>
      <c r="H175" s="3">
        <f t="shared" si="15"/>
        <v>0</v>
      </c>
      <c r="I175" s="3">
        <f>IF(ISNA(VLOOKUP($B175,'BG Justif'!$A$5:$M$897,13,0)),0,VLOOKUP($B175,'BG Justif'!$A$5:$M$897,13,0))</f>
        <v>0</v>
      </c>
      <c r="J175" s="208">
        <f t="shared" si="16"/>
        <v>0</v>
      </c>
      <c r="K175" s="118"/>
      <c r="L175" s="3"/>
      <c r="M175" s="6"/>
    </row>
    <row r="176" spans="1:13">
      <c r="A176" s="189" t="str">
        <f t="shared" si="6"/>
        <v>FAUX</v>
      </c>
      <c r="B176" s="52">
        <v>28153000</v>
      </c>
      <c r="C176" s="53">
        <f>IF(ISNA(VLOOKUP($B176,'BG Justif'!$A$5:$M$897,2,0)),0,VLOOKUP($B176,'BG Justif'!$A$5:$M$897,2,0))</f>
        <v>0</v>
      </c>
      <c r="D176" s="3">
        <f>IF(ISNA(VLOOKUP($B176,'BG Justif'!$A$5:$M$897,12,0)),0,VLOOKUP(B176,'BG Justif'!$A$5:$M$897,12,0))</f>
        <v>0</v>
      </c>
      <c r="E176" s="3"/>
      <c r="F176" s="3"/>
      <c r="G176" s="3"/>
      <c r="H176" s="3">
        <f t="shared" si="15"/>
        <v>0</v>
      </c>
      <c r="I176" s="3">
        <f>IF(ISNA(VLOOKUP($B176,'BG Justif'!$A$5:$M$897,13,0)),0,VLOOKUP($B176,'BG Justif'!$A$5:$M$897,13,0))</f>
        <v>0</v>
      </c>
      <c r="J176" s="208">
        <f t="shared" si="16"/>
        <v>0</v>
      </c>
      <c r="K176" s="118"/>
      <c r="L176" s="3"/>
      <c r="M176" s="6"/>
    </row>
    <row r="177" spans="1:13">
      <c r="A177" s="189" t="str">
        <f t="shared" si="6"/>
        <v>FAUX</v>
      </c>
      <c r="B177" s="52">
        <v>28154000</v>
      </c>
      <c r="C177" s="53">
        <f>IF(ISNA(VLOOKUP($B177,'BG Justif'!$A$5:$M$897,2,0)),0,VLOOKUP($B177,'BG Justif'!$A$5:$M$897,2,0))</f>
        <v>0</v>
      </c>
      <c r="D177" s="3">
        <f>IF(ISNA(VLOOKUP($B177,'BG Justif'!$A$5:$M$897,12,0)),0,VLOOKUP(B177,'BG Justif'!$A$5:$M$897,12,0))</f>
        <v>0</v>
      </c>
      <c r="E177" s="3"/>
      <c r="F177" s="3"/>
      <c r="G177" s="3"/>
      <c r="H177" s="3">
        <f t="shared" si="15"/>
        <v>0</v>
      </c>
      <c r="I177" s="3">
        <f>IF(ISNA(VLOOKUP($B177,'BG Justif'!$A$5:$M$897,13,0)),0,VLOOKUP($B177,'BG Justif'!$A$5:$M$897,13,0))</f>
        <v>0</v>
      </c>
      <c r="J177" s="208">
        <f t="shared" si="16"/>
        <v>0</v>
      </c>
      <c r="K177" s="118"/>
      <c r="L177" s="3"/>
      <c r="M177" s="6"/>
    </row>
    <row r="178" spans="1:13">
      <c r="A178" s="189" t="str">
        <f t="shared" si="6"/>
        <v>FAUX</v>
      </c>
      <c r="B178" s="52">
        <v>28154001</v>
      </c>
      <c r="C178" s="53">
        <f>IF(ISNA(VLOOKUP($B178,'BG Justif'!$A$5:$M$897,2,0)),0,VLOOKUP($B178,'BG Justif'!$A$5:$M$897,2,0))</f>
        <v>0</v>
      </c>
      <c r="D178" s="3">
        <f>IF(ISNA(VLOOKUP($B178,'BG Justif'!$A$5:$M$897,12,0)),0,VLOOKUP(B178,'BG Justif'!$A$5:$M$897,12,0))</f>
        <v>0</v>
      </c>
      <c r="E178" s="3"/>
      <c r="F178" s="3"/>
      <c r="G178" s="3"/>
      <c r="H178" s="3">
        <f t="shared" si="15"/>
        <v>0</v>
      </c>
      <c r="I178" s="3">
        <f>IF(ISNA(VLOOKUP($B178,'BG Justif'!$A$5:$M$897,13,0)),0,VLOOKUP($B178,'BG Justif'!$A$5:$M$897,13,0))</f>
        <v>0</v>
      </c>
      <c r="J178" s="208">
        <f t="shared" si="16"/>
        <v>0</v>
      </c>
      <c r="K178" s="118"/>
      <c r="L178" s="3"/>
      <c r="M178" s="6"/>
    </row>
    <row r="179" spans="1:13" hidden="1">
      <c r="A179" s="189" t="str">
        <f t="shared" si="6"/>
        <v>FAUX</v>
      </c>
      <c r="B179" s="52">
        <v>28154002</v>
      </c>
      <c r="C179" s="53">
        <f>IF(ISNA(VLOOKUP($B179,'BG Justif'!$A$5:$M$897,2,0)),0,VLOOKUP($B179,'BG Justif'!$A$5:$M$897,2,0))</f>
        <v>0</v>
      </c>
      <c r="D179" s="3">
        <f>IF(ISNA(VLOOKUP($B179,'BG Justif'!$A$5:$M$897,12,0)),0,VLOOKUP(B179,'BG Justif'!$A$5:$M$897,12,0))</f>
        <v>0</v>
      </c>
      <c r="E179" s="3"/>
      <c r="F179" s="3"/>
      <c r="G179" s="3"/>
      <c r="H179" s="3">
        <f t="shared" si="15"/>
        <v>0</v>
      </c>
      <c r="I179" s="3">
        <f>IF(ISNA(VLOOKUP($B179,'BG Justif'!$A$5:$M$897,13,0)),0,VLOOKUP($B179,'BG Justif'!$A$5:$M$897,13,0))</f>
        <v>0</v>
      </c>
      <c r="J179" s="208">
        <f t="shared" si="16"/>
        <v>0</v>
      </c>
      <c r="K179" s="118"/>
      <c r="L179" s="3"/>
      <c r="M179" s="6"/>
    </row>
    <row r="180" spans="1:13">
      <c r="A180" s="189" t="str">
        <f t="shared" si="6"/>
        <v>FAUX</v>
      </c>
      <c r="B180" s="52">
        <v>28154003</v>
      </c>
      <c r="C180" s="53">
        <f>IF(ISNA(VLOOKUP($B180,'BG Justif'!$A$5:$M$897,2,0)),0,VLOOKUP($B180,'BG Justif'!$A$5:$M$897,2,0))</f>
        <v>0</v>
      </c>
      <c r="D180" s="3">
        <f>IF(ISNA(VLOOKUP($B180,'BG Justif'!$A$5:$M$897,12,0)),0,VLOOKUP(B180,'BG Justif'!$A$5:$M$897,12,0))</f>
        <v>0</v>
      </c>
      <c r="E180" s="3"/>
      <c r="F180" s="3"/>
      <c r="G180" s="3"/>
      <c r="H180" s="3">
        <f t="shared" si="15"/>
        <v>0</v>
      </c>
      <c r="I180" s="3">
        <f>IF(ISNA(VLOOKUP($B180,'BG Justif'!$A$5:$M$897,13,0)),0,VLOOKUP($B180,'BG Justif'!$A$5:$M$897,13,0))</f>
        <v>0</v>
      </c>
      <c r="J180" s="208">
        <f t="shared" si="16"/>
        <v>0</v>
      </c>
      <c r="K180" s="118"/>
      <c r="L180" s="3"/>
      <c r="M180" s="6"/>
    </row>
    <row r="181" spans="1:13">
      <c r="A181" s="189" t="str">
        <f t="shared" si="6"/>
        <v>FAUX</v>
      </c>
      <c r="B181" s="52">
        <v>28154010</v>
      </c>
      <c r="C181" s="53">
        <f>IF(ISNA(VLOOKUP($B181,'BG Justif'!$A$5:$M$897,2,0)),0,VLOOKUP($B181,'BG Justif'!$A$5:$M$897,2,0))</f>
        <v>0</v>
      </c>
      <c r="D181" s="3">
        <f>IF(ISNA(VLOOKUP($B181,'BG Justif'!$A$5:$M$897,12,0)),0,VLOOKUP(B181,'BG Justif'!$A$5:$M$897,12,0))</f>
        <v>0</v>
      </c>
      <c r="E181" s="3"/>
      <c r="F181" s="3"/>
      <c r="G181" s="3"/>
      <c r="H181" s="3">
        <f t="shared" si="15"/>
        <v>0</v>
      </c>
      <c r="I181" s="3">
        <f>IF(ISNA(VLOOKUP($B181,'BG Justif'!$A$5:$M$897,13,0)),0,VLOOKUP($B181,'BG Justif'!$A$5:$M$897,13,0))</f>
        <v>0</v>
      </c>
      <c r="J181" s="208">
        <f t="shared" si="16"/>
        <v>0</v>
      </c>
      <c r="K181" s="118"/>
      <c r="L181" s="3"/>
      <c r="M181" s="6"/>
    </row>
    <row r="182" spans="1:13">
      <c r="A182" s="189" t="str">
        <f t="shared" si="6"/>
        <v>FAUX</v>
      </c>
      <c r="B182" s="52">
        <v>28154012</v>
      </c>
      <c r="C182" s="53">
        <f>IF(ISNA(VLOOKUP($B182,'BG Justif'!$A$5:$M$897,2,0)),0,VLOOKUP($B182,'BG Justif'!$A$5:$M$897,2,0))</f>
        <v>0</v>
      </c>
      <c r="D182" s="3">
        <f>IF(ISNA(VLOOKUP($B182,'BG Justif'!$A$5:$M$897,12,0)),0,VLOOKUP(B182,'BG Justif'!$A$5:$M$897,12,0))</f>
        <v>0</v>
      </c>
      <c r="E182" s="3"/>
      <c r="F182" s="3"/>
      <c r="G182" s="3"/>
      <c r="H182" s="3">
        <f t="shared" si="15"/>
        <v>0</v>
      </c>
      <c r="I182" s="3">
        <f>IF(ISNA(VLOOKUP($B182,'BG Justif'!$A$5:$M$897,13,0)),0,VLOOKUP($B182,'BG Justif'!$A$5:$M$897,13,0))</f>
        <v>0</v>
      </c>
      <c r="J182" s="208">
        <f t="shared" si="16"/>
        <v>0</v>
      </c>
      <c r="K182" s="118"/>
      <c r="L182" s="3"/>
      <c r="M182" s="6"/>
    </row>
    <row r="183" spans="1:13">
      <c r="A183" s="189" t="str">
        <f t="shared" si="6"/>
        <v>FAUX</v>
      </c>
      <c r="B183" s="52">
        <v>28154021</v>
      </c>
      <c r="C183" s="53">
        <f>IF(ISNA(VLOOKUP($B183,'BG Justif'!$A$5:$M$897,2,0)),0,VLOOKUP($B183,'BG Justif'!$A$5:$M$897,2,0))</f>
        <v>0</v>
      </c>
      <c r="D183" s="3">
        <f>IF(ISNA(VLOOKUP($B183,'BG Justif'!$A$5:$M$897,12,0)),0,VLOOKUP(B183,'BG Justif'!$A$5:$M$897,12,0))</f>
        <v>0</v>
      </c>
      <c r="E183" s="3"/>
      <c r="F183" s="3"/>
      <c r="G183" s="3"/>
      <c r="H183" s="3">
        <f t="shared" si="15"/>
        <v>0</v>
      </c>
      <c r="I183" s="3">
        <f>IF(ISNA(VLOOKUP($B183,'BG Justif'!$A$5:$M$897,13,0)),0,VLOOKUP($B183,'BG Justif'!$A$5:$M$897,13,0))</f>
        <v>0</v>
      </c>
      <c r="J183" s="208">
        <f t="shared" si="16"/>
        <v>0</v>
      </c>
      <c r="K183" s="118"/>
      <c r="L183" s="3"/>
      <c r="M183" s="6"/>
    </row>
    <row r="184" spans="1:13">
      <c r="A184" s="189" t="str">
        <f t="shared" si="6"/>
        <v>FAUX</v>
      </c>
      <c r="B184" s="52">
        <v>28154062</v>
      </c>
      <c r="C184" s="53">
        <f>IF(ISNA(VLOOKUP($B184,'BG Justif'!$A$5:$M$897,2,0)),0,VLOOKUP($B184,'BG Justif'!$A$5:$M$897,2,0))</f>
        <v>0</v>
      </c>
      <c r="D184" s="3">
        <f>IF(ISNA(VLOOKUP($B184,'BG Justif'!$A$5:$M$897,12,0)),0,VLOOKUP(B184,'BG Justif'!$A$5:$M$897,12,0))</f>
        <v>0</v>
      </c>
      <c r="E184" s="3"/>
      <c r="F184" s="3"/>
      <c r="G184" s="3"/>
      <c r="H184" s="3">
        <f t="shared" si="15"/>
        <v>0</v>
      </c>
      <c r="I184" s="3">
        <f>IF(ISNA(VLOOKUP($B184,'BG Justif'!$A$5:$M$897,13,0)),0,VLOOKUP($B184,'BG Justif'!$A$5:$M$897,13,0))</f>
        <v>0</v>
      </c>
      <c r="J184" s="208">
        <f t="shared" si="16"/>
        <v>0</v>
      </c>
      <c r="K184" s="118"/>
      <c r="L184" s="3"/>
      <c r="M184" s="6"/>
    </row>
    <row r="185" spans="1:13">
      <c r="A185" s="189" t="str">
        <f t="shared" si="6"/>
        <v>FAUX</v>
      </c>
      <c r="B185" s="52">
        <v>28154081</v>
      </c>
      <c r="C185" s="53">
        <f>IF(ISNA(VLOOKUP($B185,'BG Justif'!$A$5:$M$897,2,0)),0,VLOOKUP($B185,'BG Justif'!$A$5:$M$897,2,0))</f>
        <v>0</v>
      </c>
      <c r="D185" s="3">
        <f>IF(ISNA(VLOOKUP($B185,'BG Justif'!$A$5:$M$897,12,0)),0,VLOOKUP(B185,'BG Justif'!$A$5:$M$897,12,0))</f>
        <v>0</v>
      </c>
      <c r="E185" s="3"/>
      <c r="F185" s="3"/>
      <c r="G185" s="3"/>
      <c r="H185" s="3">
        <f t="shared" si="15"/>
        <v>0</v>
      </c>
      <c r="I185" s="3">
        <f>IF(ISNA(VLOOKUP($B185,'BG Justif'!$A$5:$M$897,13,0)),0,VLOOKUP($B185,'BG Justif'!$A$5:$M$897,13,0))</f>
        <v>0</v>
      </c>
      <c r="J185" s="208">
        <f t="shared" si="16"/>
        <v>0</v>
      </c>
      <c r="K185" s="118"/>
      <c r="L185" s="3"/>
      <c r="M185" s="6"/>
    </row>
    <row r="186" spans="1:13">
      <c r="A186" s="189" t="str">
        <f t="shared" si="6"/>
        <v>FAUX</v>
      </c>
      <c r="B186" s="52">
        <v>28154100</v>
      </c>
      <c r="C186" s="53">
        <f>IF(ISNA(VLOOKUP($B186,'BG Justif'!$A$5:$M$897,2,0)),0,VLOOKUP($B186,'BG Justif'!$A$5:$M$897,2,0))</f>
        <v>0</v>
      </c>
      <c r="D186" s="3">
        <f>IF(ISNA(VLOOKUP($B186,'BG Justif'!$A$5:$M$897,12,0)),0,VLOOKUP(B186,'BG Justif'!$A$5:$M$897,12,0))</f>
        <v>0</v>
      </c>
      <c r="E186" s="3"/>
      <c r="F186" s="3"/>
      <c r="G186" s="3"/>
      <c r="H186" s="3">
        <f t="shared" si="15"/>
        <v>0</v>
      </c>
      <c r="I186" s="3">
        <f>IF(ISNA(VLOOKUP($B186,'BG Justif'!$A$5:$M$897,13,0)),0,VLOOKUP($B186,'BG Justif'!$A$5:$M$897,13,0))</f>
        <v>0</v>
      </c>
      <c r="J186" s="208">
        <f t="shared" si="16"/>
        <v>0</v>
      </c>
      <c r="K186" s="118"/>
      <c r="L186" s="3"/>
      <c r="M186" s="6"/>
    </row>
    <row r="187" spans="1:13">
      <c r="A187" s="189" t="str">
        <f t="shared" si="6"/>
        <v>FAUX</v>
      </c>
      <c r="B187" s="52">
        <v>28154102</v>
      </c>
      <c r="C187" s="53">
        <f>IF(ISNA(VLOOKUP($B187,'BG Justif'!$A$5:$M$897,2,0)),0,VLOOKUP($B187,'BG Justif'!$A$5:$M$897,2,0))</f>
        <v>0</v>
      </c>
      <c r="D187" s="3">
        <f>IF(ISNA(VLOOKUP($B187,'BG Justif'!$A$5:$M$897,12,0)),0,VLOOKUP(B187,'BG Justif'!$A$5:$M$897,12,0))</f>
        <v>0</v>
      </c>
      <c r="E187" s="3"/>
      <c r="F187" s="3"/>
      <c r="G187" s="3"/>
      <c r="H187" s="3">
        <f t="shared" si="15"/>
        <v>0</v>
      </c>
      <c r="I187" s="3">
        <f>IF(ISNA(VLOOKUP($B187,'BG Justif'!$A$5:$M$897,13,0)),0,VLOOKUP($B187,'BG Justif'!$A$5:$M$897,13,0))</f>
        <v>0</v>
      </c>
      <c r="J187" s="208">
        <f t="shared" si="16"/>
        <v>0</v>
      </c>
      <c r="K187" s="118"/>
      <c r="L187" s="3"/>
      <c r="M187" s="6"/>
    </row>
    <row r="188" spans="1:13">
      <c r="A188" s="189" t="str">
        <f t="shared" si="6"/>
        <v>FAUX</v>
      </c>
      <c r="B188" s="52">
        <v>28154111</v>
      </c>
      <c r="C188" s="53">
        <f>IF(ISNA(VLOOKUP($B188,'BG Justif'!$A$5:$M$897,2,0)),0,VLOOKUP($B188,'BG Justif'!$A$5:$M$897,2,0))</f>
        <v>0</v>
      </c>
      <c r="D188" s="3">
        <f>IF(ISNA(VLOOKUP($B188,'BG Justif'!$A$5:$M$897,12,0)),0,VLOOKUP(B188,'BG Justif'!$A$5:$M$897,12,0))</f>
        <v>0</v>
      </c>
      <c r="E188" s="3"/>
      <c r="F188" s="3"/>
      <c r="G188" s="3"/>
      <c r="H188" s="3">
        <f t="shared" si="15"/>
        <v>0</v>
      </c>
      <c r="I188" s="3">
        <f>IF(ISNA(VLOOKUP($B188,'BG Justif'!$A$5:$M$897,13,0)),0,VLOOKUP($B188,'BG Justif'!$A$5:$M$897,13,0))</f>
        <v>0</v>
      </c>
      <c r="J188" s="208">
        <f t="shared" si="16"/>
        <v>0</v>
      </c>
      <c r="K188" s="118"/>
      <c r="L188" s="3"/>
      <c r="M188" s="6"/>
    </row>
    <row r="189" spans="1:13">
      <c r="A189" s="189" t="str">
        <f t="shared" si="6"/>
        <v>FAUX</v>
      </c>
      <c r="B189" s="52">
        <v>28154112</v>
      </c>
      <c r="C189" s="53">
        <f>IF(ISNA(VLOOKUP($B189,'BG Justif'!$A$5:$M$897,2,0)),0,VLOOKUP($B189,'BG Justif'!$A$5:$M$897,2,0))</f>
        <v>0</v>
      </c>
      <c r="D189" s="3">
        <f>IF(ISNA(VLOOKUP($B189,'BG Justif'!$A$5:$M$897,12,0)),0,VLOOKUP(B189,'BG Justif'!$A$5:$M$897,12,0))</f>
        <v>0</v>
      </c>
      <c r="E189" s="3"/>
      <c r="F189" s="3"/>
      <c r="G189" s="3"/>
      <c r="H189" s="3">
        <f t="shared" si="15"/>
        <v>0</v>
      </c>
      <c r="I189" s="3">
        <f>IF(ISNA(VLOOKUP($B189,'BG Justif'!$A$5:$M$897,13,0)),0,VLOOKUP($B189,'BG Justif'!$A$5:$M$897,13,0))</f>
        <v>0</v>
      </c>
      <c r="J189" s="208">
        <f t="shared" si="16"/>
        <v>0</v>
      </c>
      <c r="K189" s="118"/>
      <c r="L189" s="3"/>
      <c r="M189" s="6"/>
    </row>
    <row r="190" spans="1:13">
      <c r="A190" s="189" t="str">
        <f t="shared" si="6"/>
        <v>FAUX</v>
      </c>
      <c r="B190" s="52">
        <v>28154120</v>
      </c>
      <c r="C190" s="53">
        <f>IF(ISNA(VLOOKUP($B190,'BG Justif'!$A$5:$M$897,2,0)),0,VLOOKUP($B190,'BG Justif'!$A$5:$M$897,2,0))</f>
        <v>0</v>
      </c>
      <c r="D190" s="3">
        <f>IF(ISNA(VLOOKUP($B190,'BG Justif'!$A$5:$M$897,12,0)),0,VLOOKUP(B190,'BG Justif'!$A$5:$M$897,12,0))</f>
        <v>0</v>
      </c>
      <c r="E190" s="3"/>
      <c r="F190" s="3"/>
      <c r="G190" s="3"/>
      <c r="H190" s="3">
        <f t="shared" si="15"/>
        <v>0</v>
      </c>
      <c r="I190" s="3">
        <f>IF(ISNA(VLOOKUP($B190,'BG Justif'!$A$5:$M$897,13,0)),0,VLOOKUP($B190,'BG Justif'!$A$5:$M$897,13,0))</f>
        <v>0</v>
      </c>
      <c r="J190" s="208">
        <f t="shared" si="16"/>
        <v>0</v>
      </c>
      <c r="K190" s="118"/>
      <c r="L190" s="3"/>
      <c r="M190" s="6"/>
    </row>
    <row r="191" spans="1:13">
      <c r="A191" s="189" t="str">
        <f t="shared" si="6"/>
        <v>FAUX</v>
      </c>
      <c r="B191" s="52">
        <v>28154121</v>
      </c>
      <c r="C191" s="53">
        <f>IF(ISNA(VLOOKUP($B191,'BG Justif'!$A$5:$M$897,2,0)),0,VLOOKUP($B191,'BG Justif'!$A$5:$M$897,2,0))</f>
        <v>0</v>
      </c>
      <c r="D191" s="3">
        <f>IF(ISNA(VLOOKUP($B191,'BG Justif'!$A$5:$M$897,12,0)),0,VLOOKUP(B191,'BG Justif'!$A$5:$M$897,12,0))</f>
        <v>0</v>
      </c>
      <c r="E191" s="3"/>
      <c r="F191" s="3"/>
      <c r="G191" s="3"/>
      <c r="H191" s="3">
        <f t="shared" si="15"/>
        <v>0</v>
      </c>
      <c r="I191" s="3">
        <f>IF(ISNA(VLOOKUP($B191,'BG Justif'!$A$5:$M$897,13,0)),0,VLOOKUP($B191,'BG Justif'!$A$5:$M$897,13,0))</f>
        <v>0</v>
      </c>
      <c r="J191" s="208">
        <f t="shared" si="16"/>
        <v>0</v>
      </c>
      <c r="K191" s="118"/>
      <c r="L191" s="3"/>
      <c r="M191" s="6"/>
    </row>
    <row r="192" spans="1:13">
      <c r="A192" s="189" t="str">
        <f t="shared" si="6"/>
        <v>FAUX</v>
      </c>
      <c r="B192" s="52">
        <v>28154122</v>
      </c>
      <c r="C192" s="53">
        <f>IF(ISNA(VLOOKUP($B192,'BG Justif'!$A$5:$M$897,2,0)),0,VLOOKUP($B192,'BG Justif'!$A$5:$M$897,2,0))</f>
        <v>0</v>
      </c>
      <c r="D192" s="3">
        <f>IF(ISNA(VLOOKUP($B192,'BG Justif'!$A$5:$M$897,12,0)),0,VLOOKUP(B192,'BG Justif'!$A$5:$M$897,12,0))</f>
        <v>0</v>
      </c>
      <c r="E192" s="3"/>
      <c r="F192" s="3"/>
      <c r="G192" s="3"/>
      <c r="H192" s="3">
        <f t="shared" si="15"/>
        <v>0</v>
      </c>
      <c r="I192" s="3">
        <f>IF(ISNA(VLOOKUP($B192,'BG Justif'!$A$5:$M$897,13,0)),0,VLOOKUP($B192,'BG Justif'!$A$5:$M$897,13,0))</f>
        <v>0</v>
      </c>
      <c r="J192" s="208">
        <f t="shared" si="16"/>
        <v>0</v>
      </c>
      <c r="K192" s="118"/>
      <c r="L192" s="3"/>
      <c r="M192" s="6"/>
    </row>
    <row r="193" spans="1:13">
      <c r="A193" s="189" t="str">
        <f t="shared" si="6"/>
        <v>FAUX</v>
      </c>
      <c r="B193" s="52">
        <v>28154124</v>
      </c>
      <c r="C193" s="53">
        <f>IF(ISNA(VLOOKUP($B193,'BG Justif'!$A$5:$M$897,2,0)),0,VLOOKUP($B193,'BG Justif'!$A$5:$M$897,2,0))</f>
        <v>0</v>
      </c>
      <c r="D193" s="3">
        <f>IF(ISNA(VLOOKUP($B193,'BG Justif'!$A$5:$M$897,12,0)),0,VLOOKUP(B193,'BG Justif'!$A$5:$M$897,12,0))</f>
        <v>0</v>
      </c>
      <c r="E193" s="3"/>
      <c r="F193" s="3"/>
      <c r="G193" s="3"/>
      <c r="H193" s="3">
        <f t="shared" si="15"/>
        <v>0</v>
      </c>
      <c r="I193" s="3">
        <f>IF(ISNA(VLOOKUP($B193,'BG Justif'!$A$5:$M$897,13,0)),0,VLOOKUP($B193,'BG Justif'!$A$5:$M$897,13,0))</f>
        <v>0</v>
      </c>
      <c r="J193" s="208">
        <f t="shared" si="16"/>
        <v>0</v>
      </c>
      <c r="K193" s="118"/>
      <c r="L193" s="3"/>
      <c r="M193" s="6"/>
    </row>
    <row r="194" spans="1:13">
      <c r="A194" s="189" t="str">
        <f t="shared" si="6"/>
        <v>FAUX</v>
      </c>
      <c r="B194" s="52">
        <v>28154129</v>
      </c>
      <c r="C194" s="53">
        <f>IF(ISNA(VLOOKUP($B194,'BG Justif'!$A$5:$M$897,2,0)),0,VLOOKUP($B194,'BG Justif'!$A$5:$M$897,2,0))</f>
        <v>0</v>
      </c>
      <c r="D194" s="3">
        <f>IF(ISNA(VLOOKUP($B194,'BG Justif'!$A$5:$M$897,12,0)),0,VLOOKUP(B194,'BG Justif'!$A$5:$M$897,12,0))</f>
        <v>0</v>
      </c>
      <c r="E194" s="3"/>
      <c r="F194" s="3"/>
      <c r="G194" s="3"/>
      <c r="H194" s="3">
        <f t="shared" si="15"/>
        <v>0</v>
      </c>
      <c r="I194" s="3">
        <f>IF(ISNA(VLOOKUP($B194,'BG Justif'!$A$5:$M$897,13,0)),0,VLOOKUP($B194,'BG Justif'!$A$5:$M$897,13,0))</f>
        <v>0</v>
      </c>
      <c r="J194" s="208">
        <f t="shared" si="16"/>
        <v>0</v>
      </c>
      <c r="K194" s="118"/>
      <c r="L194" s="3"/>
      <c r="M194" s="6"/>
    </row>
    <row r="195" spans="1:13">
      <c r="A195" s="189" t="str">
        <f t="shared" si="6"/>
        <v>FAUX</v>
      </c>
      <c r="B195" s="52">
        <v>28154130</v>
      </c>
      <c r="C195" s="53">
        <f>IF(ISNA(VLOOKUP($B195,'BG Justif'!$A$5:$M$897,2,0)),0,VLOOKUP($B195,'BG Justif'!$A$5:$M$897,2,0))</f>
        <v>0</v>
      </c>
      <c r="D195" s="3">
        <f>IF(ISNA(VLOOKUP($B195,'BG Justif'!$A$5:$M$897,12,0)),0,VLOOKUP(B195,'BG Justif'!$A$5:$M$897,12,0))</f>
        <v>0</v>
      </c>
      <c r="E195" s="3"/>
      <c r="F195" s="3"/>
      <c r="G195" s="3"/>
      <c r="H195" s="3">
        <f t="shared" si="15"/>
        <v>0</v>
      </c>
      <c r="I195" s="3">
        <f>IF(ISNA(VLOOKUP($B195,'BG Justif'!$A$5:$M$897,13,0)),0,VLOOKUP($B195,'BG Justif'!$A$5:$M$897,13,0))</f>
        <v>0</v>
      </c>
      <c r="J195" s="208">
        <f t="shared" si="16"/>
        <v>0</v>
      </c>
      <c r="K195" s="118"/>
      <c r="L195" s="3"/>
      <c r="M195" s="6"/>
    </row>
    <row r="196" spans="1:13">
      <c r="A196" s="189" t="str">
        <f t="shared" ref="A196:A259" si="17">IF(OR(D196&lt;&gt;0,H196&lt;&gt;0,I196&lt;&gt;0,C196&lt;&gt;0,B196=""),"VRAI","FAUX")</f>
        <v>FAUX</v>
      </c>
      <c r="B196" s="52">
        <v>28154131</v>
      </c>
      <c r="C196" s="53">
        <f>IF(ISNA(VLOOKUP($B196,'BG Justif'!$A$5:$M$897,2,0)),0,VLOOKUP($B196,'BG Justif'!$A$5:$M$897,2,0))</f>
        <v>0</v>
      </c>
      <c r="D196" s="3">
        <f>IF(ISNA(VLOOKUP($B196,'BG Justif'!$A$5:$M$897,12,0)),0,VLOOKUP(B196,'BG Justif'!$A$5:$M$897,12,0))</f>
        <v>0</v>
      </c>
      <c r="E196" s="3"/>
      <c r="F196" s="3"/>
      <c r="G196" s="3"/>
      <c r="H196" s="3">
        <f t="shared" si="15"/>
        <v>0</v>
      </c>
      <c r="I196" s="3">
        <f>IF(ISNA(VLOOKUP($B196,'BG Justif'!$A$5:$M$897,13,0)),0,VLOOKUP($B196,'BG Justif'!$A$5:$M$897,13,0))</f>
        <v>0</v>
      </c>
      <c r="J196" s="208">
        <f t="shared" si="16"/>
        <v>0</v>
      </c>
      <c r="K196" s="118"/>
      <c r="L196" s="3"/>
      <c r="M196" s="6"/>
    </row>
    <row r="197" spans="1:13">
      <c r="A197" s="189" t="str">
        <f t="shared" si="17"/>
        <v>FAUX</v>
      </c>
      <c r="B197" s="52">
        <v>28154132</v>
      </c>
      <c r="C197" s="53">
        <f>IF(ISNA(VLOOKUP($B197,'BG Justif'!$A$5:$M$897,2,0)),0,VLOOKUP($B197,'BG Justif'!$A$5:$M$897,2,0))</f>
        <v>0</v>
      </c>
      <c r="D197" s="3">
        <f>IF(ISNA(VLOOKUP($B197,'BG Justif'!$A$5:$M$897,12,0)),0,VLOOKUP(B197,'BG Justif'!$A$5:$M$897,12,0))</f>
        <v>0</v>
      </c>
      <c r="E197" s="3"/>
      <c r="F197" s="3"/>
      <c r="G197" s="3"/>
      <c r="H197" s="3">
        <f t="shared" si="15"/>
        <v>0</v>
      </c>
      <c r="I197" s="3">
        <f>IF(ISNA(VLOOKUP($B197,'BG Justif'!$A$5:$M$897,13,0)),0,VLOOKUP($B197,'BG Justif'!$A$5:$M$897,13,0))</f>
        <v>0</v>
      </c>
      <c r="J197" s="208">
        <f t="shared" si="16"/>
        <v>0</v>
      </c>
      <c r="K197" s="118"/>
      <c r="L197" s="3"/>
      <c r="M197" s="6"/>
    </row>
    <row r="198" spans="1:13">
      <c r="A198" s="189" t="str">
        <f t="shared" si="17"/>
        <v>FAUX</v>
      </c>
      <c r="B198" s="52">
        <v>28154140</v>
      </c>
      <c r="C198" s="53">
        <f>IF(ISNA(VLOOKUP($B198,'BG Justif'!$A$5:$M$897,2,0)),0,VLOOKUP($B198,'BG Justif'!$A$5:$M$897,2,0))</f>
        <v>0</v>
      </c>
      <c r="D198" s="3">
        <f>IF(ISNA(VLOOKUP($B198,'BG Justif'!$A$5:$M$897,12,0)),0,VLOOKUP(B198,'BG Justif'!$A$5:$M$897,12,0))</f>
        <v>0</v>
      </c>
      <c r="E198" s="3"/>
      <c r="F198" s="3"/>
      <c r="G198" s="3"/>
      <c r="H198" s="3">
        <f t="shared" si="15"/>
        <v>0</v>
      </c>
      <c r="I198" s="3">
        <f>IF(ISNA(VLOOKUP($B198,'BG Justif'!$A$5:$M$897,13,0)),0,VLOOKUP($B198,'BG Justif'!$A$5:$M$897,13,0))</f>
        <v>0</v>
      </c>
      <c r="J198" s="208">
        <f t="shared" si="16"/>
        <v>0</v>
      </c>
      <c r="K198" s="118"/>
      <c r="L198" s="3"/>
      <c r="M198" s="6"/>
    </row>
    <row r="199" spans="1:13">
      <c r="A199" s="189" t="str">
        <f t="shared" si="17"/>
        <v>FAUX</v>
      </c>
      <c r="B199" s="52">
        <v>28154150</v>
      </c>
      <c r="C199" s="53">
        <f>IF(ISNA(VLOOKUP($B199,'BG Justif'!$A$5:$M$897,2,0)),0,VLOOKUP($B199,'BG Justif'!$A$5:$M$897,2,0))</f>
        <v>0</v>
      </c>
      <c r="D199" s="3">
        <f>IF(ISNA(VLOOKUP($B199,'BG Justif'!$A$5:$M$897,12,0)),0,VLOOKUP(B199,'BG Justif'!$A$5:$M$897,12,0))</f>
        <v>0</v>
      </c>
      <c r="E199" s="3"/>
      <c r="F199" s="3"/>
      <c r="G199" s="3"/>
      <c r="H199" s="3">
        <f t="shared" si="15"/>
        <v>0</v>
      </c>
      <c r="I199" s="3">
        <f>IF(ISNA(VLOOKUP($B199,'BG Justif'!$A$5:$M$897,13,0)),0,VLOOKUP($B199,'BG Justif'!$A$5:$M$897,13,0))</f>
        <v>0</v>
      </c>
      <c r="J199" s="208">
        <f t="shared" si="16"/>
        <v>0</v>
      </c>
      <c r="K199" s="118"/>
      <c r="L199" s="3"/>
      <c r="M199" s="6"/>
    </row>
    <row r="200" spans="1:13">
      <c r="A200" s="189" t="str">
        <f t="shared" si="17"/>
        <v>FAUX</v>
      </c>
      <c r="B200" s="52">
        <v>28154160</v>
      </c>
      <c r="C200" s="53">
        <f>IF(ISNA(VLOOKUP($B200,'BG Justif'!$A$5:$M$897,2,0)),0,VLOOKUP($B200,'BG Justif'!$A$5:$M$897,2,0))</f>
        <v>0</v>
      </c>
      <c r="D200" s="3">
        <f>IF(ISNA(VLOOKUP($B200,'BG Justif'!$A$5:$M$897,12,0)),0,VLOOKUP(B200,'BG Justif'!$A$5:$M$897,12,0))</f>
        <v>0</v>
      </c>
      <c r="E200" s="3"/>
      <c r="F200" s="3"/>
      <c r="G200" s="3"/>
      <c r="H200" s="3">
        <f t="shared" si="15"/>
        <v>0</v>
      </c>
      <c r="I200" s="3">
        <f>IF(ISNA(VLOOKUP($B200,'BG Justif'!$A$5:$M$897,13,0)),0,VLOOKUP($B200,'BG Justif'!$A$5:$M$897,13,0))</f>
        <v>0</v>
      </c>
      <c r="J200" s="208">
        <f t="shared" si="16"/>
        <v>0</v>
      </c>
      <c r="K200" s="118"/>
      <c r="L200" s="3"/>
      <c r="M200" s="6"/>
    </row>
    <row r="201" spans="1:13">
      <c r="A201" s="189" t="str">
        <f t="shared" si="17"/>
        <v>FAUX</v>
      </c>
      <c r="B201" s="52">
        <v>28154170</v>
      </c>
      <c r="C201" s="53">
        <f>IF(ISNA(VLOOKUP($B201,'BG Justif'!$A$5:$M$897,2,0)),0,VLOOKUP($B201,'BG Justif'!$A$5:$M$897,2,0))</f>
        <v>0</v>
      </c>
      <c r="D201" s="3">
        <f>IF(ISNA(VLOOKUP($B201,'BG Justif'!$A$5:$M$897,12,0)),0,VLOOKUP(B201,'BG Justif'!$A$5:$M$897,12,0))</f>
        <v>0</v>
      </c>
      <c r="E201" s="3"/>
      <c r="F201" s="3"/>
      <c r="G201" s="3"/>
      <c r="H201" s="3">
        <f t="shared" si="15"/>
        <v>0</v>
      </c>
      <c r="I201" s="3">
        <f>IF(ISNA(VLOOKUP($B201,'BG Justif'!$A$5:$M$897,13,0)),0,VLOOKUP($B201,'BG Justif'!$A$5:$M$897,13,0))</f>
        <v>0</v>
      </c>
      <c r="J201" s="208">
        <f t="shared" si="16"/>
        <v>0</v>
      </c>
      <c r="K201" s="118"/>
      <c r="L201" s="3"/>
      <c r="M201" s="6"/>
    </row>
    <row r="202" spans="1:13">
      <c r="A202" s="189" t="str">
        <f t="shared" si="17"/>
        <v>FAUX</v>
      </c>
      <c r="B202" s="52">
        <v>28154171</v>
      </c>
      <c r="C202" s="53">
        <f>IF(ISNA(VLOOKUP($B202,'BG Justif'!$A$5:$M$897,2,0)),0,VLOOKUP($B202,'BG Justif'!$A$5:$M$897,2,0))</f>
        <v>0</v>
      </c>
      <c r="D202" s="3">
        <f>IF(ISNA(VLOOKUP($B202,'BG Justif'!$A$5:$M$897,12,0)),0,VLOOKUP(B202,'BG Justif'!$A$5:$M$897,12,0))</f>
        <v>0</v>
      </c>
      <c r="E202" s="3"/>
      <c r="F202" s="3"/>
      <c r="G202" s="3"/>
      <c r="H202" s="3">
        <f t="shared" si="15"/>
        <v>0</v>
      </c>
      <c r="I202" s="3">
        <f>IF(ISNA(VLOOKUP($B202,'BG Justif'!$A$5:$M$897,13,0)),0,VLOOKUP($B202,'BG Justif'!$A$5:$M$897,13,0))</f>
        <v>0</v>
      </c>
      <c r="J202" s="208">
        <f t="shared" si="16"/>
        <v>0</v>
      </c>
      <c r="K202" s="118"/>
      <c r="L202" s="3"/>
      <c r="M202" s="6"/>
    </row>
    <row r="203" spans="1:13">
      <c r="A203" s="189" t="str">
        <f t="shared" si="17"/>
        <v>FAUX</v>
      </c>
      <c r="B203" s="52">
        <v>28154180</v>
      </c>
      <c r="C203" s="53">
        <f>IF(ISNA(VLOOKUP($B203,'BG Justif'!$A$5:$M$897,2,0)),0,VLOOKUP($B203,'BG Justif'!$A$5:$M$897,2,0))</f>
        <v>0</v>
      </c>
      <c r="D203" s="3">
        <f>IF(ISNA(VLOOKUP($B203,'BG Justif'!$A$5:$M$897,12,0)),0,VLOOKUP(B203,'BG Justif'!$A$5:$M$897,12,0))</f>
        <v>0</v>
      </c>
      <c r="E203" s="3"/>
      <c r="F203" s="3"/>
      <c r="G203" s="3"/>
      <c r="H203" s="3">
        <f t="shared" si="15"/>
        <v>0</v>
      </c>
      <c r="I203" s="3">
        <f>IF(ISNA(VLOOKUP($B203,'BG Justif'!$A$5:$M$897,13,0)),0,VLOOKUP($B203,'BG Justif'!$A$5:$M$897,13,0))</f>
        <v>0</v>
      </c>
      <c r="J203" s="208">
        <f t="shared" si="16"/>
        <v>0</v>
      </c>
      <c r="K203" s="118"/>
      <c r="L203" s="3"/>
      <c r="M203" s="6"/>
    </row>
    <row r="204" spans="1:13">
      <c r="A204" s="189" t="str">
        <f t="shared" si="17"/>
        <v>FAUX</v>
      </c>
      <c r="B204" s="52">
        <v>28154181</v>
      </c>
      <c r="C204" s="53">
        <f>IF(ISNA(VLOOKUP($B204,'BG Justif'!$A$5:$M$897,2,0)),0,VLOOKUP($B204,'BG Justif'!$A$5:$M$897,2,0))</f>
        <v>0</v>
      </c>
      <c r="D204" s="3">
        <f>IF(ISNA(VLOOKUP($B204,'BG Justif'!$A$5:$M$897,12,0)),0,VLOOKUP(B204,'BG Justif'!$A$5:$M$897,12,0))</f>
        <v>0</v>
      </c>
      <c r="E204" s="3"/>
      <c r="F204" s="3"/>
      <c r="G204" s="3"/>
      <c r="H204" s="3">
        <f t="shared" si="15"/>
        <v>0</v>
      </c>
      <c r="I204" s="3">
        <f>IF(ISNA(VLOOKUP($B204,'BG Justif'!$A$5:$M$897,13,0)),0,VLOOKUP($B204,'BG Justif'!$A$5:$M$897,13,0))</f>
        <v>0</v>
      </c>
      <c r="J204" s="208">
        <f t="shared" si="16"/>
        <v>0</v>
      </c>
      <c r="K204" s="118"/>
      <c r="L204" s="3"/>
      <c r="M204" s="6"/>
    </row>
    <row r="205" spans="1:13">
      <c r="A205" s="189" t="str">
        <f t="shared" si="17"/>
        <v>FAUX</v>
      </c>
      <c r="B205" s="52">
        <v>28154190</v>
      </c>
      <c r="C205" s="53">
        <f>IF(ISNA(VLOOKUP($B205,'BG Justif'!$A$5:$M$897,2,0)),0,VLOOKUP($B205,'BG Justif'!$A$5:$M$897,2,0))</f>
        <v>0</v>
      </c>
      <c r="D205" s="3">
        <f>IF(ISNA(VLOOKUP($B205,'BG Justif'!$A$5:$M$897,12,0)),0,VLOOKUP(B205,'BG Justif'!$A$5:$M$897,12,0))</f>
        <v>0</v>
      </c>
      <c r="E205" s="3"/>
      <c r="F205" s="3"/>
      <c r="G205" s="3"/>
      <c r="H205" s="3">
        <f t="shared" si="15"/>
        <v>0</v>
      </c>
      <c r="I205" s="3">
        <f>IF(ISNA(VLOOKUP($B205,'BG Justif'!$A$5:$M$897,13,0)),0,VLOOKUP($B205,'BG Justif'!$A$5:$M$897,13,0))</f>
        <v>0</v>
      </c>
      <c r="J205" s="208">
        <f t="shared" si="16"/>
        <v>0</v>
      </c>
      <c r="K205" s="118"/>
      <c r="L205" s="3"/>
      <c r="M205" s="6"/>
    </row>
    <row r="206" spans="1:13" hidden="1">
      <c r="A206" s="189" t="str">
        <f t="shared" si="17"/>
        <v>FAUX</v>
      </c>
      <c r="B206" s="52">
        <v>28154199</v>
      </c>
      <c r="C206" s="53">
        <f>IF(ISNA(VLOOKUP($B206,'BG Justif'!$A$5:$M$897,2,0)),0,VLOOKUP($B206,'BG Justif'!$A$5:$M$897,2,0))</f>
        <v>0</v>
      </c>
      <c r="D206" s="3">
        <f>IF(ISNA(VLOOKUP($B206,'BG Justif'!$A$5:$M$897,12,0)),0,VLOOKUP(B206,'BG Justif'!$A$5:$M$897,12,0))</f>
        <v>0</v>
      </c>
      <c r="E206" s="3"/>
      <c r="F206" s="3"/>
      <c r="G206" s="3"/>
      <c r="H206" s="3">
        <f t="shared" si="15"/>
        <v>0</v>
      </c>
      <c r="I206" s="3">
        <f>IF(ISNA(VLOOKUP($B206,'BG Justif'!$A$5:$M$897,13,0)),0,VLOOKUP($B206,'BG Justif'!$A$5:$M$897,13,0))</f>
        <v>0</v>
      </c>
      <c r="J206" s="208">
        <f t="shared" si="16"/>
        <v>0</v>
      </c>
      <c r="K206" s="118"/>
      <c r="L206" s="3"/>
      <c r="M206" s="6"/>
    </row>
    <row r="207" spans="1:13">
      <c r="A207" s="189" t="str">
        <f t="shared" si="17"/>
        <v>FAUX</v>
      </c>
      <c r="B207" s="52">
        <v>28154201</v>
      </c>
      <c r="C207" s="53">
        <f>IF(ISNA(VLOOKUP($B207,'BG Justif'!$A$5:$M$897,2,0)),0,VLOOKUP($B207,'BG Justif'!$A$5:$M$897,2,0))</f>
        <v>0</v>
      </c>
      <c r="D207" s="3">
        <f>IF(ISNA(VLOOKUP($B207,'BG Justif'!$A$5:$M$897,12,0)),0,VLOOKUP(B207,'BG Justif'!$A$5:$M$897,12,0))</f>
        <v>0</v>
      </c>
      <c r="E207" s="3"/>
      <c r="F207" s="3"/>
      <c r="G207" s="3"/>
      <c r="H207" s="3">
        <f t="shared" si="15"/>
        <v>0</v>
      </c>
      <c r="I207" s="3">
        <f>IF(ISNA(VLOOKUP($B207,'BG Justif'!$A$5:$M$897,13,0)),0,VLOOKUP($B207,'BG Justif'!$A$5:$M$897,13,0))</f>
        <v>0</v>
      </c>
      <c r="J207" s="208">
        <f t="shared" si="16"/>
        <v>0</v>
      </c>
      <c r="K207" s="118"/>
      <c r="L207" s="3"/>
      <c r="M207" s="6"/>
    </row>
    <row r="208" spans="1:13">
      <c r="A208" s="189" t="str">
        <f t="shared" si="17"/>
        <v>FAUX</v>
      </c>
      <c r="B208" s="52">
        <v>28154223</v>
      </c>
      <c r="C208" s="53">
        <f>IF(ISNA(VLOOKUP($B208,'BG Justif'!$A$5:$M$897,2,0)),0,VLOOKUP($B208,'BG Justif'!$A$5:$M$897,2,0))</f>
        <v>0</v>
      </c>
      <c r="D208" s="3">
        <f>IF(ISNA(VLOOKUP($B208,'BG Justif'!$A$5:$M$897,12,0)),0,VLOOKUP(B208,'BG Justif'!$A$5:$M$897,12,0))</f>
        <v>0</v>
      </c>
      <c r="E208" s="3"/>
      <c r="F208" s="3"/>
      <c r="G208" s="3"/>
      <c r="H208" s="3">
        <f t="shared" si="15"/>
        <v>0</v>
      </c>
      <c r="I208" s="3">
        <f>IF(ISNA(VLOOKUP($B208,'BG Justif'!$A$5:$M$897,13,0)),0,VLOOKUP($B208,'BG Justif'!$A$5:$M$897,13,0))</f>
        <v>0</v>
      </c>
      <c r="J208" s="208">
        <f t="shared" si="16"/>
        <v>0</v>
      </c>
      <c r="K208" s="118"/>
      <c r="L208" s="3"/>
      <c r="M208" s="6"/>
    </row>
    <row r="209" spans="1:13">
      <c r="A209" s="189" t="str">
        <f t="shared" si="17"/>
        <v>FAUX</v>
      </c>
      <c r="B209" s="52">
        <v>28154224</v>
      </c>
      <c r="C209" s="53">
        <f>IF(ISNA(VLOOKUP($B209,'BG Justif'!$A$5:$M$897,2,0)),0,VLOOKUP($B209,'BG Justif'!$A$5:$M$897,2,0))</f>
        <v>0</v>
      </c>
      <c r="D209" s="3">
        <f>IF(ISNA(VLOOKUP($B209,'BG Justif'!$A$5:$M$897,12,0)),0,VLOOKUP(B209,'BG Justif'!$A$5:$M$897,12,0))</f>
        <v>0</v>
      </c>
      <c r="E209" s="3"/>
      <c r="F209" s="3"/>
      <c r="G209" s="3"/>
      <c r="H209" s="3">
        <f t="shared" si="15"/>
        <v>0</v>
      </c>
      <c r="I209" s="3">
        <f>IF(ISNA(VLOOKUP($B209,'BG Justif'!$A$5:$M$897,13,0)),0,VLOOKUP($B209,'BG Justif'!$A$5:$M$897,13,0))</f>
        <v>0</v>
      </c>
      <c r="J209" s="208">
        <f t="shared" si="16"/>
        <v>0</v>
      </c>
      <c r="K209" s="118"/>
      <c r="L209" s="3"/>
      <c r="M209" s="6"/>
    </row>
    <row r="210" spans="1:13">
      <c r="A210" s="189" t="str">
        <f t="shared" si="17"/>
        <v>FAUX</v>
      </c>
      <c r="B210" s="52">
        <v>28154253</v>
      </c>
      <c r="C210" s="53">
        <f>IF(ISNA(VLOOKUP($B210,'BG Justif'!$A$5:$M$897,2,0)),0,VLOOKUP($B210,'BG Justif'!$A$5:$M$897,2,0))</f>
        <v>0</v>
      </c>
      <c r="D210" s="3">
        <f>IF(ISNA(VLOOKUP($B210,'BG Justif'!$A$5:$M$897,12,0)),0,VLOOKUP(B210,'BG Justif'!$A$5:$M$897,12,0))</f>
        <v>0</v>
      </c>
      <c r="E210" s="3"/>
      <c r="F210" s="3"/>
      <c r="G210" s="3"/>
      <c r="H210" s="3">
        <f t="shared" si="15"/>
        <v>0</v>
      </c>
      <c r="I210" s="3">
        <f>IF(ISNA(VLOOKUP($B210,'BG Justif'!$A$5:$M$897,13,0)),0,VLOOKUP($B210,'BG Justif'!$A$5:$M$897,13,0))</f>
        <v>0</v>
      </c>
      <c r="J210" s="208">
        <f t="shared" si="16"/>
        <v>0</v>
      </c>
      <c r="K210" s="118"/>
      <c r="L210" s="3"/>
      <c r="M210" s="6"/>
    </row>
    <row r="211" spans="1:13">
      <c r="A211" s="189" t="str">
        <f t="shared" si="17"/>
        <v>FAUX</v>
      </c>
      <c r="B211" s="52">
        <v>28154256</v>
      </c>
      <c r="C211" s="53">
        <f>IF(ISNA(VLOOKUP($B211,'BG Justif'!$A$5:$M$897,2,0)),0,VLOOKUP($B211,'BG Justif'!$A$5:$M$897,2,0))</f>
        <v>0</v>
      </c>
      <c r="D211" s="3">
        <f>IF(ISNA(VLOOKUP($B211,'BG Justif'!$A$5:$M$897,12,0)),0,VLOOKUP(B211,'BG Justif'!$A$5:$M$897,12,0))</f>
        <v>0</v>
      </c>
      <c r="E211" s="3"/>
      <c r="F211" s="3"/>
      <c r="G211" s="3"/>
      <c r="H211" s="3">
        <f t="shared" si="15"/>
        <v>0</v>
      </c>
      <c r="I211" s="3">
        <f>IF(ISNA(VLOOKUP($B211,'BG Justif'!$A$5:$M$897,13,0)),0,VLOOKUP($B211,'BG Justif'!$A$5:$M$897,13,0))</f>
        <v>0</v>
      </c>
      <c r="J211" s="208">
        <f t="shared" si="16"/>
        <v>0</v>
      </c>
      <c r="K211" s="118"/>
      <c r="L211" s="3"/>
      <c r="M211" s="6"/>
    </row>
    <row r="212" spans="1:13">
      <c r="A212" s="189" t="str">
        <f t="shared" si="17"/>
        <v>FAUX</v>
      </c>
      <c r="B212" s="52">
        <v>28154286</v>
      </c>
      <c r="C212" s="53">
        <f>IF(ISNA(VLOOKUP($B212,'BG Justif'!$A$5:$M$897,2,0)),0,VLOOKUP($B212,'BG Justif'!$A$5:$M$897,2,0))</f>
        <v>0</v>
      </c>
      <c r="D212" s="3">
        <f>IF(ISNA(VLOOKUP($B212,'BG Justif'!$A$5:$M$897,12,0)),0,VLOOKUP(B212,'BG Justif'!$A$5:$M$897,12,0))</f>
        <v>0</v>
      </c>
      <c r="E212" s="3"/>
      <c r="F212" s="3"/>
      <c r="G212" s="3"/>
      <c r="H212" s="3">
        <f t="shared" ref="H212:H271" si="18">+D212+E212-F212+G212</f>
        <v>0</v>
      </c>
      <c r="I212" s="3">
        <f>IF(ISNA(VLOOKUP($B212,'BG Justif'!$A$5:$M$897,13,0)),0,VLOOKUP($B212,'BG Justif'!$A$5:$M$897,13,0))</f>
        <v>0</v>
      </c>
      <c r="J212" s="208">
        <f t="shared" ref="J212:J271" si="19">+H212-I212</f>
        <v>0</v>
      </c>
      <c r="K212" s="118"/>
      <c r="L212" s="3"/>
      <c r="M212" s="6"/>
    </row>
    <row r="213" spans="1:13">
      <c r="A213" s="189" t="str">
        <f t="shared" si="17"/>
        <v>FAUX</v>
      </c>
      <c r="B213" s="52">
        <v>28154300</v>
      </c>
      <c r="C213" s="53">
        <f>IF(ISNA(VLOOKUP($B213,'BG Justif'!$A$5:$M$897,2,0)),0,VLOOKUP($B213,'BG Justif'!$A$5:$M$897,2,0))</f>
        <v>0</v>
      </c>
      <c r="D213" s="3">
        <f>IF(ISNA(VLOOKUP($B213,'BG Justif'!$A$5:$M$897,12,0)),0,VLOOKUP(B213,'BG Justif'!$A$5:$M$897,12,0))</f>
        <v>0</v>
      </c>
      <c r="E213" s="3"/>
      <c r="F213" s="3"/>
      <c r="G213" s="3"/>
      <c r="H213" s="3">
        <f t="shared" si="18"/>
        <v>0</v>
      </c>
      <c r="I213" s="3">
        <f>IF(ISNA(VLOOKUP($B213,'BG Justif'!$A$5:$M$897,13,0)),0,VLOOKUP($B213,'BG Justif'!$A$5:$M$897,13,0))</f>
        <v>0</v>
      </c>
      <c r="J213" s="208">
        <f t="shared" si="19"/>
        <v>0</v>
      </c>
      <c r="K213" s="118"/>
      <c r="L213" s="3"/>
      <c r="M213" s="6"/>
    </row>
    <row r="214" spans="1:13">
      <c r="A214" s="189" t="str">
        <f t="shared" si="17"/>
        <v>FAUX</v>
      </c>
      <c r="B214" s="52">
        <v>28154301</v>
      </c>
      <c r="C214" s="53">
        <f>IF(ISNA(VLOOKUP($B214,'BG Justif'!$A$5:$M$897,2,0)),0,VLOOKUP($B214,'BG Justif'!$A$5:$M$897,2,0))</f>
        <v>0</v>
      </c>
      <c r="D214" s="3">
        <f>IF(ISNA(VLOOKUP($B214,'BG Justif'!$A$5:$M$897,12,0)),0,VLOOKUP(B214,'BG Justif'!$A$5:$M$897,12,0))</f>
        <v>0</v>
      </c>
      <c r="E214" s="3"/>
      <c r="F214" s="3"/>
      <c r="G214" s="3"/>
      <c r="H214" s="3">
        <f t="shared" si="18"/>
        <v>0</v>
      </c>
      <c r="I214" s="3">
        <f>IF(ISNA(VLOOKUP($B214,'BG Justif'!$A$5:$M$897,13,0)),0,VLOOKUP($B214,'BG Justif'!$A$5:$M$897,13,0))</f>
        <v>0</v>
      </c>
      <c r="J214" s="208">
        <f t="shared" si="19"/>
        <v>0</v>
      </c>
      <c r="K214" s="118"/>
      <c r="L214" s="3"/>
      <c r="M214" s="6"/>
    </row>
    <row r="215" spans="1:13">
      <c r="A215" s="189" t="str">
        <f t="shared" si="17"/>
        <v>FAUX</v>
      </c>
      <c r="B215" s="52">
        <v>28154302</v>
      </c>
      <c r="C215" s="53">
        <f>IF(ISNA(VLOOKUP($B215,'BG Justif'!$A$5:$M$897,2,0)),0,VLOOKUP($B215,'BG Justif'!$A$5:$M$897,2,0))</f>
        <v>0</v>
      </c>
      <c r="D215" s="3">
        <f>IF(ISNA(VLOOKUP($B215,'BG Justif'!$A$5:$M$897,12,0)),0,VLOOKUP(B215,'BG Justif'!$A$5:$M$897,12,0))</f>
        <v>0</v>
      </c>
      <c r="E215" s="3"/>
      <c r="F215" s="3"/>
      <c r="G215" s="3"/>
      <c r="H215" s="3">
        <f t="shared" si="18"/>
        <v>0</v>
      </c>
      <c r="I215" s="3">
        <f>IF(ISNA(VLOOKUP($B215,'BG Justif'!$A$5:$M$897,13,0)),0,VLOOKUP($B215,'BG Justif'!$A$5:$M$897,13,0))</f>
        <v>0</v>
      </c>
      <c r="J215" s="208">
        <f t="shared" si="19"/>
        <v>0</v>
      </c>
      <c r="K215" s="118"/>
      <c r="L215" s="3"/>
      <c r="M215" s="6"/>
    </row>
    <row r="216" spans="1:13">
      <c r="A216" s="189" t="str">
        <f t="shared" si="17"/>
        <v>FAUX</v>
      </c>
      <c r="B216" s="52">
        <v>28154356</v>
      </c>
      <c r="C216" s="53">
        <f>IF(ISNA(VLOOKUP($B216,'BG Justif'!$A$5:$M$897,2,0)),0,VLOOKUP($B216,'BG Justif'!$A$5:$M$897,2,0))</f>
        <v>0</v>
      </c>
      <c r="D216" s="3">
        <f>IF(ISNA(VLOOKUP($B216,'BG Justif'!$A$5:$M$897,12,0)),0,VLOOKUP(B216,'BG Justif'!$A$5:$M$897,12,0))</f>
        <v>0</v>
      </c>
      <c r="E216" s="3"/>
      <c r="F216" s="3"/>
      <c r="G216" s="3"/>
      <c r="H216" s="3">
        <f t="shared" si="18"/>
        <v>0</v>
      </c>
      <c r="I216" s="3">
        <f>IF(ISNA(VLOOKUP($B216,'BG Justif'!$A$5:$M$897,13,0)),0,VLOOKUP($B216,'BG Justif'!$A$5:$M$897,13,0))</f>
        <v>0</v>
      </c>
      <c r="J216" s="208">
        <f t="shared" si="19"/>
        <v>0</v>
      </c>
      <c r="K216" s="118"/>
      <c r="L216" s="3"/>
      <c r="M216" s="6"/>
    </row>
    <row r="217" spans="1:13">
      <c r="A217" s="189" t="str">
        <f t="shared" si="17"/>
        <v>FAUX</v>
      </c>
      <c r="B217" s="52">
        <v>28154362</v>
      </c>
      <c r="C217" s="53">
        <f>IF(ISNA(VLOOKUP($B217,'BG Justif'!$A$5:$M$897,2,0)),0,VLOOKUP($B217,'BG Justif'!$A$5:$M$897,2,0))</f>
        <v>0</v>
      </c>
      <c r="D217" s="3">
        <f>IF(ISNA(VLOOKUP($B217,'BG Justif'!$A$5:$M$897,12,0)),0,VLOOKUP(B217,'BG Justif'!$A$5:$M$897,12,0))</f>
        <v>0</v>
      </c>
      <c r="E217" s="3"/>
      <c r="F217" s="3"/>
      <c r="G217" s="3"/>
      <c r="H217" s="3">
        <f t="shared" si="18"/>
        <v>0</v>
      </c>
      <c r="I217" s="3">
        <f>IF(ISNA(VLOOKUP($B217,'BG Justif'!$A$5:$M$897,13,0)),0,VLOOKUP($B217,'BG Justif'!$A$5:$M$897,13,0))</f>
        <v>0</v>
      </c>
      <c r="J217" s="208">
        <f t="shared" si="19"/>
        <v>0</v>
      </c>
      <c r="K217" s="118"/>
      <c r="L217" s="3"/>
      <c r="M217" s="6"/>
    </row>
    <row r="218" spans="1:13">
      <c r="A218" s="189" t="str">
        <f t="shared" si="17"/>
        <v>FAUX</v>
      </c>
      <c r="B218" s="52">
        <v>28154376</v>
      </c>
      <c r="C218" s="53">
        <f>IF(ISNA(VLOOKUP($B218,'BG Justif'!$A$5:$M$897,2,0)),0,VLOOKUP($B218,'BG Justif'!$A$5:$M$897,2,0))</f>
        <v>0</v>
      </c>
      <c r="D218" s="3">
        <f>IF(ISNA(VLOOKUP($B218,'BG Justif'!$A$5:$M$897,12,0)),0,VLOOKUP(B218,'BG Justif'!$A$5:$M$897,12,0))</f>
        <v>0</v>
      </c>
      <c r="E218" s="3"/>
      <c r="F218" s="3"/>
      <c r="G218" s="3"/>
      <c r="H218" s="3">
        <f t="shared" si="18"/>
        <v>0</v>
      </c>
      <c r="I218" s="3">
        <f>IF(ISNA(VLOOKUP($B218,'BG Justif'!$A$5:$M$897,13,0)),0,VLOOKUP($B218,'BG Justif'!$A$5:$M$897,13,0))</f>
        <v>0</v>
      </c>
      <c r="J218" s="208">
        <f t="shared" si="19"/>
        <v>0</v>
      </c>
      <c r="K218" s="118"/>
      <c r="L218" s="3"/>
      <c r="M218" s="6"/>
    </row>
    <row r="219" spans="1:13">
      <c r="A219" s="189" t="str">
        <f t="shared" si="17"/>
        <v>FAUX</v>
      </c>
      <c r="B219" s="52">
        <v>28155000</v>
      </c>
      <c r="C219" s="53">
        <f>IF(ISNA(VLOOKUP($B219,'BG Justif'!$A$5:$M$897,2,0)),0,VLOOKUP($B219,'BG Justif'!$A$5:$M$897,2,0))</f>
        <v>0</v>
      </c>
      <c r="D219" s="3">
        <f>IF(ISNA(VLOOKUP($B219,'BG Justif'!$A$5:$M$897,12,0)),0,VLOOKUP(B219,'BG Justif'!$A$5:$M$897,12,0))</f>
        <v>0</v>
      </c>
      <c r="E219" s="3"/>
      <c r="F219" s="3"/>
      <c r="G219" s="3"/>
      <c r="H219" s="3">
        <f t="shared" si="18"/>
        <v>0</v>
      </c>
      <c r="I219" s="3">
        <f>IF(ISNA(VLOOKUP($B219,'BG Justif'!$A$5:$M$897,13,0)),0,VLOOKUP($B219,'BG Justif'!$A$5:$M$897,13,0))</f>
        <v>0</v>
      </c>
      <c r="J219" s="208">
        <f t="shared" si="19"/>
        <v>0</v>
      </c>
      <c r="K219" s="118"/>
      <c r="L219" s="3"/>
      <c r="M219" s="6"/>
    </row>
    <row r="220" spans="1:13">
      <c r="A220" s="189" t="str">
        <f t="shared" si="17"/>
        <v>FAUX</v>
      </c>
      <c r="B220" s="52">
        <v>28181000</v>
      </c>
      <c r="C220" s="53">
        <f>IF(ISNA(VLOOKUP($B220,'BG Justif'!$A$5:$M$897,2,0)),0,VLOOKUP($B220,'BG Justif'!$A$5:$M$897,2,0))</f>
        <v>0</v>
      </c>
      <c r="D220" s="3">
        <f>IF(ISNA(VLOOKUP($B220,'BG Justif'!$A$5:$M$897,12,0)),0,VLOOKUP(B220,'BG Justif'!$A$5:$M$897,12,0))</f>
        <v>0</v>
      </c>
      <c r="E220" s="3"/>
      <c r="F220" s="3"/>
      <c r="G220" s="3"/>
      <c r="H220" s="3">
        <f t="shared" si="18"/>
        <v>0</v>
      </c>
      <c r="I220" s="3">
        <f>IF(ISNA(VLOOKUP($B220,'BG Justif'!$A$5:$M$897,13,0)),0,VLOOKUP($B220,'BG Justif'!$A$5:$M$897,13,0))</f>
        <v>0</v>
      </c>
      <c r="J220" s="208">
        <f t="shared" si="19"/>
        <v>0</v>
      </c>
      <c r="K220" s="118"/>
      <c r="L220" s="3"/>
      <c r="M220" s="6"/>
    </row>
    <row r="221" spans="1:13">
      <c r="A221" s="189" t="str">
        <f t="shared" si="17"/>
        <v>FAUX</v>
      </c>
      <c r="B221" s="52">
        <v>28181002</v>
      </c>
      <c r="C221" s="53">
        <f>IF(ISNA(VLOOKUP($B221,'BG Justif'!$A$5:$M$897,2,0)),0,VLOOKUP($B221,'BG Justif'!$A$5:$M$897,2,0))</f>
        <v>0</v>
      </c>
      <c r="D221" s="3">
        <f>IF(ISNA(VLOOKUP($B221,'BG Justif'!$A$5:$M$897,12,0)),0,VLOOKUP(B221,'BG Justif'!$A$5:$M$897,12,0))</f>
        <v>0</v>
      </c>
      <c r="E221" s="3"/>
      <c r="F221" s="3"/>
      <c r="G221" s="3"/>
      <c r="H221" s="3">
        <f t="shared" si="18"/>
        <v>0</v>
      </c>
      <c r="I221" s="3">
        <f>IF(ISNA(VLOOKUP($B221,'BG Justif'!$A$5:$M$897,13,0)),0,VLOOKUP($B221,'BG Justif'!$A$5:$M$897,13,0))</f>
        <v>0</v>
      </c>
      <c r="J221" s="208">
        <f t="shared" si="19"/>
        <v>0</v>
      </c>
      <c r="K221" s="118"/>
      <c r="L221" s="3"/>
      <c r="M221" s="6"/>
    </row>
    <row r="222" spans="1:13">
      <c r="A222" s="189" t="str">
        <f t="shared" si="17"/>
        <v>FAUX</v>
      </c>
      <c r="B222" s="52">
        <v>28181004</v>
      </c>
      <c r="C222" s="53">
        <f>IF(ISNA(VLOOKUP($B222,'BG Justif'!$A$5:$M$897,2,0)),0,VLOOKUP($B222,'BG Justif'!$A$5:$M$897,2,0))</f>
        <v>0</v>
      </c>
      <c r="D222" s="3">
        <f>IF(ISNA(VLOOKUP($B222,'BG Justif'!$A$5:$M$897,12,0)),0,VLOOKUP(B222,'BG Justif'!$A$5:$M$897,12,0))</f>
        <v>0</v>
      </c>
      <c r="E222" s="3"/>
      <c r="F222" s="3"/>
      <c r="G222" s="3"/>
      <c r="H222" s="3">
        <f t="shared" si="18"/>
        <v>0</v>
      </c>
      <c r="I222" s="3">
        <f>IF(ISNA(VLOOKUP($B222,'BG Justif'!$A$5:$M$897,13,0)),0,VLOOKUP($B222,'BG Justif'!$A$5:$M$897,13,0))</f>
        <v>0</v>
      </c>
      <c r="J222" s="208">
        <f t="shared" si="19"/>
        <v>0</v>
      </c>
      <c r="K222" s="118"/>
      <c r="L222" s="3"/>
      <c r="M222" s="6"/>
    </row>
    <row r="223" spans="1:13">
      <c r="A223" s="189" t="str">
        <f t="shared" si="17"/>
        <v>FAUX</v>
      </c>
      <c r="B223" s="52">
        <v>28181006</v>
      </c>
      <c r="C223" s="53">
        <f>IF(ISNA(VLOOKUP($B223,'BG Justif'!$A$5:$M$897,2,0)),0,VLOOKUP($B223,'BG Justif'!$A$5:$M$897,2,0))</f>
        <v>0</v>
      </c>
      <c r="D223" s="3">
        <f>IF(ISNA(VLOOKUP($B223,'BG Justif'!$A$5:$M$897,12,0)),0,VLOOKUP(B223,'BG Justif'!$A$5:$M$897,12,0))</f>
        <v>0</v>
      </c>
      <c r="E223" s="3"/>
      <c r="F223" s="3"/>
      <c r="G223" s="3"/>
      <c r="H223" s="3">
        <f t="shared" si="18"/>
        <v>0</v>
      </c>
      <c r="I223" s="3">
        <f>IF(ISNA(VLOOKUP($B223,'BG Justif'!$A$5:$M$897,13,0)),0,VLOOKUP($B223,'BG Justif'!$A$5:$M$897,13,0))</f>
        <v>0</v>
      </c>
      <c r="J223" s="208">
        <f t="shared" si="19"/>
        <v>0</v>
      </c>
      <c r="K223" s="118"/>
      <c r="L223" s="3"/>
      <c r="M223" s="6"/>
    </row>
    <row r="224" spans="1:13">
      <c r="A224" s="189" t="str">
        <f t="shared" si="17"/>
        <v>FAUX</v>
      </c>
      <c r="B224" s="52">
        <v>28181009</v>
      </c>
      <c r="C224" s="53">
        <f>IF(ISNA(VLOOKUP($B224,'BG Justif'!$A$5:$M$897,2,0)),0,VLOOKUP($B224,'BG Justif'!$A$5:$M$897,2,0))</f>
        <v>0</v>
      </c>
      <c r="D224" s="3">
        <f>IF(ISNA(VLOOKUP($B224,'BG Justif'!$A$5:$M$897,12,0)),0,VLOOKUP(B224,'BG Justif'!$A$5:$M$897,12,0))</f>
        <v>0</v>
      </c>
      <c r="E224" s="3"/>
      <c r="F224" s="3"/>
      <c r="G224" s="3"/>
      <c r="H224" s="3">
        <f t="shared" si="18"/>
        <v>0</v>
      </c>
      <c r="I224" s="3">
        <f>IF(ISNA(VLOOKUP($B224,'BG Justif'!$A$5:$M$897,13,0)),0,VLOOKUP($B224,'BG Justif'!$A$5:$M$897,13,0))</f>
        <v>0</v>
      </c>
      <c r="J224" s="208">
        <f t="shared" si="19"/>
        <v>0</v>
      </c>
      <c r="K224" s="118"/>
      <c r="L224" s="3"/>
      <c r="M224" s="6"/>
    </row>
    <row r="225" spans="1:13">
      <c r="A225" s="189" t="str">
        <f t="shared" si="17"/>
        <v>FAUX</v>
      </c>
      <c r="B225" s="52">
        <v>28181010</v>
      </c>
      <c r="C225" s="53">
        <f>IF(ISNA(VLOOKUP($B225,'BG Justif'!$A$5:$M$897,2,0)),0,VLOOKUP($B225,'BG Justif'!$A$5:$M$897,2,0))</f>
        <v>0</v>
      </c>
      <c r="D225" s="3">
        <f>IF(ISNA(VLOOKUP($B225,'BG Justif'!$A$5:$M$897,12,0)),0,VLOOKUP(B225,'BG Justif'!$A$5:$M$897,12,0))</f>
        <v>0</v>
      </c>
      <c r="E225" s="3"/>
      <c r="F225" s="3"/>
      <c r="G225" s="3"/>
      <c r="H225" s="3">
        <f t="shared" si="18"/>
        <v>0</v>
      </c>
      <c r="I225" s="3">
        <f>IF(ISNA(VLOOKUP($B225,'BG Justif'!$A$5:$M$897,13,0)),0,VLOOKUP($B225,'BG Justif'!$A$5:$M$897,13,0))</f>
        <v>0</v>
      </c>
      <c r="J225" s="208">
        <f t="shared" si="19"/>
        <v>0</v>
      </c>
      <c r="K225" s="118"/>
      <c r="L225" s="3"/>
      <c r="M225" s="6"/>
    </row>
    <row r="226" spans="1:13">
      <c r="A226" s="189" t="str">
        <f t="shared" si="17"/>
        <v>FAUX</v>
      </c>
      <c r="B226" s="52">
        <v>28181011</v>
      </c>
      <c r="C226" s="53">
        <f>IF(ISNA(VLOOKUP($B226,'BG Justif'!$A$5:$M$897,2,0)),0,VLOOKUP($B226,'BG Justif'!$A$5:$M$897,2,0))</f>
        <v>0</v>
      </c>
      <c r="D226" s="3">
        <f>IF(ISNA(VLOOKUP($B226,'BG Justif'!$A$5:$M$897,12,0)),0,VLOOKUP(B226,'BG Justif'!$A$5:$M$897,12,0))</f>
        <v>0</v>
      </c>
      <c r="E226" s="3"/>
      <c r="F226" s="3"/>
      <c r="G226" s="3"/>
      <c r="H226" s="3">
        <f t="shared" si="18"/>
        <v>0</v>
      </c>
      <c r="I226" s="3">
        <f>IF(ISNA(VLOOKUP($B226,'BG Justif'!$A$5:$M$897,13,0)),0,VLOOKUP($B226,'BG Justif'!$A$5:$M$897,13,0))</f>
        <v>0</v>
      </c>
      <c r="J226" s="208">
        <f t="shared" si="19"/>
        <v>0</v>
      </c>
      <c r="K226" s="118"/>
      <c r="L226" s="3"/>
      <c r="M226" s="6"/>
    </row>
    <row r="227" spans="1:13">
      <c r="A227" s="189" t="str">
        <f t="shared" si="17"/>
        <v>FAUX</v>
      </c>
      <c r="B227" s="52">
        <v>28181016</v>
      </c>
      <c r="C227" s="53">
        <f>IF(ISNA(VLOOKUP($B227,'BG Justif'!$A$5:$M$897,2,0)),0,VLOOKUP($B227,'BG Justif'!$A$5:$M$897,2,0))</f>
        <v>0</v>
      </c>
      <c r="D227" s="3">
        <f>IF(ISNA(VLOOKUP($B227,'BG Justif'!$A$5:$M$897,12,0)),0,VLOOKUP(B227,'BG Justif'!$A$5:$M$897,12,0))</f>
        <v>0</v>
      </c>
      <c r="E227" s="3"/>
      <c r="F227" s="3"/>
      <c r="G227" s="3"/>
      <c r="H227" s="3">
        <f t="shared" si="18"/>
        <v>0</v>
      </c>
      <c r="I227" s="3">
        <f>IF(ISNA(VLOOKUP($B227,'BG Justif'!$A$5:$M$897,13,0)),0,VLOOKUP($B227,'BG Justif'!$A$5:$M$897,13,0))</f>
        <v>0</v>
      </c>
      <c r="J227" s="208">
        <f t="shared" si="19"/>
        <v>0</v>
      </c>
      <c r="K227" s="118"/>
      <c r="L227" s="3"/>
      <c r="M227" s="6"/>
    </row>
    <row r="228" spans="1:13">
      <c r="A228" s="189" t="str">
        <f t="shared" si="17"/>
        <v>FAUX</v>
      </c>
      <c r="B228" s="52">
        <v>28181017</v>
      </c>
      <c r="C228" s="53">
        <f>IF(ISNA(VLOOKUP($B228,'BG Justif'!$A$5:$M$897,2,0)),0,VLOOKUP($B228,'BG Justif'!$A$5:$M$897,2,0))</f>
        <v>0</v>
      </c>
      <c r="D228" s="3">
        <f>IF(ISNA(VLOOKUP($B228,'BG Justif'!$A$5:$M$897,12,0)),0,VLOOKUP(B228,'BG Justif'!$A$5:$M$897,12,0))</f>
        <v>0</v>
      </c>
      <c r="E228" s="3"/>
      <c r="F228" s="3"/>
      <c r="G228" s="3"/>
      <c r="H228" s="3">
        <f t="shared" si="18"/>
        <v>0</v>
      </c>
      <c r="I228" s="3">
        <f>IF(ISNA(VLOOKUP($B228,'BG Justif'!$A$5:$M$897,13,0)),0,VLOOKUP($B228,'BG Justif'!$A$5:$M$897,13,0))</f>
        <v>0</v>
      </c>
      <c r="J228" s="208">
        <f t="shared" si="19"/>
        <v>0</v>
      </c>
      <c r="K228" s="118"/>
      <c r="L228" s="3"/>
      <c r="M228" s="6"/>
    </row>
    <row r="229" spans="1:13">
      <c r="A229" s="189" t="str">
        <f t="shared" si="17"/>
        <v>FAUX</v>
      </c>
      <c r="B229" s="52">
        <v>28181021</v>
      </c>
      <c r="C229" s="53">
        <f>IF(ISNA(VLOOKUP($B229,'BG Justif'!$A$5:$M$897,2,0)),0,VLOOKUP($B229,'BG Justif'!$A$5:$M$897,2,0))</f>
        <v>0</v>
      </c>
      <c r="D229" s="3">
        <f>IF(ISNA(VLOOKUP($B229,'BG Justif'!$A$5:$M$897,12,0)),0,VLOOKUP(B229,'BG Justif'!$A$5:$M$897,12,0))</f>
        <v>0</v>
      </c>
      <c r="E229" s="3"/>
      <c r="F229" s="3"/>
      <c r="G229" s="3"/>
      <c r="H229" s="3">
        <f t="shared" si="18"/>
        <v>0</v>
      </c>
      <c r="I229" s="3">
        <f>IF(ISNA(VLOOKUP($B229,'BG Justif'!$A$5:$M$897,13,0)),0,VLOOKUP($B229,'BG Justif'!$A$5:$M$897,13,0))</f>
        <v>0</v>
      </c>
      <c r="J229" s="208">
        <f t="shared" si="19"/>
        <v>0</v>
      </c>
      <c r="K229" s="118"/>
      <c r="L229" s="3"/>
      <c r="M229" s="6"/>
    </row>
    <row r="230" spans="1:13">
      <c r="A230" s="189" t="str">
        <f t="shared" si="17"/>
        <v>FAUX</v>
      </c>
      <c r="B230" s="52">
        <v>28181096</v>
      </c>
      <c r="C230" s="53">
        <f>IF(ISNA(VLOOKUP($B230,'BG Justif'!$A$5:$M$897,2,0)),0,VLOOKUP($B230,'BG Justif'!$A$5:$M$897,2,0))</f>
        <v>0</v>
      </c>
      <c r="D230" s="3">
        <f>IF(ISNA(VLOOKUP($B230,'BG Justif'!$A$5:$M$897,12,0)),0,VLOOKUP(B230,'BG Justif'!$A$5:$M$897,12,0))</f>
        <v>0</v>
      </c>
      <c r="E230" s="3"/>
      <c r="F230" s="3"/>
      <c r="G230" s="3"/>
      <c r="H230" s="3">
        <f t="shared" si="18"/>
        <v>0</v>
      </c>
      <c r="I230" s="3">
        <f>IF(ISNA(VLOOKUP($B230,'BG Justif'!$A$5:$M$897,13,0)),0,VLOOKUP($B230,'BG Justif'!$A$5:$M$897,13,0))</f>
        <v>0</v>
      </c>
      <c r="J230" s="208">
        <f t="shared" si="19"/>
        <v>0</v>
      </c>
      <c r="K230" s="118"/>
      <c r="L230" s="3"/>
      <c r="M230" s="6"/>
    </row>
    <row r="231" spans="1:13">
      <c r="A231" s="189" t="str">
        <f t="shared" si="17"/>
        <v>FAUX</v>
      </c>
      <c r="B231" s="52">
        <v>28181100</v>
      </c>
      <c r="C231" s="53">
        <f>IF(ISNA(VLOOKUP($B231,'BG Justif'!$A$5:$M$897,2,0)),0,VLOOKUP($B231,'BG Justif'!$A$5:$M$897,2,0))</f>
        <v>0</v>
      </c>
      <c r="D231" s="3">
        <f>IF(ISNA(VLOOKUP($B231,'BG Justif'!$A$5:$M$897,12,0)),0,VLOOKUP(B231,'BG Justif'!$A$5:$M$897,12,0))</f>
        <v>0</v>
      </c>
      <c r="E231" s="3"/>
      <c r="F231" s="3"/>
      <c r="G231" s="3"/>
      <c r="H231" s="3">
        <f t="shared" si="18"/>
        <v>0</v>
      </c>
      <c r="I231" s="3">
        <f>IF(ISNA(VLOOKUP($B231,'BG Justif'!$A$5:$M$897,13,0)),0,VLOOKUP($B231,'BG Justif'!$A$5:$M$897,13,0))</f>
        <v>0</v>
      </c>
      <c r="J231" s="208">
        <f t="shared" si="19"/>
        <v>0</v>
      </c>
      <c r="K231" s="118"/>
      <c r="L231" s="3"/>
      <c r="M231" s="6"/>
    </row>
    <row r="232" spans="1:13">
      <c r="A232" s="189" t="str">
        <f t="shared" si="17"/>
        <v>FAUX</v>
      </c>
      <c r="B232" s="52">
        <v>28181111</v>
      </c>
      <c r="C232" s="53">
        <f>IF(ISNA(VLOOKUP($B232,'BG Justif'!$A$5:$M$897,2,0)),0,VLOOKUP($B232,'BG Justif'!$A$5:$M$897,2,0))</f>
        <v>0</v>
      </c>
      <c r="D232" s="3">
        <f>IF(ISNA(VLOOKUP($B232,'BG Justif'!$A$5:$M$897,12,0)),0,VLOOKUP(B232,'BG Justif'!$A$5:$M$897,12,0))</f>
        <v>0</v>
      </c>
      <c r="E232" s="3"/>
      <c r="F232" s="3"/>
      <c r="G232" s="3"/>
      <c r="H232" s="3">
        <f t="shared" si="18"/>
        <v>0</v>
      </c>
      <c r="I232" s="3">
        <f>IF(ISNA(VLOOKUP($B232,'BG Justif'!$A$5:$M$897,13,0)),0,VLOOKUP($B232,'BG Justif'!$A$5:$M$897,13,0))</f>
        <v>0</v>
      </c>
      <c r="J232" s="208">
        <f t="shared" si="19"/>
        <v>0</v>
      </c>
      <c r="K232" s="118"/>
      <c r="L232" s="3"/>
      <c r="M232" s="6"/>
    </row>
    <row r="233" spans="1:13">
      <c r="A233" s="189" t="str">
        <f t="shared" si="17"/>
        <v>FAUX</v>
      </c>
      <c r="B233" s="52">
        <v>28181181</v>
      </c>
      <c r="C233" s="53">
        <f>IF(ISNA(VLOOKUP($B233,'BG Justif'!$A$5:$M$897,2,0)),0,VLOOKUP($B233,'BG Justif'!$A$5:$M$897,2,0))</f>
        <v>0</v>
      </c>
      <c r="D233" s="3">
        <f>IF(ISNA(VLOOKUP($B233,'BG Justif'!$A$5:$M$897,12,0)),0,VLOOKUP(B233,'BG Justif'!$A$5:$M$897,12,0))</f>
        <v>0</v>
      </c>
      <c r="E233" s="3"/>
      <c r="F233" s="3"/>
      <c r="G233" s="3"/>
      <c r="H233" s="3">
        <f t="shared" si="18"/>
        <v>0</v>
      </c>
      <c r="I233" s="3">
        <f>IF(ISNA(VLOOKUP($B233,'BG Justif'!$A$5:$M$897,13,0)),0,VLOOKUP($B233,'BG Justif'!$A$5:$M$897,13,0))</f>
        <v>0</v>
      </c>
      <c r="J233" s="208">
        <f t="shared" si="19"/>
        <v>0</v>
      </c>
      <c r="K233" s="118"/>
      <c r="L233" s="3"/>
      <c r="M233" s="6"/>
    </row>
    <row r="234" spans="1:13">
      <c r="A234" s="189" t="str">
        <f t="shared" si="17"/>
        <v>FAUX</v>
      </c>
      <c r="B234" s="52">
        <v>28181256</v>
      </c>
      <c r="C234" s="53">
        <f>IF(ISNA(VLOOKUP($B234,'BG Justif'!$A$5:$M$897,2,0)),0,VLOOKUP($B234,'BG Justif'!$A$5:$M$897,2,0))</f>
        <v>0</v>
      </c>
      <c r="D234" s="3">
        <f>IF(ISNA(VLOOKUP($B234,'BG Justif'!$A$5:$M$897,12,0)),0,VLOOKUP(B234,'BG Justif'!$A$5:$M$897,12,0))</f>
        <v>0</v>
      </c>
      <c r="E234" s="3"/>
      <c r="F234" s="3"/>
      <c r="G234" s="3"/>
      <c r="H234" s="3">
        <f t="shared" si="18"/>
        <v>0</v>
      </c>
      <c r="I234" s="3">
        <f>IF(ISNA(VLOOKUP($B234,'BG Justif'!$A$5:$M$897,13,0)),0,VLOOKUP($B234,'BG Justif'!$A$5:$M$897,13,0))</f>
        <v>0</v>
      </c>
      <c r="J234" s="208">
        <f t="shared" si="19"/>
        <v>0</v>
      </c>
      <c r="K234" s="118"/>
      <c r="L234" s="3"/>
      <c r="M234" s="6"/>
    </row>
    <row r="235" spans="1:13">
      <c r="A235" s="189" t="str">
        <f t="shared" si="17"/>
        <v>FAUX</v>
      </c>
      <c r="B235" s="52">
        <v>28181302</v>
      </c>
      <c r="C235" s="53">
        <f>IF(ISNA(VLOOKUP($B235,'BG Justif'!$A$5:$M$897,2,0)),0,VLOOKUP($B235,'BG Justif'!$A$5:$M$897,2,0))</f>
        <v>0</v>
      </c>
      <c r="D235" s="3">
        <f>IF(ISNA(VLOOKUP($B235,'BG Justif'!$A$5:$M$897,12,0)),0,VLOOKUP(B235,'BG Justif'!$A$5:$M$897,12,0))</f>
        <v>0</v>
      </c>
      <c r="E235" s="3"/>
      <c r="F235" s="3"/>
      <c r="G235" s="3"/>
      <c r="H235" s="3">
        <f t="shared" si="18"/>
        <v>0</v>
      </c>
      <c r="I235" s="3">
        <f>IF(ISNA(VLOOKUP($B235,'BG Justif'!$A$5:$M$897,13,0)),0,VLOOKUP($B235,'BG Justif'!$A$5:$M$897,13,0))</f>
        <v>0</v>
      </c>
      <c r="J235" s="208">
        <f t="shared" si="19"/>
        <v>0</v>
      </c>
      <c r="K235" s="118"/>
      <c r="L235" s="3"/>
      <c r="M235" s="6"/>
    </row>
    <row r="236" spans="1:13">
      <c r="A236" s="189" t="str">
        <f t="shared" si="17"/>
        <v>FAUX</v>
      </c>
      <c r="B236" s="52">
        <v>28182000</v>
      </c>
      <c r="C236" s="53">
        <f>IF(ISNA(VLOOKUP($B236,'BG Justif'!$A$5:$M$897,2,0)),0,VLOOKUP($B236,'BG Justif'!$A$5:$M$897,2,0))</f>
        <v>0</v>
      </c>
      <c r="D236" s="3">
        <f>IF(ISNA(VLOOKUP($B236,'BG Justif'!$A$5:$M$897,12,0)),0,VLOOKUP(B236,'BG Justif'!$A$5:$M$897,12,0))</f>
        <v>0</v>
      </c>
      <c r="E236" s="3"/>
      <c r="F236" s="3"/>
      <c r="G236" s="3"/>
      <c r="H236" s="3">
        <f t="shared" si="18"/>
        <v>0</v>
      </c>
      <c r="I236" s="3">
        <f>IF(ISNA(VLOOKUP($B236,'BG Justif'!$A$5:$M$897,13,0)),0,VLOOKUP($B236,'BG Justif'!$A$5:$M$897,13,0))</f>
        <v>0</v>
      </c>
      <c r="J236" s="208">
        <f t="shared" si="19"/>
        <v>0</v>
      </c>
      <c r="K236" s="118"/>
      <c r="L236" s="3"/>
      <c r="M236" s="6"/>
    </row>
    <row r="237" spans="1:13">
      <c r="A237" s="189" t="str">
        <f t="shared" si="17"/>
        <v>FAUX</v>
      </c>
      <c r="B237" s="52">
        <v>28182001</v>
      </c>
      <c r="C237" s="53">
        <f>IF(ISNA(VLOOKUP($B237,'BG Justif'!$A$5:$M$897,2,0)),0,VLOOKUP($B237,'BG Justif'!$A$5:$M$897,2,0))</f>
        <v>0</v>
      </c>
      <c r="D237" s="3">
        <f>IF(ISNA(VLOOKUP($B237,'BG Justif'!$A$5:$M$897,12,0)),0,VLOOKUP(B237,'BG Justif'!$A$5:$M$897,12,0))</f>
        <v>0</v>
      </c>
      <c r="E237" s="3"/>
      <c r="F237" s="3"/>
      <c r="G237" s="3"/>
      <c r="H237" s="3">
        <f t="shared" si="18"/>
        <v>0</v>
      </c>
      <c r="I237" s="3">
        <f>IF(ISNA(VLOOKUP($B237,'BG Justif'!$A$5:$M$897,13,0)),0,VLOOKUP($B237,'BG Justif'!$A$5:$M$897,13,0))</f>
        <v>0</v>
      </c>
      <c r="J237" s="208">
        <f t="shared" si="19"/>
        <v>0</v>
      </c>
      <c r="K237" s="118"/>
      <c r="L237" s="3"/>
      <c r="M237" s="6"/>
    </row>
    <row r="238" spans="1:13">
      <c r="A238" s="189" t="str">
        <f t="shared" si="17"/>
        <v>FAUX</v>
      </c>
      <c r="B238" s="52">
        <v>28182003</v>
      </c>
      <c r="C238" s="53">
        <f>IF(ISNA(VLOOKUP($B238,'BG Justif'!$A$5:$M$897,2,0)),0,VLOOKUP($B238,'BG Justif'!$A$5:$M$897,2,0))</f>
        <v>0</v>
      </c>
      <c r="D238" s="3">
        <f>IF(ISNA(VLOOKUP($B238,'BG Justif'!$A$5:$M$897,12,0)),0,VLOOKUP(B238,'BG Justif'!$A$5:$M$897,12,0))</f>
        <v>0</v>
      </c>
      <c r="E238" s="3"/>
      <c r="F238" s="3"/>
      <c r="G238" s="3"/>
      <c r="H238" s="3">
        <f t="shared" si="18"/>
        <v>0</v>
      </c>
      <c r="I238" s="3">
        <f>IF(ISNA(VLOOKUP($B238,'BG Justif'!$A$5:$M$897,13,0)),0,VLOOKUP($B238,'BG Justif'!$A$5:$M$897,13,0))</f>
        <v>0</v>
      </c>
      <c r="J238" s="208">
        <f t="shared" si="19"/>
        <v>0</v>
      </c>
      <c r="K238" s="118"/>
      <c r="L238" s="3"/>
      <c r="M238" s="6"/>
    </row>
    <row r="239" spans="1:13">
      <c r="A239" s="189" t="str">
        <f t="shared" si="17"/>
        <v>FAUX</v>
      </c>
      <c r="B239" s="52">
        <v>28182062</v>
      </c>
      <c r="C239" s="53">
        <f>IF(ISNA(VLOOKUP($B239,'BG Justif'!$A$5:$M$897,2,0)),0,VLOOKUP($B239,'BG Justif'!$A$5:$M$897,2,0))</f>
        <v>0</v>
      </c>
      <c r="D239" s="3">
        <f>IF(ISNA(VLOOKUP($B239,'BG Justif'!$A$5:$M$897,12,0)),0,VLOOKUP(B239,'BG Justif'!$A$5:$M$897,12,0))</f>
        <v>0</v>
      </c>
      <c r="E239" s="3"/>
      <c r="F239" s="3"/>
      <c r="G239" s="3"/>
      <c r="H239" s="3">
        <f t="shared" si="18"/>
        <v>0</v>
      </c>
      <c r="I239" s="3">
        <f>IF(ISNA(VLOOKUP($B239,'BG Justif'!$A$5:$M$897,13,0)),0,VLOOKUP($B239,'BG Justif'!$A$5:$M$897,13,0))</f>
        <v>0</v>
      </c>
      <c r="J239" s="208">
        <f t="shared" si="19"/>
        <v>0</v>
      </c>
      <c r="K239" s="118"/>
      <c r="L239" s="3"/>
      <c r="M239" s="6"/>
    </row>
    <row r="240" spans="1:13">
      <c r="A240" s="189" t="str">
        <f t="shared" si="17"/>
        <v>FAUX</v>
      </c>
      <c r="B240" s="52">
        <v>28182100</v>
      </c>
      <c r="C240" s="53">
        <f>IF(ISNA(VLOOKUP($B240,'BG Justif'!$A$5:$M$897,2,0)),0,VLOOKUP($B240,'BG Justif'!$A$5:$M$897,2,0))</f>
        <v>0</v>
      </c>
      <c r="D240" s="3">
        <f>IF(ISNA(VLOOKUP($B240,'BG Justif'!$A$5:$M$897,12,0)),0,VLOOKUP(B240,'BG Justif'!$A$5:$M$897,12,0))</f>
        <v>0</v>
      </c>
      <c r="E240" s="3"/>
      <c r="F240" s="3"/>
      <c r="G240" s="3"/>
      <c r="H240" s="3">
        <f t="shared" si="18"/>
        <v>0</v>
      </c>
      <c r="I240" s="3">
        <f>IF(ISNA(VLOOKUP($B240,'BG Justif'!$A$5:$M$897,13,0)),0,VLOOKUP($B240,'BG Justif'!$A$5:$M$897,13,0))</f>
        <v>0</v>
      </c>
      <c r="J240" s="208">
        <f t="shared" si="19"/>
        <v>0</v>
      </c>
      <c r="K240" s="118"/>
      <c r="L240" s="3"/>
      <c r="M240" s="6"/>
    </row>
    <row r="241" spans="1:13">
      <c r="A241" s="189" t="str">
        <f t="shared" si="17"/>
        <v>FAUX</v>
      </c>
      <c r="B241" s="52">
        <v>28182200</v>
      </c>
      <c r="C241" s="53">
        <f>IF(ISNA(VLOOKUP($B241,'BG Justif'!$A$5:$M$897,2,0)),0,VLOOKUP($B241,'BG Justif'!$A$5:$M$897,2,0))</f>
        <v>0</v>
      </c>
      <c r="D241" s="3">
        <f>IF(ISNA(VLOOKUP($B241,'BG Justif'!$A$5:$M$897,12,0)),0,VLOOKUP(B241,'BG Justif'!$A$5:$M$897,12,0))</f>
        <v>0</v>
      </c>
      <c r="E241" s="3"/>
      <c r="F241" s="3"/>
      <c r="G241" s="3"/>
      <c r="H241" s="3">
        <f t="shared" si="18"/>
        <v>0</v>
      </c>
      <c r="I241" s="3">
        <f>IF(ISNA(VLOOKUP($B241,'BG Justif'!$A$5:$M$897,13,0)),0,VLOOKUP($B241,'BG Justif'!$A$5:$M$897,13,0))</f>
        <v>0</v>
      </c>
      <c r="J241" s="208">
        <f t="shared" si="19"/>
        <v>0</v>
      </c>
      <c r="K241" s="118"/>
      <c r="L241" s="3"/>
      <c r="M241" s="6"/>
    </row>
    <row r="242" spans="1:13">
      <c r="A242" s="189" t="str">
        <f t="shared" si="17"/>
        <v>FAUX</v>
      </c>
      <c r="B242" s="52">
        <v>28182302</v>
      </c>
      <c r="C242" s="53">
        <f>IF(ISNA(VLOOKUP($B242,'BG Justif'!$A$5:$M$897,2,0)),0,VLOOKUP($B242,'BG Justif'!$A$5:$M$897,2,0))</f>
        <v>0</v>
      </c>
      <c r="D242" s="3">
        <f>IF(ISNA(VLOOKUP($B242,'BG Justif'!$A$5:$M$897,12,0)),0,VLOOKUP(B242,'BG Justif'!$A$5:$M$897,12,0))</f>
        <v>0</v>
      </c>
      <c r="E242" s="3"/>
      <c r="F242" s="3"/>
      <c r="G242" s="3"/>
      <c r="H242" s="3">
        <f t="shared" si="18"/>
        <v>0</v>
      </c>
      <c r="I242" s="3">
        <f>IF(ISNA(VLOOKUP($B242,'BG Justif'!$A$5:$M$897,13,0)),0,VLOOKUP($B242,'BG Justif'!$A$5:$M$897,13,0))</f>
        <v>0</v>
      </c>
      <c r="J242" s="208">
        <f t="shared" si="19"/>
        <v>0</v>
      </c>
      <c r="K242" s="118"/>
      <c r="L242" s="3"/>
      <c r="M242" s="6"/>
    </row>
    <row r="243" spans="1:13">
      <c r="A243" s="189" t="str">
        <f t="shared" si="17"/>
        <v>FAUX</v>
      </c>
      <c r="B243" s="52">
        <v>28183000</v>
      </c>
      <c r="C243" s="53">
        <f>IF(ISNA(VLOOKUP($B243,'BG Justif'!$A$5:$M$897,2,0)),0,VLOOKUP($B243,'BG Justif'!$A$5:$M$897,2,0))</f>
        <v>0</v>
      </c>
      <c r="D243" s="3">
        <f>IF(ISNA(VLOOKUP($B243,'BG Justif'!$A$5:$M$897,12,0)),0,VLOOKUP(B243,'BG Justif'!$A$5:$M$897,12,0))</f>
        <v>0</v>
      </c>
      <c r="E243" s="3"/>
      <c r="F243" s="3"/>
      <c r="G243" s="3"/>
      <c r="H243" s="3">
        <f t="shared" si="18"/>
        <v>0</v>
      </c>
      <c r="I243" s="3">
        <f>IF(ISNA(VLOOKUP($B243,'BG Justif'!$A$5:$M$897,13,0)),0,VLOOKUP($B243,'BG Justif'!$A$5:$M$897,13,0))</f>
        <v>0</v>
      </c>
      <c r="J243" s="208">
        <f t="shared" si="19"/>
        <v>0</v>
      </c>
      <c r="K243" s="118"/>
      <c r="L243" s="3"/>
      <c r="M243" s="6"/>
    </row>
    <row r="244" spans="1:13">
      <c r="A244" s="189" t="str">
        <f t="shared" si="17"/>
        <v>FAUX</v>
      </c>
      <c r="B244" s="52">
        <v>28183001</v>
      </c>
      <c r="C244" s="53">
        <f>IF(ISNA(VLOOKUP($B244,'BG Justif'!$A$5:$M$897,2,0)),0,VLOOKUP($B244,'BG Justif'!$A$5:$M$897,2,0))</f>
        <v>0</v>
      </c>
      <c r="D244" s="3">
        <f>IF(ISNA(VLOOKUP($B244,'BG Justif'!$A$5:$M$897,12,0)),0,VLOOKUP(B244,'BG Justif'!$A$5:$M$897,12,0))</f>
        <v>0</v>
      </c>
      <c r="E244" s="3"/>
      <c r="F244" s="3"/>
      <c r="G244" s="3"/>
      <c r="H244" s="3">
        <f t="shared" si="18"/>
        <v>0</v>
      </c>
      <c r="I244" s="3">
        <f>IF(ISNA(VLOOKUP($B244,'BG Justif'!$A$5:$M$897,13,0)),0,VLOOKUP($B244,'BG Justif'!$A$5:$M$897,13,0))</f>
        <v>0</v>
      </c>
      <c r="J244" s="208">
        <f t="shared" si="19"/>
        <v>0</v>
      </c>
      <c r="K244" s="118"/>
      <c r="L244" s="3"/>
      <c r="M244" s="6"/>
    </row>
    <row r="245" spans="1:13">
      <c r="A245" s="189" t="str">
        <f t="shared" si="17"/>
        <v>FAUX</v>
      </c>
      <c r="B245" s="52">
        <v>28183004</v>
      </c>
      <c r="C245" s="53">
        <f>IF(ISNA(VLOOKUP($B245,'BG Justif'!$A$5:$M$897,2,0)),0,VLOOKUP($B245,'BG Justif'!$A$5:$M$897,2,0))</f>
        <v>0</v>
      </c>
      <c r="D245" s="3">
        <f>IF(ISNA(VLOOKUP($B245,'BG Justif'!$A$5:$M$897,12,0)),0,VLOOKUP(B245,'BG Justif'!$A$5:$M$897,12,0))</f>
        <v>0</v>
      </c>
      <c r="E245" s="3"/>
      <c r="F245" s="3"/>
      <c r="G245" s="3"/>
      <c r="H245" s="3">
        <f t="shared" si="18"/>
        <v>0</v>
      </c>
      <c r="I245" s="3">
        <f>IF(ISNA(VLOOKUP($B245,'BG Justif'!$A$5:$M$897,13,0)),0,VLOOKUP($B245,'BG Justif'!$A$5:$M$897,13,0))</f>
        <v>0</v>
      </c>
      <c r="J245" s="208">
        <f t="shared" si="19"/>
        <v>0</v>
      </c>
      <c r="K245" s="118"/>
      <c r="L245" s="3"/>
      <c r="M245" s="6"/>
    </row>
    <row r="246" spans="1:13">
      <c r="A246" s="189" t="str">
        <f t="shared" si="17"/>
        <v>FAUX</v>
      </c>
      <c r="B246" s="52">
        <v>28183031</v>
      </c>
      <c r="C246" s="53">
        <f>IF(ISNA(VLOOKUP($B246,'BG Justif'!$A$5:$M$897,2,0)),0,VLOOKUP($B246,'BG Justif'!$A$5:$M$897,2,0))</f>
        <v>0</v>
      </c>
      <c r="D246" s="3">
        <f>IF(ISNA(VLOOKUP($B246,'BG Justif'!$A$5:$M$897,12,0)),0,VLOOKUP(B246,'BG Justif'!$A$5:$M$897,12,0))</f>
        <v>0</v>
      </c>
      <c r="E246" s="3"/>
      <c r="F246" s="3"/>
      <c r="G246" s="3"/>
      <c r="H246" s="3">
        <f t="shared" si="18"/>
        <v>0</v>
      </c>
      <c r="I246" s="3">
        <f>IF(ISNA(VLOOKUP($B246,'BG Justif'!$A$5:$M$897,13,0)),0,VLOOKUP($B246,'BG Justif'!$A$5:$M$897,13,0))</f>
        <v>0</v>
      </c>
      <c r="J246" s="208">
        <f t="shared" si="19"/>
        <v>0</v>
      </c>
      <c r="K246" s="118"/>
      <c r="L246" s="3"/>
      <c r="M246" s="6"/>
    </row>
    <row r="247" spans="1:13">
      <c r="A247" s="189" t="str">
        <f t="shared" si="17"/>
        <v>FAUX</v>
      </c>
      <c r="B247" s="52">
        <v>28183100</v>
      </c>
      <c r="C247" s="53">
        <f>IF(ISNA(VLOOKUP($B247,'BG Justif'!$A$5:$M$897,2,0)),0,VLOOKUP($B247,'BG Justif'!$A$5:$M$897,2,0))</f>
        <v>0</v>
      </c>
      <c r="D247" s="3">
        <f>IF(ISNA(VLOOKUP($B247,'BG Justif'!$A$5:$M$897,12,0)),0,VLOOKUP(B247,'BG Justif'!$A$5:$M$897,12,0))</f>
        <v>0</v>
      </c>
      <c r="E247" s="3"/>
      <c r="F247" s="3"/>
      <c r="G247" s="3"/>
      <c r="H247" s="3">
        <f t="shared" si="18"/>
        <v>0</v>
      </c>
      <c r="I247" s="3">
        <f>IF(ISNA(VLOOKUP($B247,'BG Justif'!$A$5:$M$897,13,0)),0,VLOOKUP($B247,'BG Justif'!$A$5:$M$897,13,0))</f>
        <v>0</v>
      </c>
      <c r="J247" s="208">
        <f t="shared" si="19"/>
        <v>0</v>
      </c>
      <c r="K247" s="118"/>
      <c r="L247" s="3"/>
      <c r="M247" s="6"/>
    </row>
    <row r="248" spans="1:13">
      <c r="A248" s="189" t="str">
        <f t="shared" si="17"/>
        <v>FAUX</v>
      </c>
      <c r="B248" s="52">
        <v>28183401</v>
      </c>
      <c r="C248" s="53">
        <f>IF(ISNA(VLOOKUP($B248,'BG Justif'!$A$5:$M$897,2,0)),0,VLOOKUP($B248,'BG Justif'!$A$5:$M$897,2,0))</f>
        <v>0</v>
      </c>
      <c r="D248" s="3">
        <f>IF(ISNA(VLOOKUP($B248,'BG Justif'!$A$5:$M$897,12,0)),0,VLOOKUP(B248,'BG Justif'!$A$5:$M$897,12,0))</f>
        <v>0</v>
      </c>
      <c r="E248" s="3"/>
      <c r="F248" s="3"/>
      <c r="G248" s="3"/>
      <c r="H248" s="3">
        <f t="shared" si="18"/>
        <v>0</v>
      </c>
      <c r="I248" s="3">
        <f>IF(ISNA(VLOOKUP($B248,'BG Justif'!$A$5:$M$897,13,0)),0,VLOOKUP($B248,'BG Justif'!$A$5:$M$897,13,0))</f>
        <v>0</v>
      </c>
      <c r="J248" s="208">
        <f t="shared" si="19"/>
        <v>0</v>
      </c>
      <c r="K248" s="118"/>
      <c r="L248" s="3"/>
      <c r="M248" s="6"/>
    </row>
    <row r="249" spans="1:13">
      <c r="A249" s="189" t="str">
        <f t="shared" si="17"/>
        <v>FAUX</v>
      </c>
      <c r="B249" s="52">
        <v>28183411</v>
      </c>
      <c r="C249" s="53">
        <f>IF(ISNA(VLOOKUP($B249,'BG Justif'!$A$5:$M$897,2,0)),0,VLOOKUP($B249,'BG Justif'!$A$5:$M$897,2,0))</f>
        <v>0</v>
      </c>
      <c r="D249" s="3">
        <f>IF(ISNA(VLOOKUP($B249,'BG Justif'!$A$5:$M$897,12,0)),0,VLOOKUP(B249,'BG Justif'!$A$5:$M$897,12,0))</f>
        <v>0</v>
      </c>
      <c r="E249" s="3"/>
      <c r="F249" s="3"/>
      <c r="G249" s="3"/>
      <c r="H249" s="3">
        <f t="shared" si="18"/>
        <v>0</v>
      </c>
      <c r="I249" s="3">
        <f>IF(ISNA(VLOOKUP($B249,'BG Justif'!$A$5:$M$897,13,0)),0,VLOOKUP($B249,'BG Justif'!$A$5:$M$897,13,0))</f>
        <v>0</v>
      </c>
      <c r="J249" s="208">
        <f t="shared" si="19"/>
        <v>0</v>
      </c>
      <c r="K249" s="118"/>
      <c r="L249" s="3"/>
      <c r="M249" s="6"/>
    </row>
    <row r="250" spans="1:13">
      <c r="A250" s="189" t="str">
        <f t="shared" si="17"/>
        <v>FAUX</v>
      </c>
      <c r="B250" s="52">
        <v>28184000</v>
      </c>
      <c r="C250" s="53">
        <f>IF(ISNA(VLOOKUP($B250,'BG Justif'!$A$5:$M$897,2,0)),0,VLOOKUP($B250,'BG Justif'!$A$5:$M$897,2,0))</f>
        <v>0</v>
      </c>
      <c r="D250" s="3">
        <f>IF(ISNA(VLOOKUP($B250,'BG Justif'!$A$5:$M$897,12,0)),0,VLOOKUP(B250,'BG Justif'!$A$5:$M$897,12,0))</f>
        <v>0</v>
      </c>
      <c r="E250" s="3"/>
      <c r="F250" s="3"/>
      <c r="G250" s="3"/>
      <c r="H250" s="3">
        <f t="shared" si="18"/>
        <v>0</v>
      </c>
      <c r="I250" s="3">
        <f>IF(ISNA(VLOOKUP($B250,'BG Justif'!$A$5:$M$897,13,0)),0,VLOOKUP($B250,'BG Justif'!$A$5:$M$897,13,0))</f>
        <v>0</v>
      </c>
      <c r="J250" s="208">
        <f t="shared" si="19"/>
        <v>0</v>
      </c>
      <c r="K250" s="118"/>
      <c r="L250" s="3"/>
      <c r="M250" s="6"/>
    </row>
    <row r="251" spans="1:13">
      <c r="A251" s="189" t="str">
        <f t="shared" si="17"/>
        <v>FAUX</v>
      </c>
      <c r="B251" s="52">
        <v>28184001</v>
      </c>
      <c r="C251" s="53">
        <f>IF(ISNA(VLOOKUP($B251,'BG Justif'!$A$5:$M$897,2,0)),0,VLOOKUP($B251,'BG Justif'!$A$5:$M$897,2,0))</f>
        <v>0</v>
      </c>
      <c r="D251" s="3">
        <f>IF(ISNA(VLOOKUP($B251,'BG Justif'!$A$5:$M$897,12,0)),0,VLOOKUP(B251,'BG Justif'!$A$5:$M$897,12,0))</f>
        <v>0</v>
      </c>
      <c r="E251" s="3"/>
      <c r="F251" s="3"/>
      <c r="G251" s="3"/>
      <c r="H251" s="3">
        <f t="shared" si="18"/>
        <v>0</v>
      </c>
      <c r="I251" s="3">
        <f>IF(ISNA(VLOOKUP($B251,'BG Justif'!$A$5:$M$897,13,0)),0,VLOOKUP($B251,'BG Justif'!$A$5:$M$897,13,0))</f>
        <v>0</v>
      </c>
      <c r="J251" s="208">
        <f t="shared" si="19"/>
        <v>0</v>
      </c>
      <c r="K251" s="118"/>
      <c r="L251" s="3"/>
      <c r="M251" s="6"/>
    </row>
    <row r="252" spans="1:13">
      <c r="A252" s="189" t="str">
        <f t="shared" si="17"/>
        <v>FAUX</v>
      </c>
      <c r="B252" s="52">
        <v>28184002</v>
      </c>
      <c r="C252" s="53">
        <f>IF(ISNA(VLOOKUP($B252,'BG Justif'!$A$5:$M$897,2,0)),0,VLOOKUP($B252,'BG Justif'!$A$5:$M$897,2,0))</f>
        <v>0</v>
      </c>
      <c r="D252" s="3">
        <f>IF(ISNA(VLOOKUP($B252,'BG Justif'!$A$5:$M$897,12,0)),0,VLOOKUP(B252,'BG Justif'!$A$5:$M$897,12,0))</f>
        <v>0</v>
      </c>
      <c r="E252" s="3"/>
      <c r="F252" s="3"/>
      <c r="G252" s="3"/>
      <c r="H252" s="3">
        <f t="shared" si="18"/>
        <v>0</v>
      </c>
      <c r="I252" s="3">
        <f>IF(ISNA(VLOOKUP($B252,'BG Justif'!$A$5:$M$897,13,0)),0,VLOOKUP($B252,'BG Justif'!$A$5:$M$897,13,0))</f>
        <v>0</v>
      </c>
      <c r="J252" s="208">
        <f t="shared" si="19"/>
        <v>0</v>
      </c>
      <c r="K252" s="118"/>
      <c r="L252" s="3"/>
      <c r="M252" s="6"/>
    </row>
    <row r="253" spans="1:13" hidden="1">
      <c r="A253" s="189" t="str">
        <f t="shared" si="17"/>
        <v>FAUX</v>
      </c>
      <c r="B253" s="52">
        <v>28184007</v>
      </c>
      <c r="C253" s="53">
        <f>IF(ISNA(VLOOKUP($B253,'BG Justif'!$A$5:$M$897,2,0)),0,VLOOKUP($B253,'BG Justif'!$A$5:$M$897,2,0))</f>
        <v>0</v>
      </c>
      <c r="D253" s="3">
        <f>IF(ISNA(VLOOKUP($B253,'BG Justif'!$A$5:$M$897,12,0)),0,VLOOKUP(B253,'BG Justif'!$A$5:$M$897,12,0))</f>
        <v>0</v>
      </c>
      <c r="E253" s="3"/>
      <c r="F253" s="3"/>
      <c r="G253" s="3"/>
      <c r="H253" s="3">
        <f t="shared" si="18"/>
        <v>0</v>
      </c>
      <c r="I253" s="3">
        <f>IF(ISNA(VLOOKUP($B253,'BG Justif'!$A$5:$M$897,13,0)),0,VLOOKUP($B253,'BG Justif'!$A$5:$M$897,13,0))</f>
        <v>0</v>
      </c>
      <c r="J253" s="208">
        <f t="shared" si="19"/>
        <v>0</v>
      </c>
      <c r="K253" s="118"/>
      <c r="L253" s="3"/>
      <c r="M253" s="6"/>
    </row>
    <row r="254" spans="1:13">
      <c r="A254" s="189" t="str">
        <f t="shared" si="17"/>
        <v>FAUX</v>
      </c>
      <c r="B254" s="52">
        <v>28184009</v>
      </c>
      <c r="C254" s="53">
        <f>IF(ISNA(VLOOKUP($B254,'BG Justif'!$A$5:$M$897,2,0)),0,VLOOKUP($B254,'BG Justif'!$A$5:$M$897,2,0))</f>
        <v>0</v>
      </c>
      <c r="D254" s="3">
        <f>IF(ISNA(VLOOKUP($B254,'BG Justif'!$A$5:$M$897,12,0)),0,VLOOKUP(B254,'BG Justif'!$A$5:$M$897,12,0))</f>
        <v>0</v>
      </c>
      <c r="E254" s="3"/>
      <c r="F254" s="3"/>
      <c r="G254" s="3"/>
      <c r="H254" s="3">
        <f t="shared" si="18"/>
        <v>0</v>
      </c>
      <c r="I254" s="3">
        <f>IF(ISNA(VLOOKUP($B254,'BG Justif'!$A$5:$M$897,13,0)),0,VLOOKUP($B254,'BG Justif'!$A$5:$M$897,13,0))</f>
        <v>0</v>
      </c>
      <c r="J254" s="208">
        <f t="shared" si="19"/>
        <v>0</v>
      </c>
      <c r="K254" s="118"/>
      <c r="L254" s="3"/>
      <c r="M254" s="6"/>
    </row>
    <row r="255" spans="1:13">
      <c r="A255" s="189" t="str">
        <f t="shared" si="17"/>
        <v>FAUX</v>
      </c>
      <c r="B255" s="52">
        <v>28184010</v>
      </c>
      <c r="C255" s="53">
        <f>IF(ISNA(VLOOKUP($B255,'BG Justif'!$A$5:$M$897,2,0)),0,VLOOKUP($B255,'BG Justif'!$A$5:$M$897,2,0))</f>
        <v>0</v>
      </c>
      <c r="D255" s="3">
        <f>IF(ISNA(VLOOKUP($B255,'BG Justif'!$A$5:$M$897,12,0)),0,VLOOKUP(B255,'BG Justif'!$A$5:$M$897,12,0))</f>
        <v>0</v>
      </c>
      <c r="E255" s="3"/>
      <c r="F255" s="3"/>
      <c r="G255" s="3"/>
      <c r="H255" s="3">
        <f t="shared" si="18"/>
        <v>0</v>
      </c>
      <c r="I255" s="3">
        <f>IF(ISNA(VLOOKUP($B255,'BG Justif'!$A$5:$M$897,13,0)),0,VLOOKUP($B255,'BG Justif'!$A$5:$M$897,13,0))</f>
        <v>0</v>
      </c>
      <c r="J255" s="208">
        <f t="shared" si="19"/>
        <v>0</v>
      </c>
      <c r="K255" s="118"/>
      <c r="L255" s="3"/>
      <c r="M255" s="6"/>
    </row>
    <row r="256" spans="1:13">
      <c r="A256" s="189" t="str">
        <f t="shared" si="17"/>
        <v>FAUX</v>
      </c>
      <c r="B256" s="52">
        <v>28184012</v>
      </c>
      <c r="C256" s="53">
        <f>IF(ISNA(VLOOKUP($B256,'BG Justif'!$A$5:$M$897,2,0)),0,VLOOKUP($B256,'BG Justif'!$A$5:$M$897,2,0))</f>
        <v>0</v>
      </c>
      <c r="D256" s="3">
        <f>IF(ISNA(VLOOKUP($B256,'BG Justif'!$A$5:$M$897,12,0)),0,VLOOKUP(B256,'BG Justif'!$A$5:$M$897,12,0))</f>
        <v>0</v>
      </c>
      <c r="E256" s="3"/>
      <c r="F256" s="3"/>
      <c r="G256" s="3"/>
      <c r="H256" s="3">
        <f t="shared" si="18"/>
        <v>0</v>
      </c>
      <c r="I256" s="3">
        <f>IF(ISNA(VLOOKUP($B256,'BG Justif'!$A$5:$M$897,13,0)),0,VLOOKUP($B256,'BG Justif'!$A$5:$M$897,13,0))</f>
        <v>0</v>
      </c>
      <c r="J256" s="208">
        <f t="shared" si="19"/>
        <v>0</v>
      </c>
      <c r="K256" s="118"/>
      <c r="L256" s="3"/>
      <c r="M256" s="6"/>
    </row>
    <row r="257" spans="1:13">
      <c r="A257" s="189" t="str">
        <f t="shared" si="17"/>
        <v>FAUX</v>
      </c>
      <c r="B257" s="52">
        <v>28184020</v>
      </c>
      <c r="C257" s="53">
        <f>IF(ISNA(VLOOKUP($B257,'BG Justif'!$A$5:$M$897,2,0)),0,VLOOKUP($B257,'BG Justif'!$A$5:$M$897,2,0))</f>
        <v>0</v>
      </c>
      <c r="D257" s="3">
        <f>IF(ISNA(VLOOKUP($B257,'BG Justif'!$A$5:$M$897,12,0)),0,VLOOKUP(B257,'BG Justif'!$A$5:$M$897,12,0))</f>
        <v>0</v>
      </c>
      <c r="E257" s="3"/>
      <c r="F257" s="3"/>
      <c r="G257" s="3"/>
      <c r="H257" s="3">
        <f t="shared" si="18"/>
        <v>0</v>
      </c>
      <c r="I257" s="3">
        <f>IF(ISNA(VLOOKUP($B257,'BG Justif'!$A$5:$M$897,13,0)),0,VLOOKUP($B257,'BG Justif'!$A$5:$M$897,13,0))</f>
        <v>0</v>
      </c>
      <c r="J257" s="208">
        <f t="shared" si="19"/>
        <v>0</v>
      </c>
      <c r="K257" s="118"/>
      <c r="L257" s="3"/>
      <c r="M257" s="6"/>
    </row>
    <row r="258" spans="1:13">
      <c r="A258" s="189" t="str">
        <f t="shared" si="17"/>
        <v>FAUX</v>
      </c>
      <c r="B258" s="52">
        <v>28184021</v>
      </c>
      <c r="C258" s="53">
        <f>IF(ISNA(VLOOKUP($B258,'BG Justif'!$A$5:$M$897,2,0)),0,VLOOKUP($B258,'BG Justif'!$A$5:$M$897,2,0))</f>
        <v>0</v>
      </c>
      <c r="D258" s="3">
        <f>IF(ISNA(VLOOKUP($B258,'BG Justif'!$A$5:$M$897,12,0)),0,VLOOKUP(B258,'BG Justif'!$A$5:$M$897,12,0))</f>
        <v>0</v>
      </c>
      <c r="E258" s="3"/>
      <c r="F258" s="3"/>
      <c r="G258" s="3"/>
      <c r="H258" s="3">
        <f t="shared" si="18"/>
        <v>0</v>
      </c>
      <c r="I258" s="3">
        <f>IF(ISNA(VLOOKUP($B258,'BG Justif'!$A$5:$M$897,13,0)),0,VLOOKUP($B258,'BG Justif'!$A$5:$M$897,13,0))</f>
        <v>0</v>
      </c>
      <c r="J258" s="208">
        <f t="shared" si="19"/>
        <v>0</v>
      </c>
      <c r="K258" s="118"/>
      <c r="L258" s="3"/>
      <c r="M258" s="6"/>
    </row>
    <row r="259" spans="1:13">
      <c r="A259" s="189" t="str">
        <f t="shared" si="17"/>
        <v>FAUX</v>
      </c>
      <c r="B259" s="52">
        <v>28184023</v>
      </c>
      <c r="C259" s="53">
        <f>IF(ISNA(VLOOKUP($B259,'BG Justif'!$A$5:$M$897,2,0)),0,VLOOKUP($B259,'BG Justif'!$A$5:$M$897,2,0))</f>
        <v>0</v>
      </c>
      <c r="D259" s="3">
        <f>IF(ISNA(VLOOKUP($B259,'BG Justif'!$A$5:$M$897,12,0)),0,VLOOKUP(B259,'BG Justif'!$A$5:$M$897,12,0))</f>
        <v>0</v>
      </c>
      <c r="E259" s="3"/>
      <c r="F259" s="3"/>
      <c r="G259" s="3"/>
      <c r="H259" s="3">
        <f t="shared" si="18"/>
        <v>0</v>
      </c>
      <c r="I259" s="3">
        <f>IF(ISNA(VLOOKUP($B259,'BG Justif'!$A$5:$M$897,13,0)),0,VLOOKUP($B259,'BG Justif'!$A$5:$M$897,13,0))</f>
        <v>0</v>
      </c>
      <c r="J259" s="208">
        <f t="shared" si="19"/>
        <v>0</v>
      </c>
      <c r="K259" s="118"/>
      <c r="L259" s="3"/>
      <c r="M259" s="6"/>
    </row>
    <row r="260" spans="1:13">
      <c r="A260" s="189" t="str">
        <f t="shared" ref="A260:A291" si="20">IF(OR(D260&lt;&gt;0,H260&lt;&gt;0,I260&lt;&gt;0,C260&lt;&gt;0,B260=""),"VRAI","FAUX")</f>
        <v>FAUX</v>
      </c>
      <c r="B260" s="52">
        <v>28184030</v>
      </c>
      <c r="C260" s="53">
        <f>IF(ISNA(VLOOKUP($B260,'BG Justif'!$A$5:$M$897,2,0)),0,VLOOKUP($B260,'BG Justif'!$A$5:$M$897,2,0))</f>
        <v>0</v>
      </c>
      <c r="D260" s="3">
        <f>IF(ISNA(VLOOKUP($B260,'BG Justif'!$A$5:$M$897,12,0)),0,VLOOKUP(B260,'BG Justif'!$A$5:$M$897,12,0))</f>
        <v>0</v>
      </c>
      <c r="E260" s="3"/>
      <c r="F260" s="3"/>
      <c r="G260" s="3"/>
      <c r="H260" s="3">
        <f t="shared" si="18"/>
        <v>0</v>
      </c>
      <c r="I260" s="3">
        <f>IF(ISNA(VLOOKUP($B260,'BG Justif'!$A$5:$M$897,13,0)),0,VLOOKUP($B260,'BG Justif'!$A$5:$M$897,13,0))</f>
        <v>0</v>
      </c>
      <c r="J260" s="208">
        <f t="shared" si="19"/>
        <v>0</v>
      </c>
      <c r="K260" s="118"/>
      <c r="L260" s="3"/>
      <c r="M260" s="6"/>
    </row>
    <row r="261" spans="1:13">
      <c r="A261" s="189" t="str">
        <f t="shared" si="20"/>
        <v>FAUX</v>
      </c>
      <c r="B261" s="52">
        <v>28184036</v>
      </c>
      <c r="C261" s="53">
        <f>IF(ISNA(VLOOKUP($B261,'BG Justif'!$A$5:$M$897,2,0)),0,VLOOKUP($B261,'BG Justif'!$A$5:$M$897,2,0))</f>
        <v>0</v>
      </c>
      <c r="D261" s="3">
        <f>IF(ISNA(VLOOKUP($B261,'BG Justif'!$A$5:$M$897,12,0)),0,VLOOKUP(B261,'BG Justif'!$A$5:$M$897,12,0))</f>
        <v>0</v>
      </c>
      <c r="E261" s="3"/>
      <c r="F261" s="3"/>
      <c r="G261" s="3"/>
      <c r="H261" s="3">
        <f t="shared" si="18"/>
        <v>0</v>
      </c>
      <c r="I261" s="3">
        <f>IF(ISNA(VLOOKUP($B261,'BG Justif'!$A$5:$M$897,13,0)),0,VLOOKUP($B261,'BG Justif'!$A$5:$M$897,13,0))</f>
        <v>0</v>
      </c>
      <c r="J261" s="208">
        <f t="shared" si="19"/>
        <v>0</v>
      </c>
      <c r="K261" s="118"/>
      <c r="L261" s="3"/>
      <c r="M261" s="6"/>
    </row>
    <row r="262" spans="1:13">
      <c r="A262" s="189" t="str">
        <f t="shared" si="20"/>
        <v>FAUX</v>
      </c>
      <c r="B262" s="52">
        <v>28184040</v>
      </c>
      <c r="C262" s="53">
        <f>IF(ISNA(VLOOKUP($B262,'BG Justif'!$A$5:$M$897,2,0)),0,VLOOKUP($B262,'BG Justif'!$A$5:$M$897,2,0))</f>
        <v>0</v>
      </c>
      <c r="D262" s="3">
        <f>IF(ISNA(VLOOKUP($B262,'BG Justif'!$A$5:$M$897,12,0)),0,VLOOKUP(B262,'BG Justif'!$A$5:$M$897,12,0))</f>
        <v>0</v>
      </c>
      <c r="E262" s="3"/>
      <c r="F262" s="3"/>
      <c r="G262" s="3"/>
      <c r="H262" s="3">
        <f t="shared" si="18"/>
        <v>0</v>
      </c>
      <c r="I262" s="3">
        <f>IF(ISNA(VLOOKUP($B262,'BG Justif'!$A$5:$M$897,13,0)),0,VLOOKUP($B262,'BG Justif'!$A$5:$M$897,13,0))</f>
        <v>0</v>
      </c>
      <c r="J262" s="208">
        <f t="shared" si="19"/>
        <v>0</v>
      </c>
      <c r="K262" s="118"/>
      <c r="L262" s="3"/>
      <c r="M262" s="6"/>
    </row>
    <row r="263" spans="1:13">
      <c r="A263" s="189" t="str">
        <f t="shared" si="20"/>
        <v>FAUX</v>
      </c>
      <c r="B263" s="52">
        <v>28184050</v>
      </c>
      <c r="C263" s="53">
        <f>IF(ISNA(VLOOKUP($B263,'BG Justif'!$A$5:$M$897,2,0)),0,VLOOKUP($B263,'BG Justif'!$A$5:$M$897,2,0))</f>
        <v>0</v>
      </c>
      <c r="D263" s="3">
        <f>IF(ISNA(VLOOKUP($B263,'BG Justif'!$A$5:$M$897,12,0)),0,VLOOKUP(B263,'BG Justif'!$A$5:$M$897,12,0))</f>
        <v>0</v>
      </c>
      <c r="E263" s="3"/>
      <c r="F263" s="3"/>
      <c r="G263" s="3"/>
      <c r="H263" s="3">
        <f t="shared" si="18"/>
        <v>0</v>
      </c>
      <c r="I263" s="3">
        <f>IF(ISNA(VLOOKUP($B263,'BG Justif'!$A$5:$M$897,13,0)),0,VLOOKUP($B263,'BG Justif'!$A$5:$M$897,13,0))</f>
        <v>0</v>
      </c>
      <c r="J263" s="208">
        <f t="shared" si="19"/>
        <v>0</v>
      </c>
      <c r="K263" s="118"/>
      <c r="L263" s="3"/>
      <c r="M263" s="6"/>
    </row>
    <row r="264" spans="1:13">
      <c r="A264" s="189" t="str">
        <f t="shared" si="20"/>
        <v>FAUX</v>
      </c>
      <c r="B264" s="52">
        <v>28184060</v>
      </c>
      <c r="C264" s="53">
        <f>IF(ISNA(VLOOKUP($B264,'BG Justif'!$A$5:$M$897,2,0)),0,VLOOKUP($B264,'BG Justif'!$A$5:$M$897,2,0))</f>
        <v>0</v>
      </c>
      <c r="D264" s="3">
        <f>IF(ISNA(VLOOKUP($B264,'BG Justif'!$A$5:$M$897,12,0)),0,VLOOKUP(B264,'BG Justif'!$A$5:$M$897,12,0))</f>
        <v>0</v>
      </c>
      <c r="E264" s="3"/>
      <c r="F264" s="3"/>
      <c r="G264" s="3"/>
      <c r="H264" s="3">
        <f t="shared" si="18"/>
        <v>0</v>
      </c>
      <c r="I264" s="3">
        <f>IF(ISNA(VLOOKUP($B264,'BG Justif'!$A$5:$M$897,13,0)),0,VLOOKUP($B264,'BG Justif'!$A$5:$M$897,13,0))</f>
        <v>0</v>
      </c>
      <c r="J264" s="208">
        <f t="shared" si="19"/>
        <v>0</v>
      </c>
      <c r="K264" s="118"/>
      <c r="L264" s="3"/>
      <c r="M264" s="6"/>
    </row>
    <row r="265" spans="1:13">
      <c r="A265" s="189" t="str">
        <f t="shared" si="20"/>
        <v>FAUX</v>
      </c>
      <c r="B265" s="52">
        <v>28184096</v>
      </c>
      <c r="C265" s="53">
        <f>IF(ISNA(VLOOKUP($B265,'BG Justif'!$A$5:$M$897,2,0)),0,VLOOKUP($B265,'BG Justif'!$A$5:$M$897,2,0))</f>
        <v>0</v>
      </c>
      <c r="D265" s="3">
        <f>IF(ISNA(VLOOKUP($B265,'BG Justif'!$A$5:$M$897,12,0)),0,VLOOKUP(B265,'BG Justif'!$A$5:$M$897,12,0))</f>
        <v>0</v>
      </c>
      <c r="E265" s="3"/>
      <c r="F265" s="3"/>
      <c r="G265" s="3"/>
      <c r="H265" s="3">
        <f t="shared" si="18"/>
        <v>0</v>
      </c>
      <c r="I265" s="3">
        <f>IF(ISNA(VLOOKUP($B265,'BG Justif'!$A$5:$M$897,13,0)),0,VLOOKUP($B265,'BG Justif'!$A$5:$M$897,13,0))</f>
        <v>0</v>
      </c>
      <c r="J265" s="208">
        <f t="shared" si="19"/>
        <v>0</v>
      </c>
      <c r="K265" s="118"/>
      <c r="L265" s="3"/>
      <c r="M265" s="6"/>
    </row>
    <row r="266" spans="1:13">
      <c r="A266" s="189" t="str">
        <f t="shared" si="20"/>
        <v>FAUX</v>
      </c>
      <c r="B266" s="52">
        <v>28184100</v>
      </c>
      <c r="C266" s="53">
        <f>IF(ISNA(VLOOKUP($B266,'BG Justif'!$A$5:$M$897,2,0)),0,VLOOKUP($B266,'BG Justif'!$A$5:$M$897,2,0))</f>
        <v>0</v>
      </c>
      <c r="D266" s="3">
        <f>IF(ISNA(VLOOKUP($B266,'BG Justif'!$A$5:$M$897,12,0)),0,VLOOKUP(B266,'BG Justif'!$A$5:$M$897,12,0))</f>
        <v>0</v>
      </c>
      <c r="E266" s="3"/>
      <c r="F266" s="3"/>
      <c r="G266" s="3"/>
      <c r="H266" s="3">
        <f t="shared" si="18"/>
        <v>0</v>
      </c>
      <c r="I266" s="3">
        <f>IF(ISNA(VLOOKUP($B266,'BG Justif'!$A$5:$M$897,13,0)),0,VLOOKUP($B266,'BG Justif'!$A$5:$M$897,13,0))</f>
        <v>0</v>
      </c>
      <c r="J266" s="208">
        <f t="shared" si="19"/>
        <v>0</v>
      </c>
      <c r="K266" s="118"/>
      <c r="L266" s="3"/>
      <c r="M266" s="6"/>
    </row>
    <row r="267" spans="1:13">
      <c r="A267" s="189" t="str">
        <f t="shared" si="20"/>
        <v>FAUX</v>
      </c>
      <c r="B267" s="52">
        <v>28184111</v>
      </c>
      <c r="C267" s="53">
        <f>IF(ISNA(VLOOKUP($B267,'BG Justif'!$A$5:$M$897,2,0)),0,VLOOKUP($B267,'BG Justif'!$A$5:$M$897,2,0))</f>
        <v>0</v>
      </c>
      <c r="D267" s="3">
        <f>IF(ISNA(VLOOKUP($B267,'BG Justif'!$A$5:$M$897,12,0)),0,VLOOKUP(B267,'BG Justif'!$A$5:$M$897,12,0))</f>
        <v>0</v>
      </c>
      <c r="E267" s="3"/>
      <c r="F267" s="3"/>
      <c r="G267" s="3"/>
      <c r="H267" s="3">
        <f t="shared" si="18"/>
        <v>0</v>
      </c>
      <c r="I267" s="3">
        <f>IF(ISNA(VLOOKUP($B267,'BG Justif'!$A$5:$M$897,13,0)),0,VLOOKUP($B267,'BG Justif'!$A$5:$M$897,13,0))</f>
        <v>0</v>
      </c>
      <c r="J267" s="208">
        <f t="shared" si="19"/>
        <v>0</v>
      </c>
      <c r="K267" s="118"/>
      <c r="L267" s="3"/>
      <c r="M267" s="6"/>
    </row>
    <row r="268" spans="1:13">
      <c r="A268" s="189" t="str">
        <f t="shared" si="20"/>
        <v>FAUX</v>
      </c>
      <c r="B268" s="52">
        <v>28184302</v>
      </c>
      <c r="C268" s="53">
        <f>IF(ISNA(VLOOKUP($B268,'BG Justif'!$A$5:$M$897,2,0)),0,VLOOKUP($B268,'BG Justif'!$A$5:$M$897,2,0))</f>
        <v>0</v>
      </c>
      <c r="D268" s="3">
        <f>IF(ISNA(VLOOKUP($B268,'BG Justif'!$A$5:$M$897,12,0)),0,VLOOKUP(B268,'BG Justif'!$A$5:$M$897,12,0))</f>
        <v>0</v>
      </c>
      <c r="E268" s="3"/>
      <c r="F268" s="3"/>
      <c r="G268" s="3"/>
      <c r="H268" s="3">
        <f t="shared" si="18"/>
        <v>0</v>
      </c>
      <c r="I268" s="3">
        <f>IF(ISNA(VLOOKUP($B268,'BG Justif'!$A$5:$M$897,13,0)),0,VLOOKUP($B268,'BG Justif'!$A$5:$M$897,13,0))</f>
        <v>0</v>
      </c>
      <c r="J268" s="208">
        <f t="shared" si="19"/>
        <v>0</v>
      </c>
      <c r="K268" s="118"/>
      <c r="L268" s="3"/>
      <c r="M268" s="6"/>
    </row>
    <row r="269" spans="1:13">
      <c r="A269" s="189" t="str">
        <f t="shared" si="20"/>
        <v>FAUX</v>
      </c>
      <c r="B269" s="52">
        <v>28185000</v>
      </c>
      <c r="C269" s="53">
        <f>IF(ISNA(VLOOKUP($B269,'BG Justif'!$A$5:$M$897,2,0)),0,VLOOKUP($B269,'BG Justif'!$A$5:$M$897,2,0))</f>
        <v>0</v>
      </c>
      <c r="D269" s="3">
        <f>IF(ISNA(VLOOKUP($B269,'BG Justif'!$A$5:$M$897,12,0)),0,VLOOKUP(B269,'BG Justif'!$A$5:$M$897,12,0))</f>
        <v>0</v>
      </c>
      <c r="E269" s="3"/>
      <c r="F269" s="3"/>
      <c r="G269" s="3"/>
      <c r="H269" s="3">
        <f t="shared" si="18"/>
        <v>0</v>
      </c>
      <c r="I269" s="3">
        <f>IF(ISNA(VLOOKUP($B269,'BG Justif'!$A$5:$M$897,13,0)),0,VLOOKUP($B269,'BG Justif'!$A$5:$M$897,13,0))</f>
        <v>0</v>
      </c>
      <c r="J269" s="208">
        <f t="shared" si="19"/>
        <v>0</v>
      </c>
      <c r="K269" s="118"/>
      <c r="L269" s="3"/>
      <c r="M269" s="6"/>
    </row>
    <row r="270" spans="1:13">
      <c r="A270" s="189" t="str">
        <f t="shared" si="20"/>
        <v>FAUX</v>
      </c>
      <c r="B270" s="52">
        <v>28185001</v>
      </c>
      <c r="C270" s="53">
        <f>IF(ISNA(VLOOKUP($B270,'BG Justif'!$A$5:$M$897,2,0)),0,VLOOKUP($B270,'BG Justif'!$A$5:$M$897,2,0))</f>
        <v>0</v>
      </c>
      <c r="D270" s="3">
        <f>IF(ISNA(VLOOKUP($B270,'BG Justif'!$A$5:$M$897,12,0)),0,VLOOKUP(B270,'BG Justif'!$A$5:$M$897,12,0))</f>
        <v>0</v>
      </c>
      <c r="E270" s="3"/>
      <c r="F270" s="3"/>
      <c r="G270" s="3"/>
      <c r="H270" s="3">
        <f t="shared" si="18"/>
        <v>0</v>
      </c>
      <c r="I270" s="3">
        <f>IF(ISNA(VLOOKUP($B270,'BG Justif'!$A$5:$M$897,13,0)),0,VLOOKUP($B270,'BG Justif'!$A$5:$M$897,13,0))</f>
        <v>0</v>
      </c>
      <c r="J270" s="208">
        <f t="shared" si="19"/>
        <v>0</v>
      </c>
      <c r="K270" s="118"/>
      <c r="L270" s="3"/>
      <c r="M270" s="6"/>
    </row>
    <row r="271" spans="1:13">
      <c r="A271" s="189" t="str">
        <f t="shared" si="20"/>
        <v>FAUX</v>
      </c>
      <c r="B271" s="52">
        <v>28188000</v>
      </c>
      <c r="C271" s="53">
        <f>IF(ISNA(VLOOKUP($B271,'BG Justif'!$A$5:$M$897,2,0)),0,VLOOKUP($B271,'BG Justif'!$A$5:$M$897,2,0))</f>
        <v>0</v>
      </c>
      <c r="D271" s="3">
        <f>IF(ISNA(VLOOKUP($B271,'BG Justif'!$A$5:$M$897,12,0)),0,VLOOKUP(B271,'BG Justif'!$A$5:$M$897,12,0))</f>
        <v>0</v>
      </c>
      <c r="E271" s="3"/>
      <c r="F271" s="3"/>
      <c r="G271" s="3"/>
      <c r="H271" s="3">
        <f t="shared" si="18"/>
        <v>0</v>
      </c>
      <c r="I271" s="3">
        <f>IF(ISNA(VLOOKUP($B271,'BG Justif'!$A$5:$M$897,13,0)),0,VLOOKUP($B271,'BG Justif'!$A$5:$M$897,13,0))</f>
        <v>0</v>
      </c>
      <c r="J271" s="208">
        <f t="shared" si="19"/>
        <v>0</v>
      </c>
      <c r="K271" s="118"/>
      <c r="L271" s="3"/>
      <c r="M271" s="6"/>
    </row>
    <row r="272" spans="1:13">
      <c r="A272" s="189" t="str">
        <f t="shared" si="20"/>
        <v>VRAI</v>
      </c>
      <c r="C272" s="23" t="s">
        <v>1</v>
      </c>
      <c r="D272" s="24">
        <f t="shared" ref="D272:J272" si="21">SUM(D148:D271)</f>
        <v>0</v>
      </c>
      <c r="E272" s="24">
        <f t="shared" si="21"/>
        <v>0</v>
      </c>
      <c r="F272" s="24">
        <f t="shared" si="21"/>
        <v>0</v>
      </c>
      <c r="G272" s="24">
        <f t="shared" si="21"/>
        <v>0</v>
      </c>
      <c r="H272" s="24">
        <f t="shared" si="21"/>
        <v>0</v>
      </c>
      <c r="I272" s="24">
        <f t="shared" si="21"/>
        <v>0</v>
      </c>
      <c r="J272" s="211">
        <f t="shared" si="21"/>
        <v>0</v>
      </c>
      <c r="K272" s="205"/>
      <c r="L272" s="24"/>
    </row>
    <row r="273" spans="1:14">
      <c r="A273" s="189" t="str">
        <f t="shared" si="20"/>
        <v>VRAI</v>
      </c>
      <c r="C273" s="33"/>
      <c r="D273" s="70"/>
      <c r="E273" s="70"/>
      <c r="F273" s="70"/>
      <c r="G273" s="34"/>
      <c r="H273" s="70"/>
      <c r="I273" s="35"/>
      <c r="J273" s="78"/>
    </row>
    <row r="274" spans="1:14">
      <c r="A274" s="189" t="str">
        <f t="shared" si="20"/>
        <v>FAUX</v>
      </c>
      <c r="B274" s="45">
        <v>68112000</v>
      </c>
      <c r="C274" s="25">
        <f>IF(ISNA(VLOOKUP($B274,'BG Justif'!$A$5:$M$897,2,0)),0,VLOOKUP($B274,'BG Justif'!$A$5:$M$897,2,0))</f>
        <v>0</v>
      </c>
      <c r="D274" s="100">
        <f>IF(ISNA(VLOOKUP($B274,'BG Justif'!$A$5:$M$897,12,0)),0,VLOOKUP(B274,'BG Justif'!$A$5:$M$897,12,0))</f>
        <v>0</v>
      </c>
      <c r="E274" s="100"/>
      <c r="F274" s="100"/>
      <c r="G274" s="100"/>
      <c r="H274" s="100">
        <f t="shared" ref="H274:H278" si="22">+D274+E274-F274+G274</f>
        <v>0</v>
      </c>
      <c r="I274" s="100">
        <f>IF(ISNA(VLOOKUP($B274,'BG Justif'!$A$5:$M$897,13,0)),0,VLOOKUP($B274,'BG Justif'!$A$5:$M$897,13,0))</f>
        <v>0</v>
      </c>
      <c r="J274" s="212">
        <f t="shared" ref="J274:J278" si="23">+H274-I274</f>
        <v>0</v>
      </c>
      <c r="K274" s="206"/>
      <c r="L274" s="35"/>
    </row>
    <row r="275" spans="1:14">
      <c r="A275" s="189" t="str">
        <f t="shared" si="20"/>
        <v>FAUX</v>
      </c>
      <c r="B275" s="45">
        <v>67520000</v>
      </c>
      <c r="C275" s="53">
        <f>IF(ISNA(VLOOKUP($B275,'BG Justif'!$A$5:$M$897,2,0)),0,VLOOKUP($B275,'BG Justif'!$A$5:$M$897,2,0))</f>
        <v>0</v>
      </c>
      <c r="D275" s="3">
        <f>IF(ISNA(VLOOKUP($B275,'BG Justif'!$A$5:$M$897,12,0)),0,VLOOKUP(B275,'BG Justif'!$A$5:$M$897,12,0))</f>
        <v>0</v>
      </c>
      <c r="E275" s="3"/>
      <c r="F275" s="3"/>
      <c r="G275" s="3"/>
      <c r="H275" s="3">
        <f t="shared" si="22"/>
        <v>0</v>
      </c>
      <c r="I275" s="3">
        <f>IF(ISNA(VLOOKUP($B275,'BG Justif'!$A$5:$M$897,13,0)),0,VLOOKUP($B275,'BG Justif'!$A$5:$M$897,13,0))</f>
        <v>0</v>
      </c>
      <c r="J275" s="208">
        <f t="shared" si="23"/>
        <v>0</v>
      </c>
      <c r="K275" s="118"/>
      <c r="L275" s="54"/>
    </row>
    <row r="276" spans="1:14" s="57" customFormat="1">
      <c r="A276" s="189" t="str">
        <f t="shared" si="20"/>
        <v>FAUX</v>
      </c>
      <c r="B276" s="45">
        <v>68712000</v>
      </c>
      <c r="C276" s="53">
        <f>IF(ISNA(VLOOKUP($B276,'BG Justif'!$A$5:$M$897,2,0)),0,VLOOKUP($B276,'BG Justif'!$A$5:$M$897,2,0))</f>
        <v>0</v>
      </c>
      <c r="D276" s="3">
        <f>IF(ISNA(VLOOKUP($B276,'BG Justif'!$A$5:$M$897,12,0)),0,VLOOKUP(B276,'BG Justif'!$A$5:$M$897,12,0))</f>
        <v>0</v>
      </c>
      <c r="E276" s="3"/>
      <c r="F276" s="3"/>
      <c r="G276" s="3"/>
      <c r="H276" s="3">
        <f t="shared" si="22"/>
        <v>0</v>
      </c>
      <c r="I276" s="3">
        <f>IF(ISNA(VLOOKUP($B276,'BG Justif'!$A$5:$M$897,13,0)),0,VLOOKUP($B276,'BG Justif'!$A$5:$M$897,13,0))</f>
        <v>0</v>
      </c>
      <c r="J276" s="208">
        <f t="shared" si="23"/>
        <v>0</v>
      </c>
      <c r="K276" s="118"/>
      <c r="L276" s="62"/>
    </row>
    <row r="277" spans="1:14" s="57" customFormat="1">
      <c r="A277" s="189" t="str">
        <f t="shared" si="20"/>
        <v>FAUX</v>
      </c>
      <c r="B277" s="45">
        <v>77520000</v>
      </c>
      <c r="C277" s="53">
        <f>IF(ISNA(VLOOKUP($B277,'BG Justif'!$A$5:$M$897,2,0)),0,VLOOKUP($B277,'BG Justif'!$A$5:$M$897,2,0))</f>
        <v>0</v>
      </c>
      <c r="D277" s="3">
        <f>IF(ISNA(VLOOKUP($B277,'BG Justif'!$A$5:$M$897,12,0)),0,VLOOKUP(B277,'BG Justif'!$A$5:$M$897,12,0))</f>
        <v>0</v>
      </c>
      <c r="E277" s="3"/>
      <c r="F277" s="3"/>
      <c r="G277" s="3"/>
      <c r="H277" s="3">
        <f t="shared" si="22"/>
        <v>0</v>
      </c>
      <c r="I277" s="3">
        <f>IF(ISNA(VLOOKUP($B277,'BG Justif'!$A$5:$M$897,13,0)),0,VLOOKUP($B277,'BG Justif'!$A$5:$M$897,13,0))</f>
        <v>0</v>
      </c>
      <c r="J277" s="208">
        <f t="shared" si="23"/>
        <v>0</v>
      </c>
      <c r="K277" s="118"/>
      <c r="L277" s="35"/>
      <c r="N277" s="46"/>
    </row>
    <row r="278" spans="1:14" hidden="1">
      <c r="A278" s="189" t="str">
        <f t="shared" si="20"/>
        <v>FAUX</v>
      </c>
      <c r="B278" s="45">
        <v>78712000</v>
      </c>
      <c r="C278" s="53">
        <f>IF(ISNA(VLOOKUP($B278,'BG Justif'!$A$5:$M$897,2,0)),0,VLOOKUP($B278,'BG Justif'!$A$5:$M$897,2,0))</f>
        <v>0</v>
      </c>
      <c r="D278" s="3">
        <f>IF(ISNA(VLOOKUP($B278,'BG Justif'!$A$5:$M$897,12,0)),0,VLOOKUP(B278,'BG Justif'!$A$5:$M$897,12,0))</f>
        <v>0</v>
      </c>
      <c r="E278" s="3"/>
      <c r="F278" s="3"/>
      <c r="G278" s="3"/>
      <c r="H278" s="3">
        <f t="shared" si="22"/>
        <v>0</v>
      </c>
      <c r="I278" s="3">
        <f>IF(ISNA(VLOOKUP($B278,'BG Justif'!$A$5:$M$897,13,0)),0,VLOOKUP($B278,'BG Justif'!$A$5:$M$897,13,0))</f>
        <v>0</v>
      </c>
      <c r="J278" s="208">
        <f t="shared" si="23"/>
        <v>0</v>
      </c>
      <c r="K278" s="118"/>
      <c r="L278" s="35"/>
    </row>
    <row r="279" spans="1:14">
      <c r="A279" s="189" t="str">
        <f t="shared" si="20"/>
        <v>VRAI</v>
      </c>
      <c r="C279" s="23" t="s">
        <v>1</v>
      </c>
      <c r="D279" s="24">
        <f>SUM(D274:D278)</f>
        <v>0</v>
      </c>
      <c r="E279" s="24">
        <f t="shared" ref="E279:J279" si="24">SUM(E274:E278)</f>
        <v>0</v>
      </c>
      <c r="F279" s="24">
        <f t="shared" si="24"/>
        <v>0</v>
      </c>
      <c r="G279" s="24">
        <f t="shared" si="24"/>
        <v>0</v>
      </c>
      <c r="H279" s="24">
        <f t="shared" si="24"/>
        <v>0</v>
      </c>
      <c r="I279" s="24">
        <f t="shared" si="24"/>
        <v>0</v>
      </c>
      <c r="J279" s="211">
        <f t="shared" si="24"/>
        <v>0</v>
      </c>
      <c r="K279" s="205"/>
      <c r="L279" s="35"/>
    </row>
    <row r="280" spans="1:14" s="57" customFormat="1">
      <c r="A280" s="189" t="str">
        <f t="shared" si="20"/>
        <v>VRAI</v>
      </c>
      <c r="B280" s="52"/>
      <c r="C280" s="47"/>
      <c r="D280" s="34"/>
      <c r="E280" s="34"/>
      <c r="F280" s="34"/>
      <c r="G280" s="34"/>
      <c r="H280" s="34"/>
      <c r="I280" s="34"/>
      <c r="J280" s="213"/>
      <c r="K280" s="207"/>
      <c r="L280" s="35"/>
    </row>
    <row r="281" spans="1:14">
      <c r="A281" s="189" t="str">
        <f t="shared" si="20"/>
        <v>VRAI</v>
      </c>
      <c r="B281" s="56"/>
      <c r="C281" s="90"/>
      <c r="J281" s="89"/>
      <c r="L281" s="35"/>
    </row>
    <row r="282" spans="1:14" s="57" customFormat="1">
      <c r="A282" s="189" t="str">
        <f t="shared" si="20"/>
        <v>VRAI</v>
      </c>
      <c r="B282" s="56"/>
      <c r="C282" s="90"/>
      <c r="J282" s="89"/>
      <c r="K282" s="54"/>
      <c r="L282" s="35"/>
    </row>
    <row r="283" spans="1:14">
      <c r="A283" s="189" t="str">
        <f t="shared" si="20"/>
        <v>VRAI</v>
      </c>
      <c r="B283" s="56"/>
      <c r="C283" s="90"/>
    </row>
    <row r="284" spans="1:14">
      <c r="A284" s="189" t="str">
        <f t="shared" si="20"/>
        <v>VRAI</v>
      </c>
      <c r="C284" s="57"/>
    </row>
    <row r="285" spans="1:14">
      <c r="A285" s="189" t="str">
        <f t="shared" si="20"/>
        <v>VRAI</v>
      </c>
      <c r="B285" s="73"/>
      <c r="C285" s="57"/>
      <c r="F285" s="6"/>
    </row>
    <row r="286" spans="1:14">
      <c r="A286" s="189" t="str">
        <f t="shared" si="20"/>
        <v>VRAI</v>
      </c>
    </row>
    <row r="287" spans="1:14">
      <c r="A287" s="189" t="str">
        <f t="shared" si="20"/>
        <v>VRAI</v>
      </c>
      <c r="B287" s="72"/>
      <c r="C287" s="79"/>
    </row>
    <row r="288" spans="1:14">
      <c r="A288" s="189" t="str">
        <f t="shared" si="20"/>
        <v>VRAI</v>
      </c>
    </row>
    <row r="289" spans="1:1">
      <c r="A289" s="189" t="str">
        <f t="shared" si="20"/>
        <v>VRAI</v>
      </c>
    </row>
    <row r="290" spans="1:1">
      <c r="A290" s="189" t="str">
        <f t="shared" si="20"/>
        <v>VRAI</v>
      </c>
    </row>
    <row r="291" spans="1:1">
      <c r="A291" s="189" t="str">
        <f t="shared" si="20"/>
        <v>VRAI</v>
      </c>
    </row>
  </sheetData>
  <autoFilter ref="A3:L291">
    <filterColumn colId="0">
      <filters>
        <filter val="VRAI"/>
      </filters>
    </filterColumn>
  </autoFilter>
  <pageMargins left="0.11811023622047244" right="0.31496062992125984" top="0.3543307086614173" bottom="0.3543307086614173" header="0.31496062992125984" footer="0.31496062992125984"/>
  <pageSetup paperSize="9" scale="21" orientation="portrait" r:id="rId1"/>
  <headerFooter alignWithMargins="0"/>
  <rowBreaks count="1" manualBreakCount="1">
    <brk id="144" min="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Tables</vt:lpstr>
      <vt:lpstr>BG Justif</vt:lpstr>
      <vt:lpstr>1-Fds Asso</vt:lpstr>
      <vt:lpstr>6-Immo Incorp</vt:lpstr>
      <vt:lpstr>7-Immo Corp</vt:lpstr>
      <vt:lpstr>'1-Fds Asso'!Criteria</vt:lpstr>
      <vt:lpstr>'1-Fds Asso'!Print_Area</vt:lpstr>
      <vt:lpstr>'6-Immo Incorp'!Print_Area</vt:lpstr>
      <vt:lpstr>'7-Immo Corp'!Print_Area</vt:lpstr>
      <vt:lpstr>Table_Cptes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E.Esteves@papillonsblancs91.fr</dc:creator>
  <cp:lastModifiedBy>Carim</cp:lastModifiedBy>
  <cp:lastPrinted>2017-11-30T17:25:48Z</cp:lastPrinted>
  <dcterms:created xsi:type="dcterms:W3CDTF">2001-04-02T15:09:17Z</dcterms:created>
  <dcterms:modified xsi:type="dcterms:W3CDTF">2017-12-01T13:43:16Z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ileName">
    <vt:lpwstr/>
  </property>
</Properties>
</file>