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0" yWindow="0" windowWidth="21720" windowHeight="9510" activeTab="3"/>
  </bookViews>
  <sheets>
    <sheet name="Matrice" sheetId="1" r:id="rId1"/>
    <sheet name="JANVIER" sheetId="2" r:id="rId2"/>
    <sheet name="EAUX DE RINCAGE" sheetId="3" r:id="rId3"/>
    <sheet name="PP EN COURS" sheetId="4" r:id="rId4"/>
  </sheets>
  <functionGroups/>
  <externalReferences>
    <externalReference r:id="rId5"/>
  </externalReferences>
  <definedNames>
    <definedName name="_xlnm._FilterDatabase" localSheetId="2" hidden="1">'EAUX DE RINCAGE'!$A$3:$F$3</definedName>
    <definedName name="_xlnm._FilterDatabase" localSheetId="1" hidden="1">JANVIER!$A$4:$AT$4</definedName>
    <definedName name="_xlnm._FilterDatabase" localSheetId="3" hidden="1">'PP EN COURS'!$A$4:$P$4</definedName>
    <definedName name="Z_09833FE9_8D19_4C12_9EE1_75B948FF224A_.wvu.FilterData" localSheetId="1" hidden="1">JANVIER!$A$4:$AR$10</definedName>
    <definedName name="Z_1625251A_35D9_4469_841B_7B7309AECF09_.wvu.FilterData" localSheetId="1" hidden="1">JANVIER!$A$4:$AR$10</definedName>
    <definedName name="Z_333C2C5C_6ED0_4473_89E5_6E0A2C8E89A2_.wvu.FilterData" localSheetId="1" hidden="1">JANVIER!$A$4:$AR$10</definedName>
    <definedName name="Z_3F226DB4_2432_4306_B430_926A7CBD8B1E_.wvu.FilterData" localSheetId="1" hidden="1">JANVIER!$A$4:$AR$10</definedName>
    <definedName name="Z_3F2F44C3_1813_4011_B175_E9122953B07C_.wvu.FilterData" localSheetId="2" hidden="1">'EAUX DE RINCAGE'!$A$3:$F$3</definedName>
    <definedName name="Z_3F2F44C3_1813_4011_B175_E9122953B07C_.wvu.FilterData" localSheetId="1" hidden="1">JANVIER!$A$4:$AT$4</definedName>
    <definedName name="Z_3F2F44C3_1813_4011_B175_E9122953B07C_.wvu.FilterData" localSheetId="3" hidden="1">'PP EN COURS'!$A$4:$P$4</definedName>
    <definedName name="Z_3F2F44C3_1813_4011_B175_E9122953B07C_.wvu.Rows" localSheetId="1" hidden="1">JANVIER!$1:$1</definedName>
    <definedName name="Z_45439A4C_E673_4329_B219_92A9B0DA11FE_.wvu.Cols" localSheetId="1" hidden="1">JANVIER!$M:$Y</definedName>
    <definedName name="Z_45439A4C_E673_4329_B219_92A9B0DA11FE_.wvu.FilterData" localSheetId="1" hidden="1">JANVIER!$A$4:$AR$10</definedName>
    <definedName name="Z_48BF0917_9E91_40FC_B193_B771B63206DE_.wvu.FilterData" localSheetId="1" hidden="1">JANVIER!$A$4:$AR$10</definedName>
    <definedName name="Z_55174381_B0F5_4A64_A660_3AB6A8279A27_.wvu.FilterData" localSheetId="1" hidden="1">JANVIER!$A$4:$AR$10</definedName>
    <definedName name="Z_6A3C82A6_5B36_41B3_B272_479ABC663675_.wvu.FilterData" localSheetId="1" hidden="1">JANVIER!$A$3:$WWH$10</definedName>
    <definedName name="Z_72EA1FBD_162C_4859_BDCD_7273153AADE4_.wvu.FilterData" localSheetId="1" hidden="1">JANVIER!$A$4:$AR$10</definedName>
    <definedName name="Z_7F4864D2_ECE3_4CA5_9D42_2B3CEE4DD0F6_.wvu.FilterData" localSheetId="1" hidden="1">JANVIER!$A$4:$AR$10</definedName>
    <definedName name="Z_879D7D8A_080F_4894_BA5D_F8A6F86CACF1_.wvu.FilterData" localSheetId="1" hidden="1">JANVIER!$A$4:$AR$10</definedName>
    <definedName name="Z_8E47D02B_CFF9_4AA7_A313_57B81917006A_.wvu.FilterData" localSheetId="1" hidden="1">JANVIER!$A$4:$AR$10</definedName>
    <definedName name="Z_914CD3B9_0820_43B7_A670_77F0CC1D57F3_.wvu.FilterData" localSheetId="1" hidden="1">JANVIER!$A$4:$WWH$10</definedName>
    <definedName name="Z_952CBA2B_67CB_4E2B_BAD5_586C42C3DEA5_.wvu.FilterData" localSheetId="1" hidden="1">JANVIER!$A$4:$AR$10</definedName>
    <definedName name="Z_B77A6CE9_3426_4509_BEF8_1A80CFCD5F9C_.wvu.FilterData" localSheetId="1" hidden="1">JANVIER!$A$3:$WWH$10</definedName>
    <definedName name="Z_BB2E57BA_446B_4881_8541_4BD9926659D0_.wvu.FilterData" localSheetId="1" hidden="1">JANVIER!$A$4:$AR$10</definedName>
    <definedName name="Z_BECB71BB_7A5F_4A59_81E2_0737250EE39D_.wvu.FilterData" localSheetId="1" hidden="1">JANVIER!$A$4:$WWH$10</definedName>
    <definedName name="Z_CCE2A7DC_107D_4B73_94A9_A73564CBEE4A_.wvu.FilterData" localSheetId="1" hidden="1">JANVIER!$A$4:$AR$10</definedName>
    <definedName name="Z_CFFE7984_B731_4224_ABB5_E3E4BEB0BEC1_.wvu.FilterData" localSheetId="2" hidden="1">'EAUX DE RINCAGE'!$A$3:$F$3</definedName>
    <definedName name="Z_CFFE7984_B731_4224_ABB5_E3E4BEB0BEC1_.wvu.FilterData" localSheetId="1" hidden="1">JANVIER!$A$4:$AT$4</definedName>
    <definedName name="Z_CFFE7984_B731_4224_ABB5_E3E4BEB0BEC1_.wvu.FilterData" localSheetId="3" hidden="1">'PP EN COURS'!$A$4:$P$4</definedName>
    <definedName name="Z_CFFE7984_B731_4224_ABB5_E3E4BEB0BEC1_.wvu.Rows" localSheetId="1" hidden="1">JANVIER!$1:$1</definedName>
    <definedName name="Z_DEA307CE_AF35_4829_BFF9_4F151699A1E4_.wvu.FilterData" localSheetId="1" hidden="1">JANVIER!$A$4:$AR$10</definedName>
    <definedName name="Z_E8D5DBBD_5CDD_4F79_8308_2400F6433D5C_.wvu.FilterData" localSheetId="1" hidden="1">JANVIER!$A$4:$WWH$4</definedName>
    <definedName name="Z_EA96F0AF_0846_4D7D_A64A_4ECE84235082_.wvu.FilterData" localSheetId="1" hidden="1">JANVIER!$A$4:$AR$10</definedName>
    <definedName name="Z_FDCAC169_47DA_4326_94AC_B3B330C2DC3F_.wvu.FilterData" localSheetId="1" hidden="1">JANVIER!$A$4:$WWH$10</definedName>
  </definedNames>
  <calcPr calcId="125725"/>
  <customWorkbookViews>
    <customWorkbookView name="Adeline Roy - Affichage personnalisé" guid="{3F2F44C3-1813-4011-B175-E9122953B07C}" mergeInterval="0" personalView="1" maximized="1" windowWidth="1916" windowHeight="855" activeSheetId="4"/>
    <customWorkbookView name="Wenyuan Lin - Affichage personnalisé" guid="{6A3C82A6-5B36-41B3-B272-479ABC663675}" mergeInterval="0" personalView="1" maximized="1" windowWidth="1902" windowHeight="789" activeSheetId="1"/>
    <customWorkbookView name="yabon - Affichage personnalisé" guid="{45439A4C-E673-4329-B219-92A9B0DA11FE}" mergeInterval="0" personalView="1" maximized="1" windowWidth="1916" windowHeight="855" activeSheetId="2"/>
    <customWorkbookView name="Laboratoire - Affichage personnalisé" guid="{CFFE7984-B731-4224-ABB5-E3E4BEB0BEC1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AH4" i="2"/>
  <c r="L4" s="1"/>
  <c r="AG4"/>
  <c r="K4" s="1"/>
  <c r="K5" i="4" l="1"/>
  <c r="L5"/>
  <c r="M5"/>
  <c r="N5"/>
  <c r="O5"/>
  <c r="P5"/>
  <c r="K6"/>
  <c r="L6"/>
  <c r="M6"/>
  <c r="N6"/>
  <c r="O6"/>
  <c r="P6"/>
  <c r="K7"/>
  <c r="L7"/>
  <c r="M7"/>
  <c r="N7"/>
  <c r="O7"/>
  <c r="P7"/>
  <c r="K8"/>
  <c r="L8"/>
  <c r="M8"/>
  <c r="N8"/>
  <c r="O8"/>
  <c r="P8"/>
  <c r="K9"/>
  <c r="L9"/>
  <c r="M9"/>
  <c r="N9"/>
  <c r="O9"/>
  <c r="P9"/>
  <c r="K10"/>
  <c r="L10"/>
  <c r="M10"/>
  <c r="N10"/>
  <c r="O10"/>
  <c r="P10"/>
  <c r="K11"/>
  <c r="L11"/>
  <c r="M11"/>
  <c r="N11"/>
  <c r="O11"/>
  <c r="P11"/>
  <c r="K12"/>
  <c r="L12"/>
  <c r="M12"/>
  <c r="N12"/>
  <c r="O12"/>
  <c r="P12"/>
  <c r="K13"/>
  <c r="L13"/>
  <c r="M13"/>
  <c r="N13"/>
  <c r="O13"/>
  <c r="P13"/>
  <c r="K14"/>
  <c r="L14"/>
  <c r="M14"/>
  <c r="N14"/>
  <c r="O14"/>
  <c r="P14"/>
  <c r="K15"/>
  <c r="L15"/>
  <c r="M15"/>
  <c r="N15"/>
  <c r="O15"/>
  <c r="P15"/>
  <c r="K16"/>
  <c r="L16"/>
  <c r="M16"/>
  <c r="N16"/>
  <c r="O16"/>
  <c r="P16"/>
  <c r="K17"/>
  <c r="P49" l="1"/>
  <c r="O49"/>
  <c r="N49"/>
  <c r="M49"/>
  <c r="L49"/>
  <c r="K49"/>
  <c r="P48"/>
  <c r="O48"/>
  <c r="N48"/>
  <c r="M48"/>
  <c r="L48"/>
  <c r="K48"/>
  <c r="P47"/>
  <c r="O47"/>
  <c r="N47"/>
  <c r="M47"/>
  <c r="L47"/>
  <c r="K47"/>
  <c r="P46"/>
  <c r="O46"/>
  <c r="N46"/>
  <c r="M46"/>
  <c r="L46"/>
  <c r="K46"/>
  <c r="P45"/>
  <c r="O45"/>
  <c r="N45"/>
  <c r="M45"/>
  <c r="L45"/>
  <c r="K45"/>
  <c r="P44"/>
  <c r="O44"/>
  <c r="N44"/>
  <c r="M44"/>
  <c r="L44"/>
  <c r="K44"/>
  <c r="P43"/>
  <c r="O43"/>
  <c r="N43"/>
  <c r="M43"/>
  <c r="L43"/>
  <c r="K43"/>
  <c r="P42"/>
  <c r="O42"/>
  <c r="N42"/>
  <c r="M42"/>
  <c r="L42"/>
  <c r="K42"/>
  <c r="P41"/>
  <c r="O41"/>
  <c r="N41"/>
  <c r="M41"/>
  <c r="L41"/>
  <c r="K41"/>
  <c r="P40"/>
  <c r="O40"/>
  <c r="N40"/>
  <c r="M40"/>
  <c r="L40"/>
  <c r="K40"/>
  <c r="P39"/>
  <c r="O39"/>
  <c r="N39"/>
  <c r="M39"/>
  <c r="L39"/>
  <c r="K39"/>
  <c r="P38"/>
  <c r="O38"/>
  <c r="N38"/>
  <c r="M38"/>
  <c r="L38"/>
  <c r="K38"/>
  <c r="P37"/>
  <c r="O37"/>
  <c r="N37"/>
  <c r="M37"/>
  <c r="L37"/>
  <c r="K37"/>
  <c r="P36"/>
  <c r="O36"/>
  <c r="N36"/>
  <c r="M36"/>
  <c r="L36"/>
  <c r="K36"/>
  <c r="P35"/>
  <c r="O35"/>
  <c r="N35"/>
  <c r="M35"/>
  <c r="L35"/>
  <c r="K35"/>
  <c r="P34"/>
  <c r="O34"/>
  <c r="N34"/>
  <c r="M34"/>
  <c r="L34"/>
  <c r="K34"/>
  <c r="P33"/>
  <c r="O33"/>
  <c r="N33"/>
  <c r="M33"/>
  <c r="L33"/>
  <c r="K33"/>
  <c r="P32"/>
  <c r="O32"/>
  <c r="N32"/>
  <c r="M32"/>
  <c r="L32"/>
  <c r="K32"/>
  <c r="P31"/>
  <c r="O31"/>
  <c r="N31"/>
  <c r="M31"/>
  <c r="L31"/>
  <c r="K31"/>
  <c r="P30"/>
  <c r="O30"/>
  <c r="N30"/>
  <c r="M30"/>
  <c r="L30"/>
  <c r="K30"/>
  <c r="P29"/>
  <c r="O29"/>
  <c r="N29"/>
  <c r="M29"/>
  <c r="L29"/>
  <c r="K29"/>
  <c r="P28"/>
  <c r="O28"/>
  <c r="N28"/>
  <c r="M28"/>
  <c r="L28"/>
  <c r="K28"/>
  <c r="P27"/>
  <c r="O27"/>
  <c r="N27"/>
  <c r="M27"/>
  <c r="L27"/>
  <c r="K27"/>
  <c r="P26"/>
  <c r="O26"/>
  <c r="N26"/>
  <c r="M26"/>
  <c r="L26"/>
  <c r="K26"/>
  <c r="P25"/>
  <c r="O25"/>
  <c r="N25"/>
  <c r="M25"/>
  <c r="L25"/>
  <c r="K25"/>
  <c r="P24"/>
  <c r="O24"/>
  <c r="N24"/>
  <c r="M24"/>
  <c r="L24"/>
  <c r="K24"/>
  <c r="P23"/>
  <c r="O23"/>
  <c r="N23"/>
  <c r="M23"/>
  <c r="L23"/>
  <c r="K23"/>
  <c r="P22"/>
  <c r="O22"/>
  <c r="N22"/>
  <c r="M22"/>
  <c r="L22"/>
  <c r="K22"/>
  <c r="P21"/>
  <c r="O21"/>
  <c r="N21"/>
  <c r="M21"/>
  <c r="L21"/>
  <c r="K21"/>
  <c r="P20"/>
  <c r="O20"/>
  <c r="N20"/>
  <c r="M20"/>
  <c r="L20"/>
  <c r="K20"/>
  <c r="P19"/>
  <c r="O19"/>
  <c r="N19"/>
  <c r="M19"/>
  <c r="L19"/>
  <c r="K19"/>
  <c r="P18"/>
  <c r="O18"/>
  <c r="N18"/>
  <c r="M18"/>
  <c r="L18"/>
  <c r="K18"/>
  <c r="P17"/>
  <c r="O17"/>
  <c r="N17"/>
  <c r="M17"/>
  <c r="L17"/>
  <c r="J156" i="3"/>
  <c r="I156"/>
  <c r="H156"/>
  <c r="J155"/>
  <c r="I155"/>
  <c r="H155"/>
  <c r="J154"/>
  <c r="I154"/>
  <c r="H154"/>
  <c r="J153"/>
  <c r="I153"/>
  <c r="H153"/>
  <c r="J152"/>
  <c r="I152"/>
  <c r="H152"/>
  <c r="J151"/>
  <c r="I151"/>
  <c r="H151"/>
  <c r="J150"/>
  <c r="I150"/>
  <c r="H150"/>
  <c r="J149"/>
  <c r="I149"/>
  <c r="H149"/>
  <c r="J148"/>
  <c r="I148"/>
  <c r="H148"/>
  <c r="J147"/>
  <c r="I147"/>
  <c r="H147"/>
  <c r="J146"/>
  <c r="I146"/>
  <c r="H146"/>
  <c r="J145"/>
  <c r="I145"/>
  <c r="H145"/>
  <c r="J144"/>
  <c r="I144"/>
  <c r="H144"/>
  <c r="J143"/>
  <c r="I143"/>
  <c r="H143"/>
  <c r="J142"/>
  <c r="I142"/>
  <c r="H142"/>
  <c r="J141"/>
  <c r="I141"/>
  <c r="H141"/>
  <c r="J140"/>
  <c r="I140"/>
  <c r="H140"/>
  <c r="J139"/>
  <c r="I139"/>
  <c r="H139"/>
  <c r="J138"/>
  <c r="I138"/>
  <c r="H138"/>
  <c r="J137"/>
  <c r="I137"/>
  <c r="H137"/>
  <c r="J136"/>
  <c r="I136"/>
  <c r="H136"/>
  <c r="J135"/>
  <c r="I135"/>
  <c r="H135"/>
  <c r="J134"/>
  <c r="I134"/>
  <c r="H134"/>
  <c r="J133"/>
  <c r="I133"/>
  <c r="H133"/>
  <c r="J132"/>
  <c r="I132"/>
  <c r="H132"/>
  <c r="J131"/>
  <c r="I131"/>
  <c r="H131"/>
  <c r="J130"/>
  <c r="I130"/>
  <c r="H130"/>
  <c r="J129"/>
  <c r="I129"/>
  <c r="H129"/>
  <c r="J128"/>
  <c r="I128"/>
  <c r="H128"/>
  <c r="J127"/>
  <c r="I127"/>
  <c r="H127"/>
  <c r="J126"/>
  <c r="I126"/>
  <c r="H126"/>
  <c r="J125"/>
  <c r="I125"/>
  <c r="H125"/>
  <c r="J124"/>
  <c r="I124"/>
  <c r="H124"/>
  <c r="J123"/>
  <c r="I123"/>
  <c r="H123"/>
  <c r="J122"/>
  <c r="I122"/>
  <c r="H122"/>
  <c r="J121"/>
  <c r="I121"/>
  <c r="H121"/>
  <c r="J120"/>
  <c r="I120"/>
  <c r="H120"/>
  <c r="J119"/>
  <c r="I119"/>
  <c r="H119"/>
  <c r="J118"/>
  <c r="I118"/>
  <c r="H118"/>
  <c r="J117"/>
  <c r="I117"/>
  <c r="H117"/>
  <c r="J116"/>
  <c r="I116"/>
  <c r="H116"/>
  <c r="J115"/>
  <c r="I115"/>
  <c r="H115"/>
  <c r="J114"/>
  <c r="I114"/>
  <c r="H114"/>
  <c r="J113"/>
  <c r="I113"/>
  <c r="H113"/>
  <c r="J112"/>
  <c r="I112"/>
  <c r="H112"/>
  <c r="J111"/>
  <c r="I111"/>
  <c r="H111"/>
  <c r="J110"/>
  <c r="I110"/>
  <c r="H110"/>
  <c r="J109"/>
  <c r="I109"/>
  <c r="H109"/>
  <c r="J108"/>
  <c r="I108"/>
  <c r="H108"/>
  <c r="J107"/>
  <c r="I107"/>
  <c r="H107"/>
  <c r="J106"/>
  <c r="I106"/>
  <c r="H106"/>
  <c r="J105"/>
  <c r="I105"/>
  <c r="H105"/>
  <c r="J104"/>
  <c r="I104"/>
  <c r="H104"/>
  <c r="J103"/>
  <c r="I103"/>
  <c r="H103"/>
  <c r="J102"/>
  <c r="I102"/>
  <c r="H102"/>
  <c r="J101"/>
  <c r="I101"/>
  <c r="H101"/>
  <c r="J100"/>
  <c r="I100"/>
  <c r="H100"/>
  <c r="J99"/>
  <c r="I99"/>
  <c r="H99"/>
  <c r="J98"/>
  <c r="I98"/>
  <c r="H98"/>
  <c r="J97"/>
  <c r="I97"/>
  <c r="H97"/>
  <c r="J96"/>
  <c r="I96"/>
  <c r="H96"/>
  <c r="J95"/>
  <c r="I95"/>
  <c r="H95"/>
  <c r="J94"/>
  <c r="I94"/>
  <c r="H94"/>
  <c r="J93"/>
  <c r="I93"/>
  <c r="H93"/>
  <c r="J92"/>
  <c r="I92"/>
  <c r="H92"/>
  <c r="J91"/>
  <c r="I91"/>
  <c r="H91"/>
  <c r="J90"/>
  <c r="I90"/>
  <c r="H90"/>
  <c r="J89"/>
  <c r="I89"/>
  <c r="H89"/>
  <c r="J88"/>
  <c r="I88"/>
  <c r="H88"/>
  <c r="J87"/>
  <c r="I87"/>
  <c r="H87"/>
  <c r="J86"/>
  <c r="I86"/>
  <c r="H86"/>
  <c r="J85"/>
  <c r="I85"/>
  <c r="H85"/>
  <c r="J84"/>
  <c r="I84"/>
  <c r="H84"/>
  <c r="J83"/>
  <c r="I83"/>
  <c r="H83"/>
  <c r="J82"/>
  <c r="I82"/>
  <c r="H82"/>
  <c r="J81"/>
  <c r="I81"/>
  <c r="H81"/>
  <c r="J80"/>
  <c r="I80"/>
  <c r="H80"/>
  <c r="J79"/>
  <c r="I79"/>
  <c r="H79"/>
  <c r="J78"/>
  <c r="I78"/>
  <c r="H78"/>
  <c r="J77"/>
  <c r="I77"/>
  <c r="H77"/>
  <c r="J76"/>
  <c r="I76"/>
  <c r="H76"/>
  <c r="J75"/>
  <c r="I75"/>
  <c r="H75"/>
  <c r="J74"/>
  <c r="I74"/>
  <c r="H74"/>
  <c r="J73"/>
  <c r="I73"/>
  <c r="H73"/>
  <c r="J72"/>
  <c r="I72"/>
  <c r="H72"/>
  <c r="J71"/>
  <c r="I71"/>
  <c r="H71"/>
  <c r="J70"/>
  <c r="I70"/>
  <c r="H70"/>
  <c r="J69"/>
  <c r="I69"/>
  <c r="H69"/>
  <c r="J68"/>
  <c r="I68"/>
  <c r="H68"/>
  <c r="J67"/>
  <c r="I67"/>
  <c r="H67"/>
  <c r="J66"/>
  <c r="I66"/>
  <c r="H66"/>
  <c r="J65"/>
  <c r="I65"/>
  <c r="H65"/>
  <c r="J64"/>
  <c r="I64"/>
  <c r="H64"/>
  <c r="J63"/>
  <c r="I63"/>
  <c r="H63"/>
  <c r="J62"/>
  <c r="I62"/>
  <c r="H62"/>
  <c r="J61"/>
  <c r="I61"/>
  <c r="H61"/>
  <c r="J60"/>
  <c r="I60"/>
  <c r="H60"/>
  <c r="J59"/>
  <c r="I59"/>
  <c r="H59"/>
  <c r="J58"/>
  <c r="I58"/>
  <c r="H58"/>
  <c r="J57"/>
  <c r="I57"/>
  <c r="H57"/>
  <c r="J56"/>
  <c r="I56"/>
  <c r="H56"/>
  <c r="J55"/>
  <c r="I55"/>
  <c r="H55"/>
  <c r="J54"/>
  <c r="I54"/>
  <c r="H54"/>
  <c r="J53"/>
  <c r="I53"/>
  <c r="H53"/>
  <c r="J52"/>
  <c r="I52"/>
  <c r="H52"/>
  <c r="J51"/>
  <c r="I51"/>
  <c r="H51"/>
  <c r="J50"/>
  <c r="I50"/>
  <c r="H50"/>
  <c r="J49"/>
  <c r="I49"/>
  <c r="H49"/>
  <c r="J48"/>
  <c r="I48"/>
  <c r="H48"/>
  <c r="J47"/>
  <c r="I47"/>
  <c r="H47"/>
  <c r="J46"/>
  <c r="I46"/>
  <c r="H46"/>
  <c r="J45"/>
  <c r="I45"/>
  <c r="H45"/>
  <c r="J44"/>
  <c r="I44"/>
  <c r="H44"/>
  <c r="J43"/>
  <c r="I43"/>
  <c r="H43"/>
  <c r="J42"/>
  <c r="I42"/>
  <c r="H42"/>
  <c r="J41"/>
  <c r="I41"/>
  <c r="H41"/>
  <c r="J40"/>
  <c r="I40"/>
  <c r="H40"/>
  <c r="J39"/>
  <c r="I39"/>
  <c r="H39"/>
  <c r="J38"/>
  <c r="I38"/>
  <c r="H38"/>
  <c r="J37"/>
  <c r="I37"/>
  <c r="H37"/>
  <c r="J36"/>
  <c r="I36"/>
  <c r="H36"/>
  <c r="J35"/>
  <c r="I35"/>
  <c r="H35"/>
  <c r="J34"/>
  <c r="I34"/>
  <c r="H34"/>
  <c r="J33"/>
  <c r="I33"/>
  <c r="H33"/>
  <c r="J32"/>
  <c r="I32"/>
  <c r="H32"/>
  <c r="J31"/>
  <c r="I31"/>
  <c r="H31"/>
  <c r="J30"/>
  <c r="I30"/>
  <c r="H30"/>
  <c r="J29"/>
  <c r="I29"/>
  <c r="H29"/>
  <c r="J28"/>
  <c r="I28"/>
  <c r="H28"/>
  <c r="J27"/>
  <c r="I27"/>
  <c r="H27"/>
  <c r="J26"/>
  <c r="I26"/>
  <c r="H26"/>
  <c r="J25"/>
  <c r="I25"/>
  <c r="H25"/>
  <c r="J24"/>
  <c r="I24"/>
  <c r="H24"/>
  <c r="J23"/>
  <c r="I23"/>
  <c r="H23"/>
  <c r="J22"/>
  <c r="I22"/>
  <c r="H22"/>
  <c r="J21"/>
  <c r="I21"/>
  <c r="H21"/>
  <c r="J20"/>
  <c r="I20"/>
  <c r="H20"/>
  <c r="J19"/>
  <c r="I19"/>
  <c r="H19"/>
  <c r="J18"/>
  <c r="I18"/>
  <c r="H18"/>
  <c r="J17"/>
  <c r="I17"/>
  <c r="H17"/>
  <c r="J16"/>
  <c r="I16"/>
  <c r="H16"/>
  <c r="J15"/>
  <c r="I15"/>
  <c r="H15"/>
  <c r="J14"/>
  <c r="I14"/>
  <c r="H14"/>
  <c r="J13"/>
  <c r="I13"/>
  <c r="H13"/>
  <c r="J12"/>
  <c r="I12"/>
  <c r="H12"/>
  <c r="J11"/>
  <c r="I11"/>
  <c r="H11"/>
  <c r="J10"/>
  <c r="I10"/>
  <c r="H10"/>
  <c r="J9"/>
  <c r="I9"/>
  <c r="H9"/>
  <c r="J8"/>
  <c r="I8"/>
  <c r="H8"/>
  <c r="J7"/>
  <c r="I7"/>
  <c r="H7"/>
  <c r="J6"/>
  <c r="I6"/>
  <c r="H6"/>
  <c r="J5"/>
  <c r="I5"/>
  <c r="H5"/>
  <c r="J4"/>
  <c r="I4"/>
  <c r="H4"/>
  <c r="AS6" i="2" l="1"/>
  <c r="AT6"/>
  <c r="AS7"/>
  <c r="AT7"/>
  <c r="AS8"/>
  <c r="AT8"/>
  <c r="AS9"/>
  <c r="AT9"/>
  <c r="AS10"/>
  <c r="AT10"/>
  <c r="AT5"/>
  <c r="AS5"/>
  <c r="AT4" l="1"/>
  <c r="AS4"/>
  <c r="AG6" l="1"/>
  <c r="K6" s="1"/>
  <c r="AH6"/>
  <c r="L6" s="1"/>
  <c r="AG7"/>
  <c r="K7" s="1"/>
  <c r="AH7"/>
  <c r="L7" s="1"/>
  <c r="AG8"/>
  <c r="K8" s="1"/>
  <c r="AH8"/>
  <c r="L8" s="1"/>
  <c r="AG9"/>
  <c r="K9" s="1"/>
  <c r="AH9"/>
  <c r="L9" s="1"/>
  <c r="AG10"/>
  <c r="K10" s="1"/>
  <c r="AH10"/>
  <c r="L10" s="1"/>
  <c r="AR10" l="1"/>
  <c r="AQ10"/>
  <c r="AP10"/>
  <c r="AO10"/>
  <c r="AN10"/>
  <c r="AM10"/>
  <c r="AL10"/>
  <c r="AK10"/>
  <c r="AR9"/>
  <c r="AQ9"/>
  <c r="AP9"/>
  <c r="AO9"/>
  <c r="AN9"/>
  <c r="AM9"/>
  <c r="AL9"/>
  <c r="AK9"/>
  <c r="AR8"/>
  <c r="AQ8"/>
  <c r="AP8"/>
  <c r="AO8"/>
  <c r="AN8"/>
  <c r="AM8"/>
  <c r="AL8"/>
  <c r="AK8"/>
  <c r="AR7"/>
  <c r="AQ7"/>
  <c r="AP7"/>
  <c r="AO7"/>
  <c r="AN7"/>
  <c r="AM7"/>
  <c r="AL7"/>
  <c r="AK7"/>
  <c r="AR6"/>
  <c r="AQ6"/>
  <c r="AP6"/>
  <c r="AO6"/>
  <c r="AN6"/>
  <c r="AM6"/>
  <c r="AL6"/>
  <c r="AK6"/>
  <c r="AR5"/>
  <c r="AQ5"/>
  <c r="AP5"/>
  <c r="AO5"/>
  <c r="AN5"/>
  <c r="AM5"/>
  <c r="AL5"/>
  <c r="AK5"/>
  <c r="AH5"/>
  <c r="L5" s="1"/>
  <c r="AG5"/>
  <c r="K5" s="1"/>
  <c r="AR4"/>
  <c r="AQ4"/>
  <c r="AP4"/>
  <c r="AO4"/>
  <c r="AN4"/>
  <c r="AM4"/>
  <c r="AL4"/>
  <c r="AK4"/>
</calcChain>
</file>

<file path=xl/comments1.xml><?xml version="1.0" encoding="utf-8"?>
<comments xmlns="http://schemas.openxmlformats.org/spreadsheetml/2006/main">
  <authors>
    <author>Wenyuan Lin</author>
  </authors>
  <commentList>
    <comment ref="F4" authorId="0">
      <text>
        <r>
          <rPr>
            <b/>
            <i/>
            <sz val="9"/>
            <color indexed="81"/>
            <rFont val="Tahoma"/>
            <family val="2"/>
          </rPr>
          <t>Wenyuan Lin:</t>
        </r>
        <r>
          <rPr>
            <sz val="9"/>
            <color indexed="81"/>
            <rFont val="Tahoma"/>
            <family val="2"/>
          </rPr>
          <t xml:space="preserve">
Mettre la tourné sur une ligne, et laisser vide la ligne en dessous. Sélectionner les 2 cases avec la souris et tirer, ça donne cela.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" authorId="0">
      <text>
        <r>
          <rPr>
            <b/>
            <i/>
            <sz val="9"/>
            <color indexed="81"/>
            <rFont val="Tahoma"/>
            <family val="2"/>
          </rPr>
          <t>Wenyuan Lin:</t>
        </r>
        <r>
          <rPr>
            <sz val="9"/>
            <color indexed="81"/>
            <rFont val="Tahoma"/>
            <family val="2"/>
          </rPr>
          <t xml:space="preserve">
Taper 1 sur une ligne, et 4 sur la ligne en dessous, et sélectionner les 2 lignes et tirer, puis cliquer sur le carré en bas à droite pour cocher "copier les cellules"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<sst xmlns="http://schemas.openxmlformats.org/spreadsheetml/2006/main" count="228" uniqueCount="191">
  <si>
    <t>RECETTES</t>
  </si>
  <si>
    <t>Ph MINI</t>
  </si>
  <si>
    <t>Ph MAX</t>
  </si>
  <si>
    <t>ES MINI</t>
  </si>
  <si>
    <t>ES MAX</t>
  </si>
  <si>
    <t>BRIX MINI</t>
  </si>
  <si>
    <t>BRIX MAX</t>
  </si>
  <si>
    <t>Cenko MINI</t>
  </si>
  <si>
    <t>Cenko MAX</t>
  </si>
  <si>
    <t>BEEF STEW EK GO</t>
  </si>
  <si>
    <t>CHICKEN' SWEETCORN EK GO</t>
  </si>
  <si>
    <t>LAMB ROAST DINNER EK GO</t>
  </si>
  <si>
    <t>CHRISTMAS DINNER EK GO</t>
  </si>
  <si>
    <t>RICE PUDDING EK GO</t>
  </si>
  <si>
    <t>CHICKEN NOODLES EK GO</t>
  </si>
  <si>
    <t>CHICKEN ROAST DINNER EK GO</t>
  </si>
  <si>
    <t>FISH PIE EK GO</t>
  </si>
  <si>
    <t>BUBBLE SQUEAK EK GO</t>
  </si>
  <si>
    <t>MACARONI CHEESE EK GO</t>
  </si>
  <si>
    <t>CAULIFLOWER CHEESE EK GO</t>
  </si>
  <si>
    <t>CHICKEN VEGETABLE ALDI GO</t>
  </si>
  <si>
    <t>PASTA BOLO ALDI GO</t>
  </si>
  <si>
    <t>BEEF VEGETABLE ALDI GO</t>
  </si>
  <si>
    <t>BEEF VEGETABLE LF GO</t>
  </si>
  <si>
    <t>SALMON VEGETABLE LF GO</t>
  </si>
  <si>
    <t>PUMKIN RISOTTO LF GO</t>
  </si>
  <si>
    <t>PORK QUINOA LF GO</t>
  </si>
  <si>
    <t>BEEF STEW EK DO</t>
  </si>
  <si>
    <t>CARIBBEAN CHICKEN EK DO</t>
  </si>
  <si>
    <t>CHICKEN CASSEROLE EK DO</t>
  </si>
  <si>
    <t>CHICKEN CASSEROLE PUREE ABR EK DO</t>
  </si>
  <si>
    <t>COTTAGE PIE EK DO</t>
  </si>
  <si>
    <t>LAMB ROAST DINNER EK DO</t>
  </si>
  <si>
    <t>SALMON RISOTTO EK DO</t>
  </si>
  <si>
    <t>SPAGHETTI BOLO EK DO</t>
  </si>
  <si>
    <t>THAI CURRY EK DO</t>
  </si>
  <si>
    <t>TOMATO Y PASTA EK DO</t>
  </si>
  <si>
    <t>CAROTE E ZUCCA HZ DO</t>
  </si>
  <si>
    <t>PASSATO HZ DO</t>
  </si>
  <si>
    <t>ZUCCHINE HZ DO</t>
  </si>
  <si>
    <t>LEGUMES PROVENCALES SCK PP</t>
  </si>
  <si>
    <t>LEGUMES VARIES SCK PP</t>
  </si>
  <si>
    <t>LEGUMES VERTS SCK PP</t>
  </si>
  <si>
    <t>CAFE LAIT 0 YAB 3/1</t>
  </si>
  <si>
    <t>CARAMEL LAIT 0 YAB 3/1</t>
  </si>
  <si>
    <t>CHOCOLAT LAIT 0 YAB 3/1</t>
  </si>
  <si>
    <t>CREOLE LAIT 0 YAB 3/1</t>
  </si>
  <si>
    <t>PRALINE LAIT 0 YAB 3/1</t>
  </si>
  <si>
    <t>RAL VANILLE LAIT 0 YAB 3/1</t>
  </si>
  <si>
    <t>VANILLE LAIT O YAB 3/1</t>
  </si>
  <si>
    <t>AMANDE MACARON YAB 400g</t>
  </si>
  <si>
    <t>SPECULOOS YAB 400g</t>
  </si>
  <si>
    <t>VANILLE YAB 400g</t>
  </si>
  <si>
    <t>CAFE LAIT 0 YAB 5/1</t>
  </si>
  <si>
    <t>CARAMEL LAIT 0 YAB 5/1</t>
  </si>
  <si>
    <t>CBS LAIT 0 YAB 5/1</t>
  </si>
  <si>
    <t>CHOCOLAT LAIT 0 YAB 5/1</t>
  </si>
  <si>
    <t>MADELEINE LAIT 0 YAB 5/1</t>
  </si>
  <si>
    <t>PISTACHE LAIT 0 YAB 5/1</t>
  </si>
  <si>
    <t>PRALINE LAIT 0 YAB 5/1</t>
  </si>
  <si>
    <t>RAL VANILLE LAIT 0 YAB 5/1</t>
  </si>
  <si>
    <t>SPECULOOS YAB 5/1</t>
  </si>
  <si>
    <t>CREOLE LAIT 0 YAB 5/1</t>
  </si>
  <si>
    <t>MILCHREIS UNL 2/1</t>
  </si>
  <si>
    <t>MILCHREIS UNL 5/1</t>
  </si>
  <si>
    <t xml:space="preserve">GELBE GRUTZE UNL 2/1 </t>
  </si>
  <si>
    <t xml:space="preserve">ROTE GROTZE UNL 5/1 </t>
  </si>
  <si>
    <t xml:space="preserve">ROTE GROTZE UNL 2/1 </t>
  </si>
  <si>
    <t>LUKULL KIRSCHEN UNL 2/1</t>
  </si>
  <si>
    <t>FRUITS JAUNES 2/1</t>
  </si>
  <si>
    <t>FRUITS ROUGES 2/1</t>
  </si>
  <si>
    <t>GATEAU CHOCO BOL ALU YAB 120g</t>
  </si>
  <si>
    <t>Incubation 55°C</t>
  </si>
  <si>
    <t>Incubation 37°C</t>
  </si>
  <si>
    <t>Normes PF</t>
  </si>
  <si>
    <t>RECETTE</t>
  </si>
  <si>
    <t>Date de production</t>
  </si>
  <si>
    <t>Pile</t>
  </si>
  <si>
    <t>instabilité pH &gt; 0,3</t>
  </si>
  <si>
    <t>Dégustation (OK ou NC)</t>
  </si>
  <si>
    <t>pH</t>
  </si>
  <si>
    <t xml:space="preserve">Extrait sec </t>
  </si>
  <si>
    <t>BRIX</t>
  </si>
  <si>
    <t>Cenko</t>
  </si>
  <si>
    <t>Observation / N° Fiche de NC</t>
  </si>
  <si>
    <t>pH Témoin
(7j T° amb)
à rentrer manuellement pour chaque tournée</t>
  </si>
  <si>
    <t>date</t>
  </si>
  <si>
    <t>Observations / N° fiche NC</t>
  </si>
  <si>
    <t>55/T</t>
  </si>
  <si>
    <t>37/T</t>
  </si>
  <si>
    <t>pH MINI</t>
  </si>
  <si>
    <t>pH MAX</t>
  </si>
  <si>
    <t>OK</t>
  </si>
  <si>
    <t>SEMOULE CHOCOLAT YAB PP</t>
  </si>
  <si>
    <t>RIZ CHOCO YAB PP</t>
  </si>
  <si>
    <t>CD VANILLE SU PP</t>
  </si>
  <si>
    <t>CD PRALINE SU PP</t>
  </si>
  <si>
    <t>CD CHOCOLAT SU PP</t>
  </si>
  <si>
    <t>RIZ CARA YAB PP</t>
  </si>
  <si>
    <t>SAUCE CHOCOLAT YAB 3/1</t>
  </si>
  <si>
    <t>RAL YAB PP</t>
  </si>
  <si>
    <t>CD VANILLE YAB PP</t>
  </si>
  <si>
    <t>CD PRALINE YAB PP</t>
  </si>
  <si>
    <t>CD CHOCOLAT YAB PP</t>
  </si>
  <si>
    <t>CHEESY PASTA EK DO</t>
  </si>
  <si>
    <t>CHICKEN CASSEROLE EK GO</t>
  </si>
  <si>
    <t>SPAG BOL EK GO</t>
  </si>
  <si>
    <t>SEA BREAM LF GO</t>
  </si>
  <si>
    <t>Contrôle cloche à vide
C/NC</t>
  </si>
  <si>
    <t>CHICKEN RANGE LF GO</t>
  </si>
  <si>
    <t>CBS YAB 400g</t>
  </si>
  <si>
    <t>VANILLE LAIT 0 YAB 5/1</t>
  </si>
  <si>
    <t>SEMOULE CARAMEL YAB PP</t>
  </si>
  <si>
    <t>RIZ CARA YAB 420g</t>
  </si>
  <si>
    <t>SEMOULE CHOCOLAT YAB 420g</t>
  </si>
  <si>
    <t>RAL RAISINS CARAMEL YAB PP</t>
  </si>
  <si>
    <t>RIZ CHOCOLAT YAB 420g</t>
  </si>
  <si>
    <t>SEMOULE CARAMEL YAB 420g</t>
  </si>
  <si>
    <t>Vissage / ouverture facile</t>
  </si>
  <si>
    <t>Marquants</t>
  </si>
  <si>
    <t>Intégrité emballage</t>
  </si>
  <si>
    <t>Nitrates</t>
  </si>
  <si>
    <t>HEURE DOSAGE</t>
  </si>
  <si>
    <t>LIGNE A B OU C</t>
  </si>
  <si>
    <t>Ph 24h</t>
  </si>
  <si>
    <t>Ph en cours</t>
  </si>
  <si>
    <t>ph mini encours</t>
  </si>
  <si>
    <t>ph maxi encours</t>
  </si>
  <si>
    <t>NAPPAGE CARAMEL</t>
  </si>
  <si>
    <t>NAPPAGE CHOCOLAT</t>
  </si>
  <si>
    <t>DLUO</t>
  </si>
  <si>
    <t>EN-COURS</t>
  </si>
  <si>
    <t>LOT</t>
  </si>
  <si>
    <t>JAN 2019</t>
  </si>
  <si>
    <t>BATCH</t>
  </si>
  <si>
    <t>B1</t>
  </si>
  <si>
    <t>A</t>
  </si>
  <si>
    <t>DEBUT</t>
  </si>
  <si>
    <t>EN COURS</t>
  </si>
  <si>
    <t>7335</t>
  </si>
  <si>
    <t>00H00</t>
  </si>
  <si>
    <t>BRIX MINI NAPP</t>
  </si>
  <si>
    <t>BRIX MAXI NAPP</t>
  </si>
  <si>
    <t>ES MAXI</t>
  </si>
  <si>
    <t>Ph MAXI</t>
  </si>
  <si>
    <t>COOMASSIE</t>
  </si>
  <si>
    <t>L1A</t>
  </si>
  <si>
    <t>L1B</t>
  </si>
  <si>
    <t>L2</t>
  </si>
  <si>
    <t>L3</t>
  </si>
  <si>
    <t>L3 NAP</t>
  </si>
  <si>
    <t>L3 GAT</t>
  </si>
  <si>
    <t>L4</t>
  </si>
  <si>
    <t>L4 NAP</t>
  </si>
  <si>
    <t>L4 GAT</t>
  </si>
  <si>
    <t>L5A</t>
  </si>
  <si>
    <t>L5B</t>
  </si>
  <si>
    <t>L5C</t>
  </si>
  <si>
    <t>L7</t>
  </si>
  <si>
    <t>NORMES</t>
  </si>
  <si>
    <t>DATE</t>
  </si>
  <si>
    <t>LIGNE</t>
  </si>
  <si>
    <t>HEURE</t>
  </si>
  <si>
    <t>PH</t>
  </si>
  <si>
    <t>PH MINI</t>
  </si>
  <si>
    <t>PH MAXI</t>
  </si>
  <si>
    <t>02H00</t>
  </si>
  <si>
    <t>GATEAU</t>
  </si>
  <si>
    <t>NAPPAGE</t>
  </si>
  <si>
    <t>BRIX SUR 1 POT</t>
  </si>
  <si>
    <t>ES SUR 1 POT NAPPAGE CHOCOLAT</t>
  </si>
  <si>
    <t>BRIX MAXI</t>
  </si>
  <si>
    <t>FIN 06/2019</t>
  </si>
  <si>
    <t>CHOCOLAT GRANAROLO GO YAB</t>
  </si>
  <si>
    <t>CHOCOLAT SU GO YAB</t>
  </si>
  <si>
    <t>VANILLE GRANAROLO GO YAB</t>
  </si>
  <si>
    <t>VANILLE SU GO YAB</t>
  </si>
  <si>
    <t>LPY VANILLE YAB 85g GO YAB</t>
  </si>
  <si>
    <t>LPY CHOCOLAT YAB 85g GO YAB</t>
  </si>
  <si>
    <t>CBS ALBONA  400g YAB</t>
  </si>
  <si>
    <t>SEMOULE RAISINS CARAMEL YAB PP</t>
  </si>
  <si>
    <t>DEBUT 10H20 B1</t>
  </si>
  <si>
    <t>pH GATEAU + NAPPAGE</t>
  </si>
  <si>
    <t>Tournée</t>
  </si>
  <si>
    <t xml:space="preserve">Date </t>
  </si>
  <si>
    <t>Instabilité pH &gt; 0,4</t>
  </si>
  <si>
    <t>VANILLE LAIT 0 YAB 5/1 BIO</t>
  </si>
  <si>
    <t>CARAMEL LAIT 0 YAB 5/1 BIO</t>
  </si>
  <si>
    <t xml:space="preserve">CHOCOLAT LAIT 0 YAB 5/1 BIO </t>
  </si>
  <si>
    <t>Visa</t>
  </si>
  <si>
    <t>AD</t>
  </si>
</sst>
</file>

<file path=xl/styles.xml><?xml version="1.0" encoding="utf-8"?>
<styleSheet xmlns="http://schemas.openxmlformats.org/spreadsheetml/2006/main">
  <numFmts count="5">
    <numFmt numFmtId="164" formatCode="0.0"/>
    <numFmt numFmtId="165" formatCode="#,##0.0\ _€"/>
    <numFmt numFmtId="166" formatCode="yyyy/mm/dd"/>
    <numFmt numFmtId="167" formatCode="###0.00"/>
    <numFmt numFmtId="168" formatCode="0.000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MS Sans Serif"/>
      <family val="2"/>
    </font>
    <font>
      <sz val="10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i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CE6F1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9" fillId="0" borderId="0"/>
    <xf numFmtId="0" fontId="1" fillId="0" borderId="0"/>
  </cellStyleXfs>
  <cellXfs count="178">
    <xf numFmtId="0" fontId="0" fillId="0" borderId="0" xfId="0"/>
    <xf numFmtId="0" fontId="0" fillId="0" borderId="0" xfId="0" applyAlignment="1">
      <alignment horizontal="left"/>
    </xf>
    <xf numFmtId="2" fontId="0" fillId="0" borderId="2" xfId="0" applyNumberFormat="1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/>
    </xf>
    <xf numFmtId="2" fontId="0" fillId="0" borderId="2" xfId="0" applyNumberFormat="1" applyBorder="1"/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/>
    <xf numFmtId="2" fontId="0" fillId="0" borderId="2" xfId="0" applyNumberFormat="1" applyBorder="1" applyAlignment="1">
      <alignment horizontal="center"/>
    </xf>
    <xf numFmtId="2" fontId="0" fillId="5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2" xfId="0" applyNumberFormat="1" applyFill="1" applyBorder="1"/>
    <xf numFmtId="2" fontId="0" fillId="5" borderId="2" xfId="0" applyNumberForma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left"/>
    </xf>
    <xf numFmtId="0" fontId="0" fillId="3" borderId="7" xfId="0" applyFill="1" applyBorder="1" applyAlignment="1">
      <alignment horizontal="center"/>
    </xf>
    <xf numFmtId="2" fontId="0" fillId="0" borderId="5" xfId="0" applyNumberForma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/>
    </xf>
    <xf numFmtId="0" fontId="0" fillId="0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0" fontId="12" fillId="0" borderId="2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/>
    </xf>
    <xf numFmtId="0" fontId="12" fillId="0" borderId="2" xfId="0" applyFont="1" applyBorder="1" applyAlignment="1">
      <alignment horizontal="left"/>
    </xf>
    <xf numFmtId="0" fontId="12" fillId="0" borderId="2" xfId="0" applyFont="1" applyBorder="1"/>
    <xf numFmtId="0" fontId="0" fillId="0" borderId="5" xfId="0" applyFont="1" applyBorder="1" applyAlignment="1">
      <alignment horizontal="left"/>
    </xf>
    <xf numFmtId="2" fontId="0" fillId="5" borderId="2" xfId="0" applyNumberForma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2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19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49" fontId="6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Fill="1" applyBorder="1" applyAlignment="1" applyProtection="1">
      <alignment horizontal="center" vertical="center"/>
      <protection locked="0"/>
    </xf>
    <xf numFmtId="165" fontId="3" fillId="0" borderId="22" xfId="0" applyNumberFormat="1" applyFont="1" applyFill="1" applyBorder="1" applyAlignment="1" applyProtection="1">
      <alignment vertical="center"/>
      <protection locked="0"/>
    </xf>
    <xf numFmtId="165" fontId="3" fillId="0" borderId="10" xfId="0" applyNumberFormat="1" applyFont="1" applyFill="1" applyBorder="1" applyAlignment="1" applyProtection="1">
      <alignment vertical="center"/>
      <protection locked="0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65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8" xfId="0" applyFont="1" applyFill="1" applyBorder="1" applyAlignment="1" applyProtection="1">
      <alignment horizontal="center" vertical="center" wrapText="1"/>
      <protection locked="0"/>
    </xf>
    <xf numFmtId="0" fontId="6" fillId="3" borderId="17" xfId="0" applyFont="1" applyFill="1" applyBorder="1" applyAlignment="1" applyProtection="1">
      <alignment horizontal="center" vertical="center" wrapText="1"/>
      <protection locked="0"/>
    </xf>
    <xf numFmtId="0" fontId="6" fillId="3" borderId="18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14" fontId="6" fillId="2" borderId="3" xfId="0" applyNumberFormat="1" applyFont="1" applyFill="1" applyBorder="1" applyAlignment="1" applyProtection="1">
      <alignment horizontal="center" vertical="center"/>
      <protection locked="0"/>
    </xf>
    <xf numFmtId="49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14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4" borderId="12" xfId="0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6" fillId="4" borderId="1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left"/>
      <protection locked="0"/>
    </xf>
    <xf numFmtId="14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1" fillId="0" borderId="1" xfId="0" applyNumberFormat="1" applyFont="1" applyFill="1" applyBorder="1" applyAlignment="1" applyProtection="1">
      <alignment horizontal="center" vertical="center"/>
      <protection locked="0"/>
    </xf>
    <xf numFmtId="20" fontId="1" fillId="0" borderId="2" xfId="0" applyNumberFormat="1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left"/>
      <protection locked="0"/>
    </xf>
    <xf numFmtId="167" fontId="5" fillId="0" borderId="0" xfId="0" applyNumberFormat="1" applyFont="1" applyFill="1" applyBorder="1" applyAlignment="1" applyProtection="1">
      <alignment horizontal="left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6" fillId="0" borderId="13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165" fontId="3" fillId="0" borderId="11" xfId="0" applyNumberFormat="1" applyFont="1" applyFill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/>
    </xf>
    <xf numFmtId="14" fontId="1" fillId="0" borderId="2" xfId="0" applyNumberFormat="1" applyFont="1" applyFill="1" applyBorder="1" applyAlignment="1" applyProtection="1">
      <alignment horizontal="center" vertical="center"/>
    </xf>
    <xf numFmtId="14" fontId="6" fillId="0" borderId="2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5" borderId="2" xfId="0" applyFill="1" applyBorder="1" applyAlignment="1">
      <alignment horizontal="left"/>
    </xf>
    <xf numFmtId="0" fontId="0" fillId="5" borderId="2" xfId="0" applyFill="1" applyBorder="1"/>
    <xf numFmtId="0" fontId="0" fillId="5" borderId="2" xfId="0" applyFill="1" applyBorder="1" applyAlignment="1">
      <alignment horizontal="center"/>
    </xf>
    <xf numFmtId="0" fontId="0" fillId="5" borderId="2" xfId="0" applyFill="1" applyBorder="1" applyAlignment="1">
      <alignment horizontal="center" vertical="center"/>
    </xf>
    <xf numFmtId="14" fontId="6" fillId="2" borderId="2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vertical="center"/>
    </xf>
    <xf numFmtId="14" fontId="1" fillId="2" borderId="2" xfId="0" applyNumberFormat="1" applyFont="1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  <protection locked="0"/>
    </xf>
    <xf numFmtId="2" fontId="0" fillId="4" borderId="2" xfId="0" applyNumberFormat="1" applyFill="1" applyBorder="1" applyAlignment="1" applyProtection="1">
      <alignment horizontal="center" vertical="center"/>
      <protection locked="0"/>
    </xf>
    <xf numFmtId="168" fontId="0" fillId="4" borderId="2" xfId="0" applyNumberForma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2" xfId="0" applyFont="1" applyFill="1" applyBorder="1" applyAlignment="1" applyProtection="1">
      <alignment horizontal="left"/>
      <protection locked="0"/>
    </xf>
    <xf numFmtId="14" fontId="0" fillId="4" borderId="2" xfId="0" applyNumberFormat="1" applyFill="1" applyBorder="1" applyAlignment="1" applyProtection="1">
      <alignment horizontal="left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2" fontId="0" fillId="0" borderId="2" xfId="0" applyNumberFormat="1" applyBorder="1" applyAlignment="1" applyProtection="1">
      <alignment horizontal="center" vertical="center"/>
      <protection locked="0"/>
    </xf>
    <xf numFmtId="168" fontId="0" fillId="0" borderId="2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  <xf numFmtId="0" fontId="14" fillId="4" borderId="24" xfId="0" applyFont="1" applyFill="1" applyBorder="1" applyAlignment="1" applyProtection="1">
      <alignment horizontal="center" vertical="center"/>
      <protection locked="0"/>
    </xf>
    <xf numFmtId="0" fontId="14" fillId="4" borderId="26" xfId="0" applyFon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  <protection locked="0"/>
    </xf>
    <xf numFmtId="14" fontId="0" fillId="4" borderId="5" xfId="0" applyNumberForma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28" xfId="0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2" xfId="0" applyFill="1" applyBorder="1" applyAlignment="1" applyProtection="1">
      <alignment horizontal="center" vertical="center"/>
    </xf>
    <xf numFmtId="0" fontId="0" fillId="0" borderId="0" xfId="0" applyProtection="1"/>
    <xf numFmtId="0" fontId="0" fillId="4" borderId="2" xfId="0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6" fillId="0" borderId="20" xfId="0" applyFont="1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/>
    </xf>
    <xf numFmtId="0" fontId="14" fillId="4" borderId="27" xfId="0" applyFont="1" applyFill="1" applyBorder="1" applyAlignment="1" applyProtection="1">
      <alignment horizontal="center" vertical="center"/>
      <protection locked="0"/>
    </xf>
    <xf numFmtId="0" fontId="14" fillId="4" borderId="29" xfId="0" applyFont="1" applyFill="1" applyBorder="1" applyAlignment="1" applyProtection="1">
      <alignment horizontal="center" vertical="center"/>
      <protection locked="0"/>
    </xf>
    <xf numFmtId="0" fontId="14" fillId="4" borderId="30" xfId="0" applyFont="1" applyFill="1" applyBorder="1" applyAlignment="1" applyProtection="1">
      <alignment horizontal="center" vertical="center"/>
      <protection locked="0"/>
    </xf>
    <xf numFmtId="0" fontId="14" fillId="4" borderId="24" xfId="0" applyFont="1" applyFill="1" applyBorder="1" applyAlignment="1" applyProtection="1">
      <alignment horizontal="center" vertical="center"/>
      <protection locked="0"/>
    </xf>
    <xf numFmtId="0" fontId="14" fillId="4" borderId="14" xfId="0" applyFont="1" applyFill="1" applyBorder="1" applyAlignment="1" applyProtection="1">
      <alignment horizontal="center" vertical="center"/>
      <protection locked="0"/>
    </xf>
    <xf numFmtId="0" fontId="14" fillId="4" borderId="25" xfId="0" applyFont="1" applyFill="1" applyBorder="1" applyAlignment="1" applyProtection="1">
      <alignment horizontal="center" vertical="center"/>
      <protection locked="0"/>
    </xf>
    <xf numFmtId="0" fontId="14" fillId="4" borderId="21" xfId="0" applyFont="1" applyFill="1" applyBorder="1" applyAlignment="1" applyProtection="1">
      <alignment horizontal="center" vertical="center"/>
      <protection locked="0"/>
    </xf>
    <xf numFmtId="0" fontId="14" fillId="4" borderId="16" xfId="0" applyFont="1" applyFill="1" applyBorder="1" applyAlignment="1" applyProtection="1">
      <alignment horizontal="center" vertical="center"/>
      <protection locked="0"/>
    </xf>
    <xf numFmtId="0" fontId="14" fillId="4" borderId="12" xfId="0" applyFont="1" applyFill="1" applyBorder="1" applyAlignment="1" applyProtection="1">
      <alignment horizontal="center" vertical="center"/>
      <protection locked="0"/>
    </xf>
    <xf numFmtId="0" fontId="14" fillId="4" borderId="2" xfId="0" applyFont="1" applyFill="1" applyBorder="1" applyAlignment="1" applyProtection="1">
      <alignment horizontal="center" vertical="center"/>
      <protection locked="0"/>
    </xf>
    <xf numFmtId="0" fontId="13" fillId="4" borderId="2" xfId="0" applyFont="1" applyFill="1" applyBorder="1" applyAlignment="1" applyProtection="1">
      <alignment horizontal="center" vertical="center"/>
      <protection locked="0"/>
    </xf>
    <xf numFmtId="0" fontId="13" fillId="4" borderId="21" xfId="0" applyFont="1" applyFill="1" applyBorder="1" applyAlignment="1" applyProtection="1">
      <alignment horizontal="center" vertical="center"/>
      <protection locked="0"/>
    </xf>
    <xf numFmtId="0" fontId="13" fillId="4" borderId="1" xfId="0" applyFont="1" applyFill="1" applyBorder="1" applyAlignment="1" applyProtection="1">
      <alignment horizontal="center" vertical="center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0" fillId="4" borderId="2" xfId="0" applyFill="1" applyBorder="1" applyAlignment="1" applyProtection="1">
      <alignment horizontal="center" vertical="center"/>
    </xf>
    <xf numFmtId="0" fontId="13" fillId="4" borderId="13" xfId="0" applyFont="1" applyFill="1" applyBorder="1" applyAlignment="1" applyProtection="1">
      <alignment horizontal="center" vertical="center"/>
      <protection locked="0"/>
    </xf>
    <xf numFmtId="0" fontId="13" fillId="4" borderId="15" xfId="0" applyFont="1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20">
    <dxf>
      <font>
        <b/>
        <i val="0"/>
      </font>
      <fill>
        <patternFill>
          <bgColor rgb="FFFF0000"/>
        </patternFill>
      </fill>
    </dxf>
    <dxf>
      <fill>
        <patternFill patternType="lightDown">
          <bgColor theme="0" tint="-0.24994659260841701"/>
        </patternFill>
      </fill>
    </dxf>
    <dxf>
      <fill>
        <patternFill patternType="lightDown">
          <bgColor theme="0" tint="-0.24994659260841701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 patternType="lightDown">
          <bgColor theme="0" tint="-0.24994659260841701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strike val="0"/>
      </font>
      <fill>
        <patternFill patternType="lightDown">
          <bgColor theme="0" tint="-0.24994659260841701"/>
        </patternFill>
      </fill>
    </dxf>
    <dxf>
      <fill>
        <patternFill patternType="lightDown">
          <bgColor theme="0" tint="-0.24994659260841701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52916</xdr:colOff>
      <xdr:row>1</xdr:row>
      <xdr:rowOff>52917</xdr:rowOff>
    </xdr:from>
    <xdr:to>
      <xdr:col>0</xdr:col>
      <xdr:colOff>666749</xdr:colOff>
      <xdr:row>1</xdr:row>
      <xdr:rowOff>328084</xdr:rowOff>
    </xdr:to>
    <xdr:sp macro="[0]!LES24HEURES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52916" y="52917"/>
          <a:ext cx="613833" cy="275167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24H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1227667</xdr:colOff>
      <xdr:row>1</xdr:row>
      <xdr:rowOff>391585</xdr:rowOff>
    </xdr:from>
    <xdr:to>
      <xdr:col>0</xdr:col>
      <xdr:colOff>2412999</xdr:colOff>
      <xdr:row>1</xdr:row>
      <xdr:rowOff>666753</xdr:rowOff>
    </xdr:to>
    <xdr:sp macro="[0]!TOUTAFFICHER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1227667" y="391585"/>
          <a:ext cx="1185332" cy="275168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TOUT</a:t>
          </a:r>
          <a:r>
            <a:rPr lang="fr-FR" sz="1200" b="1" baseline="0">
              <a:solidFill>
                <a:sysClr val="windowText" lastClr="000000"/>
              </a:solidFill>
            </a:rPr>
            <a:t> AFFICHER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52917</xdr:colOff>
      <xdr:row>1</xdr:row>
      <xdr:rowOff>402166</xdr:rowOff>
    </xdr:from>
    <xdr:to>
      <xdr:col>0</xdr:col>
      <xdr:colOff>1164167</xdr:colOff>
      <xdr:row>1</xdr:row>
      <xdr:rowOff>666749</xdr:rowOff>
    </xdr:to>
    <xdr:sp macro="[0]!Macro3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52917" y="402166"/>
          <a:ext cx="1111250" cy="264583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INCUBATION</a:t>
          </a:r>
        </a:p>
      </xdr:txBody>
    </xdr:sp>
    <xdr:clientData/>
  </xdr:twoCellAnchor>
  <xdr:twoCellAnchor>
    <xdr:from>
      <xdr:col>0</xdr:col>
      <xdr:colOff>740834</xdr:colOff>
      <xdr:row>1</xdr:row>
      <xdr:rowOff>52915</xdr:rowOff>
    </xdr:from>
    <xdr:to>
      <xdr:col>0</xdr:col>
      <xdr:colOff>1820334</xdr:colOff>
      <xdr:row>1</xdr:row>
      <xdr:rowOff>349248</xdr:rowOff>
    </xdr:to>
    <xdr:sp macro="[0]!ENCOURS" textlink="">
      <xdr:nvSpPr>
        <xdr:cNvPr id="5" name="Rectangle 4">
          <a:extLst>
            <a:ext uri="{FF2B5EF4-FFF2-40B4-BE49-F238E27FC236}">
              <a16:creationId xmlns="" xmlns:a16="http://schemas.microsoft.com/office/drawing/2014/main" id="{603CBDE5-9561-4D58-9A11-3D816B64B185}"/>
            </a:ext>
          </a:extLst>
        </xdr:cNvPr>
        <xdr:cNvSpPr/>
      </xdr:nvSpPr>
      <xdr:spPr>
        <a:xfrm>
          <a:off x="740834" y="52915"/>
          <a:ext cx="1079500" cy="296333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EN-COURS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ualite/incubation/Incubation%202017/INCUBATION%202017/Tableau%20incubation%20Compil&#233;%202017%20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rice"/>
      <sheetName val="JANVIER"/>
      <sheetName val="EAUX DE RINCAGE"/>
      <sheetName val="PP EN COURS"/>
      <sheetName val="NOVEMBRE"/>
      <sheetName val="Aout"/>
      <sheetName val="Juillet"/>
      <sheetName val="JUIN"/>
      <sheetName val="mai"/>
      <sheetName val="Avril"/>
      <sheetName val="MARS"/>
      <sheetName val="Février"/>
      <sheetName val="Feuil3"/>
      <sheetName val="MATRICE NORMES"/>
      <sheetName val="Octobre"/>
      <sheetName val="Septembre"/>
    </sheetNames>
    <sheetDataSet>
      <sheetData sheetId="0" refreshError="1">
        <row r="4">
          <cell r="A4" t="str">
            <v>BEEF STEW EK GO</v>
          </cell>
          <cell r="B4">
            <v>5.2</v>
          </cell>
          <cell r="C4">
            <v>5.6</v>
          </cell>
          <cell r="D4">
            <v>10</v>
          </cell>
          <cell r="E4">
            <v>13</v>
          </cell>
          <cell r="F4">
            <v>6</v>
          </cell>
          <cell r="G4">
            <v>8</v>
          </cell>
          <cell r="H4">
            <v>2</v>
          </cell>
          <cell r="I4">
            <v>5</v>
          </cell>
          <cell r="J4">
            <v>5.6</v>
          </cell>
          <cell r="K4">
            <v>5.8</v>
          </cell>
          <cell r="L4">
            <v>13</v>
          </cell>
        </row>
        <row r="5">
          <cell r="A5" t="str">
            <v>BUBBLE SQUEAK EK GO</v>
          </cell>
          <cell r="B5">
            <v>5.5</v>
          </cell>
          <cell r="C5">
            <v>6</v>
          </cell>
          <cell r="D5">
            <v>11.5</v>
          </cell>
          <cell r="E5">
            <v>13.5</v>
          </cell>
          <cell r="F5">
            <v>7</v>
          </cell>
          <cell r="G5">
            <v>10</v>
          </cell>
          <cell r="H5">
            <v>1.5</v>
          </cell>
          <cell r="I5">
            <v>4.5</v>
          </cell>
          <cell r="J5">
            <v>5.7</v>
          </cell>
          <cell r="K5">
            <v>6.2</v>
          </cell>
          <cell r="L5">
            <v>0</v>
          </cell>
        </row>
        <row r="6">
          <cell r="A6" t="str">
            <v>CAULIFLOWER CHEESE EK GO</v>
          </cell>
          <cell r="B6">
            <v>5.6</v>
          </cell>
          <cell r="C6">
            <v>5.8</v>
          </cell>
          <cell r="D6">
            <v>12</v>
          </cell>
          <cell r="E6">
            <v>15</v>
          </cell>
          <cell r="F6">
            <v>7</v>
          </cell>
          <cell r="G6">
            <v>10</v>
          </cell>
          <cell r="H6">
            <v>2</v>
          </cell>
          <cell r="I6">
            <v>5</v>
          </cell>
          <cell r="J6">
            <v>5.8</v>
          </cell>
          <cell r="K6">
            <v>6.1</v>
          </cell>
          <cell r="L6">
            <v>0</v>
          </cell>
        </row>
        <row r="7">
          <cell r="A7" t="str">
            <v>CHICKEN CASSEROLE EK GO</v>
          </cell>
          <cell r="B7">
            <v>4.9000000000000004</v>
          </cell>
          <cell r="C7">
            <v>5.3</v>
          </cell>
          <cell r="D7">
            <v>11.5</v>
          </cell>
          <cell r="E7">
            <v>14.5</v>
          </cell>
          <cell r="F7">
            <v>9</v>
          </cell>
          <cell r="G7">
            <v>11</v>
          </cell>
          <cell r="H7">
            <v>3</v>
          </cell>
          <cell r="I7">
            <v>5</v>
          </cell>
          <cell r="J7">
            <v>5.2</v>
          </cell>
          <cell r="K7">
            <v>5.5</v>
          </cell>
          <cell r="L7">
            <v>0</v>
          </cell>
        </row>
        <row r="8">
          <cell r="A8" t="str">
            <v>CHICKEN NOODLES EK GO</v>
          </cell>
          <cell r="B8">
            <v>5.2</v>
          </cell>
          <cell r="C8">
            <v>5.5</v>
          </cell>
          <cell r="D8">
            <v>12.5</v>
          </cell>
          <cell r="E8">
            <v>14.5</v>
          </cell>
          <cell r="F8">
            <v>8</v>
          </cell>
          <cell r="G8">
            <v>11</v>
          </cell>
          <cell r="H8">
            <v>2</v>
          </cell>
          <cell r="I8">
            <v>4</v>
          </cell>
          <cell r="J8">
            <v>5.4</v>
          </cell>
          <cell r="K8">
            <v>5.6</v>
          </cell>
          <cell r="L8">
            <v>10</v>
          </cell>
        </row>
        <row r="9">
          <cell r="A9" t="str">
            <v>CHICKEN ROAST DINNER EK GO</v>
          </cell>
          <cell r="B9">
            <v>5.5</v>
          </cell>
          <cell r="C9">
            <v>5.8</v>
          </cell>
          <cell r="D9">
            <v>10.5</v>
          </cell>
          <cell r="E9">
            <v>13</v>
          </cell>
          <cell r="F9">
            <v>7</v>
          </cell>
          <cell r="G9">
            <v>10</v>
          </cell>
          <cell r="H9">
            <v>4</v>
          </cell>
          <cell r="I9">
            <v>6</v>
          </cell>
          <cell r="J9">
            <v>5.9</v>
          </cell>
          <cell r="K9">
            <v>6.2</v>
          </cell>
          <cell r="L9">
            <v>0</v>
          </cell>
        </row>
        <row r="10">
          <cell r="A10" t="str">
            <v>CHICKEN' SWEETCORN EK GO</v>
          </cell>
          <cell r="B10">
            <v>5.8</v>
          </cell>
          <cell r="C10">
            <v>6.1</v>
          </cell>
          <cell r="D10">
            <v>14</v>
          </cell>
          <cell r="E10">
            <v>18</v>
          </cell>
          <cell r="F10">
            <v>8.5</v>
          </cell>
          <cell r="G10">
            <v>13</v>
          </cell>
          <cell r="H10">
            <v>2</v>
          </cell>
          <cell r="I10">
            <v>6</v>
          </cell>
          <cell r="J10">
            <v>5.8</v>
          </cell>
          <cell r="K10">
            <v>6</v>
          </cell>
          <cell r="L10">
            <v>13</v>
          </cell>
        </row>
        <row r="11">
          <cell r="A11" t="str">
            <v>CHRISTMAS DINNER EK GO</v>
          </cell>
          <cell r="B11">
            <v>5.2</v>
          </cell>
          <cell r="C11">
            <v>5.6</v>
          </cell>
          <cell r="D11">
            <v>12</v>
          </cell>
          <cell r="E11">
            <v>15</v>
          </cell>
          <cell r="F11">
            <v>8</v>
          </cell>
          <cell r="G11">
            <v>11</v>
          </cell>
          <cell r="H11">
            <v>3</v>
          </cell>
          <cell r="I11">
            <v>5</v>
          </cell>
          <cell r="J11">
            <v>5.3</v>
          </cell>
          <cell r="K11">
            <v>5.8</v>
          </cell>
          <cell r="L11">
            <v>14</v>
          </cell>
        </row>
        <row r="12">
          <cell r="A12" t="str">
            <v>FISH PIE EK GO</v>
          </cell>
          <cell r="B12">
            <v>5.7</v>
          </cell>
          <cell r="C12">
            <v>6</v>
          </cell>
          <cell r="D12">
            <v>14</v>
          </cell>
          <cell r="E12">
            <v>17</v>
          </cell>
          <cell r="F12">
            <v>9</v>
          </cell>
          <cell r="G12">
            <v>11</v>
          </cell>
          <cell r="H12">
            <v>3</v>
          </cell>
          <cell r="I12">
            <v>6</v>
          </cell>
          <cell r="J12">
            <v>6.1</v>
          </cell>
          <cell r="K12">
            <v>6.4</v>
          </cell>
          <cell r="L12">
            <v>13</v>
          </cell>
        </row>
        <row r="13">
          <cell r="A13" t="str">
            <v>LAMB ROAST DINNER EK GO</v>
          </cell>
          <cell r="B13">
            <v>5.5</v>
          </cell>
          <cell r="C13">
            <v>5.7</v>
          </cell>
          <cell r="D13">
            <v>10</v>
          </cell>
          <cell r="E13">
            <v>12</v>
          </cell>
          <cell r="F13">
            <v>6</v>
          </cell>
          <cell r="G13">
            <v>8.5</v>
          </cell>
          <cell r="H13">
            <v>3.5</v>
          </cell>
          <cell r="I13">
            <v>6.5</v>
          </cell>
          <cell r="J13">
            <v>5.9</v>
          </cell>
          <cell r="K13">
            <v>6.1</v>
          </cell>
          <cell r="L13">
            <v>0</v>
          </cell>
        </row>
        <row r="14">
          <cell r="A14" t="str">
            <v>MACARONI CHEESE EK GO</v>
          </cell>
          <cell r="B14">
            <v>5.5</v>
          </cell>
          <cell r="C14">
            <v>5.9</v>
          </cell>
          <cell r="D14">
            <v>12.5</v>
          </cell>
          <cell r="E14">
            <v>15</v>
          </cell>
          <cell r="F14">
            <v>7</v>
          </cell>
          <cell r="G14">
            <v>10</v>
          </cell>
          <cell r="H14">
            <v>2</v>
          </cell>
          <cell r="I14">
            <v>5.5</v>
          </cell>
          <cell r="J14">
            <v>5.7</v>
          </cell>
          <cell r="K14">
            <v>6.2</v>
          </cell>
          <cell r="L14">
            <v>0</v>
          </cell>
        </row>
        <row r="15">
          <cell r="A15" t="str">
            <v>RICE PUDDING EK GO</v>
          </cell>
          <cell r="B15">
            <v>5</v>
          </cell>
          <cell r="C15">
            <v>5.5</v>
          </cell>
          <cell r="D15">
            <v>18</v>
          </cell>
          <cell r="E15">
            <v>21</v>
          </cell>
          <cell r="F15">
            <v>13</v>
          </cell>
          <cell r="G15">
            <v>16.5</v>
          </cell>
          <cell r="H15">
            <v>3</v>
          </cell>
          <cell r="I15">
            <v>6.5</v>
          </cell>
          <cell r="J15">
            <v>5.6</v>
          </cell>
          <cell r="K15">
            <v>5.8</v>
          </cell>
          <cell r="L15">
            <v>0</v>
          </cell>
        </row>
        <row r="16">
          <cell r="A16" t="str">
            <v>SPAG BOL EK GO</v>
          </cell>
          <cell r="B16">
            <v>4.8</v>
          </cell>
          <cell r="C16">
            <v>5.2</v>
          </cell>
          <cell r="D16">
            <v>15</v>
          </cell>
          <cell r="E16">
            <v>18</v>
          </cell>
          <cell r="F16">
            <v>10</v>
          </cell>
          <cell r="G16">
            <v>12</v>
          </cell>
          <cell r="H16">
            <v>1.5</v>
          </cell>
          <cell r="I16">
            <v>3.5</v>
          </cell>
          <cell r="J16">
            <v>4.9000000000000004</v>
          </cell>
          <cell r="K16">
            <v>5.2</v>
          </cell>
          <cell r="L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</row>
        <row r="18">
          <cell r="A18" t="str">
            <v>BEEF VEGETABLE ALDI GO</v>
          </cell>
          <cell r="B18">
            <v>5</v>
          </cell>
          <cell r="C18">
            <v>5.5</v>
          </cell>
          <cell r="D18">
            <v>9.5</v>
          </cell>
          <cell r="E18">
            <v>13.5</v>
          </cell>
          <cell r="F18">
            <v>6</v>
          </cell>
          <cell r="G18">
            <v>10</v>
          </cell>
          <cell r="H18">
            <v>1</v>
          </cell>
          <cell r="I18">
            <v>4</v>
          </cell>
          <cell r="J18">
            <v>5.2</v>
          </cell>
          <cell r="K18">
            <v>5.6</v>
          </cell>
          <cell r="L18">
            <v>12</v>
          </cell>
        </row>
        <row r="19">
          <cell r="A19" t="str">
            <v>CHICKEN VEGETABLE ALDI GO</v>
          </cell>
          <cell r="B19">
            <v>5.3</v>
          </cell>
          <cell r="C19">
            <v>5.8</v>
          </cell>
          <cell r="D19">
            <v>11</v>
          </cell>
          <cell r="E19">
            <v>15</v>
          </cell>
          <cell r="F19">
            <v>5</v>
          </cell>
          <cell r="G19">
            <v>8</v>
          </cell>
          <cell r="H19">
            <v>2.5</v>
          </cell>
          <cell r="I19">
            <v>5</v>
          </cell>
          <cell r="J19">
            <v>5.5</v>
          </cell>
          <cell r="K19">
            <v>6</v>
          </cell>
          <cell r="L19">
            <v>0</v>
          </cell>
        </row>
        <row r="20">
          <cell r="A20" t="str">
            <v>PASTA BOLO ALDI GO</v>
          </cell>
          <cell r="B20">
            <v>5</v>
          </cell>
          <cell r="C20">
            <v>5.5</v>
          </cell>
          <cell r="D20">
            <v>11.5</v>
          </cell>
          <cell r="E20">
            <v>15.5</v>
          </cell>
          <cell r="F20">
            <v>5</v>
          </cell>
          <cell r="G20">
            <v>9</v>
          </cell>
          <cell r="H20">
            <v>0.5</v>
          </cell>
          <cell r="I20">
            <v>4</v>
          </cell>
          <cell r="J20">
            <v>5</v>
          </cell>
          <cell r="K20">
            <v>5.2</v>
          </cell>
          <cell r="L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  <row r="22">
          <cell r="A22" t="str">
            <v>BEEF VEGETABLE LF GO</v>
          </cell>
          <cell r="B22">
            <v>5.2</v>
          </cell>
          <cell r="C22">
            <v>5.5</v>
          </cell>
          <cell r="D22">
            <v>11</v>
          </cell>
          <cell r="E22">
            <v>14</v>
          </cell>
          <cell r="F22">
            <v>4.5</v>
          </cell>
          <cell r="G22">
            <v>8.5</v>
          </cell>
          <cell r="H22">
            <v>2</v>
          </cell>
          <cell r="I22">
            <v>4</v>
          </cell>
          <cell r="J22">
            <v>5.4</v>
          </cell>
          <cell r="K22">
            <v>5.8</v>
          </cell>
          <cell r="L22">
            <v>14</v>
          </cell>
        </row>
        <row r="23">
          <cell r="A23" t="str">
            <v>CHICKEN RANGE LF GO</v>
          </cell>
          <cell r="B23">
            <v>5.8</v>
          </cell>
          <cell r="C23">
            <v>6.1</v>
          </cell>
          <cell r="D23">
            <v>10.5</v>
          </cell>
          <cell r="E23">
            <v>14.5</v>
          </cell>
          <cell r="F23">
            <v>0</v>
          </cell>
          <cell r="G23">
            <v>0</v>
          </cell>
          <cell r="H23">
            <v>5</v>
          </cell>
          <cell r="I23">
            <v>8</v>
          </cell>
          <cell r="J23">
            <v>6</v>
          </cell>
          <cell r="K23">
            <v>6.4</v>
          </cell>
          <cell r="L23">
            <v>0</v>
          </cell>
        </row>
        <row r="24">
          <cell r="A24" t="str">
            <v>PORK QUINOA LF GO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</row>
        <row r="25">
          <cell r="A25" t="str">
            <v>PUMKIN RISOTTO LF GO</v>
          </cell>
          <cell r="B25">
            <v>5.7</v>
          </cell>
          <cell r="C25">
            <v>6</v>
          </cell>
          <cell r="D25">
            <v>11</v>
          </cell>
          <cell r="E25">
            <v>14</v>
          </cell>
          <cell r="F25">
            <v>7</v>
          </cell>
          <cell r="G25">
            <v>11</v>
          </cell>
          <cell r="H25">
            <v>0.5</v>
          </cell>
          <cell r="I25">
            <v>4</v>
          </cell>
          <cell r="J25">
            <v>6</v>
          </cell>
          <cell r="K25">
            <v>6.4</v>
          </cell>
          <cell r="L25">
            <v>14</v>
          </cell>
        </row>
        <row r="26">
          <cell r="A26" t="str">
            <v>SALMON VEGETABLE LF GO</v>
          </cell>
          <cell r="B26">
            <v>5.8</v>
          </cell>
          <cell r="C26">
            <v>6.2</v>
          </cell>
          <cell r="D26">
            <v>13.5</v>
          </cell>
          <cell r="E26">
            <v>17.5</v>
          </cell>
          <cell r="F26">
            <v>5</v>
          </cell>
          <cell r="G26">
            <v>9</v>
          </cell>
          <cell r="H26">
            <v>5</v>
          </cell>
          <cell r="I26">
            <v>8.5</v>
          </cell>
          <cell r="J26">
            <v>6.2</v>
          </cell>
          <cell r="K26">
            <v>6.4</v>
          </cell>
          <cell r="L26">
            <v>0</v>
          </cell>
        </row>
        <row r="27">
          <cell r="A27" t="str">
            <v>SEA BREAM LF GO</v>
          </cell>
          <cell r="B27">
            <v>5.6</v>
          </cell>
          <cell r="C27">
            <v>5.9</v>
          </cell>
          <cell r="D27">
            <v>11</v>
          </cell>
          <cell r="E27">
            <v>14</v>
          </cell>
          <cell r="F27">
            <v>7</v>
          </cell>
          <cell r="G27">
            <v>9</v>
          </cell>
          <cell r="H27">
            <v>2</v>
          </cell>
          <cell r="I27">
            <v>6</v>
          </cell>
          <cell r="J27">
            <v>5.6</v>
          </cell>
          <cell r="K27">
            <v>5.9</v>
          </cell>
          <cell r="L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</row>
        <row r="29">
          <cell r="A29" t="str">
            <v>CHOCOLAT GRANAROLO GO YAB</v>
          </cell>
          <cell r="B29">
            <v>6.5</v>
          </cell>
          <cell r="C29">
            <v>6.6999999999999531</v>
          </cell>
          <cell r="D29">
            <v>25</v>
          </cell>
          <cell r="E29">
            <v>28</v>
          </cell>
          <cell r="F29">
            <v>23</v>
          </cell>
          <cell r="G29">
            <v>26</v>
          </cell>
          <cell r="H29">
            <v>5</v>
          </cell>
          <cell r="I29">
            <v>7</v>
          </cell>
          <cell r="J29">
            <v>6.7</v>
          </cell>
          <cell r="K29">
            <v>6.9</v>
          </cell>
          <cell r="L29">
            <v>12</v>
          </cell>
        </row>
        <row r="30">
          <cell r="A30" t="str">
            <v>CHOCOLAT SU GO YAB</v>
          </cell>
          <cell r="B30">
            <v>6.5</v>
          </cell>
          <cell r="C30">
            <v>6.7</v>
          </cell>
          <cell r="D30">
            <v>25</v>
          </cell>
          <cell r="E30">
            <v>28</v>
          </cell>
          <cell r="F30">
            <v>23</v>
          </cell>
          <cell r="G30">
            <v>26</v>
          </cell>
          <cell r="H30">
            <v>5</v>
          </cell>
          <cell r="I30">
            <v>7</v>
          </cell>
          <cell r="J30">
            <v>6.7</v>
          </cell>
          <cell r="K30">
            <v>6.9</v>
          </cell>
          <cell r="L30">
            <v>0</v>
          </cell>
        </row>
        <row r="31">
          <cell r="A31" t="str">
            <v>VANILLE GRANAROLO GO YAB</v>
          </cell>
          <cell r="B31">
            <v>6.4000000000000323</v>
          </cell>
          <cell r="C31">
            <v>6.5</v>
          </cell>
          <cell r="D31">
            <v>22</v>
          </cell>
          <cell r="E31">
            <v>24</v>
          </cell>
          <cell r="F31">
            <v>21.5</v>
          </cell>
          <cell r="G31">
            <v>23.5</v>
          </cell>
          <cell r="H31">
            <v>5</v>
          </cell>
          <cell r="I31">
            <v>9</v>
          </cell>
          <cell r="J31">
            <v>6.4000000000000323</v>
          </cell>
          <cell r="K31">
            <v>6.7</v>
          </cell>
          <cell r="L31">
            <v>0</v>
          </cell>
        </row>
        <row r="32">
          <cell r="A32" t="str">
            <v>VANILLE SU GO YAB</v>
          </cell>
          <cell r="B32">
            <v>6.4</v>
          </cell>
          <cell r="C32">
            <v>6.5</v>
          </cell>
          <cell r="D32">
            <v>21.5</v>
          </cell>
          <cell r="E32">
            <v>24.5</v>
          </cell>
          <cell r="F32">
            <v>21</v>
          </cell>
          <cell r="G32">
            <v>24</v>
          </cell>
          <cell r="H32">
            <v>5</v>
          </cell>
          <cell r="I32">
            <v>9</v>
          </cell>
          <cell r="J32">
            <v>6.4</v>
          </cell>
          <cell r="K32">
            <v>6.7</v>
          </cell>
          <cell r="L32">
            <v>0</v>
          </cell>
        </row>
        <row r="33">
          <cell r="A33" t="str">
            <v>LPY VANILLE YAB 85g GO YAB</v>
          </cell>
          <cell r="B33">
            <v>6.3</v>
          </cell>
          <cell r="C33">
            <v>6.5</v>
          </cell>
          <cell r="D33">
            <v>20</v>
          </cell>
          <cell r="E33">
            <v>22</v>
          </cell>
          <cell r="F33">
            <v>18</v>
          </cell>
          <cell r="G33">
            <v>22</v>
          </cell>
          <cell r="H33">
            <v>7</v>
          </cell>
          <cell r="I33">
            <v>10</v>
          </cell>
          <cell r="J33">
            <v>6.6</v>
          </cell>
          <cell r="K33">
            <v>6.8</v>
          </cell>
          <cell r="L33">
            <v>14</v>
          </cell>
        </row>
        <row r="34">
          <cell r="A34" t="str">
            <v>LPY CHOCOLAT YAB 85g GO YAB</v>
          </cell>
          <cell r="B34">
            <v>6.3</v>
          </cell>
          <cell r="C34">
            <v>6.6</v>
          </cell>
          <cell r="D34">
            <v>20</v>
          </cell>
          <cell r="E34">
            <v>22</v>
          </cell>
          <cell r="F34">
            <v>17</v>
          </cell>
          <cell r="G34">
            <v>20</v>
          </cell>
          <cell r="H34">
            <v>5</v>
          </cell>
          <cell r="I34">
            <v>7</v>
          </cell>
          <cell r="J34">
            <v>6.7</v>
          </cell>
          <cell r="K34">
            <v>6.9</v>
          </cell>
          <cell r="L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</row>
        <row r="36">
          <cell r="A36" t="str">
            <v>BEEF STEW EK DO</v>
          </cell>
          <cell r="B36">
            <v>5.3000000000000069</v>
          </cell>
          <cell r="C36">
            <v>5.6999999999999966</v>
          </cell>
          <cell r="D36">
            <v>11.5</v>
          </cell>
          <cell r="E36">
            <v>14.5</v>
          </cell>
          <cell r="F36">
            <v>8</v>
          </cell>
          <cell r="G36">
            <v>10</v>
          </cell>
          <cell r="H36">
            <v>1</v>
          </cell>
          <cell r="I36">
            <v>4</v>
          </cell>
          <cell r="J36">
            <v>5.6</v>
          </cell>
          <cell r="K36">
            <v>6</v>
          </cell>
          <cell r="L36">
            <v>9</v>
          </cell>
        </row>
        <row r="37">
          <cell r="A37" t="str">
            <v>CARIBBEAN CHICKEN EK DO</v>
          </cell>
          <cell r="B37">
            <v>5</v>
          </cell>
          <cell r="C37">
            <v>5.3</v>
          </cell>
          <cell r="D37">
            <v>11</v>
          </cell>
          <cell r="E37">
            <v>14</v>
          </cell>
          <cell r="F37">
            <v>7</v>
          </cell>
          <cell r="G37">
            <v>10</v>
          </cell>
          <cell r="H37">
            <v>2</v>
          </cell>
          <cell r="I37">
            <v>5.5</v>
          </cell>
          <cell r="J37">
            <v>4.9000000000000004</v>
          </cell>
          <cell r="K37">
            <v>5.2</v>
          </cell>
          <cell r="L37">
            <v>13</v>
          </cell>
        </row>
        <row r="38">
          <cell r="A38" t="str">
            <v>CHEESY PASTA EK DO</v>
          </cell>
          <cell r="B38">
            <v>5.7</v>
          </cell>
          <cell r="C38">
            <v>5.9</v>
          </cell>
          <cell r="D38">
            <v>15</v>
          </cell>
          <cell r="E38">
            <v>18</v>
          </cell>
          <cell r="F38">
            <v>11</v>
          </cell>
          <cell r="G38">
            <v>14</v>
          </cell>
          <cell r="H38">
            <v>0.5</v>
          </cell>
          <cell r="I38">
            <v>3</v>
          </cell>
          <cell r="J38">
            <v>5.9</v>
          </cell>
          <cell r="K38">
            <v>6.3</v>
          </cell>
          <cell r="L38">
            <v>12</v>
          </cell>
        </row>
        <row r="39">
          <cell r="A39" t="str">
            <v>CHICKEN CASSEROLE EK DO</v>
          </cell>
          <cell r="B39">
            <v>5</v>
          </cell>
          <cell r="C39">
            <v>5.400000000000003</v>
          </cell>
          <cell r="D39">
            <v>13.5</v>
          </cell>
          <cell r="E39">
            <v>17</v>
          </cell>
          <cell r="F39">
            <v>10</v>
          </cell>
          <cell r="G39">
            <v>14</v>
          </cell>
          <cell r="H39">
            <v>1</v>
          </cell>
          <cell r="I39">
            <v>5</v>
          </cell>
          <cell r="J39">
            <v>5</v>
          </cell>
          <cell r="K39">
            <v>5.400000000000003</v>
          </cell>
          <cell r="L39">
            <v>13</v>
          </cell>
        </row>
        <row r="40">
          <cell r="A40" t="str">
            <v>CHICKEN CASSEROLE PUREE ABR EK DO</v>
          </cell>
          <cell r="B40">
            <v>5</v>
          </cell>
          <cell r="C40">
            <v>5.3</v>
          </cell>
          <cell r="D40">
            <v>10.5</v>
          </cell>
          <cell r="E40">
            <v>13.5</v>
          </cell>
          <cell r="F40">
            <v>8</v>
          </cell>
          <cell r="G40">
            <v>10</v>
          </cell>
          <cell r="H40">
            <v>3</v>
          </cell>
          <cell r="I40">
            <v>6</v>
          </cell>
          <cell r="J40">
            <v>5.2</v>
          </cell>
          <cell r="K40">
            <v>5.7</v>
          </cell>
          <cell r="L40">
            <v>0</v>
          </cell>
        </row>
        <row r="41">
          <cell r="A41" t="str">
            <v>COTTAGE PIE EK DO</v>
          </cell>
          <cell r="B41">
            <v>5.300000000000006</v>
          </cell>
          <cell r="C41">
            <v>5.6000000000000059</v>
          </cell>
          <cell r="D41">
            <v>11.5</v>
          </cell>
          <cell r="E41">
            <v>13.5</v>
          </cell>
          <cell r="F41">
            <v>6</v>
          </cell>
          <cell r="G41">
            <v>11</v>
          </cell>
          <cell r="H41">
            <v>1</v>
          </cell>
          <cell r="I41">
            <v>4</v>
          </cell>
          <cell r="J41">
            <v>5.6</v>
          </cell>
          <cell r="K41">
            <v>6</v>
          </cell>
          <cell r="L41">
            <v>0</v>
          </cell>
        </row>
        <row r="42">
          <cell r="A42" t="str">
            <v>LAMB ROAST DINNER EK DO</v>
          </cell>
          <cell r="B42">
            <v>5.5</v>
          </cell>
          <cell r="C42">
            <v>5.8000000000000016</v>
          </cell>
          <cell r="D42">
            <v>10.5</v>
          </cell>
          <cell r="E42">
            <v>13.5</v>
          </cell>
          <cell r="F42">
            <v>7</v>
          </cell>
          <cell r="G42">
            <v>10</v>
          </cell>
          <cell r="H42">
            <v>3</v>
          </cell>
          <cell r="I42">
            <v>6</v>
          </cell>
          <cell r="J42">
            <v>6.1</v>
          </cell>
          <cell r="K42">
            <v>6.3</v>
          </cell>
          <cell r="L42">
            <v>9</v>
          </cell>
        </row>
        <row r="43">
          <cell r="A43" t="str">
            <v>SALMON RISOTTO EK DO</v>
          </cell>
          <cell r="B43">
            <v>5.6</v>
          </cell>
          <cell r="C43">
            <v>5.9</v>
          </cell>
          <cell r="D43">
            <v>15</v>
          </cell>
          <cell r="E43">
            <v>19</v>
          </cell>
          <cell r="F43">
            <v>0</v>
          </cell>
          <cell r="G43">
            <v>0</v>
          </cell>
          <cell r="H43">
            <v>0.5</v>
          </cell>
          <cell r="I43">
            <v>4</v>
          </cell>
          <cell r="J43">
            <v>5.8</v>
          </cell>
          <cell r="K43">
            <v>6.2</v>
          </cell>
          <cell r="L43">
            <v>13</v>
          </cell>
        </row>
        <row r="44">
          <cell r="A44" t="str">
            <v>SPAGHETTI BOLO EK DO</v>
          </cell>
          <cell r="B44">
            <v>4.7000000000000108</v>
          </cell>
          <cell r="C44">
            <v>5.1000000000000147</v>
          </cell>
          <cell r="D44">
            <v>14</v>
          </cell>
          <cell r="E44">
            <v>17</v>
          </cell>
          <cell r="F44">
            <v>10</v>
          </cell>
          <cell r="G44">
            <v>12</v>
          </cell>
          <cell r="H44">
            <v>0.5</v>
          </cell>
          <cell r="I44">
            <v>2</v>
          </cell>
          <cell r="J44">
            <v>4.8</v>
          </cell>
          <cell r="K44">
            <v>5.2</v>
          </cell>
          <cell r="L44">
            <v>0</v>
          </cell>
        </row>
        <row r="45">
          <cell r="A45" t="str">
            <v>THAI CURRY EK DO</v>
          </cell>
          <cell r="B45">
            <v>4.900000000000003</v>
          </cell>
          <cell r="C45">
            <v>5.3000000000000025</v>
          </cell>
          <cell r="D45">
            <v>10.5</v>
          </cell>
          <cell r="E45">
            <v>13</v>
          </cell>
          <cell r="F45">
            <v>7</v>
          </cell>
          <cell r="G45">
            <v>9</v>
          </cell>
          <cell r="H45">
            <v>1</v>
          </cell>
          <cell r="I45">
            <v>5</v>
          </cell>
          <cell r="J45">
            <v>5</v>
          </cell>
          <cell r="K45">
            <v>5.5</v>
          </cell>
          <cell r="L45">
            <v>0</v>
          </cell>
        </row>
        <row r="46">
          <cell r="A46" t="str">
            <v>TOMATO Y PASTA EK DO</v>
          </cell>
          <cell r="B46">
            <v>4.2999999999999838</v>
          </cell>
          <cell r="C46">
            <v>4.7000000000000179</v>
          </cell>
          <cell r="D46">
            <v>13.5</v>
          </cell>
          <cell r="E46">
            <v>15.5</v>
          </cell>
          <cell r="F46">
            <v>12</v>
          </cell>
          <cell r="G46">
            <v>14</v>
          </cell>
          <cell r="H46">
            <v>0.5</v>
          </cell>
          <cell r="I46">
            <v>2.5</v>
          </cell>
          <cell r="J46">
            <v>4.4000000000000004</v>
          </cell>
          <cell r="K46">
            <v>4.7</v>
          </cell>
          <cell r="L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</row>
        <row r="48">
          <cell r="A48" t="str">
            <v>CAROTE E ZUCCA HZ DO</v>
          </cell>
          <cell r="B48">
            <v>5.3999999999999932</v>
          </cell>
          <cell r="C48">
            <v>5.6999999999999931</v>
          </cell>
          <cell r="D48">
            <v>8.5</v>
          </cell>
          <cell r="E48">
            <v>10.5</v>
          </cell>
          <cell r="F48">
            <v>6.5</v>
          </cell>
          <cell r="G48">
            <v>8.5</v>
          </cell>
          <cell r="H48">
            <v>10</v>
          </cell>
          <cell r="I48">
            <v>12</v>
          </cell>
          <cell r="J48">
            <v>5.9</v>
          </cell>
          <cell r="K48">
            <v>6.3</v>
          </cell>
          <cell r="L48">
            <v>12</v>
          </cell>
        </row>
        <row r="49">
          <cell r="A49" t="str">
            <v>PASSATO HZ DO</v>
          </cell>
          <cell r="B49">
            <v>5.3000000000000025</v>
          </cell>
          <cell r="C49">
            <v>5.7000000000000011</v>
          </cell>
          <cell r="D49">
            <v>6</v>
          </cell>
          <cell r="E49">
            <v>8.7999999999999687</v>
          </cell>
          <cell r="F49">
            <v>6</v>
          </cell>
          <cell r="G49">
            <v>8</v>
          </cell>
          <cell r="H49">
            <v>8</v>
          </cell>
          <cell r="I49">
            <v>11</v>
          </cell>
          <cell r="J49">
            <v>5.6</v>
          </cell>
          <cell r="K49">
            <v>6</v>
          </cell>
          <cell r="L49">
            <v>0</v>
          </cell>
        </row>
        <row r="50">
          <cell r="A50" t="str">
            <v>ZUCCHINE HZ DO</v>
          </cell>
          <cell r="B50">
            <v>5.8000000000000052</v>
          </cell>
          <cell r="C50">
            <v>6.199999999999994</v>
          </cell>
          <cell r="D50">
            <v>10</v>
          </cell>
          <cell r="E50">
            <v>12.200000000000006</v>
          </cell>
          <cell r="F50">
            <v>7</v>
          </cell>
          <cell r="G50">
            <v>10</v>
          </cell>
          <cell r="H50">
            <v>12.5</v>
          </cell>
          <cell r="I50">
            <v>14.5</v>
          </cell>
          <cell r="J50">
            <v>6.3</v>
          </cell>
          <cell r="K50">
            <v>6.7</v>
          </cell>
          <cell r="L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</row>
        <row r="52">
          <cell r="A52" t="str">
            <v>LEGUMES PROVENCALES SCK PP</v>
          </cell>
          <cell r="B52">
            <v>5</v>
          </cell>
          <cell r="C52">
            <v>5.3</v>
          </cell>
          <cell r="D52">
            <v>8</v>
          </cell>
          <cell r="E52">
            <v>11</v>
          </cell>
          <cell r="F52">
            <v>5.5</v>
          </cell>
          <cell r="G52">
            <v>8</v>
          </cell>
          <cell r="H52">
            <v>2</v>
          </cell>
          <cell r="I52">
            <v>5</v>
          </cell>
          <cell r="J52">
            <v>5.2</v>
          </cell>
          <cell r="K52">
            <v>5.5</v>
          </cell>
          <cell r="L52">
            <v>12</v>
          </cell>
        </row>
        <row r="53">
          <cell r="A53" t="str">
            <v>LEGUMES VARIES SCK PP</v>
          </cell>
          <cell r="B53">
            <v>5</v>
          </cell>
          <cell r="C53">
            <v>6</v>
          </cell>
          <cell r="D53">
            <v>8.5</v>
          </cell>
          <cell r="E53">
            <v>11</v>
          </cell>
          <cell r="F53">
            <v>6</v>
          </cell>
          <cell r="G53">
            <v>8</v>
          </cell>
          <cell r="H53">
            <v>2</v>
          </cell>
          <cell r="I53">
            <v>4</v>
          </cell>
          <cell r="J53">
            <v>6</v>
          </cell>
          <cell r="K53">
            <v>6.2</v>
          </cell>
          <cell r="L53">
            <v>0</v>
          </cell>
        </row>
        <row r="54">
          <cell r="A54" t="str">
            <v>LEGUMES VERTS SCK PP</v>
          </cell>
          <cell r="B54">
            <v>5</v>
          </cell>
          <cell r="C54">
            <v>6</v>
          </cell>
          <cell r="D54">
            <v>9</v>
          </cell>
          <cell r="E54">
            <v>12</v>
          </cell>
          <cell r="F54">
            <v>7</v>
          </cell>
          <cell r="G54">
            <v>8</v>
          </cell>
          <cell r="H54">
            <v>1</v>
          </cell>
          <cell r="I54">
            <v>4</v>
          </cell>
          <cell r="J54">
            <v>6</v>
          </cell>
          <cell r="K54">
            <v>6.3</v>
          </cell>
          <cell r="L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</row>
        <row r="56">
          <cell r="A56" t="str">
            <v>CAFE LAIT 0 YAB 3/1</v>
          </cell>
          <cell r="B56">
            <v>6</v>
          </cell>
          <cell r="C56">
            <v>6.4</v>
          </cell>
          <cell r="D56">
            <v>23.5</v>
          </cell>
          <cell r="E56">
            <v>27.5</v>
          </cell>
          <cell r="F56">
            <v>20</v>
          </cell>
          <cell r="G56">
            <v>23</v>
          </cell>
          <cell r="H56">
            <v>8</v>
          </cell>
          <cell r="I56">
            <v>12</v>
          </cell>
          <cell r="J56">
            <v>6.25</v>
          </cell>
          <cell r="K56">
            <v>6.65</v>
          </cell>
          <cell r="L56">
            <v>24</v>
          </cell>
        </row>
        <row r="57">
          <cell r="A57" t="str">
            <v>CARAMEL LAIT 0 YAB 3/1</v>
          </cell>
          <cell r="B57">
            <v>5.8</v>
          </cell>
          <cell r="C57">
            <v>6.2</v>
          </cell>
          <cell r="D57">
            <v>25</v>
          </cell>
          <cell r="E57">
            <v>29</v>
          </cell>
          <cell r="F57">
            <v>20</v>
          </cell>
          <cell r="G57">
            <v>24</v>
          </cell>
          <cell r="H57">
            <v>8</v>
          </cell>
          <cell r="I57">
            <v>11</v>
          </cell>
          <cell r="J57">
            <v>6.3</v>
          </cell>
          <cell r="K57">
            <v>6.6</v>
          </cell>
          <cell r="L57">
            <v>0</v>
          </cell>
        </row>
        <row r="58">
          <cell r="A58" t="str">
            <v>CHOCOLAT LAIT 0 YAB 3/1</v>
          </cell>
          <cell r="B58">
            <v>6.1</v>
          </cell>
          <cell r="C58">
            <v>6.5</v>
          </cell>
          <cell r="D58">
            <v>23.5</v>
          </cell>
          <cell r="E58">
            <v>27.5</v>
          </cell>
          <cell r="F58">
            <v>18</v>
          </cell>
          <cell r="G58">
            <v>21</v>
          </cell>
          <cell r="H58">
            <v>7</v>
          </cell>
          <cell r="I58">
            <v>11</v>
          </cell>
          <cell r="J58">
            <v>6.7</v>
          </cell>
          <cell r="K58">
            <v>7</v>
          </cell>
          <cell r="L58">
            <v>0</v>
          </cell>
        </row>
        <row r="59">
          <cell r="A59" t="str">
            <v>CREOLE LAIT 0 YAB 3/1</v>
          </cell>
          <cell r="B59">
            <v>6.2</v>
          </cell>
          <cell r="C59">
            <v>6.6</v>
          </cell>
          <cell r="D59">
            <v>21</v>
          </cell>
          <cell r="E59">
            <v>24</v>
          </cell>
          <cell r="F59">
            <v>18</v>
          </cell>
          <cell r="G59">
            <v>21</v>
          </cell>
          <cell r="H59">
            <v>10</v>
          </cell>
          <cell r="I59">
            <v>15</v>
          </cell>
          <cell r="J59">
            <v>6.6</v>
          </cell>
          <cell r="K59">
            <v>6.8</v>
          </cell>
          <cell r="L59">
            <v>0</v>
          </cell>
        </row>
        <row r="60">
          <cell r="A60" t="str">
            <v>PRALINE LAIT 0 YAB 3/1</v>
          </cell>
          <cell r="B60">
            <v>6</v>
          </cell>
          <cell r="C60">
            <v>6.4</v>
          </cell>
          <cell r="D60">
            <v>22</v>
          </cell>
          <cell r="E60">
            <v>26</v>
          </cell>
          <cell r="F60">
            <v>18</v>
          </cell>
          <cell r="G60">
            <v>22</v>
          </cell>
          <cell r="H60">
            <v>8</v>
          </cell>
          <cell r="I60">
            <v>13</v>
          </cell>
          <cell r="J60">
            <v>6.5</v>
          </cell>
          <cell r="K60">
            <v>6.8</v>
          </cell>
          <cell r="L60">
            <v>0</v>
          </cell>
        </row>
        <row r="61">
          <cell r="A61" t="str">
            <v>RAL VANILLE LAIT 0 YAB 3/1</v>
          </cell>
          <cell r="B61">
            <v>6.2</v>
          </cell>
          <cell r="C61">
            <v>6.5</v>
          </cell>
          <cell r="D61">
            <v>25</v>
          </cell>
          <cell r="E61">
            <v>31</v>
          </cell>
          <cell r="F61">
            <v>20</v>
          </cell>
          <cell r="G61">
            <v>24</v>
          </cell>
          <cell r="H61">
            <v>0.5</v>
          </cell>
          <cell r="I61">
            <v>2</v>
          </cell>
          <cell r="J61">
            <v>6.3</v>
          </cell>
          <cell r="K61">
            <v>6.7</v>
          </cell>
          <cell r="L61">
            <v>0</v>
          </cell>
        </row>
        <row r="62">
          <cell r="A62" t="str">
            <v>VANILLE LAIT O YAB 3/1</v>
          </cell>
          <cell r="B62">
            <v>6.1</v>
          </cell>
          <cell r="C62">
            <v>6.5</v>
          </cell>
          <cell r="D62">
            <v>21.5</v>
          </cell>
          <cell r="E62">
            <v>25.5</v>
          </cell>
          <cell r="F62">
            <v>18</v>
          </cell>
          <cell r="G62">
            <v>21</v>
          </cell>
          <cell r="H62">
            <v>8</v>
          </cell>
          <cell r="I62">
            <v>13</v>
          </cell>
          <cell r="J62">
            <v>6.5</v>
          </cell>
          <cell r="K62">
            <v>6.8</v>
          </cell>
          <cell r="L62">
            <v>0</v>
          </cell>
        </row>
        <row r="63">
          <cell r="A63" t="str">
            <v>SAUCE CHOCOLAT YAB 3/1</v>
          </cell>
          <cell r="B63">
            <v>5.8</v>
          </cell>
          <cell r="C63">
            <v>6.8</v>
          </cell>
          <cell r="D63">
            <v>37</v>
          </cell>
          <cell r="E63">
            <v>40</v>
          </cell>
          <cell r="F63">
            <v>34</v>
          </cell>
          <cell r="G63">
            <v>36</v>
          </cell>
          <cell r="H63">
            <v>8.5</v>
          </cell>
          <cell r="I63">
            <v>12.5</v>
          </cell>
          <cell r="J63">
            <v>7</v>
          </cell>
          <cell r="K63">
            <v>7.5</v>
          </cell>
          <cell r="L63">
            <v>18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</row>
        <row r="65">
          <cell r="A65" t="str">
            <v>AMANDE MACARON YAB 400g</v>
          </cell>
          <cell r="B65">
            <v>6.05</v>
          </cell>
          <cell r="C65">
            <v>6.45</v>
          </cell>
          <cell r="D65">
            <v>23</v>
          </cell>
          <cell r="E65">
            <v>25</v>
          </cell>
          <cell r="F65">
            <v>19</v>
          </cell>
          <cell r="G65">
            <v>22</v>
          </cell>
          <cell r="H65">
            <v>8</v>
          </cell>
          <cell r="I65">
            <v>11</v>
          </cell>
          <cell r="J65">
            <v>6.7</v>
          </cell>
          <cell r="K65">
            <v>6.9</v>
          </cell>
          <cell r="L65">
            <v>24</v>
          </cell>
        </row>
        <row r="66">
          <cell r="A66" t="str">
            <v>SPECULOOS YAB 400g</v>
          </cell>
          <cell r="B66">
            <v>6</v>
          </cell>
          <cell r="C66">
            <v>6.4</v>
          </cell>
          <cell r="D66">
            <v>24</v>
          </cell>
          <cell r="E66">
            <v>26</v>
          </cell>
          <cell r="F66">
            <v>21</v>
          </cell>
          <cell r="G66">
            <v>23</v>
          </cell>
          <cell r="H66">
            <v>2</v>
          </cell>
          <cell r="I66">
            <v>5</v>
          </cell>
          <cell r="J66">
            <v>6.7</v>
          </cell>
          <cell r="K66">
            <v>6.9</v>
          </cell>
          <cell r="L66">
            <v>0</v>
          </cell>
        </row>
        <row r="67">
          <cell r="A67" t="str">
            <v>VANILLE YAB 400g</v>
          </cell>
          <cell r="B67">
            <v>0</v>
          </cell>
          <cell r="C67">
            <v>0</v>
          </cell>
          <cell r="D67">
            <v>26</v>
          </cell>
          <cell r="E67">
            <v>28</v>
          </cell>
          <cell r="F67">
            <v>20</v>
          </cell>
          <cell r="G67">
            <v>23</v>
          </cell>
          <cell r="H67">
            <v>4</v>
          </cell>
          <cell r="I67">
            <v>6</v>
          </cell>
          <cell r="J67">
            <v>6.5</v>
          </cell>
          <cell r="K67">
            <v>6.8</v>
          </cell>
          <cell r="L67">
            <v>0</v>
          </cell>
        </row>
        <row r="68">
          <cell r="A68" t="str">
            <v>CBS YAB 400g</v>
          </cell>
          <cell r="B68">
            <v>5.9</v>
          </cell>
          <cell r="C68">
            <v>6.2</v>
          </cell>
          <cell r="D68">
            <v>26</v>
          </cell>
          <cell r="E68">
            <v>28</v>
          </cell>
          <cell r="F68">
            <v>20</v>
          </cell>
          <cell r="G68">
            <v>23</v>
          </cell>
          <cell r="H68">
            <v>4</v>
          </cell>
          <cell r="I68">
            <v>6</v>
          </cell>
          <cell r="J68">
            <v>6.6</v>
          </cell>
          <cell r="K68">
            <v>6.8</v>
          </cell>
          <cell r="L68">
            <v>0</v>
          </cell>
        </row>
        <row r="69">
          <cell r="A69" t="str">
            <v>CBS ALBONA  400g YAB</v>
          </cell>
          <cell r="B69">
            <v>5.9</v>
          </cell>
          <cell r="C69">
            <v>6.2</v>
          </cell>
          <cell r="D69">
            <v>26</v>
          </cell>
          <cell r="E69">
            <v>28</v>
          </cell>
          <cell r="F69">
            <v>20</v>
          </cell>
          <cell r="G69">
            <v>23</v>
          </cell>
          <cell r="H69">
            <v>4</v>
          </cell>
          <cell r="I69">
            <v>6</v>
          </cell>
          <cell r="J69">
            <v>6.6</v>
          </cell>
          <cell r="K69">
            <v>6.8</v>
          </cell>
          <cell r="L69">
            <v>0</v>
          </cell>
        </row>
        <row r="70">
          <cell r="A70" t="str">
            <v>RIZ CARA YAB 420g</v>
          </cell>
          <cell r="B70">
            <v>5.9</v>
          </cell>
          <cell r="C70">
            <v>6.3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6.4</v>
          </cell>
          <cell r="K70">
            <v>6.7</v>
          </cell>
          <cell r="L70">
            <v>0</v>
          </cell>
        </row>
        <row r="71">
          <cell r="A71" t="str">
            <v>RIZ CHOCOLAT YAB 420g</v>
          </cell>
          <cell r="B71">
            <v>5.9</v>
          </cell>
          <cell r="C71">
            <v>6.3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6.5</v>
          </cell>
          <cell r="K71">
            <v>6.8</v>
          </cell>
          <cell r="L71">
            <v>0</v>
          </cell>
        </row>
        <row r="72">
          <cell r="A72" t="str">
            <v>SEMOULE CARAMEL YAB 420g</v>
          </cell>
          <cell r="B72">
            <v>6</v>
          </cell>
          <cell r="C72">
            <v>6.4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6.4</v>
          </cell>
          <cell r="K72">
            <v>6.7</v>
          </cell>
          <cell r="L72">
            <v>0</v>
          </cell>
        </row>
        <row r="73">
          <cell r="A73" t="str">
            <v>SEMOULE CHOCOLAT YAB 420g</v>
          </cell>
          <cell r="B73">
            <v>6</v>
          </cell>
          <cell r="C73">
            <v>6.4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6.3</v>
          </cell>
          <cell r="K73">
            <v>6.6</v>
          </cell>
          <cell r="L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</row>
        <row r="75">
          <cell r="A75" t="str">
            <v>CAFE LAIT 0 YAB 5/1</v>
          </cell>
          <cell r="B75">
            <v>5.9</v>
          </cell>
          <cell r="C75">
            <v>6.2</v>
          </cell>
          <cell r="D75">
            <v>23</v>
          </cell>
          <cell r="E75">
            <v>27</v>
          </cell>
          <cell r="F75">
            <v>19</v>
          </cell>
          <cell r="G75">
            <v>22</v>
          </cell>
          <cell r="H75">
            <v>8</v>
          </cell>
          <cell r="I75">
            <v>11</v>
          </cell>
          <cell r="J75">
            <v>6.25</v>
          </cell>
          <cell r="K75">
            <v>6.5</v>
          </cell>
          <cell r="L75">
            <v>24</v>
          </cell>
        </row>
        <row r="76">
          <cell r="A76" t="str">
            <v>CARAMEL LAIT 0 YAB 5/1</v>
          </cell>
          <cell r="B76">
            <v>5.8</v>
          </cell>
          <cell r="C76">
            <v>6.2</v>
          </cell>
          <cell r="D76">
            <v>26</v>
          </cell>
          <cell r="E76">
            <v>29</v>
          </cell>
          <cell r="F76">
            <v>22</v>
          </cell>
          <cell r="G76">
            <v>24</v>
          </cell>
          <cell r="H76">
            <v>5</v>
          </cell>
          <cell r="I76">
            <v>8</v>
          </cell>
          <cell r="J76">
            <v>6.4</v>
          </cell>
          <cell r="K76">
            <v>6.8</v>
          </cell>
          <cell r="L76">
            <v>0</v>
          </cell>
        </row>
        <row r="77">
          <cell r="A77" t="str">
            <v>CBS LAIT 0 YAB 5/1</v>
          </cell>
          <cell r="B77">
            <v>5.6</v>
          </cell>
          <cell r="C77">
            <v>6</v>
          </cell>
          <cell r="D77">
            <v>25</v>
          </cell>
          <cell r="E77">
            <v>29</v>
          </cell>
          <cell r="F77">
            <v>22</v>
          </cell>
          <cell r="G77">
            <v>27</v>
          </cell>
          <cell r="H77">
            <v>3</v>
          </cell>
          <cell r="I77">
            <v>8</v>
          </cell>
          <cell r="J77">
            <v>6.4</v>
          </cell>
          <cell r="K77">
            <v>6.7</v>
          </cell>
          <cell r="L77">
            <v>0</v>
          </cell>
        </row>
        <row r="78">
          <cell r="A78" t="str">
            <v>CHOCOLAT LAIT 0 YAB 5/1</v>
          </cell>
          <cell r="B78">
            <v>6.2</v>
          </cell>
          <cell r="C78">
            <v>6.6</v>
          </cell>
          <cell r="D78">
            <v>27</v>
          </cell>
          <cell r="E78">
            <v>31</v>
          </cell>
          <cell r="F78">
            <v>23</v>
          </cell>
          <cell r="G78">
            <v>27</v>
          </cell>
          <cell r="H78">
            <v>4.5</v>
          </cell>
          <cell r="I78">
            <v>7.5</v>
          </cell>
          <cell r="J78">
            <v>6.8</v>
          </cell>
          <cell r="K78">
            <v>7</v>
          </cell>
          <cell r="L78">
            <v>0</v>
          </cell>
        </row>
        <row r="79">
          <cell r="A79" t="str">
            <v>MADELEINE LAIT 0 YAB 5/1</v>
          </cell>
          <cell r="B79">
            <v>6.1</v>
          </cell>
          <cell r="C79">
            <v>6.4</v>
          </cell>
          <cell r="D79">
            <v>21</v>
          </cell>
          <cell r="E79">
            <v>25</v>
          </cell>
          <cell r="F79">
            <v>20</v>
          </cell>
          <cell r="G79">
            <v>24</v>
          </cell>
          <cell r="H79">
            <v>8</v>
          </cell>
          <cell r="I79">
            <v>13</v>
          </cell>
          <cell r="J79">
            <v>6.3</v>
          </cell>
          <cell r="K79">
            <v>6.6</v>
          </cell>
          <cell r="L79">
            <v>0</v>
          </cell>
        </row>
        <row r="80">
          <cell r="A80" t="str">
            <v>PISTACHE LAIT 0 YAB 5/1</v>
          </cell>
          <cell r="B80">
            <v>6</v>
          </cell>
          <cell r="C80">
            <v>6.4</v>
          </cell>
          <cell r="D80">
            <v>23</v>
          </cell>
          <cell r="E80">
            <v>26</v>
          </cell>
          <cell r="F80">
            <v>18</v>
          </cell>
          <cell r="G80">
            <v>20</v>
          </cell>
          <cell r="H80">
            <v>7</v>
          </cell>
          <cell r="I80">
            <v>10</v>
          </cell>
          <cell r="J80">
            <v>6.5</v>
          </cell>
          <cell r="K80">
            <v>6.8</v>
          </cell>
          <cell r="L80">
            <v>0</v>
          </cell>
        </row>
        <row r="81">
          <cell r="A81" t="str">
            <v>PRALINE LAIT 0 YAB 5/1</v>
          </cell>
          <cell r="B81">
            <v>5.9</v>
          </cell>
          <cell r="C81">
            <v>6.3</v>
          </cell>
          <cell r="D81">
            <v>24</v>
          </cell>
          <cell r="E81">
            <v>28</v>
          </cell>
          <cell r="F81">
            <v>20</v>
          </cell>
          <cell r="G81">
            <v>22</v>
          </cell>
          <cell r="H81">
            <v>7</v>
          </cell>
          <cell r="I81">
            <v>10</v>
          </cell>
          <cell r="J81">
            <v>6.6</v>
          </cell>
          <cell r="K81">
            <v>7</v>
          </cell>
          <cell r="L81">
            <v>0</v>
          </cell>
        </row>
        <row r="82">
          <cell r="A82" t="str">
            <v>RAL VANILLE LAIT 0 YAB 5/1</v>
          </cell>
          <cell r="B82">
            <v>6.1</v>
          </cell>
          <cell r="C82">
            <v>6.5</v>
          </cell>
          <cell r="D82">
            <v>22</v>
          </cell>
          <cell r="E82">
            <v>28</v>
          </cell>
          <cell r="F82">
            <v>21</v>
          </cell>
          <cell r="G82">
            <v>23</v>
          </cell>
          <cell r="H82">
            <v>0.5</v>
          </cell>
          <cell r="I82">
            <v>2.5</v>
          </cell>
          <cell r="J82">
            <v>6.3</v>
          </cell>
          <cell r="K82">
            <v>6.6</v>
          </cell>
          <cell r="L82">
            <v>18</v>
          </cell>
        </row>
        <row r="83">
          <cell r="A83" t="str">
            <v>SPECULOOS YAB 5/1</v>
          </cell>
          <cell r="B83">
            <v>5.9</v>
          </cell>
          <cell r="C83">
            <v>6.3</v>
          </cell>
          <cell r="D83">
            <v>25</v>
          </cell>
          <cell r="E83">
            <v>27</v>
          </cell>
          <cell r="F83">
            <v>20</v>
          </cell>
          <cell r="G83">
            <v>22</v>
          </cell>
          <cell r="H83">
            <v>6</v>
          </cell>
          <cell r="I83">
            <v>8</v>
          </cell>
          <cell r="J83">
            <v>6.4</v>
          </cell>
          <cell r="K83">
            <v>6.6</v>
          </cell>
          <cell r="L83">
            <v>24</v>
          </cell>
        </row>
        <row r="84">
          <cell r="A84" t="str">
            <v>VANILLE LAIT 0 YAB 5/1</v>
          </cell>
          <cell r="B84">
            <v>6.1</v>
          </cell>
          <cell r="C84">
            <v>6.5</v>
          </cell>
          <cell r="D84">
            <v>21</v>
          </cell>
          <cell r="E84">
            <v>25</v>
          </cell>
          <cell r="F84">
            <v>21</v>
          </cell>
          <cell r="G84">
            <v>24</v>
          </cell>
          <cell r="H84">
            <v>8</v>
          </cell>
          <cell r="I84">
            <v>11</v>
          </cell>
          <cell r="J84">
            <v>6.6</v>
          </cell>
          <cell r="K84">
            <v>6.9</v>
          </cell>
          <cell r="L84">
            <v>0</v>
          </cell>
        </row>
        <row r="85">
          <cell r="A85" t="str">
            <v>CREOLE LAIT 0 YAB 5/1</v>
          </cell>
          <cell r="B85">
            <v>6.4</v>
          </cell>
          <cell r="C85">
            <v>6.4</v>
          </cell>
          <cell r="D85">
            <v>24</v>
          </cell>
          <cell r="E85">
            <v>26</v>
          </cell>
          <cell r="F85">
            <v>20</v>
          </cell>
          <cell r="G85">
            <v>24</v>
          </cell>
          <cell r="H85">
            <v>6</v>
          </cell>
          <cell r="I85">
            <v>10</v>
          </cell>
          <cell r="J85">
            <v>6.5</v>
          </cell>
          <cell r="K85">
            <v>6.8</v>
          </cell>
          <cell r="L85">
            <v>0</v>
          </cell>
        </row>
        <row r="86">
          <cell r="A86" t="str">
            <v>MILCHREIS UNL 2/1</v>
          </cell>
          <cell r="B86">
            <v>6.15</v>
          </cell>
          <cell r="C86">
            <v>6.55</v>
          </cell>
          <cell r="D86">
            <v>25</v>
          </cell>
          <cell r="E86">
            <v>27</v>
          </cell>
          <cell r="F86">
            <v>23</v>
          </cell>
          <cell r="G86">
            <v>25</v>
          </cell>
          <cell r="H86">
            <v>1</v>
          </cell>
          <cell r="I86">
            <v>4</v>
          </cell>
          <cell r="J86">
            <v>6.6</v>
          </cell>
          <cell r="K86">
            <v>6.8</v>
          </cell>
          <cell r="L86">
            <v>9</v>
          </cell>
        </row>
        <row r="87">
          <cell r="A87" t="str">
            <v>MILCHREIS UNL 5/1</v>
          </cell>
          <cell r="B87">
            <v>6.15</v>
          </cell>
          <cell r="C87">
            <v>6.55</v>
          </cell>
          <cell r="D87">
            <v>25</v>
          </cell>
          <cell r="E87">
            <v>27</v>
          </cell>
          <cell r="F87">
            <v>23</v>
          </cell>
          <cell r="G87">
            <v>25</v>
          </cell>
          <cell r="H87">
            <v>1</v>
          </cell>
          <cell r="I87">
            <v>4</v>
          </cell>
          <cell r="J87">
            <v>6.7</v>
          </cell>
          <cell r="K87">
            <v>6.9</v>
          </cell>
          <cell r="L87">
            <v>9</v>
          </cell>
        </row>
        <row r="88">
          <cell r="A88" t="str">
            <v xml:space="preserve">GELBE GRUTZE UNL 2/1 </v>
          </cell>
          <cell r="B88">
            <v>3.05</v>
          </cell>
          <cell r="C88">
            <v>3.45</v>
          </cell>
          <cell r="D88">
            <v>16.5</v>
          </cell>
          <cell r="E88">
            <v>18.5</v>
          </cell>
          <cell r="F88">
            <v>15</v>
          </cell>
          <cell r="G88">
            <v>17</v>
          </cell>
          <cell r="H88">
            <v>5</v>
          </cell>
          <cell r="I88">
            <v>8</v>
          </cell>
          <cell r="J88">
            <v>3.2</v>
          </cell>
          <cell r="K88">
            <v>3.4</v>
          </cell>
          <cell r="L88">
            <v>12</v>
          </cell>
        </row>
        <row r="89">
          <cell r="A89" t="str">
            <v xml:space="preserve">ROTE GROTZE UNL 5/1 </v>
          </cell>
          <cell r="B89">
            <v>2.95</v>
          </cell>
          <cell r="C89">
            <v>3.35</v>
          </cell>
          <cell r="D89">
            <v>23</v>
          </cell>
          <cell r="E89">
            <v>27</v>
          </cell>
          <cell r="F89">
            <v>24</v>
          </cell>
          <cell r="G89">
            <v>27</v>
          </cell>
          <cell r="H89">
            <v>5</v>
          </cell>
          <cell r="I89">
            <v>7</v>
          </cell>
          <cell r="J89">
            <v>3</v>
          </cell>
          <cell r="K89">
            <v>3.2</v>
          </cell>
          <cell r="L89">
            <v>7</v>
          </cell>
        </row>
        <row r="90">
          <cell r="A90" t="str">
            <v xml:space="preserve">ROTE GROTZE UNL 2/1 </v>
          </cell>
          <cell r="B90">
            <v>2.95</v>
          </cell>
          <cell r="C90">
            <v>3.35</v>
          </cell>
          <cell r="D90">
            <v>23</v>
          </cell>
          <cell r="E90">
            <v>27</v>
          </cell>
          <cell r="F90">
            <v>24</v>
          </cell>
          <cell r="G90">
            <v>27</v>
          </cell>
          <cell r="H90">
            <v>5</v>
          </cell>
          <cell r="I90">
            <v>7</v>
          </cell>
          <cell r="J90">
            <v>3</v>
          </cell>
          <cell r="K90">
            <v>3.2</v>
          </cell>
          <cell r="L90">
            <v>0</v>
          </cell>
        </row>
        <row r="91">
          <cell r="A91" t="str">
            <v>LUKULL KIRSCHEN UNL 2/1</v>
          </cell>
          <cell r="B91">
            <v>2.95</v>
          </cell>
          <cell r="C91">
            <v>3.35</v>
          </cell>
          <cell r="D91">
            <v>27.5</v>
          </cell>
          <cell r="E91">
            <v>31.5</v>
          </cell>
          <cell r="F91">
            <v>26</v>
          </cell>
          <cell r="G91">
            <v>30</v>
          </cell>
          <cell r="H91">
            <v>2</v>
          </cell>
          <cell r="I91">
            <v>5</v>
          </cell>
          <cell r="J91">
            <v>3</v>
          </cell>
          <cell r="K91">
            <v>3.2</v>
          </cell>
          <cell r="L91">
            <v>12</v>
          </cell>
        </row>
        <row r="92">
          <cell r="A92" t="str">
            <v>FRUITS JAUNES 2/1</v>
          </cell>
          <cell r="B92">
            <v>3.2</v>
          </cell>
          <cell r="C92">
            <v>3.6</v>
          </cell>
          <cell r="D92">
            <v>18</v>
          </cell>
          <cell r="E92">
            <v>20</v>
          </cell>
          <cell r="F92">
            <v>17</v>
          </cell>
          <cell r="G92">
            <v>19</v>
          </cell>
          <cell r="H92">
            <v>8</v>
          </cell>
          <cell r="I92">
            <v>13</v>
          </cell>
          <cell r="J92">
            <v>3</v>
          </cell>
          <cell r="K92">
            <v>4</v>
          </cell>
          <cell r="L92">
            <v>18</v>
          </cell>
        </row>
        <row r="93">
          <cell r="A93" t="str">
            <v>FRUITS ROUGES 2/1</v>
          </cell>
          <cell r="B93">
            <v>2.95</v>
          </cell>
          <cell r="C93">
            <v>3.35</v>
          </cell>
          <cell r="D93">
            <v>23</v>
          </cell>
          <cell r="E93">
            <v>25</v>
          </cell>
          <cell r="F93">
            <v>22</v>
          </cell>
          <cell r="G93">
            <v>24</v>
          </cell>
          <cell r="H93">
            <v>8</v>
          </cell>
          <cell r="I93">
            <v>13</v>
          </cell>
          <cell r="J93">
            <v>2.5</v>
          </cell>
          <cell r="K93">
            <v>3.5</v>
          </cell>
          <cell r="L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 t="str">
            <v>SEMOULE CHOCOLAT YAB PP</v>
          </cell>
          <cell r="B95">
            <v>6</v>
          </cell>
          <cell r="C95">
            <v>6.3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6.3</v>
          </cell>
          <cell r="K95">
            <v>6.6</v>
          </cell>
          <cell r="L95">
            <v>24</v>
          </cell>
          <cell r="M95">
            <v>34</v>
          </cell>
          <cell r="N95">
            <v>37</v>
          </cell>
          <cell r="O95">
            <v>36</v>
          </cell>
          <cell r="P95">
            <v>40</v>
          </cell>
        </row>
        <row r="96">
          <cell r="A96" t="str">
            <v>RIZ CHOCO YAB PP</v>
          </cell>
          <cell r="B96">
            <v>5.9</v>
          </cell>
          <cell r="C96">
            <v>6.3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6.5</v>
          </cell>
          <cell r="K96">
            <v>6.8</v>
          </cell>
          <cell r="L96">
            <v>0</v>
          </cell>
          <cell r="M96">
            <v>34</v>
          </cell>
          <cell r="N96">
            <v>37</v>
          </cell>
          <cell r="O96">
            <v>36</v>
          </cell>
          <cell r="P96">
            <v>40</v>
          </cell>
        </row>
        <row r="97">
          <cell r="A97" t="str">
            <v>GATEAU CHOCO BOL ALU YAB 120g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48</v>
          </cell>
        </row>
        <row r="98">
          <cell r="A98" t="str">
            <v>SEMOULE RAISINS CARAMEL YAB PP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56</v>
          </cell>
          <cell r="N98">
            <v>59</v>
          </cell>
        </row>
        <row r="99">
          <cell r="A99" t="str">
            <v>RAL RAISINS CARAMEL YAB PP</v>
          </cell>
          <cell r="B99">
            <v>5.2</v>
          </cell>
          <cell r="C99">
            <v>6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6.3</v>
          </cell>
          <cell r="K99">
            <v>6.6</v>
          </cell>
          <cell r="L99">
            <v>18</v>
          </cell>
          <cell r="M99">
            <v>56</v>
          </cell>
          <cell r="N99">
            <v>59</v>
          </cell>
        </row>
        <row r="100">
          <cell r="A100" t="str">
            <v>CD VANILLE SU PP</v>
          </cell>
          <cell r="B100">
            <v>6.3</v>
          </cell>
          <cell r="C100">
            <v>6.5</v>
          </cell>
          <cell r="D100">
            <v>20.5</v>
          </cell>
          <cell r="E100">
            <v>23.5</v>
          </cell>
          <cell r="F100">
            <v>17</v>
          </cell>
          <cell r="G100">
            <v>19</v>
          </cell>
          <cell r="H100">
            <v>5.5</v>
          </cell>
          <cell r="I100">
            <v>7.5</v>
          </cell>
          <cell r="J100">
            <v>6.6</v>
          </cell>
          <cell r="K100">
            <v>6.8</v>
          </cell>
          <cell r="L100">
            <v>0</v>
          </cell>
        </row>
        <row r="101">
          <cell r="A101" t="str">
            <v>CD PRALINE SU PP</v>
          </cell>
          <cell r="B101">
            <v>6.1</v>
          </cell>
          <cell r="C101">
            <v>6.4</v>
          </cell>
          <cell r="D101">
            <v>25</v>
          </cell>
          <cell r="E101">
            <v>28</v>
          </cell>
          <cell r="F101">
            <v>20.5</v>
          </cell>
          <cell r="G101">
            <v>22.5</v>
          </cell>
          <cell r="H101">
            <v>5</v>
          </cell>
          <cell r="I101">
            <v>7</v>
          </cell>
          <cell r="J101">
            <v>6.6</v>
          </cell>
          <cell r="K101">
            <v>6.8</v>
          </cell>
          <cell r="L101">
            <v>0</v>
          </cell>
        </row>
        <row r="102">
          <cell r="A102" t="str">
            <v>CD CHOCOLAT SU PP</v>
          </cell>
          <cell r="B102">
            <v>6.4</v>
          </cell>
          <cell r="C102">
            <v>6.6</v>
          </cell>
          <cell r="D102">
            <v>23</v>
          </cell>
          <cell r="E102">
            <v>25.5</v>
          </cell>
          <cell r="F102">
            <v>19</v>
          </cell>
          <cell r="G102">
            <v>21</v>
          </cell>
          <cell r="H102">
            <v>6.5</v>
          </cell>
          <cell r="I102">
            <v>8.5</v>
          </cell>
          <cell r="J102">
            <v>6.9</v>
          </cell>
          <cell r="K102">
            <v>7.2</v>
          </cell>
          <cell r="L102">
            <v>0</v>
          </cell>
        </row>
        <row r="103">
          <cell r="A103" t="str">
            <v>CD VANILLE YAB PP</v>
          </cell>
          <cell r="B103">
            <v>6.3</v>
          </cell>
          <cell r="C103">
            <v>6.5</v>
          </cell>
          <cell r="D103">
            <v>20.5</v>
          </cell>
          <cell r="E103">
            <v>23.5</v>
          </cell>
          <cell r="F103">
            <v>17</v>
          </cell>
          <cell r="G103">
            <v>19</v>
          </cell>
          <cell r="H103">
            <v>5.5</v>
          </cell>
          <cell r="I103">
            <v>7.5</v>
          </cell>
          <cell r="J103">
            <v>6.6</v>
          </cell>
          <cell r="K103">
            <v>6.8</v>
          </cell>
          <cell r="L103">
            <v>0</v>
          </cell>
        </row>
        <row r="104">
          <cell r="A104" t="str">
            <v>CD PRALINE YAB PP</v>
          </cell>
          <cell r="B104">
            <v>6.1</v>
          </cell>
          <cell r="C104">
            <v>6.4</v>
          </cell>
          <cell r="D104">
            <v>25</v>
          </cell>
          <cell r="E104">
            <v>28</v>
          </cell>
          <cell r="F104">
            <v>20.5</v>
          </cell>
          <cell r="G104">
            <v>22.5</v>
          </cell>
          <cell r="H104">
            <v>5</v>
          </cell>
          <cell r="I104">
            <v>7</v>
          </cell>
          <cell r="J104">
            <v>6.6</v>
          </cell>
          <cell r="K104">
            <v>6.8</v>
          </cell>
          <cell r="L104">
            <v>0</v>
          </cell>
        </row>
        <row r="105">
          <cell r="A105" t="str">
            <v>CD CHOCOLAT YAB PP</v>
          </cell>
          <cell r="B105">
            <v>6.4</v>
          </cell>
          <cell r="C105">
            <v>6.6</v>
          </cell>
          <cell r="D105">
            <v>23</v>
          </cell>
          <cell r="E105">
            <v>25.5</v>
          </cell>
          <cell r="F105">
            <v>19</v>
          </cell>
          <cell r="G105">
            <v>21</v>
          </cell>
          <cell r="H105">
            <v>6.5</v>
          </cell>
          <cell r="I105">
            <v>8.5</v>
          </cell>
          <cell r="J105">
            <v>6.9</v>
          </cell>
          <cell r="K105">
            <v>7.2</v>
          </cell>
          <cell r="L105">
            <v>0</v>
          </cell>
        </row>
        <row r="106">
          <cell r="A106" t="str">
            <v>RIZ CARA YAB PP</v>
          </cell>
          <cell r="B106">
            <v>5.9</v>
          </cell>
          <cell r="C106">
            <v>6.3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6.4</v>
          </cell>
          <cell r="K106">
            <v>6.7</v>
          </cell>
          <cell r="L106">
            <v>24</v>
          </cell>
          <cell r="M106">
            <v>56</v>
          </cell>
          <cell r="N106">
            <v>59</v>
          </cell>
        </row>
        <row r="107">
          <cell r="A107" t="str">
            <v>SEMOULE CARAMEL YAB PP</v>
          </cell>
          <cell r="B107">
            <v>6</v>
          </cell>
          <cell r="C107">
            <v>6.3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6.4</v>
          </cell>
          <cell r="K107">
            <v>6.7</v>
          </cell>
          <cell r="L107">
            <v>0</v>
          </cell>
          <cell r="M107">
            <v>56</v>
          </cell>
          <cell r="N107">
            <v>59</v>
          </cell>
        </row>
        <row r="108">
          <cell r="A108" t="str">
            <v>RAL YAB PP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18</v>
          </cell>
        </row>
        <row r="109">
          <cell r="A109" t="str">
            <v>NAPPAGE CARAMEL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56</v>
          </cell>
          <cell r="G109">
            <v>59</v>
          </cell>
          <cell r="H109">
            <v>0</v>
          </cell>
          <cell r="I109">
            <v>0</v>
          </cell>
          <cell r="J109">
            <v>5.8</v>
          </cell>
          <cell r="K109">
            <v>6.1</v>
          </cell>
          <cell r="L109">
            <v>0</v>
          </cell>
        </row>
        <row r="110">
          <cell r="A110" t="str">
            <v>NAPPAGE CHOCOLAT</v>
          </cell>
          <cell r="B110">
            <v>0</v>
          </cell>
          <cell r="C110">
            <v>0</v>
          </cell>
          <cell r="D110">
            <v>36</v>
          </cell>
          <cell r="E110">
            <v>40</v>
          </cell>
          <cell r="F110">
            <v>34</v>
          </cell>
          <cell r="G110">
            <v>37</v>
          </cell>
          <cell r="H110">
            <v>0</v>
          </cell>
          <cell r="I110">
            <v>0</v>
          </cell>
          <cell r="J110">
            <v>7</v>
          </cell>
          <cell r="K110">
            <v>7.5</v>
          </cell>
          <cell r="L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</row>
        <row r="112">
          <cell r="A112" t="str">
            <v>VANILLE LAIT 0 YAB 5/1 BIO</v>
          </cell>
          <cell r="B112">
            <v>6.3</v>
          </cell>
          <cell r="C112">
            <v>6.5</v>
          </cell>
          <cell r="D112">
            <v>21</v>
          </cell>
          <cell r="E112">
            <v>24</v>
          </cell>
          <cell r="F112">
            <v>17</v>
          </cell>
          <cell r="G112">
            <v>19</v>
          </cell>
          <cell r="H112">
            <v>4</v>
          </cell>
          <cell r="I112">
            <v>7</v>
          </cell>
          <cell r="J112">
            <v>6.6</v>
          </cell>
          <cell r="K112">
            <v>6.8</v>
          </cell>
          <cell r="L112">
            <v>12</v>
          </cell>
        </row>
        <row r="113">
          <cell r="A113" t="str">
            <v>CARAMEL LAIT 0 YAB 5/1 BIO</v>
          </cell>
          <cell r="B113">
            <v>5.9</v>
          </cell>
          <cell r="C113">
            <v>6.2</v>
          </cell>
          <cell r="D113">
            <v>24</v>
          </cell>
          <cell r="E113">
            <v>27</v>
          </cell>
          <cell r="F113">
            <v>20</v>
          </cell>
          <cell r="G113">
            <v>23</v>
          </cell>
          <cell r="H113">
            <v>6</v>
          </cell>
          <cell r="I113">
            <v>9</v>
          </cell>
          <cell r="J113">
            <v>6.6</v>
          </cell>
          <cell r="K113">
            <v>6.8</v>
          </cell>
          <cell r="L113">
            <v>0</v>
          </cell>
        </row>
        <row r="114">
          <cell r="A114" t="str">
            <v xml:space="preserve">CHOCOLAT LAIT 0 YAB 5/1 BIO </v>
          </cell>
          <cell r="B114">
            <v>6.4</v>
          </cell>
          <cell r="C114">
            <v>6.6</v>
          </cell>
          <cell r="D114">
            <v>24</v>
          </cell>
          <cell r="E114">
            <v>26</v>
          </cell>
          <cell r="F114">
            <v>16</v>
          </cell>
          <cell r="G114">
            <v>20</v>
          </cell>
          <cell r="H114">
            <v>4</v>
          </cell>
          <cell r="I114">
            <v>7</v>
          </cell>
          <cell r="J114">
            <v>6.8</v>
          </cell>
          <cell r="K114">
            <v>7</v>
          </cell>
          <cell r="L114">
            <v>0</v>
          </cell>
        </row>
        <row r="115">
          <cell r="A115">
            <v>0</v>
          </cell>
          <cell r="B115" t="str">
            <v>Ph MINI</v>
          </cell>
          <cell r="C115" t="str">
            <v>Ph MAXI</v>
          </cell>
          <cell r="D115" t="str">
            <v>COOMASSIE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</row>
        <row r="116">
          <cell r="A116" t="str">
            <v>L1A</v>
          </cell>
          <cell r="B116">
            <v>7</v>
          </cell>
          <cell r="C116">
            <v>8</v>
          </cell>
          <cell r="D116">
            <v>1.8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</row>
        <row r="117">
          <cell r="A117" t="str">
            <v>L1B</v>
          </cell>
          <cell r="B117">
            <v>7</v>
          </cell>
          <cell r="C117">
            <v>8</v>
          </cell>
          <cell r="D117">
            <v>1.8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</row>
        <row r="118">
          <cell r="A118" t="str">
            <v>L2</v>
          </cell>
          <cell r="B118">
            <v>7</v>
          </cell>
          <cell r="C118">
            <v>8</v>
          </cell>
          <cell r="D118">
            <v>1.8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</row>
        <row r="119">
          <cell r="A119" t="str">
            <v>L3</v>
          </cell>
          <cell r="B119">
            <v>7</v>
          </cell>
          <cell r="C119">
            <v>8</v>
          </cell>
          <cell r="D119">
            <v>1.8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</row>
        <row r="120">
          <cell r="A120" t="str">
            <v>L3 NAP</v>
          </cell>
          <cell r="B120">
            <v>7</v>
          </cell>
          <cell r="C120">
            <v>8</v>
          </cell>
          <cell r="D120">
            <v>1.8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</row>
        <row r="121">
          <cell r="A121" t="str">
            <v>L3 GAT</v>
          </cell>
          <cell r="B121">
            <v>7</v>
          </cell>
          <cell r="C121">
            <v>8</v>
          </cell>
          <cell r="D121">
            <v>1.8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</row>
        <row r="122">
          <cell r="A122" t="str">
            <v>L4</v>
          </cell>
          <cell r="B122">
            <v>7</v>
          </cell>
          <cell r="C122">
            <v>8</v>
          </cell>
          <cell r="D122">
            <v>1.8</v>
          </cell>
        </row>
        <row r="123">
          <cell r="A123" t="str">
            <v>L4 NAP</v>
          </cell>
          <cell r="B123">
            <v>7</v>
          </cell>
          <cell r="C123">
            <v>8</v>
          </cell>
          <cell r="D123">
            <v>1.8</v>
          </cell>
        </row>
        <row r="124">
          <cell r="A124" t="str">
            <v>L4 GAT</v>
          </cell>
          <cell r="B124">
            <v>7</v>
          </cell>
          <cell r="C124">
            <v>8</v>
          </cell>
          <cell r="D124">
            <v>1.8</v>
          </cell>
        </row>
        <row r="125">
          <cell r="A125" t="str">
            <v>L5A</v>
          </cell>
          <cell r="B125">
            <v>7</v>
          </cell>
          <cell r="C125">
            <v>8</v>
          </cell>
          <cell r="D125">
            <v>1.8</v>
          </cell>
        </row>
        <row r="126">
          <cell r="A126" t="str">
            <v>L5B</v>
          </cell>
          <cell r="B126">
            <v>7</v>
          </cell>
          <cell r="C126">
            <v>8</v>
          </cell>
          <cell r="D126">
            <v>1.8</v>
          </cell>
        </row>
        <row r="127">
          <cell r="A127" t="str">
            <v>L5C</v>
          </cell>
          <cell r="B127">
            <v>7</v>
          </cell>
          <cell r="C127">
            <v>8</v>
          </cell>
          <cell r="D127">
            <v>1.8</v>
          </cell>
        </row>
        <row r="128">
          <cell r="A128" t="str">
            <v>L7</v>
          </cell>
          <cell r="B128">
            <v>7</v>
          </cell>
          <cell r="C128">
            <v>8</v>
          </cell>
          <cell r="D128">
            <v>1.8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128"/>
  <sheetViews>
    <sheetView workbookViewId="0">
      <pane ySplit="3" topLeftCell="A4" activePane="bottomLeft" state="frozen"/>
      <selection pane="bottomLeft" activeCell="O22" sqref="O22"/>
    </sheetView>
  </sheetViews>
  <sheetFormatPr defaultColWidth="11.42578125" defaultRowHeight="15"/>
  <cols>
    <col min="1" max="1" width="37.7109375" style="1" customWidth="1"/>
    <col min="10" max="10" width="15.140625" bestFit="1" customWidth="1"/>
    <col min="11" max="11" width="15.42578125" bestFit="1" customWidth="1"/>
    <col min="13" max="13" width="15.140625" style="33" bestFit="1" customWidth="1"/>
    <col min="14" max="14" width="15.5703125" style="33" bestFit="1" customWidth="1"/>
    <col min="15" max="16" width="11.42578125" style="33"/>
    <col min="230" max="230" width="37.7109375" customWidth="1"/>
    <col min="486" max="486" width="37.7109375" customWidth="1"/>
    <col min="742" max="742" width="37.7109375" customWidth="1"/>
    <col min="998" max="998" width="37.7109375" customWidth="1"/>
    <col min="1254" max="1254" width="37.7109375" customWidth="1"/>
    <col min="1510" max="1510" width="37.7109375" customWidth="1"/>
    <col min="1766" max="1766" width="37.7109375" customWidth="1"/>
    <col min="2022" max="2022" width="37.7109375" customWidth="1"/>
    <col min="2278" max="2278" width="37.7109375" customWidth="1"/>
    <col min="2534" max="2534" width="37.7109375" customWidth="1"/>
    <col min="2790" max="2790" width="37.7109375" customWidth="1"/>
    <col min="3046" max="3046" width="37.7109375" customWidth="1"/>
    <col min="3302" max="3302" width="37.7109375" customWidth="1"/>
    <col min="3558" max="3558" width="37.7109375" customWidth="1"/>
    <col min="3814" max="3814" width="37.7109375" customWidth="1"/>
    <col min="4070" max="4070" width="37.7109375" customWidth="1"/>
    <col min="4326" max="4326" width="37.7109375" customWidth="1"/>
    <col min="4582" max="4582" width="37.7109375" customWidth="1"/>
    <col min="4838" max="4838" width="37.7109375" customWidth="1"/>
    <col min="5094" max="5094" width="37.7109375" customWidth="1"/>
    <col min="5350" max="5350" width="37.7109375" customWidth="1"/>
    <col min="5606" max="5606" width="37.7109375" customWidth="1"/>
    <col min="5862" max="5862" width="37.7109375" customWidth="1"/>
    <col min="6118" max="6118" width="37.7109375" customWidth="1"/>
    <col min="6374" max="6374" width="37.7109375" customWidth="1"/>
    <col min="6630" max="6630" width="37.7109375" customWidth="1"/>
    <col min="6886" max="6886" width="37.7109375" customWidth="1"/>
    <col min="7142" max="7142" width="37.7109375" customWidth="1"/>
    <col min="7398" max="7398" width="37.7109375" customWidth="1"/>
    <col min="7654" max="7654" width="37.7109375" customWidth="1"/>
    <col min="7910" max="7910" width="37.7109375" customWidth="1"/>
    <col min="8166" max="8166" width="37.7109375" customWidth="1"/>
    <col min="8422" max="8422" width="37.7109375" customWidth="1"/>
    <col min="8678" max="8678" width="37.7109375" customWidth="1"/>
    <col min="8934" max="8934" width="37.7109375" customWidth="1"/>
    <col min="9190" max="9190" width="37.7109375" customWidth="1"/>
    <col min="9446" max="9446" width="37.7109375" customWidth="1"/>
    <col min="9702" max="9702" width="37.7109375" customWidth="1"/>
    <col min="9958" max="9958" width="37.7109375" customWidth="1"/>
    <col min="10214" max="10214" width="37.7109375" customWidth="1"/>
    <col min="10470" max="10470" width="37.7109375" customWidth="1"/>
    <col min="10726" max="10726" width="37.7109375" customWidth="1"/>
    <col min="10982" max="10982" width="37.7109375" customWidth="1"/>
    <col min="11238" max="11238" width="37.7109375" customWidth="1"/>
    <col min="11494" max="11494" width="37.7109375" customWidth="1"/>
    <col min="11750" max="11750" width="37.7109375" customWidth="1"/>
    <col min="12006" max="12006" width="37.7109375" customWidth="1"/>
    <col min="12262" max="12262" width="37.7109375" customWidth="1"/>
    <col min="12518" max="12518" width="37.7109375" customWidth="1"/>
    <col min="12774" max="12774" width="37.7109375" customWidth="1"/>
    <col min="13030" max="13030" width="37.7109375" customWidth="1"/>
    <col min="13286" max="13286" width="37.7109375" customWidth="1"/>
    <col min="13542" max="13542" width="37.7109375" customWidth="1"/>
    <col min="13798" max="13798" width="37.7109375" customWidth="1"/>
    <col min="14054" max="14054" width="37.7109375" customWidth="1"/>
    <col min="14310" max="14310" width="37.7109375" customWidth="1"/>
    <col min="14566" max="14566" width="37.7109375" customWidth="1"/>
    <col min="14822" max="14822" width="37.7109375" customWidth="1"/>
    <col min="15078" max="15078" width="37.7109375" customWidth="1"/>
    <col min="15334" max="15334" width="37.7109375" customWidth="1"/>
    <col min="15590" max="15590" width="37.7109375" customWidth="1"/>
    <col min="15846" max="15846" width="37.7109375" customWidth="1"/>
    <col min="16102" max="16102" width="37.7109375" customWidth="1"/>
  </cols>
  <sheetData>
    <row r="2" spans="1:16" ht="15.75" thickBot="1"/>
    <row r="3" spans="1:16" ht="15.75" thickBot="1">
      <c r="A3" s="14" t="s">
        <v>0</v>
      </c>
      <c r="B3" s="15" t="s">
        <v>1</v>
      </c>
      <c r="C3" s="15" t="s">
        <v>2</v>
      </c>
      <c r="D3" s="15" t="s">
        <v>3</v>
      </c>
      <c r="E3" s="15" t="s">
        <v>4</v>
      </c>
      <c r="F3" s="15" t="s">
        <v>5</v>
      </c>
      <c r="G3" s="15" t="s">
        <v>6</v>
      </c>
      <c r="H3" s="15" t="s">
        <v>7</v>
      </c>
      <c r="I3" s="29" t="s">
        <v>8</v>
      </c>
      <c r="J3" s="30" t="s">
        <v>126</v>
      </c>
      <c r="K3" s="31" t="s">
        <v>127</v>
      </c>
      <c r="L3" s="34" t="s">
        <v>130</v>
      </c>
      <c r="M3" s="35" t="s">
        <v>141</v>
      </c>
      <c r="N3" s="35" t="s">
        <v>142</v>
      </c>
      <c r="O3" s="35" t="s">
        <v>3</v>
      </c>
      <c r="P3" s="35" t="s">
        <v>143</v>
      </c>
    </row>
    <row r="4" spans="1:16">
      <c r="A4" s="17" t="s">
        <v>9</v>
      </c>
      <c r="B4" s="16">
        <v>5.2</v>
      </c>
      <c r="C4" s="16">
        <v>5.6</v>
      </c>
      <c r="D4" s="16">
        <v>10</v>
      </c>
      <c r="E4" s="16">
        <v>13</v>
      </c>
      <c r="F4" s="16">
        <v>6</v>
      </c>
      <c r="G4" s="16">
        <v>8</v>
      </c>
      <c r="H4" s="16">
        <v>2</v>
      </c>
      <c r="I4" s="16">
        <v>5</v>
      </c>
      <c r="J4" s="16">
        <v>5.6</v>
      </c>
      <c r="K4" s="16">
        <v>5.8</v>
      </c>
      <c r="L4" s="152">
        <v>13</v>
      </c>
    </row>
    <row r="5" spans="1:16">
      <c r="A5" s="18" t="s">
        <v>17</v>
      </c>
      <c r="B5" s="2">
        <v>5.5</v>
      </c>
      <c r="C5" s="2">
        <v>6</v>
      </c>
      <c r="D5" s="2">
        <v>11.5</v>
      </c>
      <c r="E5" s="2">
        <v>13.5</v>
      </c>
      <c r="F5" s="2">
        <v>7</v>
      </c>
      <c r="G5" s="2">
        <v>10</v>
      </c>
      <c r="H5" s="2">
        <v>1.5</v>
      </c>
      <c r="I5" s="2">
        <v>4.5</v>
      </c>
      <c r="J5" s="2">
        <v>5.7</v>
      </c>
      <c r="K5" s="2">
        <v>6.2</v>
      </c>
      <c r="L5" s="152"/>
    </row>
    <row r="6" spans="1:16">
      <c r="A6" s="18" t="s">
        <v>19</v>
      </c>
      <c r="B6" s="2">
        <v>5.6</v>
      </c>
      <c r="C6" s="2">
        <v>5.8</v>
      </c>
      <c r="D6" s="2">
        <v>12</v>
      </c>
      <c r="E6" s="2">
        <v>15</v>
      </c>
      <c r="F6" s="2">
        <v>7</v>
      </c>
      <c r="G6" s="2">
        <v>10</v>
      </c>
      <c r="H6" s="2">
        <v>2</v>
      </c>
      <c r="I6" s="2">
        <v>5</v>
      </c>
      <c r="J6" s="2">
        <v>5.8</v>
      </c>
      <c r="K6" s="2">
        <v>6.1</v>
      </c>
      <c r="L6" s="152"/>
    </row>
    <row r="7" spans="1:16">
      <c r="A7" s="18" t="s">
        <v>105</v>
      </c>
      <c r="B7" s="2">
        <v>4.9000000000000004</v>
      </c>
      <c r="C7" s="2">
        <v>5.3</v>
      </c>
      <c r="D7" s="2">
        <v>11.5</v>
      </c>
      <c r="E7" s="2">
        <v>14.5</v>
      </c>
      <c r="F7" s="2">
        <v>9</v>
      </c>
      <c r="G7" s="2">
        <v>11</v>
      </c>
      <c r="H7" s="2">
        <v>3</v>
      </c>
      <c r="I7" s="2">
        <v>5</v>
      </c>
      <c r="J7" s="2">
        <v>5.2</v>
      </c>
      <c r="K7" s="2">
        <v>5.5</v>
      </c>
      <c r="L7" s="150"/>
    </row>
    <row r="8" spans="1:16">
      <c r="A8" s="18" t="s">
        <v>14</v>
      </c>
      <c r="B8" s="2">
        <v>5.2</v>
      </c>
      <c r="C8" s="2">
        <v>5.5</v>
      </c>
      <c r="D8" s="2">
        <v>12.5</v>
      </c>
      <c r="E8" s="2">
        <v>14.5</v>
      </c>
      <c r="F8" s="2">
        <v>8</v>
      </c>
      <c r="G8" s="2">
        <v>11</v>
      </c>
      <c r="H8" s="2">
        <v>2</v>
      </c>
      <c r="I8" s="2">
        <v>4</v>
      </c>
      <c r="J8" s="2">
        <v>5.4</v>
      </c>
      <c r="K8" s="2">
        <v>5.6</v>
      </c>
      <c r="L8" s="149">
        <v>10</v>
      </c>
    </row>
    <row r="9" spans="1:16">
      <c r="A9" s="18" t="s">
        <v>15</v>
      </c>
      <c r="B9" s="2">
        <v>5.5</v>
      </c>
      <c r="C9" s="2">
        <v>5.8</v>
      </c>
      <c r="D9" s="2">
        <v>10.5</v>
      </c>
      <c r="E9" s="2">
        <v>13</v>
      </c>
      <c r="F9" s="2">
        <v>7</v>
      </c>
      <c r="G9" s="2">
        <v>10</v>
      </c>
      <c r="H9" s="2">
        <v>4</v>
      </c>
      <c r="I9" s="2">
        <v>6</v>
      </c>
      <c r="J9" s="2">
        <v>5.9</v>
      </c>
      <c r="K9" s="2">
        <v>6.2</v>
      </c>
      <c r="L9" s="150"/>
    </row>
    <row r="10" spans="1:16">
      <c r="A10" s="18" t="s">
        <v>10</v>
      </c>
      <c r="B10" s="2">
        <v>5.8</v>
      </c>
      <c r="C10" s="2">
        <v>6.1</v>
      </c>
      <c r="D10" s="2">
        <v>14</v>
      </c>
      <c r="E10" s="2">
        <v>18</v>
      </c>
      <c r="F10" s="2">
        <v>8.5</v>
      </c>
      <c r="G10" s="2">
        <v>13</v>
      </c>
      <c r="H10" s="2">
        <v>2</v>
      </c>
      <c r="I10" s="2">
        <v>6</v>
      </c>
      <c r="J10" s="2">
        <v>5.8</v>
      </c>
      <c r="K10" s="2">
        <v>6</v>
      </c>
      <c r="L10" s="40">
        <v>13</v>
      </c>
    </row>
    <row r="11" spans="1:16">
      <c r="A11" s="18" t="s">
        <v>12</v>
      </c>
      <c r="B11" s="2">
        <v>5.2</v>
      </c>
      <c r="C11" s="2">
        <v>5.6</v>
      </c>
      <c r="D11" s="2">
        <v>12</v>
      </c>
      <c r="E11" s="2">
        <v>15</v>
      </c>
      <c r="F11" s="2">
        <v>8</v>
      </c>
      <c r="G11" s="2">
        <v>11</v>
      </c>
      <c r="H11" s="2">
        <v>3</v>
      </c>
      <c r="I11" s="2">
        <v>5</v>
      </c>
      <c r="J11" s="2">
        <v>5.3</v>
      </c>
      <c r="K11" s="2">
        <v>5.8</v>
      </c>
      <c r="L11" s="40">
        <v>14</v>
      </c>
    </row>
    <row r="12" spans="1:16">
      <c r="A12" s="18" t="s">
        <v>16</v>
      </c>
      <c r="B12" s="2">
        <v>5.7</v>
      </c>
      <c r="C12" s="2">
        <v>6</v>
      </c>
      <c r="D12" s="2">
        <v>14</v>
      </c>
      <c r="E12" s="2">
        <v>17</v>
      </c>
      <c r="F12" s="2">
        <v>9</v>
      </c>
      <c r="G12" s="2">
        <v>11</v>
      </c>
      <c r="H12" s="2">
        <v>3</v>
      </c>
      <c r="I12" s="2">
        <v>6</v>
      </c>
      <c r="J12" s="2">
        <v>6.1</v>
      </c>
      <c r="K12" s="2">
        <v>6.4</v>
      </c>
      <c r="L12" s="149">
        <v>13</v>
      </c>
    </row>
    <row r="13" spans="1:16">
      <c r="A13" s="18" t="s">
        <v>11</v>
      </c>
      <c r="B13" s="2">
        <v>5.5</v>
      </c>
      <c r="C13" s="2">
        <v>5.7</v>
      </c>
      <c r="D13" s="2">
        <v>10</v>
      </c>
      <c r="E13" s="2">
        <v>12</v>
      </c>
      <c r="F13" s="2">
        <v>6</v>
      </c>
      <c r="G13" s="2">
        <v>8.5</v>
      </c>
      <c r="H13" s="2">
        <v>3.5</v>
      </c>
      <c r="I13" s="2">
        <v>6.5</v>
      </c>
      <c r="J13" s="2">
        <v>5.9</v>
      </c>
      <c r="K13" s="2">
        <v>6.1</v>
      </c>
      <c r="L13" s="152"/>
    </row>
    <row r="14" spans="1:16">
      <c r="A14" s="18" t="s">
        <v>18</v>
      </c>
      <c r="B14" s="2">
        <v>5.5</v>
      </c>
      <c r="C14" s="2">
        <v>5.9</v>
      </c>
      <c r="D14" s="2">
        <v>12.5</v>
      </c>
      <c r="E14" s="2">
        <v>15</v>
      </c>
      <c r="F14" s="2">
        <v>7</v>
      </c>
      <c r="G14" s="2">
        <v>10</v>
      </c>
      <c r="H14" s="2">
        <v>2</v>
      </c>
      <c r="I14" s="2">
        <v>5.5</v>
      </c>
      <c r="J14" s="2">
        <v>5.7</v>
      </c>
      <c r="K14" s="2">
        <v>6.2</v>
      </c>
      <c r="L14" s="152"/>
    </row>
    <row r="15" spans="1:16">
      <c r="A15" s="18" t="s">
        <v>13</v>
      </c>
      <c r="B15" s="2">
        <v>5</v>
      </c>
      <c r="C15" s="2">
        <v>5.5</v>
      </c>
      <c r="D15" s="2">
        <v>18</v>
      </c>
      <c r="E15" s="2">
        <v>21</v>
      </c>
      <c r="F15" s="2">
        <v>13</v>
      </c>
      <c r="G15" s="2">
        <v>16.5</v>
      </c>
      <c r="H15" s="2">
        <v>3</v>
      </c>
      <c r="I15" s="2">
        <v>6.5</v>
      </c>
      <c r="J15" s="2">
        <v>5.6</v>
      </c>
      <c r="K15" s="2">
        <v>5.8</v>
      </c>
      <c r="L15" s="152"/>
    </row>
    <row r="16" spans="1:16">
      <c r="A16" s="18" t="s">
        <v>106</v>
      </c>
      <c r="B16" s="2">
        <v>4.8</v>
      </c>
      <c r="C16" s="2">
        <v>5.2</v>
      </c>
      <c r="D16" s="2">
        <v>15</v>
      </c>
      <c r="E16" s="2">
        <v>18</v>
      </c>
      <c r="F16" s="2">
        <v>10</v>
      </c>
      <c r="G16" s="2">
        <v>12</v>
      </c>
      <c r="H16" s="2">
        <v>1.5</v>
      </c>
      <c r="I16" s="2">
        <v>3.5</v>
      </c>
      <c r="J16" s="2">
        <v>4.9000000000000004</v>
      </c>
      <c r="K16" s="2">
        <v>5.2</v>
      </c>
      <c r="L16" s="150"/>
    </row>
    <row r="17" spans="1:12" ht="6" customHeight="1">
      <c r="A17" s="19"/>
      <c r="B17" s="9"/>
      <c r="C17" s="9"/>
      <c r="D17" s="9"/>
      <c r="E17" s="9"/>
      <c r="F17" s="9"/>
      <c r="G17" s="9"/>
      <c r="H17" s="9"/>
      <c r="I17" s="9"/>
      <c r="J17" s="9"/>
      <c r="K17" s="9"/>
      <c r="L17" s="33"/>
    </row>
    <row r="18" spans="1:12">
      <c r="A18" s="18" t="s">
        <v>22</v>
      </c>
      <c r="B18" s="2">
        <v>5</v>
      </c>
      <c r="C18" s="2">
        <v>5.5</v>
      </c>
      <c r="D18" s="2">
        <v>9.5</v>
      </c>
      <c r="E18" s="2">
        <v>13.5</v>
      </c>
      <c r="F18" s="2">
        <v>6</v>
      </c>
      <c r="G18" s="2">
        <v>10</v>
      </c>
      <c r="H18" s="2">
        <v>1</v>
      </c>
      <c r="I18" s="2">
        <v>4</v>
      </c>
      <c r="J18" s="2">
        <v>5.2</v>
      </c>
      <c r="K18" s="2">
        <v>5.6</v>
      </c>
      <c r="L18" s="151">
        <v>12</v>
      </c>
    </row>
    <row r="19" spans="1:12">
      <c r="A19" s="18" t="s">
        <v>20</v>
      </c>
      <c r="B19" s="2">
        <v>5.3</v>
      </c>
      <c r="C19" s="2">
        <v>5.8</v>
      </c>
      <c r="D19" s="2">
        <v>11</v>
      </c>
      <c r="E19" s="2">
        <v>15</v>
      </c>
      <c r="F19" s="2">
        <v>5</v>
      </c>
      <c r="G19" s="2">
        <v>8</v>
      </c>
      <c r="H19" s="2">
        <v>2.5</v>
      </c>
      <c r="I19" s="2">
        <v>5</v>
      </c>
      <c r="J19" s="2">
        <v>5.5</v>
      </c>
      <c r="K19" s="2">
        <v>6</v>
      </c>
      <c r="L19" s="151"/>
    </row>
    <row r="20" spans="1:12">
      <c r="A20" s="18" t="s">
        <v>21</v>
      </c>
      <c r="B20" s="2">
        <v>5</v>
      </c>
      <c r="C20" s="2">
        <v>5.5</v>
      </c>
      <c r="D20" s="2">
        <v>11.5</v>
      </c>
      <c r="E20" s="2">
        <v>15.5</v>
      </c>
      <c r="F20" s="2">
        <v>5</v>
      </c>
      <c r="G20" s="2">
        <v>9</v>
      </c>
      <c r="H20" s="2">
        <v>0.5</v>
      </c>
      <c r="I20" s="2">
        <v>4</v>
      </c>
      <c r="J20" s="2">
        <v>5</v>
      </c>
      <c r="K20" s="2">
        <v>5.2</v>
      </c>
      <c r="L20" s="151"/>
    </row>
    <row r="21" spans="1:12" ht="6" customHeight="1">
      <c r="A21" s="19"/>
      <c r="B21" s="9"/>
      <c r="C21" s="9"/>
      <c r="D21" s="9"/>
      <c r="E21" s="9"/>
      <c r="F21" s="9"/>
      <c r="G21" s="9"/>
      <c r="H21" s="9"/>
      <c r="I21" s="9"/>
      <c r="J21" s="9"/>
      <c r="K21" s="9"/>
      <c r="L21" s="33"/>
    </row>
    <row r="22" spans="1:12">
      <c r="A22" s="18" t="s">
        <v>23</v>
      </c>
      <c r="B22" s="2">
        <v>5.2</v>
      </c>
      <c r="C22" s="2">
        <v>5.5</v>
      </c>
      <c r="D22" s="2">
        <v>11</v>
      </c>
      <c r="E22" s="2">
        <v>14</v>
      </c>
      <c r="F22" s="2">
        <v>4.5</v>
      </c>
      <c r="G22" s="2">
        <v>8.5</v>
      </c>
      <c r="H22" s="2">
        <v>2</v>
      </c>
      <c r="I22" s="2">
        <v>4</v>
      </c>
      <c r="J22" s="2">
        <v>5.4</v>
      </c>
      <c r="K22" s="2">
        <v>5.8</v>
      </c>
      <c r="L22" s="151">
        <v>14</v>
      </c>
    </row>
    <row r="23" spans="1:12">
      <c r="A23" s="18" t="s">
        <v>109</v>
      </c>
      <c r="B23" s="2">
        <v>5.8</v>
      </c>
      <c r="C23" s="2">
        <v>6.1</v>
      </c>
      <c r="D23" s="2">
        <v>10.5</v>
      </c>
      <c r="E23" s="2">
        <v>14.5</v>
      </c>
      <c r="F23" s="2"/>
      <c r="G23" s="2"/>
      <c r="H23" s="2">
        <v>5</v>
      </c>
      <c r="I23" s="2">
        <v>8</v>
      </c>
      <c r="J23" s="2">
        <v>6</v>
      </c>
      <c r="K23" s="2">
        <v>6.4</v>
      </c>
      <c r="L23" s="151"/>
    </row>
    <row r="24" spans="1:12">
      <c r="A24" s="18" t="s">
        <v>26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40"/>
    </row>
    <row r="25" spans="1:12">
      <c r="A25" s="18" t="s">
        <v>25</v>
      </c>
      <c r="B25" s="2">
        <v>5.7</v>
      </c>
      <c r="C25" s="2">
        <v>6</v>
      </c>
      <c r="D25" s="2">
        <v>11</v>
      </c>
      <c r="E25" s="2">
        <v>14</v>
      </c>
      <c r="F25" s="2">
        <v>7</v>
      </c>
      <c r="G25" s="2">
        <v>11</v>
      </c>
      <c r="H25" s="2">
        <v>0.5</v>
      </c>
      <c r="I25" s="2">
        <v>4</v>
      </c>
      <c r="J25" s="2">
        <v>6</v>
      </c>
      <c r="K25" s="2">
        <v>6.4</v>
      </c>
      <c r="L25" s="151">
        <v>14</v>
      </c>
    </row>
    <row r="26" spans="1:12">
      <c r="A26" s="18" t="s">
        <v>24</v>
      </c>
      <c r="B26" s="2">
        <v>5.8</v>
      </c>
      <c r="C26" s="2">
        <v>6.2</v>
      </c>
      <c r="D26" s="2">
        <v>13.5</v>
      </c>
      <c r="E26" s="2">
        <v>17.5</v>
      </c>
      <c r="F26" s="2">
        <v>5</v>
      </c>
      <c r="G26" s="2">
        <v>9</v>
      </c>
      <c r="H26" s="2">
        <v>5</v>
      </c>
      <c r="I26" s="2">
        <v>8.5</v>
      </c>
      <c r="J26" s="2">
        <v>6.2</v>
      </c>
      <c r="K26" s="2">
        <v>6.4</v>
      </c>
      <c r="L26" s="151"/>
    </row>
    <row r="27" spans="1:12">
      <c r="A27" s="18" t="s">
        <v>107</v>
      </c>
      <c r="B27" s="2">
        <v>5.6</v>
      </c>
      <c r="C27" s="2">
        <v>5.9</v>
      </c>
      <c r="D27" s="2">
        <v>11</v>
      </c>
      <c r="E27" s="2">
        <v>14</v>
      </c>
      <c r="F27" s="2">
        <v>7</v>
      </c>
      <c r="G27" s="2">
        <v>9</v>
      </c>
      <c r="H27" s="2">
        <v>2</v>
      </c>
      <c r="I27" s="2">
        <v>6</v>
      </c>
      <c r="J27" s="2">
        <v>5.6</v>
      </c>
      <c r="K27" s="2">
        <v>5.9</v>
      </c>
      <c r="L27" s="151"/>
    </row>
    <row r="28" spans="1:12" ht="6" customHeight="1">
      <c r="A28" s="19"/>
      <c r="B28" s="9"/>
      <c r="C28" s="9"/>
      <c r="D28" s="9"/>
      <c r="E28" s="9"/>
      <c r="F28" s="9"/>
      <c r="G28" s="9"/>
      <c r="H28" s="9"/>
      <c r="I28" s="9"/>
      <c r="J28" s="9"/>
      <c r="K28" s="9"/>
      <c r="L28" s="33"/>
    </row>
    <row r="29" spans="1:12">
      <c r="A29" s="18" t="s">
        <v>173</v>
      </c>
      <c r="B29" s="2">
        <v>6.5</v>
      </c>
      <c r="C29" s="2">
        <v>6.6999999999999531</v>
      </c>
      <c r="D29" s="2">
        <v>25</v>
      </c>
      <c r="E29" s="2">
        <v>28</v>
      </c>
      <c r="F29" s="2">
        <v>23</v>
      </c>
      <c r="G29" s="2">
        <v>26</v>
      </c>
      <c r="H29" s="2">
        <v>5</v>
      </c>
      <c r="I29" s="2">
        <v>7</v>
      </c>
      <c r="J29" s="2">
        <v>6.7</v>
      </c>
      <c r="K29" s="2">
        <v>6.9</v>
      </c>
      <c r="L29" s="151">
        <v>12</v>
      </c>
    </row>
    <row r="30" spans="1:12">
      <c r="A30" s="18" t="s">
        <v>174</v>
      </c>
      <c r="B30" s="2">
        <v>6.5</v>
      </c>
      <c r="C30" s="2">
        <v>6.7</v>
      </c>
      <c r="D30" s="2">
        <v>25</v>
      </c>
      <c r="E30" s="2">
        <v>28</v>
      </c>
      <c r="F30" s="2">
        <v>23</v>
      </c>
      <c r="G30" s="2">
        <v>26</v>
      </c>
      <c r="H30" s="2">
        <v>5</v>
      </c>
      <c r="I30" s="2">
        <v>7</v>
      </c>
      <c r="J30" s="2">
        <v>6.7</v>
      </c>
      <c r="K30" s="2">
        <v>6.9</v>
      </c>
      <c r="L30" s="151"/>
    </row>
    <row r="31" spans="1:12">
      <c r="A31" s="18" t="s">
        <v>175</v>
      </c>
      <c r="B31" s="2">
        <v>6.4000000000000323</v>
      </c>
      <c r="C31" s="2">
        <v>6.5</v>
      </c>
      <c r="D31" s="2">
        <v>22</v>
      </c>
      <c r="E31" s="2">
        <v>24</v>
      </c>
      <c r="F31" s="2">
        <v>21.5</v>
      </c>
      <c r="G31" s="2">
        <v>23.5</v>
      </c>
      <c r="H31" s="2">
        <v>5</v>
      </c>
      <c r="I31" s="2">
        <v>9</v>
      </c>
      <c r="J31" s="2">
        <v>6.4000000000000323</v>
      </c>
      <c r="K31" s="2">
        <v>6.7</v>
      </c>
      <c r="L31" s="151"/>
    </row>
    <row r="32" spans="1:12">
      <c r="A32" s="18" t="s">
        <v>176</v>
      </c>
      <c r="B32" s="2">
        <v>6.4</v>
      </c>
      <c r="C32" s="2">
        <v>6.5</v>
      </c>
      <c r="D32" s="2">
        <v>21.5</v>
      </c>
      <c r="E32" s="2">
        <v>24.5</v>
      </c>
      <c r="F32" s="2">
        <v>21</v>
      </c>
      <c r="G32" s="2">
        <v>24</v>
      </c>
      <c r="H32" s="2">
        <v>5</v>
      </c>
      <c r="I32" s="2">
        <v>9</v>
      </c>
      <c r="J32" s="2">
        <v>6.4</v>
      </c>
      <c r="K32" s="2">
        <v>6.7</v>
      </c>
      <c r="L32" s="151"/>
    </row>
    <row r="33" spans="1:12">
      <c r="A33" s="20" t="s">
        <v>177</v>
      </c>
      <c r="B33" s="10">
        <v>6.3</v>
      </c>
      <c r="C33" s="10">
        <v>6.5</v>
      </c>
      <c r="D33" s="10">
        <v>20</v>
      </c>
      <c r="E33" s="10">
        <v>22</v>
      </c>
      <c r="F33" s="10">
        <v>18</v>
      </c>
      <c r="G33" s="10">
        <v>22</v>
      </c>
      <c r="H33" s="10">
        <v>7</v>
      </c>
      <c r="I33" s="10">
        <v>10</v>
      </c>
      <c r="J33" s="10">
        <v>6.6</v>
      </c>
      <c r="K33" s="40">
        <v>6.8</v>
      </c>
      <c r="L33" s="151">
        <v>14</v>
      </c>
    </row>
    <row r="34" spans="1:12">
      <c r="A34" s="20" t="s">
        <v>178</v>
      </c>
      <c r="B34" s="10">
        <v>6.3</v>
      </c>
      <c r="C34" s="10">
        <v>6.6</v>
      </c>
      <c r="D34" s="10">
        <v>20</v>
      </c>
      <c r="E34" s="10">
        <v>22</v>
      </c>
      <c r="F34" s="10">
        <v>17</v>
      </c>
      <c r="G34" s="10">
        <v>20</v>
      </c>
      <c r="H34" s="10">
        <v>5</v>
      </c>
      <c r="I34" s="10">
        <v>7</v>
      </c>
      <c r="J34" s="10">
        <v>6.7</v>
      </c>
      <c r="K34" s="40">
        <v>6.9</v>
      </c>
      <c r="L34" s="151"/>
    </row>
    <row r="35" spans="1:12">
      <c r="A35" s="19"/>
      <c r="B35" s="9"/>
      <c r="C35" s="9"/>
      <c r="D35" s="9"/>
      <c r="E35" s="9"/>
      <c r="F35" s="9"/>
      <c r="G35" s="9"/>
      <c r="H35" s="9"/>
      <c r="I35" s="9"/>
      <c r="J35" s="9"/>
      <c r="K35" s="9"/>
      <c r="L35" s="33"/>
    </row>
    <row r="36" spans="1:12">
      <c r="A36" s="18" t="s">
        <v>27</v>
      </c>
      <c r="B36" s="2">
        <v>5.3000000000000069</v>
      </c>
      <c r="C36" s="2">
        <v>5.6999999999999966</v>
      </c>
      <c r="D36" s="2">
        <v>11.5</v>
      </c>
      <c r="E36" s="2">
        <v>14.5</v>
      </c>
      <c r="F36" s="2">
        <v>8</v>
      </c>
      <c r="G36" s="2">
        <v>10</v>
      </c>
      <c r="H36" s="2">
        <v>1</v>
      </c>
      <c r="I36" s="2">
        <v>4</v>
      </c>
      <c r="J36" s="2">
        <v>5.6</v>
      </c>
      <c r="K36" s="2">
        <v>6</v>
      </c>
      <c r="L36" s="40">
        <v>9</v>
      </c>
    </row>
    <row r="37" spans="1:12">
      <c r="A37" s="18" t="s">
        <v>28</v>
      </c>
      <c r="B37" s="2">
        <v>5</v>
      </c>
      <c r="C37" s="2">
        <v>5.3</v>
      </c>
      <c r="D37" s="2">
        <v>11</v>
      </c>
      <c r="E37" s="2">
        <v>14</v>
      </c>
      <c r="F37" s="2">
        <v>7</v>
      </c>
      <c r="G37" s="2">
        <v>10</v>
      </c>
      <c r="H37" s="2">
        <v>2</v>
      </c>
      <c r="I37" s="2">
        <v>5.5</v>
      </c>
      <c r="J37" s="2">
        <v>4.9000000000000004</v>
      </c>
      <c r="K37" s="2">
        <v>5.2</v>
      </c>
      <c r="L37" s="40">
        <v>13</v>
      </c>
    </row>
    <row r="38" spans="1:12">
      <c r="A38" s="21" t="s">
        <v>104</v>
      </c>
      <c r="B38" s="8">
        <v>5.7</v>
      </c>
      <c r="C38" s="8">
        <v>5.9</v>
      </c>
      <c r="D38" s="8">
        <v>15</v>
      </c>
      <c r="E38" s="8">
        <v>18</v>
      </c>
      <c r="F38" s="8">
        <v>11</v>
      </c>
      <c r="G38" s="8">
        <v>14</v>
      </c>
      <c r="H38" s="8">
        <v>0.5</v>
      </c>
      <c r="I38" s="8">
        <v>3</v>
      </c>
      <c r="J38" s="8">
        <v>5.9</v>
      </c>
      <c r="K38" s="6">
        <v>6.3</v>
      </c>
      <c r="L38" s="40">
        <v>12</v>
      </c>
    </row>
    <row r="39" spans="1:12">
      <c r="A39" s="18" t="s">
        <v>29</v>
      </c>
      <c r="B39" s="2">
        <v>5</v>
      </c>
      <c r="C39" s="2">
        <v>5.400000000000003</v>
      </c>
      <c r="D39" s="2">
        <v>13.5</v>
      </c>
      <c r="E39" s="2">
        <v>17</v>
      </c>
      <c r="F39" s="2">
        <v>10</v>
      </c>
      <c r="G39" s="2">
        <v>14</v>
      </c>
      <c r="H39" s="2">
        <v>1</v>
      </c>
      <c r="I39" s="2">
        <v>5</v>
      </c>
      <c r="J39" s="2">
        <v>5</v>
      </c>
      <c r="K39" s="2">
        <v>5.400000000000003</v>
      </c>
      <c r="L39" s="151">
        <v>13</v>
      </c>
    </row>
    <row r="40" spans="1:12">
      <c r="A40" s="18" t="s">
        <v>30</v>
      </c>
      <c r="B40" s="2">
        <v>5</v>
      </c>
      <c r="C40" s="2">
        <v>5.3</v>
      </c>
      <c r="D40" s="2">
        <v>10.5</v>
      </c>
      <c r="E40" s="2">
        <v>13.5</v>
      </c>
      <c r="F40" s="2">
        <v>8</v>
      </c>
      <c r="G40" s="2">
        <v>10</v>
      </c>
      <c r="H40" s="2">
        <v>3</v>
      </c>
      <c r="I40" s="2">
        <v>6</v>
      </c>
      <c r="J40" s="2">
        <v>5.2</v>
      </c>
      <c r="K40" s="2">
        <v>5.7</v>
      </c>
      <c r="L40" s="151"/>
    </row>
    <row r="41" spans="1:12" ht="15" customHeight="1">
      <c r="A41" s="18" t="s">
        <v>31</v>
      </c>
      <c r="B41" s="2">
        <v>5.300000000000006</v>
      </c>
      <c r="C41" s="2">
        <v>5.6000000000000059</v>
      </c>
      <c r="D41" s="2">
        <v>11.5</v>
      </c>
      <c r="E41" s="2">
        <v>13.5</v>
      </c>
      <c r="F41" s="2">
        <v>6</v>
      </c>
      <c r="G41" s="2">
        <v>11</v>
      </c>
      <c r="H41" s="2">
        <v>1</v>
      </c>
      <c r="I41" s="2">
        <v>4</v>
      </c>
      <c r="J41" s="2">
        <v>5.6</v>
      </c>
      <c r="K41" s="2">
        <v>6</v>
      </c>
      <c r="L41" s="151"/>
    </row>
    <row r="42" spans="1:12">
      <c r="A42" s="18" t="s">
        <v>32</v>
      </c>
      <c r="B42" s="2">
        <v>5.5</v>
      </c>
      <c r="C42" s="2">
        <v>5.8000000000000016</v>
      </c>
      <c r="D42" s="2">
        <v>10.5</v>
      </c>
      <c r="E42" s="2">
        <v>13.5</v>
      </c>
      <c r="F42" s="2">
        <v>7</v>
      </c>
      <c r="G42" s="2">
        <v>10</v>
      </c>
      <c r="H42" s="2">
        <v>3</v>
      </c>
      <c r="I42" s="2">
        <v>6</v>
      </c>
      <c r="J42" s="2">
        <v>6.1</v>
      </c>
      <c r="K42" s="2">
        <v>6.3</v>
      </c>
      <c r="L42" s="40">
        <v>9</v>
      </c>
    </row>
    <row r="43" spans="1:12">
      <c r="A43" s="18" t="s">
        <v>33</v>
      </c>
      <c r="B43" s="2">
        <v>5.6</v>
      </c>
      <c r="C43" s="2">
        <v>5.9</v>
      </c>
      <c r="D43" s="2">
        <v>15</v>
      </c>
      <c r="E43" s="2">
        <v>19</v>
      </c>
      <c r="F43" s="2"/>
      <c r="G43" s="2"/>
      <c r="H43" s="2">
        <v>0.5</v>
      </c>
      <c r="I43" s="2">
        <v>4</v>
      </c>
      <c r="J43" s="2">
        <v>5.8</v>
      </c>
      <c r="K43" s="2">
        <v>6.2</v>
      </c>
      <c r="L43" s="151">
        <v>13</v>
      </c>
    </row>
    <row r="44" spans="1:12">
      <c r="A44" s="18" t="s">
        <v>34</v>
      </c>
      <c r="B44" s="2">
        <v>4.7000000000000108</v>
      </c>
      <c r="C44" s="2">
        <v>5.1000000000000147</v>
      </c>
      <c r="D44" s="2">
        <v>14</v>
      </c>
      <c r="E44" s="2">
        <v>17</v>
      </c>
      <c r="F44" s="2">
        <v>10</v>
      </c>
      <c r="G44" s="2">
        <v>12</v>
      </c>
      <c r="H44" s="2">
        <v>0.5</v>
      </c>
      <c r="I44" s="2">
        <v>2</v>
      </c>
      <c r="J44" s="2">
        <v>4.8</v>
      </c>
      <c r="K44" s="2">
        <v>5.2</v>
      </c>
      <c r="L44" s="151"/>
    </row>
    <row r="45" spans="1:12">
      <c r="A45" s="18" t="s">
        <v>35</v>
      </c>
      <c r="B45" s="2">
        <v>4.900000000000003</v>
      </c>
      <c r="C45" s="2">
        <v>5.3000000000000025</v>
      </c>
      <c r="D45" s="2">
        <v>10.5</v>
      </c>
      <c r="E45" s="2">
        <v>13</v>
      </c>
      <c r="F45" s="2">
        <v>7</v>
      </c>
      <c r="G45" s="2">
        <v>9</v>
      </c>
      <c r="H45" s="2">
        <v>1</v>
      </c>
      <c r="I45" s="2">
        <v>5</v>
      </c>
      <c r="J45" s="2">
        <v>5</v>
      </c>
      <c r="K45" s="2">
        <v>5.5</v>
      </c>
      <c r="L45" s="151"/>
    </row>
    <row r="46" spans="1:12">
      <c r="A46" s="18" t="s">
        <v>36</v>
      </c>
      <c r="B46" s="2">
        <v>4.2999999999999838</v>
      </c>
      <c r="C46" s="2">
        <v>4.7000000000000179</v>
      </c>
      <c r="D46" s="2">
        <v>13.5</v>
      </c>
      <c r="E46" s="2">
        <v>15.5</v>
      </c>
      <c r="F46" s="2">
        <v>12</v>
      </c>
      <c r="G46" s="2">
        <v>14</v>
      </c>
      <c r="H46" s="2">
        <v>0.5</v>
      </c>
      <c r="I46" s="2">
        <v>2.5</v>
      </c>
      <c r="J46" s="2">
        <v>4.4000000000000004</v>
      </c>
      <c r="K46" s="2">
        <v>4.7</v>
      </c>
      <c r="L46" s="151"/>
    </row>
    <row r="47" spans="1:12">
      <c r="A47" s="19"/>
      <c r="B47" s="9"/>
      <c r="C47" s="9"/>
      <c r="D47" s="9"/>
      <c r="E47" s="9"/>
      <c r="F47" s="9"/>
      <c r="G47" s="9"/>
      <c r="H47" s="9"/>
      <c r="I47" s="9"/>
      <c r="J47" s="9"/>
      <c r="K47" s="9"/>
      <c r="L47" s="33"/>
    </row>
    <row r="48" spans="1:12">
      <c r="A48" s="18" t="s">
        <v>37</v>
      </c>
      <c r="B48" s="2">
        <v>5.3999999999999932</v>
      </c>
      <c r="C48" s="2">
        <v>5.6999999999999931</v>
      </c>
      <c r="D48" s="2">
        <v>8.5</v>
      </c>
      <c r="E48" s="2">
        <v>10.5</v>
      </c>
      <c r="F48" s="2">
        <v>6.5</v>
      </c>
      <c r="G48" s="2">
        <v>8.5</v>
      </c>
      <c r="H48" s="2">
        <v>10</v>
      </c>
      <c r="I48" s="2">
        <v>12</v>
      </c>
      <c r="J48" s="2">
        <v>5.9</v>
      </c>
      <c r="K48" s="2">
        <v>6.3</v>
      </c>
      <c r="L48" s="151">
        <v>12</v>
      </c>
    </row>
    <row r="49" spans="1:12">
      <c r="A49" s="18" t="s">
        <v>38</v>
      </c>
      <c r="B49" s="2">
        <v>5.3000000000000025</v>
      </c>
      <c r="C49" s="2">
        <v>5.7000000000000011</v>
      </c>
      <c r="D49" s="2">
        <v>6</v>
      </c>
      <c r="E49" s="2">
        <v>8.7999999999999687</v>
      </c>
      <c r="F49" s="2">
        <v>6</v>
      </c>
      <c r="G49" s="2">
        <v>8</v>
      </c>
      <c r="H49" s="2">
        <v>8</v>
      </c>
      <c r="I49" s="2">
        <v>11</v>
      </c>
      <c r="J49" s="2">
        <v>5.6</v>
      </c>
      <c r="K49" s="2">
        <v>6</v>
      </c>
      <c r="L49" s="151"/>
    </row>
    <row r="50" spans="1:12">
      <c r="A50" s="18" t="s">
        <v>39</v>
      </c>
      <c r="B50" s="2">
        <v>5.8000000000000052</v>
      </c>
      <c r="C50" s="2">
        <v>6.199999999999994</v>
      </c>
      <c r="D50" s="2">
        <v>10</v>
      </c>
      <c r="E50" s="2">
        <v>12.200000000000006</v>
      </c>
      <c r="F50" s="2">
        <v>7</v>
      </c>
      <c r="G50" s="2">
        <v>10</v>
      </c>
      <c r="H50" s="2">
        <v>12.5</v>
      </c>
      <c r="I50" s="2">
        <v>14.5</v>
      </c>
      <c r="J50" s="2">
        <v>6.3</v>
      </c>
      <c r="K50" s="2">
        <v>6.7</v>
      </c>
      <c r="L50" s="151"/>
    </row>
    <row r="51" spans="1:12">
      <c r="A51" s="19"/>
      <c r="B51" s="9"/>
      <c r="C51" s="9"/>
      <c r="D51" s="9"/>
      <c r="E51" s="9"/>
      <c r="F51" s="9"/>
      <c r="G51" s="9"/>
      <c r="H51" s="9"/>
      <c r="I51" s="9"/>
      <c r="J51" s="9"/>
      <c r="K51" s="9"/>
      <c r="L51" s="33"/>
    </row>
    <row r="52" spans="1:12">
      <c r="A52" s="18" t="s">
        <v>40</v>
      </c>
      <c r="B52" s="2">
        <v>5</v>
      </c>
      <c r="C52" s="2">
        <v>5.3</v>
      </c>
      <c r="D52" s="2">
        <v>8</v>
      </c>
      <c r="E52" s="2">
        <v>11</v>
      </c>
      <c r="F52" s="2">
        <v>5.5</v>
      </c>
      <c r="G52" s="2">
        <v>8</v>
      </c>
      <c r="H52" s="2">
        <v>2</v>
      </c>
      <c r="I52" s="2">
        <v>5</v>
      </c>
      <c r="J52" s="2">
        <v>5.2</v>
      </c>
      <c r="K52" s="2">
        <v>5.5</v>
      </c>
      <c r="L52" s="151">
        <v>12</v>
      </c>
    </row>
    <row r="53" spans="1:12" ht="14.25" customHeight="1">
      <c r="A53" s="18" t="s">
        <v>41</v>
      </c>
      <c r="B53" s="2">
        <v>5</v>
      </c>
      <c r="C53" s="2">
        <v>6</v>
      </c>
      <c r="D53" s="2">
        <v>8.5</v>
      </c>
      <c r="E53" s="2">
        <v>11</v>
      </c>
      <c r="F53" s="2">
        <v>6</v>
      </c>
      <c r="G53" s="2">
        <v>8</v>
      </c>
      <c r="H53" s="2">
        <v>2</v>
      </c>
      <c r="I53" s="2">
        <v>4</v>
      </c>
      <c r="J53" s="2">
        <v>6</v>
      </c>
      <c r="K53" s="2">
        <v>6.2</v>
      </c>
      <c r="L53" s="151"/>
    </row>
    <row r="54" spans="1:12">
      <c r="A54" s="18" t="s">
        <v>42</v>
      </c>
      <c r="B54" s="2">
        <v>5</v>
      </c>
      <c r="C54" s="2">
        <v>6</v>
      </c>
      <c r="D54" s="2">
        <v>9</v>
      </c>
      <c r="E54" s="2">
        <v>12</v>
      </c>
      <c r="F54" s="2">
        <v>7</v>
      </c>
      <c r="G54" s="2">
        <v>8</v>
      </c>
      <c r="H54" s="2">
        <v>1</v>
      </c>
      <c r="I54" s="2">
        <v>4</v>
      </c>
      <c r="J54" s="2">
        <v>6</v>
      </c>
      <c r="K54" s="2">
        <v>6.3</v>
      </c>
      <c r="L54" s="151"/>
    </row>
    <row r="55" spans="1:12">
      <c r="A55" s="19"/>
      <c r="B55" s="9"/>
      <c r="C55" s="9"/>
      <c r="D55" s="9"/>
      <c r="E55" s="9"/>
      <c r="F55" s="9"/>
      <c r="G55" s="9"/>
      <c r="H55" s="9"/>
      <c r="I55" s="9"/>
      <c r="J55" s="9"/>
      <c r="K55" s="9"/>
      <c r="L55" s="33"/>
    </row>
    <row r="56" spans="1:12">
      <c r="A56" s="22" t="s">
        <v>43</v>
      </c>
      <c r="B56" s="3">
        <v>6</v>
      </c>
      <c r="C56" s="3">
        <v>6.4</v>
      </c>
      <c r="D56" s="3">
        <v>23.5</v>
      </c>
      <c r="E56" s="3">
        <v>27.5</v>
      </c>
      <c r="F56" s="3">
        <v>20</v>
      </c>
      <c r="G56" s="3">
        <v>23</v>
      </c>
      <c r="H56" s="3">
        <v>8</v>
      </c>
      <c r="I56" s="3">
        <v>12</v>
      </c>
      <c r="J56" s="3">
        <v>6.25</v>
      </c>
      <c r="K56" s="2">
        <v>6.65</v>
      </c>
      <c r="L56" s="151">
        <v>24</v>
      </c>
    </row>
    <row r="57" spans="1:12" ht="13.5" customHeight="1">
      <c r="A57" s="22" t="s">
        <v>44</v>
      </c>
      <c r="B57" s="3">
        <v>5.8</v>
      </c>
      <c r="C57" s="3">
        <v>6.2</v>
      </c>
      <c r="D57" s="3">
        <v>25</v>
      </c>
      <c r="E57" s="3">
        <v>29</v>
      </c>
      <c r="F57" s="3">
        <v>20</v>
      </c>
      <c r="G57" s="3">
        <v>24</v>
      </c>
      <c r="H57" s="3">
        <v>8</v>
      </c>
      <c r="I57" s="3">
        <v>11</v>
      </c>
      <c r="J57" s="3">
        <v>6.3</v>
      </c>
      <c r="K57" s="2">
        <v>6.6</v>
      </c>
      <c r="L57" s="151"/>
    </row>
    <row r="58" spans="1:12">
      <c r="A58" s="22" t="s">
        <v>45</v>
      </c>
      <c r="B58" s="3">
        <v>6.1</v>
      </c>
      <c r="C58" s="3">
        <v>6.5</v>
      </c>
      <c r="D58" s="3">
        <v>23.5</v>
      </c>
      <c r="E58" s="3">
        <v>27.5</v>
      </c>
      <c r="F58" s="3">
        <v>18</v>
      </c>
      <c r="G58" s="3">
        <v>21</v>
      </c>
      <c r="H58" s="3">
        <v>7</v>
      </c>
      <c r="I58" s="3">
        <v>11</v>
      </c>
      <c r="J58" s="3">
        <v>6.7</v>
      </c>
      <c r="K58" s="2">
        <v>7</v>
      </c>
      <c r="L58" s="151"/>
    </row>
    <row r="59" spans="1:12">
      <c r="A59" s="22" t="s">
        <v>46</v>
      </c>
      <c r="B59" s="3">
        <v>6.2</v>
      </c>
      <c r="C59" s="3">
        <v>6.6</v>
      </c>
      <c r="D59" s="3">
        <v>21</v>
      </c>
      <c r="E59" s="3">
        <v>24</v>
      </c>
      <c r="F59" s="3">
        <v>18</v>
      </c>
      <c r="G59" s="3">
        <v>21</v>
      </c>
      <c r="H59" s="3">
        <v>10</v>
      </c>
      <c r="I59" s="3">
        <v>15</v>
      </c>
      <c r="J59" s="3">
        <v>6.6</v>
      </c>
      <c r="K59" s="2">
        <v>6.8</v>
      </c>
      <c r="L59" s="151"/>
    </row>
    <row r="60" spans="1:12">
      <c r="A60" s="22" t="s">
        <v>47</v>
      </c>
      <c r="B60" s="3">
        <v>6</v>
      </c>
      <c r="C60" s="3">
        <v>6.4</v>
      </c>
      <c r="D60" s="3">
        <v>22</v>
      </c>
      <c r="E60" s="3">
        <v>26</v>
      </c>
      <c r="F60" s="3">
        <v>18</v>
      </c>
      <c r="G60" s="3">
        <v>22</v>
      </c>
      <c r="H60" s="3">
        <v>8</v>
      </c>
      <c r="I60" s="3">
        <v>13</v>
      </c>
      <c r="J60" s="3">
        <v>6.5</v>
      </c>
      <c r="K60" s="2">
        <v>6.8</v>
      </c>
      <c r="L60" s="151"/>
    </row>
    <row r="61" spans="1:12" ht="15" customHeight="1">
      <c r="A61" s="22" t="s">
        <v>48</v>
      </c>
      <c r="B61" s="3">
        <v>6.2</v>
      </c>
      <c r="C61" s="3">
        <v>6.5</v>
      </c>
      <c r="D61" s="3">
        <v>25</v>
      </c>
      <c r="E61" s="3">
        <v>31</v>
      </c>
      <c r="F61" s="3">
        <v>20</v>
      </c>
      <c r="G61" s="3">
        <v>24</v>
      </c>
      <c r="H61" s="3">
        <v>0.5</v>
      </c>
      <c r="I61" s="3">
        <v>2</v>
      </c>
      <c r="J61" s="3">
        <v>6.3</v>
      </c>
      <c r="K61" s="2">
        <v>6.7</v>
      </c>
      <c r="L61" s="151"/>
    </row>
    <row r="62" spans="1:12">
      <c r="A62" s="22" t="s">
        <v>49</v>
      </c>
      <c r="B62" s="3">
        <v>6.1</v>
      </c>
      <c r="C62" s="3">
        <v>6.5</v>
      </c>
      <c r="D62" s="3">
        <v>21.5</v>
      </c>
      <c r="E62" s="3">
        <v>25.5</v>
      </c>
      <c r="F62" s="3">
        <v>18</v>
      </c>
      <c r="G62" s="3">
        <v>21</v>
      </c>
      <c r="H62" s="3">
        <v>8</v>
      </c>
      <c r="I62" s="3">
        <v>13</v>
      </c>
      <c r="J62" s="3">
        <v>6.5</v>
      </c>
      <c r="K62" s="2">
        <v>6.8</v>
      </c>
      <c r="L62" s="151"/>
    </row>
    <row r="63" spans="1:12">
      <c r="A63" s="21" t="s">
        <v>99</v>
      </c>
      <c r="B63" s="10">
        <v>5.8</v>
      </c>
      <c r="C63" s="10">
        <v>6.8</v>
      </c>
      <c r="D63" s="40">
        <v>37</v>
      </c>
      <c r="E63" s="40">
        <v>40</v>
      </c>
      <c r="F63" s="40">
        <v>34</v>
      </c>
      <c r="G63" s="40">
        <v>36</v>
      </c>
      <c r="H63" s="40">
        <v>8.5</v>
      </c>
      <c r="I63" s="40">
        <v>12.5</v>
      </c>
      <c r="J63" s="10">
        <v>7</v>
      </c>
      <c r="K63" s="40">
        <v>7.5</v>
      </c>
      <c r="L63" s="40">
        <v>18</v>
      </c>
    </row>
    <row r="64" spans="1:12">
      <c r="A64" s="23"/>
      <c r="B64" s="11"/>
      <c r="C64" s="11"/>
      <c r="D64" s="11"/>
      <c r="E64" s="11"/>
      <c r="F64" s="11"/>
      <c r="G64" s="11"/>
      <c r="H64" s="11"/>
      <c r="I64" s="11"/>
      <c r="J64" s="11"/>
      <c r="K64" s="9"/>
      <c r="L64" s="33"/>
    </row>
    <row r="65" spans="1:12">
      <c r="A65" s="22" t="s">
        <v>50</v>
      </c>
      <c r="B65" s="3">
        <v>6.05</v>
      </c>
      <c r="C65" s="3">
        <v>6.45</v>
      </c>
      <c r="D65" s="3">
        <v>23</v>
      </c>
      <c r="E65" s="3">
        <v>25</v>
      </c>
      <c r="F65" s="3">
        <v>19</v>
      </c>
      <c r="G65" s="3">
        <v>22</v>
      </c>
      <c r="H65" s="3">
        <v>8</v>
      </c>
      <c r="I65" s="3">
        <v>11</v>
      </c>
      <c r="J65" s="3">
        <v>6.7</v>
      </c>
      <c r="K65" s="2">
        <v>6.9</v>
      </c>
      <c r="L65" s="151">
        <v>24</v>
      </c>
    </row>
    <row r="66" spans="1:12">
      <c r="A66" s="22" t="s">
        <v>51</v>
      </c>
      <c r="B66" s="3">
        <v>6</v>
      </c>
      <c r="C66" s="3">
        <v>6.4</v>
      </c>
      <c r="D66" s="3">
        <v>24</v>
      </c>
      <c r="E66" s="3">
        <v>26</v>
      </c>
      <c r="F66" s="3">
        <v>21</v>
      </c>
      <c r="G66" s="3">
        <v>23</v>
      </c>
      <c r="H66" s="3">
        <v>2</v>
      </c>
      <c r="I66" s="3">
        <v>5</v>
      </c>
      <c r="J66" s="3">
        <v>6.7</v>
      </c>
      <c r="K66" s="2">
        <v>6.9</v>
      </c>
      <c r="L66" s="151"/>
    </row>
    <row r="67" spans="1:12">
      <c r="A67" s="22" t="s">
        <v>52</v>
      </c>
      <c r="B67" s="3"/>
      <c r="C67" s="3"/>
      <c r="D67" s="3">
        <v>26</v>
      </c>
      <c r="E67" s="3">
        <v>28</v>
      </c>
      <c r="F67" s="3">
        <v>20</v>
      </c>
      <c r="G67" s="3">
        <v>23</v>
      </c>
      <c r="H67" s="3">
        <v>4</v>
      </c>
      <c r="I67" s="3">
        <v>6</v>
      </c>
      <c r="J67" s="3">
        <v>6.5</v>
      </c>
      <c r="K67" s="2">
        <v>6.8</v>
      </c>
      <c r="L67" s="151"/>
    </row>
    <row r="68" spans="1:12">
      <c r="A68" s="22" t="s">
        <v>110</v>
      </c>
      <c r="B68" s="40">
        <v>5.9</v>
      </c>
      <c r="C68" s="40">
        <v>6.2</v>
      </c>
      <c r="D68" s="40">
        <v>26</v>
      </c>
      <c r="E68" s="40">
        <v>28</v>
      </c>
      <c r="F68" s="40">
        <v>20</v>
      </c>
      <c r="G68" s="40">
        <v>23</v>
      </c>
      <c r="H68" s="40">
        <v>4</v>
      </c>
      <c r="I68" s="40">
        <v>6</v>
      </c>
      <c r="J68" s="40">
        <v>6.6</v>
      </c>
      <c r="K68" s="40">
        <v>6.8</v>
      </c>
      <c r="L68" s="151"/>
    </row>
    <row r="69" spans="1:12">
      <c r="A69" s="22" t="s">
        <v>179</v>
      </c>
      <c r="B69" s="40">
        <v>5.9</v>
      </c>
      <c r="C69" s="40">
        <v>6.2</v>
      </c>
      <c r="D69" s="40">
        <v>26</v>
      </c>
      <c r="E69" s="40">
        <v>28</v>
      </c>
      <c r="F69" s="40">
        <v>20</v>
      </c>
      <c r="G69" s="40">
        <v>23</v>
      </c>
      <c r="H69" s="40">
        <v>4</v>
      </c>
      <c r="I69" s="40">
        <v>6</v>
      </c>
      <c r="J69" s="40">
        <v>6.6</v>
      </c>
      <c r="K69" s="40">
        <v>6.8</v>
      </c>
      <c r="L69" s="151"/>
    </row>
    <row r="70" spans="1:12" ht="14.25" customHeight="1">
      <c r="A70" s="20" t="s">
        <v>113</v>
      </c>
      <c r="B70" s="8">
        <v>5.9</v>
      </c>
      <c r="C70" s="8">
        <v>6.3</v>
      </c>
      <c r="D70" s="4"/>
      <c r="E70" s="4"/>
      <c r="F70" s="4"/>
      <c r="G70" s="4"/>
      <c r="H70" s="4"/>
      <c r="I70" s="4"/>
      <c r="J70" s="8">
        <v>6.4</v>
      </c>
      <c r="K70" s="6">
        <v>6.7</v>
      </c>
      <c r="L70" s="151"/>
    </row>
    <row r="71" spans="1:12">
      <c r="A71" s="20" t="s">
        <v>116</v>
      </c>
      <c r="B71" s="8">
        <v>5.9</v>
      </c>
      <c r="C71" s="8">
        <v>6.3</v>
      </c>
      <c r="D71" s="4"/>
      <c r="E71" s="4"/>
      <c r="F71" s="4"/>
      <c r="G71" s="4"/>
      <c r="H71" s="4"/>
      <c r="I71" s="4"/>
      <c r="J71" s="8">
        <v>6.5</v>
      </c>
      <c r="K71" s="6">
        <v>6.8</v>
      </c>
      <c r="L71" s="151"/>
    </row>
    <row r="72" spans="1:12">
      <c r="A72" s="20" t="s">
        <v>117</v>
      </c>
      <c r="B72" s="8">
        <v>6</v>
      </c>
      <c r="C72" s="8">
        <v>6.4</v>
      </c>
      <c r="D72" s="4"/>
      <c r="E72" s="4"/>
      <c r="F72" s="4"/>
      <c r="G72" s="4"/>
      <c r="H72" s="4"/>
      <c r="I72" s="4"/>
      <c r="J72" s="8">
        <v>6.4</v>
      </c>
      <c r="K72" s="6">
        <v>6.7</v>
      </c>
      <c r="L72" s="151"/>
    </row>
    <row r="73" spans="1:12">
      <c r="A73" s="20" t="s">
        <v>114</v>
      </c>
      <c r="B73" s="8">
        <v>6</v>
      </c>
      <c r="C73" s="8">
        <v>6.4</v>
      </c>
      <c r="D73" s="4"/>
      <c r="E73" s="4"/>
      <c r="F73" s="4"/>
      <c r="G73" s="4"/>
      <c r="H73" s="4"/>
      <c r="I73" s="4"/>
      <c r="J73" s="8">
        <v>6.3</v>
      </c>
      <c r="K73" s="6">
        <v>6.6</v>
      </c>
      <c r="L73" s="151"/>
    </row>
    <row r="74" spans="1:12">
      <c r="A74" s="23"/>
      <c r="B74" s="11"/>
      <c r="C74" s="11"/>
      <c r="D74" s="11"/>
      <c r="E74" s="11"/>
      <c r="F74" s="11"/>
      <c r="G74" s="11"/>
      <c r="H74" s="11"/>
      <c r="I74" s="11"/>
      <c r="J74" s="11"/>
      <c r="K74" s="9"/>
      <c r="L74" s="33"/>
    </row>
    <row r="75" spans="1:12">
      <c r="A75" s="22" t="s">
        <v>53</v>
      </c>
      <c r="B75" s="3">
        <v>5.9</v>
      </c>
      <c r="C75" s="3">
        <v>6.2</v>
      </c>
      <c r="D75" s="3">
        <v>23</v>
      </c>
      <c r="E75" s="3">
        <v>27</v>
      </c>
      <c r="F75" s="3">
        <v>19</v>
      </c>
      <c r="G75" s="3">
        <v>22</v>
      </c>
      <c r="H75" s="3">
        <v>8</v>
      </c>
      <c r="I75" s="3">
        <v>11</v>
      </c>
      <c r="J75" s="3">
        <v>6.25</v>
      </c>
      <c r="K75" s="2">
        <v>6.5</v>
      </c>
      <c r="L75" s="151">
        <v>24</v>
      </c>
    </row>
    <row r="76" spans="1:12">
      <c r="A76" s="22" t="s">
        <v>54</v>
      </c>
      <c r="B76" s="3">
        <v>5.8</v>
      </c>
      <c r="C76" s="3">
        <v>6.2</v>
      </c>
      <c r="D76" s="3">
        <v>26</v>
      </c>
      <c r="E76" s="3">
        <v>29</v>
      </c>
      <c r="F76" s="3">
        <v>22</v>
      </c>
      <c r="G76" s="3">
        <v>24</v>
      </c>
      <c r="H76" s="3">
        <v>5</v>
      </c>
      <c r="I76" s="3">
        <v>8</v>
      </c>
      <c r="J76" s="3">
        <v>6.4</v>
      </c>
      <c r="K76" s="2">
        <v>6.8</v>
      </c>
      <c r="L76" s="151"/>
    </row>
    <row r="77" spans="1:12">
      <c r="A77" s="22" t="s">
        <v>55</v>
      </c>
      <c r="B77" s="3">
        <v>5.6</v>
      </c>
      <c r="C77" s="3">
        <v>6</v>
      </c>
      <c r="D77" s="3">
        <v>25</v>
      </c>
      <c r="E77" s="3">
        <v>29</v>
      </c>
      <c r="F77" s="3">
        <v>22</v>
      </c>
      <c r="G77" s="3">
        <v>27</v>
      </c>
      <c r="H77" s="3">
        <v>3</v>
      </c>
      <c r="I77" s="3">
        <v>8</v>
      </c>
      <c r="J77" s="3">
        <v>6.4</v>
      </c>
      <c r="K77" s="2">
        <v>6.7</v>
      </c>
      <c r="L77" s="151"/>
    </row>
    <row r="78" spans="1:12">
      <c r="A78" s="22" t="s">
        <v>56</v>
      </c>
      <c r="B78" s="3">
        <v>6.2</v>
      </c>
      <c r="C78" s="3">
        <v>6.6</v>
      </c>
      <c r="D78" s="3">
        <v>27</v>
      </c>
      <c r="E78" s="3">
        <v>31</v>
      </c>
      <c r="F78" s="3">
        <v>23</v>
      </c>
      <c r="G78" s="3">
        <v>27</v>
      </c>
      <c r="H78" s="3">
        <v>4.5</v>
      </c>
      <c r="I78" s="3">
        <v>7.5</v>
      </c>
      <c r="J78" s="3">
        <v>6.8</v>
      </c>
      <c r="K78" s="2">
        <v>7</v>
      </c>
      <c r="L78" s="151"/>
    </row>
    <row r="79" spans="1:12">
      <c r="A79" s="22" t="s">
        <v>57</v>
      </c>
      <c r="B79" s="3">
        <v>6.1</v>
      </c>
      <c r="C79" s="3">
        <v>6.4</v>
      </c>
      <c r="D79" s="3">
        <v>21</v>
      </c>
      <c r="E79" s="3">
        <v>25</v>
      </c>
      <c r="F79" s="3">
        <v>20</v>
      </c>
      <c r="G79" s="3">
        <v>24</v>
      </c>
      <c r="H79" s="3">
        <v>8</v>
      </c>
      <c r="I79" s="3">
        <v>13</v>
      </c>
      <c r="J79" s="3">
        <v>6.3</v>
      </c>
      <c r="K79" s="2">
        <v>6.6</v>
      </c>
      <c r="L79" s="151"/>
    </row>
    <row r="80" spans="1:12" ht="15" customHeight="1">
      <c r="A80" s="22" t="s">
        <v>58</v>
      </c>
      <c r="B80" s="3">
        <v>6</v>
      </c>
      <c r="C80" s="3">
        <v>6.4</v>
      </c>
      <c r="D80" s="3">
        <v>23</v>
      </c>
      <c r="E80" s="3">
        <v>26</v>
      </c>
      <c r="F80" s="3">
        <v>18</v>
      </c>
      <c r="G80" s="3">
        <v>20</v>
      </c>
      <c r="H80" s="3">
        <v>7</v>
      </c>
      <c r="I80" s="3">
        <v>10</v>
      </c>
      <c r="J80" s="3">
        <v>6.5</v>
      </c>
      <c r="K80" s="2">
        <v>6.8</v>
      </c>
      <c r="L80" s="151"/>
    </row>
    <row r="81" spans="1:16">
      <c r="A81" s="22" t="s">
        <v>59</v>
      </c>
      <c r="B81" s="3">
        <v>5.9</v>
      </c>
      <c r="C81" s="3">
        <v>6.3</v>
      </c>
      <c r="D81" s="3">
        <v>24</v>
      </c>
      <c r="E81" s="3">
        <v>28</v>
      </c>
      <c r="F81" s="3">
        <v>20</v>
      </c>
      <c r="G81" s="3">
        <v>22</v>
      </c>
      <c r="H81" s="3">
        <v>7</v>
      </c>
      <c r="I81" s="3">
        <v>10</v>
      </c>
      <c r="J81" s="3">
        <v>6.6</v>
      </c>
      <c r="K81" s="2">
        <v>7</v>
      </c>
      <c r="L81" s="151"/>
    </row>
    <row r="82" spans="1:16">
      <c r="A82" s="22" t="s">
        <v>60</v>
      </c>
      <c r="B82" s="3">
        <v>6.1</v>
      </c>
      <c r="C82" s="3">
        <v>6.5</v>
      </c>
      <c r="D82" s="3">
        <v>22</v>
      </c>
      <c r="E82" s="3">
        <v>28</v>
      </c>
      <c r="F82" s="3">
        <v>21</v>
      </c>
      <c r="G82" s="3">
        <v>23</v>
      </c>
      <c r="H82" s="3">
        <v>0.5</v>
      </c>
      <c r="I82" s="3">
        <v>2.5</v>
      </c>
      <c r="J82" s="3">
        <v>6.3</v>
      </c>
      <c r="K82" s="2">
        <v>6.6</v>
      </c>
      <c r="L82" s="40">
        <v>18</v>
      </c>
    </row>
    <row r="83" spans="1:16">
      <c r="A83" s="22" t="s">
        <v>61</v>
      </c>
      <c r="B83" s="3">
        <v>5.9</v>
      </c>
      <c r="C83" s="3">
        <v>6.3</v>
      </c>
      <c r="D83" s="3">
        <v>25</v>
      </c>
      <c r="E83" s="3">
        <v>27</v>
      </c>
      <c r="F83" s="3">
        <v>20</v>
      </c>
      <c r="G83" s="3">
        <v>22</v>
      </c>
      <c r="H83" s="3">
        <v>6</v>
      </c>
      <c r="I83" s="3">
        <v>8</v>
      </c>
      <c r="J83" s="3">
        <v>6.4</v>
      </c>
      <c r="K83" s="2">
        <v>6.6</v>
      </c>
      <c r="L83" s="151">
        <v>24</v>
      </c>
    </row>
    <row r="84" spans="1:16">
      <c r="A84" s="22" t="s">
        <v>111</v>
      </c>
      <c r="B84" s="3">
        <v>6.1</v>
      </c>
      <c r="C84" s="3">
        <v>6.5</v>
      </c>
      <c r="D84" s="3">
        <v>21</v>
      </c>
      <c r="E84" s="3">
        <v>25</v>
      </c>
      <c r="F84" s="3">
        <v>21</v>
      </c>
      <c r="G84" s="3">
        <v>24</v>
      </c>
      <c r="H84" s="3">
        <v>8</v>
      </c>
      <c r="I84" s="3">
        <v>11</v>
      </c>
      <c r="J84" s="3">
        <v>6.6</v>
      </c>
      <c r="K84" s="2">
        <v>6.9</v>
      </c>
      <c r="L84" s="151"/>
    </row>
    <row r="85" spans="1:16">
      <c r="A85" s="22" t="s">
        <v>62</v>
      </c>
      <c r="B85" s="3">
        <v>6.4</v>
      </c>
      <c r="C85" s="3">
        <v>6.4</v>
      </c>
      <c r="D85" s="3">
        <v>24</v>
      </c>
      <c r="E85" s="3">
        <v>26</v>
      </c>
      <c r="F85" s="3">
        <v>20</v>
      </c>
      <c r="G85" s="3">
        <v>24</v>
      </c>
      <c r="H85" s="3">
        <v>6</v>
      </c>
      <c r="I85" s="3">
        <v>10</v>
      </c>
      <c r="J85" s="3">
        <v>6.5</v>
      </c>
      <c r="K85" s="2">
        <v>6.8</v>
      </c>
      <c r="L85" s="151"/>
    </row>
    <row r="86" spans="1:16">
      <c r="A86" s="22" t="s">
        <v>63</v>
      </c>
      <c r="B86" s="3">
        <v>6.15</v>
      </c>
      <c r="C86" s="3">
        <v>6.55</v>
      </c>
      <c r="D86" s="3">
        <v>25</v>
      </c>
      <c r="E86" s="3">
        <v>27</v>
      </c>
      <c r="F86" s="3">
        <v>23</v>
      </c>
      <c r="G86" s="3">
        <v>25</v>
      </c>
      <c r="H86" s="3">
        <v>1</v>
      </c>
      <c r="I86" s="3">
        <v>4</v>
      </c>
      <c r="J86" s="3">
        <v>6.6</v>
      </c>
      <c r="K86" s="2">
        <v>6.8</v>
      </c>
      <c r="L86" s="40">
        <v>9</v>
      </c>
    </row>
    <row r="87" spans="1:16">
      <c r="A87" s="22" t="s">
        <v>64</v>
      </c>
      <c r="B87" s="3">
        <v>6.15</v>
      </c>
      <c r="C87" s="3">
        <v>6.55</v>
      </c>
      <c r="D87" s="3">
        <v>25</v>
      </c>
      <c r="E87" s="3">
        <v>27</v>
      </c>
      <c r="F87" s="3">
        <v>23</v>
      </c>
      <c r="G87" s="3">
        <v>25</v>
      </c>
      <c r="H87" s="3">
        <v>1</v>
      </c>
      <c r="I87" s="3">
        <v>4</v>
      </c>
      <c r="J87" s="3">
        <v>6.7</v>
      </c>
      <c r="K87" s="2">
        <v>6.9</v>
      </c>
      <c r="L87" s="40">
        <v>9</v>
      </c>
    </row>
    <row r="88" spans="1:16">
      <c r="A88" s="24" t="s">
        <v>65</v>
      </c>
      <c r="B88" s="8">
        <v>3.05</v>
      </c>
      <c r="C88" s="8">
        <v>3.45</v>
      </c>
      <c r="D88" s="5">
        <v>16.5</v>
      </c>
      <c r="E88" s="5">
        <v>18.5</v>
      </c>
      <c r="F88" s="5">
        <v>15</v>
      </c>
      <c r="G88" s="5">
        <v>17</v>
      </c>
      <c r="H88" s="5">
        <v>5</v>
      </c>
      <c r="I88" s="5">
        <v>8</v>
      </c>
      <c r="J88" s="8">
        <v>3.2</v>
      </c>
      <c r="K88" s="6">
        <v>3.4</v>
      </c>
      <c r="L88" s="40">
        <v>12</v>
      </c>
    </row>
    <row r="89" spans="1:16">
      <c r="A89" s="25" t="s">
        <v>66</v>
      </c>
      <c r="B89" s="8">
        <v>2.95</v>
      </c>
      <c r="C89" s="8">
        <v>3.35</v>
      </c>
      <c r="D89" s="5">
        <v>23</v>
      </c>
      <c r="E89" s="5">
        <v>27</v>
      </c>
      <c r="F89" s="5">
        <v>24</v>
      </c>
      <c r="G89" s="5">
        <v>27</v>
      </c>
      <c r="H89" s="5">
        <v>5</v>
      </c>
      <c r="I89" s="5">
        <v>7</v>
      </c>
      <c r="J89" s="8">
        <v>3</v>
      </c>
      <c r="K89" s="6">
        <v>3.2</v>
      </c>
      <c r="L89" s="149">
        <v>7</v>
      </c>
    </row>
    <row r="90" spans="1:16">
      <c r="A90" s="25" t="s">
        <v>67</v>
      </c>
      <c r="B90" s="8">
        <v>2.95</v>
      </c>
      <c r="C90" s="8">
        <v>3.35</v>
      </c>
      <c r="D90" s="5">
        <v>23</v>
      </c>
      <c r="E90" s="5">
        <v>27</v>
      </c>
      <c r="F90" s="5">
        <v>24</v>
      </c>
      <c r="G90" s="5">
        <v>27</v>
      </c>
      <c r="H90" s="5">
        <v>5</v>
      </c>
      <c r="I90" s="5">
        <v>7</v>
      </c>
      <c r="J90" s="8">
        <v>3</v>
      </c>
      <c r="K90" s="6">
        <v>3.2</v>
      </c>
      <c r="L90" s="150"/>
    </row>
    <row r="91" spans="1:16">
      <c r="A91" s="24" t="s">
        <v>68</v>
      </c>
      <c r="B91" s="8">
        <v>2.95</v>
      </c>
      <c r="C91" s="8">
        <v>3.35</v>
      </c>
      <c r="D91" s="5">
        <v>27.5</v>
      </c>
      <c r="E91" s="5">
        <v>31.5</v>
      </c>
      <c r="F91" s="5">
        <v>26</v>
      </c>
      <c r="G91" s="5">
        <v>30</v>
      </c>
      <c r="H91" s="5">
        <v>2</v>
      </c>
      <c r="I91" s="5">
        <v>5</v>
      </c>
      <c r="J91" s="8">
        <v>3</v>
      </c>
      <c r="K91" s="6">
        <v>3.2</v>
      </c>
      <c r="L91" s="40">
        <v>12</v>
      </c>
    </row>
    <row r="92" spans="1:16">
      <c r="A92" s="24" t="s">
        <v>69</v>
      </c>
      <c r="B92" s="8">
        <v>3.2</v>
      </c>
      <c r="C92" s="8">
        <v>3.6</v>
      </c>
      <c r="D92" s="6">
        <v>18</v>
      </c>
      <c r="E92" s="6">
        <v>20</v>
      </c>
      <c r="F92" s="6">
        <v>17</v>
      </c>
      <c r="G92" s="6">
        <v>19</v>
      </c>
      <c r="H92" s="6">
        <v>8</v>
      </c>
      <c r="I92" s="6">
        <v>13</v>
      </c>
      <c r="J92" s="8">
        <v>3</v>
      </c>
      <c r="K92" s="6">
        <v>4</v>
      </c>
      <c r="L92" s="149">
        <v>18</v>
      </c>
    </row>
    <row r="93" spans="1:16">
      <c r="A93" s="24" t="s">
        <v>70</v>
      </c>
      <c r="B93" s="8">
        <v>2.95</v>
      </c>
      <c r="C93" s="8">
        <v>3.35</v>
      </c>
      <c r="D93" s="5">
        <v>23</v>
      </c>
      <c r="E93" s="5">
        <v>25</v>
      </c>
      <c r="F93" s="5">
        <v>22</v>
      </c>
      <c r="G93" s="5">
        <v>24</v>
      </c>
      <c r="H93" s="5">
        <v>8</v>
      </c>
      <c r="I93" s="5">
        <v>13</v>
      </c>
      <c r="J93" s="8">
        <v>2.5</v>
      </c>
      <c r="K93" s="6">
        <v>3.5</v>
      </c>
      <c r="L93" s="150"/>
    </row>
    <row r="94" spans="1:16">
      <c r="A94" s="23"/>
      <c r="B94" s="12"/>
      <c r="C94" s="12"/>
      <c r="D94" s="13"/>
      <c r="E94" s="13"/>
      <c r="F94" s="13"/>
      <c r="G94" s="13"/>
      <c r="H94" s="13"/>
      <c r="I94" s="13"/>
      <c r="J94" s="12"/>
      <c r="K94" s="27"/>
      <c r="L94" s="33"/>
    </row>
    <row r="95" spans="1:16">
      <c r="A95" s="20" t="s">
        <v>93</v>
      </c>
      <c r="B95" s="6">
        <v>6</v>
      </c>
      <c r="C95" s="6">
        <v>6.3</v>
      </c>
      <c r="D95" s="4"/>
      <c r="E95" s="4"/>
      <c r="F95" s="4"/>
      <c r="G95" s="4"/>
      <c r="H95" s="4"/>
      <c r="I95" s="4"/>
      <c r="J95" s="8">
        <v>6.3</v>
      </c>
      <c r="K95" s="6">
        <v>6.6</v>
      </c>
      <c r="L95" s="151">
        <v>24</v>
      </c>
      <c r="M95" s="10">
        <v>34</v>
      </c>
      <c r="N95" s="10">
        <v>37</v>
      </c>
      <c r="O95" s="10">
        <v>36</v>
      </c>
      <c r="P95" s="10">
        <v>40</v>
      </c>
    </row>
    <row r="96" spans="1:16">
      <c r="A96" s="20" t="s">
        <v>94</v>
      </c>
      <c r="B96" s="6">
        <v>5.9</v>
      </c>
      <c r="C96" s="6">
        <v>6.3</v>
      </c>
      <c r="D96" s="4"/>
      <c r="E96" s="4"/>
      <c r="F96" s="4"/>
      <c r="G96" s="4"/>
      <c r="H96" s="4"/>
      <c r="I96" s="4"/>
      <c r="J96" s="8">
        <v>6.5</v>
      </c>
      <c r="K96" s="6">
        <v>6.8</v>
      </c>
      <c r="L96" s="151"/>
      <c r="M96" s="10">
        <v>34</v>
      </c>
      <c r="N96" s="10">
        <v>37</v>
      </c>
      <c r="O96" s="10">
        <v>36</v>
      </c>
      <c r="P96" s="10">
        <v>40</v>
      </c>
    </row>
    <row r="97" spans="1:14">
      <c r="A97" s="20" t="s">
        <v>71</v>
      </c>
      <c r="B97" s="6"/>
      <c r="C97" s="6"/>
      <c r="D97" s="4"/>
      <c r="E97" s="4"/>
      <c r="F97" s="4"/>
      <c r="G97" s="4"/>
      <c r="H97" s="4"/>
      <c r="I97" s="4"/>
      <c r="J97" s="8"/>
      <c r="K97" s="6"/>
      <c r="L97" s="40">
        <v>48</v>
      </c>
    </row>
    <row r="98" spans="1:14">
      <c r="A98" s="20" t="s">
        <v>180</v>
      </c>
      <c r="B98" s="6"/>
      <c r="C98" s="6"/>
      <c r="D98" s="4"/>
      <c r="E98" s="4"/>
      <c r="F98" s="4"/>
      <c r="G98" s="4"/>
      <c r="H98" s="4"/>
      <c r="I98" s="4"/>
      <c r="J98" s="8"/>
      <c r="K98" s="6"/>
      <c r="L98" s="40"/>
      <c r="M98" s="40">
        <v>56</v>
      </c>
      <c r="N98" s="40">
        <v>59</v>
      </c>
    </row>
    <row r="99" spans="1:14">
      <c r="A99" s="20" t="s">
        <v>115</v>
      </c>
      <c r="B99" s="40">
        <v>5.2</v>
      </c>
      <c r="C99" s="40">
        <v>6</v>
      </c>
      <c r="D99" s="40">
        <v>0</v>
      </c>
      <c r="E99" s="40">
        <v>0</v>
      </c>
      <c r="F99" s="40">
        <v>0</v>
      </c>
      <c r="G99" s="40">
        <v>0</v>
      </c>
      <c r="H99" s="40">
        <v>0</v>
      </c>
      <c r="I99" s="40">
        <v>0</v>
      </c>
      <c r="J99" s="10">
        <v>6.3</v>
      </c>
      <c r="K99" s="40">
        <v>6.6</v>
      </c>
      <c r="L99" s="149">
        <v>18</v>
      </c>
      <c r="M99" s="40">
        <v>56</v>
      </c>
      <c r="N99" s="40">
        <v>59</v>
      </c>
    </row>
    <row r="100" spans="1:14" ht="15" customHeight="1">
      <c r="A100" s="26" t="s">
        <v>95</v>
      </c>
      <c r="B100" s="41">
        <v>6.3</v>
      </c>
      <c r="C100" s="41">
        <v>6.5</v>
      </c>
      <c r="D100" s="41">
        <v>20.5</v>
      </c>
      <c r="E100" s="41">
        <v>23.5</v>
      </c>
      <c r="F100" s="41">
        <v>17</v>
      </c>
      <c r="G100" s="41">
        <v>19</v>
      </c>
      <c r="H100" s="41">
        <v>5.5</v>
      </c>
      <c r="I100" s="41">
        <v>7.5</v>
      </c>
      <c r="J100" s="41">
        <v>6.6</v>
      </c>
      <c r="K100" s="41">
        <v>6.8</v>
      </c>
      <c r="L100" s="152"/>
    </row>
    <row r="101" spans="1:14">
      <c r="A101" s="20" t="s">
        <v>96</v>
      </c>
      <c r="B101" s="40">
        <v>6.1</v>
      </c>
      <c r="C101" s="40">
        <v>6.4</v>
      </c>
      <c r="D101" s="40">
        <v>25</v>
      </c>
      <c r="E101" s="40">
        <v>28</v>
      </c>
      <c r="F101" s="40">
        <v>20.5</v>
      </c>
      <c r="G101" s="40">
        <v>22.5</v>
      </c>
      <c r="H101" s="40">
        <v>5</v>
      </c>
      <c r="I101" s="40">
        <v>7</v>
      </c>
      <c r="J101" s="40">
        <v>6.6</v>
      </c>
      <c r="K101" s="40">
        <v>6.8</v>
      </c>
      <c r="L101" s="152"/>
    </row>
    <row r="102" spans="1:14">
      <c r="A102" s="20" t="s">
        <v>97</v>
      </c>
      <c r="B102" s="40">
        <v>6.4</v>
      </c>
      <c r="C102" s="40">
        <v>6.6</v>
      </c>
      <c r="D102" s="40">
        <v>23</v>
      </c>
      <c r="E102" s="40">
        <v>25.5</v>
      </c>
      <c r="F102" s="40">
        <v>19</v>
      </c>
      <c r="G102" s="40">
        <v>21</v>
      </c>
      <c r="H102" s="40">
        <v>6.5</v>
      </c>
      <c r="I102" s="40">
        <v>8.5</v>
      </c>
      <c r="J102" s="40">
        <v>6.9</v>
      </c>
      <c r="K102" s="40">
        <v>7.2</v>
      </c>
      <c r="L102" s="152"/>
    </row>
    <row r="103" spans="1:14">
      <c r="A103" s="20" t="s">
        <v>101</v>
      </c>
      <c r="B103" s="40">
        <v>6.3</v>
      </c>
      <c r="C103" s="40">
        <v>6.5</v>
      </c>
      <c r="D103" s="40">
        <v>20.5</v>
      </c>
      <c r="E103" s="40">
        <v>23.5</v>
      </c>
      <c r="F103" s="40">
        <v>17</v>
      </c>
      <c r="G103" s="40">
        <v>19</v>
      </c>
      <c r="H103" s="40">
        <v>5.5</v>
      </c>
      <c r="I103" s="40">
        <v>7.5</v>
      </c>
      <c r="J103" s="41">
        <v>6.6</v>
      </c>
      <c r="K103" s="41">
        <v>6.8</v>
      </c>
      <c r="L103" s="152"/>
    </row>
    <row r="104" spans="1:14">
      <c r="A104" s="20" t="s">
        <v>102</v>
      </c>
      <c r="B104" s="40">
        <v>6.1</v>
      </c>
      <c r="C104" s="40">
        <v>6.4</v>
      </c>
      <c r="D104" s="40">
        <v>25</v>
      </c>
      <c r="E104" s="40">
        <v>28</v>
      </c>
      <c r="F104" s="40">
        <v>20.5</v>
      </c>
      <c r="G104" s="40">
        <v>22.5</v>
      </c>
      <c r="H104" s="40">
        <v>5</v>
      </c>
      <c r="I104" s="40">
        <v>7</v>
      </c>
      <c r="J104" s="40">
        <v>6.6</v>
      </c>
      <c r="K104" s="40">
        <v>6.8</v>
      </c>
      <c r="L104" s="152"/>
    </row>
    <row r="105" spans="1:14">
      <c r="A105" s="20" t="s">
        <v>103</v>
      </c>
      <c r="B105" s="40">
        <v>6.4</v>
      </c>
      <c r="C105" s="40">
        <v>6.6</v>
      </c>
      <c r="D105" s="40">
        <v>23</v>
      </c>
      <c r="E105" s="40">
        <v>25.5</v>
      </c>
      <c r="F105" s="40">
        <v>19</v>
      </c>
      <c r="G105" s="40">
        <v>21</v>
      </c>
      <c r="H105" s="40">
        <v>6.5</v>
      </c>
      <c r="I105" s="40">
        <v>8.5</v>
      </c>
      <c r="J105" s="40">
        <v>6.9</v>
      </c>
      <c r="K105" s="40">
        <v>7.2</v>
      </c>
      <c r="L105" s="150"/>
    </row>
    <row r="106" spans="1:14">
      <c r="A106" s="20" t="s">
        <v>98</v>
      </c>
      <c r="B106" s="40">
        <v>5.9</v>
      </c>
      <c r="C106" s="40">
        <v>6.3</v>
      </c>
      <c r="D106" s="40"/>
      <c r="E106" s="40"/>
      <c r="F106" s="40"/>
      <c r="G106" s="40"/>
      <c r="H106" s="40"/>
      <c r="I106" s="40"/>
      <c r="J106" s="40">
        <v>6.4</v>
      </c>
      <c r="K106" s="40">
        <v>6.7</v>
      </c>
      <c r="L106" s="151">
        <v>24</v>
      </c>
      <c r="M106" s="40">
        <v>56</v>
      </c>
      <c r="N106" s="40">
        <v>59</v>
      </c>
    </row>
    <row r="107" spans="1:14">
      <c r="A107" s="20" t="s">
        <v>112</v>
      </c>
      <c r="B107" s="40">
        <v>6</v>
      </c>
      <c r="C107" s="40">
        <v>6.3</v>
      </c>
      <c r="D107" s="40"/>
      <c r="E107" s="40"/>
      <c r="F107" s="40"/>
      <c r="G107" s="40"/>
      <c r="H107" s="40"/>
      <c r="I107" s="40"/>
      <c r="J107" s="40">
        <v>6.4</v>
      </c>
      <c r="K107" s="40">
        <v>6.7</v>
      </c>
      <c r="L107" s="151"/>
      <c r="M107" s="40">
        <v>56</v>
      </c>
      <c r="N107" s="40">
        <v>59</v>
      </c>
    </row>
    <row r="108" spans="1:14">
      <c r="A108" s="20" t="s">
        <v>100</v>
      </c>
      <c r="B108" s="40"/>
      <c r="C108" s="40"/>
      <c r="D108" s="7"/>
      <c r="E108" s="7"/>
      <c r="F108" s="7"/>
      <c r="G108" s="7"/>
      <c r="H108" s="7"/>
      <c r="I108" s="7"/>
      <c r="J108" s="7"/>
      <c r="K108" s="28"/>
      <c r="L108" s="40">
        <v>18</v>
      </c>
    </row>
    <row r="109" spans="1:14">
      <c r="A109" s="32" t="s">
        <v>128</v>
      </c>
      <c r="B109" s="7"/>
      <c r="C109" s="7"/>
      <c r="D109" s="10"/>
      <c r="E109" s="10"/>
      <c r="F109" s="10">
        <v>56</v>
      </c>
      <c r="G109" s="10">
        <v>59</v>
      </c>
      <c r="H109" s="7"/>
      <c r="I109" s="7"/>
      <c r="J109" s="10">
        <v>5.8</v>
      </c>
      <c r="K109" s="40">
        <v>6.1</v>
      </c>
      <c r="L109" s="40"/>
    </row>
    <row r="110" spans="1:14">
      <c r="A110" s="32" t="s">
        <v>129</v>
      </c>
      <c r="B110" s="7"/>
      <c r="C110" s="7"/>
      <c r="D110" s="10">
        <v>36</v>
      </c>
      <c r="E110" s="10">
        <v>40</v>
      </c>
      <c r="F110" s="10">
        <v>34</v>
      </c>
      <c r="G110" s="10">
        <v>37</v>
      </c>
      <c r="H110" s="7"/>
      <c r="I110" s="7"/>
      <c r="J110" s="10">
        <v>7</v>
      </c>
      <c r="K110" s="40">
        <v>7.5</v>
      </c>
      <c r="L110" s="40"/>
    </row>
    <row r="111" spans="1:14">
      <c r="A111" s="106"/>
      <c r="B111" s="107"/>
      <c r="C111" s="107"/>
      <c r="D111" s="107"/>
      <c r="E111" s="107"/>
      <c r="F111" s="107"/>
      <c r="G111" s="107"/>
      <c r="H111" s="107"/>
      <c r="I111" s="107"/>
      <c r="J111" s="108"/>
      <c r="K111" s="109"/>
      <c r="L111" s="38"/>
    </row>
    <row r="112" spans="1:14">
      <c r="A112" s="22" t="s">
        <v>186</v>
      </c>
      <c r="B112" s="10">
        <v>6.3</v>
      </c>
      <c r="C112" s="10">
        <v>6.5</v>
      </c>
      <c r="D112" s="10">
        <v>21</v>
      </c>
      <c r="E112" s="10">
        <v>24</v>
      </c>
      <c r="F112" s="10">
        <v>17</v>
      </c>
      <c r="G112" s="10">
        <v>19</v>
      </c>
      <c r="H112" s="10">
        <v>4</v>
      </c>
      <c r="I112" s="10">
        <v>7</v>
      </c>
      <c r="J112" s="10">
        <v>6.6</v>
      </c>
      <c r="K112" s="40">
        <v>6.8</v>
      </c>
      <c r="L112" s="149">
        <v>12</v>
      </c>
    </row>
    <row r="113" spans="1:12">
      <c r="A113" s="22" t="s">
        <v>187</v>
      </c>
      <c r="B113" s="10">
        <v>5.9</v>
      </c>
      <c r="C113" s="10">
        <v>6.2</v>
      </c>
      <c r="D113" s="10">
        <v>24</v>
      </c>
      <c r="E113" s="10">
        <v>27</v>
      </c>
      <c r="F113" s="10">
        <v>20</v>
      </c>
      <c r="G113" s="10">
        <v>23</v>
      </c>
      <c r="H113" s="10">
        <v>6</v>
      </c>
      <c r="I113" s="10">
        <v>9</v>
      </c>
      <c r="J113" s="10">
        <v>6.6</v>
      </c>
      <c r="K113" s="40">
        <v>6.8</v>
      </c>
      <c r="L113" s="152"/>
    </row>
    <row r="114" spans="1:12">
      <c r="A114" s="22" t="s">
        <v>188</v>
      </c>
      <c r="B114" s="10">
        <v>6.4</v>
      </c>
      <c r="C114" s="10">
        <v>6.6</v>
      </c>
      <c r="D114" s="10">
        <v>24</v>
      </c>
      <c r="E114" s="10">
        <v>26</v>
      </c>
      <c r="F114" s="10">
        <v>16</v>
      </c>
      <c r="G114" s="10">
        <v>20</v>
      </c>
      <c r="H114" s="10">
        <v>4</v>
      </c>
      <c r="I114" s="10">
        <v>7</v>
      </c>
      <c r="J114" s="10">
        <v>6.8</v>
      </c>
      <c r="K114" s="40">
        <v>7</v>
      </c>
      <c r="L114" s="150"/>
    </row>
    <row r="115" spans="1:12" ht="18" customHeight="1">
      <c r="A115" s="23"/>
      <c r="B115" s="9" t="s">
        <v>1</v>
      </c>
      <c r="C115" s="9" t="s">
        <v>144</v>
      </c>
      <c r="D115" s="13" t="s">
        <v>145</v>
      </c>
      <c r="E115" s="13"/>
      <c r="F115" s="13"/>
      <c r="G115" s="13"/>
      <c r="H115" s="13"/>
      <c r="I115" s="13"/>
      <c r="J115" s="12"/>
      <c r="K115" s="27"/>
      <c r="L115" s="33"/>
    </row>
    <row r="116" spans="1:12">
      <c r="A116" s="32" t="s">
        <v>146</v>
      </c>
      <c r="B116" s="10">
        <v>7</v>
      </c>
      <c r="C116" s="10">
        <v>8</v>
      </c>
      <c r="D116" s="10">
        <v>1.8</v>
      </c>
      <c r="E116" s="36"/>
      <c r="F116" s="36"/>
      <c r="G116" s="36"/>
      <c r="H116" s="37"/>
      <c r="I116" s="37"/>
      <c r="J116" s="36"/>
      <c r="K116" s="38"/>
      <c r="L116" s="38"/>
    </row>
    <row r="117" spans="1:12">
      <c r="A117" s="32" t="s">
        <v>147</v>
      </c>
      <c r="B117" s="10">
        <v>7</v>
      </c>
      <c r="C117" s="10">
        <v>8</v>
      </c>
      <c r="D117" s="10">
        <v>1.8</v>
      </c>
      <c r="E117" s="36"/>
      <c r="F117" s="36"/>
      <c r="G117" s="36"/>
      <c r="H117" s="37"/>
      <c r="I117" s="37"/>
      <c r="J117" s="36"/>
      <c r="K117" s="38"/>
      <c r="L117" s="38"/>
    </row>
    <row r="118" spans="1:12">
      <c r="A118" s="39" t="s">
        <v>148</v>
      </c>
      <c r="B118" s="10">
        <v>7</v>
      </c>
      <c r="C118" s="10">
        <v>8</v>
      </c>
      <c r="D118" s="10">
        <v>1.8</v>
      </c>
    </row>
    <row r="119" spans="1:12">
      <c r="A119" s="39" t="s">
        <v>149</v>
      </c>
      <c r="B119" s="10">
        <v>7</v>
      </c>
      <c r="C119" s="10">
        <v>8</v>
      </c>
      <c r="D119" s="10">
        <v>1.8</v>
      </c>
    </row>
    <row r="120" spans="1:12">
      <c r="A120" s="39" t="s">
        <v>150</v>
      </c>
      <c r="B120" s="10">
        <v>7</v>
      </c>
      <c r="C120" s="10">
        <v>8</v>
      </c>
      <c r="D120" s="10">
        <v>1.8</v>
      </c>
    </row>
    <row r="121" spans="1:12">
      <c r="A121" s="39" t="s">
        <v>151</v>
      </c>
      <c r="B121" s="10">
        <v>7</v>
      </c>
      <c r="C121" s="10">
        <v>8</v>
      </c>
      <c r="D121" s="10">
        <v>1.8</v>
      </c>
    </row>
    <row r="122" spans="1:12">
      <c r="A122" s="39" t="s">
        <v>152</v>
      </c>
      <c r="B122" s="10">
        <v>7</v>
      </c>
      <c r="C122" s="10">
        <v>8</v>
      </c>
      <c r="D122" s="10">
        <v>1.8</v>
      </c>
    </row>
    <row r="123" spans="1:12">
      <c r="A123" s="39" t="s">
        <v>153</v>
      </c>
      <c r="B123" s="10">
        <v>7</v>
      </c>
      <c r="C123" s="10">
        <v>8</v>
      </c>
      <c r="D123" s="10">
        <v>1.8</v>
      </c>
    </row>
    <row r="124" spans="1:12">
      <c r="A124" s="39" t="s">
        <v>154</v>
      </c>
      <c r="B124" s="10">
        <v>7</v>
      </c>
      <c r="C124" s="10">
        <v>8</v>
      </c>
      <c r="D124" s="10">
        <v>1.8</v>
      </c>
    </row>
    <row r="125" spans="1:12">
      <c r="A125" s="39" t="s">
        <v>155</v>
      </c>
      <c r="B125" s="10">
        <v>7</v>
      </c>
      <c r="C125" s="10">
        <v>8</v>
      </c>
      <c r="D125" s="10">
        <v>1.8</v>
      </c>
    </row>
    <row r="126" spans="1:12">
      <c r="A126" s="39" t="s">
        <v>156</v>
      </c>
      <c r="B126" s="10">
        <v>7</v>
      </c>
      <c r="C126" s="10">
        <v>8</v>
      </c>
      <c r="D126" s="10">
        <v>1.8</v>
      </c>
    </row>
    <row r="127" spans="1:12">
      <c r="A127" s="39" t="s">
        <v>157</v>
      </c>
      <c r="B127" s="10">
        <v>7</v>
      </c>
      <c r="C127" s="10">
        <v>8</v>
      </c>
      <c r="D127" s="10">
        <v>1.8</v>
      </c>
    </row>
    <row r="128" spans="1:12">
      <c r="A128" s="39" t="s">
        <v>158</v>
      </c>
      <c r="B128" s="10">
        <v>7</v>
      </c>
      <c r="C128" s="10">
        <v>8</v>
      </c>
      <c r="D128" s="10">
        <v>1.8</v>
      </c>
    </row>
  </sheetData>
  <sheetProtection password="CCE3" sheet="1" objects="1" scenarios="1"/>
  <customSheetViews>
    <customSheetView guid="{3F2F44C3-1813-4011-B175-E9122953B07C}">
      <pane ySplit="3" topLeftCell="A4" activePane="bottomLeft" state="frozen"/>
      <selection pane="bottomLeft" activeCell="O22" sqref="O22"/>
      <pageMargins left="0.7" right="0.7" top="0.75" bottom="0.75" header="0.3" footer="0.3"/>
    </customSheetView>
    <customSheetView guid="{6A3C82A6-5B36-41B3-B272-479ABC663675}">
      <pane ySplit="3" topLeftCell="A97" activePane="bottomLeft" state="frozen"/>
      <selection pane="bottomLeft" activeCell="A108" sqref="A108"/>
      <pageMargins left="0.7" right="0.7" top="0.75" bottom="0.75" header="0.3" footer="0.3"/>
    </customSheetView>
    <customSheetView guid="{45439A4C-E673-4329-B219-92A9B0DA11FE}">
      <pane ySplit="3" topLeftCell="A58" activePane="bottomLeft" state="frozen"/>
      <selection pane="bottomLeft" activeCell="A86" sqref="A86:XFD86"/>
      <pageMargins left="0.7" right="0.7" top="0.75" bottom="0.75" header="0.3" footer="0.3"/>
    </customSheetView>
    <customSheetView guid="{CFFE7984-B731-4224-ABB5-E3E4BEB0BEC1}">
      <pane ySplit="3" topLeftCell="A4" activePane="bottomLeft" state="frozen"/>
      <selection pane="bottomLeft" activeCell="A19" sqref="A19"/>
      <pageMargins left="0.7" right="0.7" top="0.75" bottom="0.75" header="0.3" footer="0.3"/>
    </customSheetView>
  </customSheetViews>
  <mergeCells count="22">
    <mergeCell ref="L112:L114"/>
    <mergeCell ref="L52:L54"/>
    <mergeCell ref="L4:L7"/>
    <mergeCell ref="L8:L9"/>
    <mergeCell ref="L12:L16"/>
    <mergeCell ref="L18:L20"/>
    <mergeCell ref="L22:L23"/>
    <mergeCell ref="L25:L27"/>
    <mergeCell ref="L29:L32"/>
    <mergeCell ref="L33:L34"/>
    <mergeCell ref="L39:L41"/>
    <mergeCell ref="L43:L46"/>
    <mergeCell ref="L48:L50"/>
    <mergeCell ref="L95:L96"/>
    <mergeCell ref="L106:L107"/>
    <mergeCell ref="L99:L105"/>
    <mergeCell ref="L92:L93"/>
    <mergeCell ref="L56:L62"/>
    <mergeCell ref="L65:L73"/>
    <mergeCell ref="L75:L81"/>
    <mergeCell ref="L83:L85"/>
    <mergeCell ref="L89:L9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T10"/>
  <sheetViews>
    <sheetView topLeftCell="A2" zoomScale="90" zoomScaleNormal="90" workbookViewId="0">
      <pane xSplit="8" ySplit="3" topLeftCell="I5" activePane="bottomRight" state="frozen"/>
      <selection activeCell="A2" sqref="A2"/>
      <selection pane="topRight" activeCell="E2" sqref="E2"/>
      <selection pane="bottomLeft" activeCell="A5" sqref="A5"/>
      <selection pane="bottomRight" activeCell="A11" sqref="A11:XFD2837"/>
    </sheetView>
  </sheetViews>
  <sheetFormatPr defaultColWidth="11.42578125" defaultRowHeight="12.75"/>
  <cols>
    <col min="1" max="1" width="36.140625" style="42" bestFit="1" customWidth="1"/>
    <col min="2" max="2" width="12.7109375" style="43" customWidth="1"/>
    <col min="3" max="3" width="11.7109375" style="44" customWidth="1"/>
    <col min="4" max="4" width="11.28515625" style="44" customWidth="1"/>
    <col min="5" max="5" width="8.42578125" style="45" customWidth="1"/>
    <col min="6" max="6" width="15" style="43" customWidth="1"/>
    <col min="7" max="7" width="13.85546875" style="45" customWidth="1"/>
    <col min="8" max="8" width="11.140625" style="45" customWidth="1"/>
    <col min="9" max="9" width="11.7109375" style="45" customWidth="1"/>
    <col min="10" max="10" width="9.7109375" style="46" customWidth="1"/>
    <col min="11" max="11" width="21.5703125" style="96" customWidth="1"/>
    <col min="12" max="12" width="20.85546875" style="96" customWidth="1"/>
    <col min="13" max="13" width="18.7109375" style="43" customWidth="1"/>
    <col min="14" max="14" width="14.42578125" style="43" customWidth="1"/>
    <col min="15" max="18" width="11.42578125" style="43" customWidth="1"/>
    <col min="19" max="22" width="11.42578125" style="45" customWidth="1"/>
    <col min="23" max="23" width="18" style="96" customWidth="1"/>
    <col min="24" max="24" width="9.28515625" style="96" customWidth="1"/>
    <col min="25" max="25" width="18" style="43" customWidth="1"/>
    <col min="26" max="26" width="28.5703125" style="43" customWidth="1"/>
    <col min="27" max="27" width="14.5703125" style="47" bestFit="1" customWidth="1"/>
    <col min="28" max="28" width="11.5703125" style="43" bestFit="1" customWidth="1"/>
    <col min="29" max="29" width="15.7109375" style="43" customWidth="1"/>
    <col min="30" max="30" width="11.42578125" style="47"/>
    <col min="31" max="31" width="11.42578125" style="43"/>
    <col min="32" max="32" width="11.42578125" style="43" customWidth="1"/>
    <col min="33" max="34" width="11.42578125" style="96"/>
    <col min="35" max="36" width="11.42578125" style="43" customWidth="1"/>
    <col min="37" max="264" width="11.42578125" style="43"/>
    <col min="265" max="265" width="31.42578125" style="43" bestFit="1" customWidth="1"/>
    <col min="266" max="267" width="11.42578125" style="43"/>
    <col min="268" max="268" width="9.7109375" style="43" customWidth="1"/>
    <col min="269" max="269" width="21.5703125" style="43" customWidth="1"/>
    <col min="270" max="270" width="20.85546875" style="43" customWidth="1"/>
    <col min="271" max="280" width="11.42578125" style="43"/>
    <col min="281" max="281" width="18" style="43" customWidth="1"/>
    <col min="282" max="282" width="26.7109375" style="43" customWidth="1"/>
    <col min="283" max="520" width="11.42578125" style="43"/>
    <col min="521" max="521" width="31.42578125" style="43" bestFit="1" customWidth="1"/>
    <col min="522" max="523" width="11.42578125" style="43"/>
    <col min="524" max="524" width="9.7109375" style="43" customWidth="1"/>
    <col min="525" max="525" width="21.5703125" style="43" customWidth="1"/>
    <col min="526" max="526" width="20.85546875" style="43" customWidth="1"/>
    <col min="527" max="536" width="11.42578125" style="43"/>
    <col min="537" max="537" width="18" style="43" customWidth="1"/>
    <col min="538" max="538" width="26.7109375" style="43" customWidth="1"/>
    <col min="539" max="776" width="11.42578125" style="43"/>
    <col min="777" max="777" width="31.42578125" style="43" bestFit="1" customWidth="1"/>
    <col min="778" max="779" width="11.42578125" style="43"/>
    <col min="780" max="780" width="9.7109375" style="43" customWidth="1"/>
    <col min="781" max="781" width="21.5703125" style="43" customWidth="1"/>
    <col min="782" max="782" width="20.85546875" style="43" customWidth="1"/>
    <col min="783" max="792" width="11.42578125" style="43"/>
    <col min="793" max="793" width="18" style="43" customWidth="1"/>
    <col min="794" max="794" width="26.7109375" style="43" customWidth="1"/>
    <col min="795" max="1032" width="11.42578125" style="43"/>
    <col min="1033" max="1033" width="31.42578125" style="43" bestFit="1" customWidth="1"/>
    <col min="1034" max="1035" width="11.42578125" style="43"/>
    <col min="1036" max="1036" width="9.7109375" style="43" customWidth="1"/>
    <col min="1037" max="1037" width="21.5703125" style="43" customWidth="1"/>
    <col min="1038" max="1038" width="20.85546875" style="43" customWidth="1"/>
    <col min="1039" max="1048" width="11.42578125" style="43"/>
    <col min="1049" max="1049" width="18" style="43" customWidth="1"/>
    <col min="1050" max="1050" width="26.7109375" style="43" customWidth="1"/>
    <col min="1051" max="1288" width="11.42578125" style="43"/>
    <col min="1289" max="1289" width="31.42578125" style="43" bestFit="1" customWidth="1"/>
    <col min="1290" max="1291" width="11.42578125" style="43"/>
    <col min="1292" max="1292" width="9.7109375" style="43" customWidth="1"/>
    <col min="1293" max="1293" width="21.5703125" style="43" customWidth="1"/>
    <col min="1294" max="1294" width="20.85546875" style="43" customWidth="1"/>
    <col min="1295" max="1304" width="11.42578125" style="43"/>
    <col min="1305" max="1305" width="18" style="43" customWidth="1"/>
    <col min="1306" max="1306" width="26.7109375" style="43" customWidth="1"/>
    <col min="1307" max="1544" width="11.42578125" style="43"/>
    <col min="1545" max="1545" width="31.42578125" style="43" bestFit="1" customWidth="1"/>
    <col min="1546" max="1547" width="11.42578125" style="43"/>
    <col min="1548" max="1548" width="9.7109375" style="43" customWidth="1"/>
    <col min="1549" max="1549" width="21.5703125" style="43" customWidth="1"/>
    <col min="1550" max="1550" width="20.85546875" style="43" customWidth="1"/>
    <col min="1551" max="1560" width="11.42578125" style="43"/>
    <col min="1561" max="1561" width="18" style="43" customWidth="1"/>
    <col min="1562" max="1562" width="26.7109375" style="43" customWidth="1"/>
    <col min="1563" max="1800" width="11.42578125" style="43"/>
    <col min="1801" max="1801" width="31.42578125" style="43" bestFit="1" customWidth="1"/>
    <col min="1802" max="1803" width="11.42578125" style="43"/>
    <col min="1804" max="1804" width="9.7109375" style="43" customWidth="1"/>
    <col min="1805" max="1805" width="21.5703125" style="43" customWidth="1"/>
    <col min="1806" max="1806" width="20.85546875" style="43" customWidth="1"/>
    <col min="1807" max="1816" width="11.42578125" style="43"/>
    <col min="1817" max="1817" width="18" style="43" customWidth="1"/>
    <col min="1818" max="1818" width="26.7109375" style="43" customWidth="1"/>
    <col min="1819" max="2056" width="11.42578125" style="43"/>
    <col min="2057" max="2057" width="31.42578125" style="43" bestFit="1" customWidth="1"/>
    <col min="2058" max="2059" width="11.42578125" style="43"/>
    <col min="2060" max="2060" width="9.7109375" style="43" customWidth="1"/>
    <col min="2061" max="2061" width="21.5703125" style="43" customWidth="1"/>
    <col min="2062" max="2062" width="20.85546875" style="43" customWidth="1"/>
    <col min="2063" max="2072" width="11.42578125" style="43"/>
    <col min="2073" max="2073" width="18" style="43" customWidth="1"/>
    <col min="2074" max="2074" width="26.7109375" style="43" customWidth="1"/>
    <col min="2075" max="2312" width="11.42578125" style="43"/>
    <col min="2313" max="2313" width="31.42578125" style="43" bestFit="1" customWidth="1"/>
    <col min="2314" max="2315" width="11.42578125" style="43"/>
    <col min="2316" max="2316" width="9.7109375" style="43" customWidth="1"/>
    <col min="2317" max="2317" width="21.5703125" style="43" customWidth="1"/>
    <col min="2318" max="2318" width="20.85546875" style="43" customWidth="1"/>
    <col min="2319" max="2328" width="11.42578125" style="43"/>
    <col min="2329" max="2329" width="18" style="43" customWidth="1"/>
    <col min="2330" max="2330" width="26.7109375" style="43" customWidth="1"/>
    <col min="2331" max="2568" width="11.42578125" style="43"/>
    <col min="2569" max="2569" width="31.42578125" style="43" bestFit="1" customWidth="1"/>
    <col min="2570" max="2571" width="11.42578125" style="43"/>
    <col min="2572" max="2572" width="9.7109375" style="43" customWidth="1"/>
    <col min="2573" max="2573" width="21.5703125" style="43" customWidth="1"/>
    <col min="2574" max="2574" width="20.85546875" style="43" customWidth="1"/>
    <col min="2575" max="2584" width="11.42578125" style="43"/>
    <col min="2585" max="2585" width="18" style="43" customWidth="1"/>
    <col min="2586" max="2586" width="26.7109375" style="43" customWidth="1"/>
    <col min="2587" max="2824" width="11.42578125" style="43"/>
    <col min="2825" max="2825" width="31.42578125" style="43" bestFit="1" customWidth="1"/>
    <col min="2826" max="2827" width="11.42578125" style="43"/>
    <col min="2828" max="2828" width="9.7109375" style="43" customWidth="1"/>
    <col min="2829" max="2829" width="21.5703125" style="43" customWidth="1"/>
    <col min="2830" max="2830" width="20.85546875" style="43" customWidth="1"/>
    <col min="2831" max="2840" width="11.42578125" style="43"/>
    <col min="2841" max="2841" width="18" style="43" customWidth="1"/>
    <col min="2842" max="2842" width="26.7109375" style="43" customWidth="1"/>
    <col min="2843" max="3080" width="11.42578125" style="43"/>
    <col min="3081" max="3081" width="31.42578125" style="43" bestFit="1" customWidth="1"/>
    <col min="3082" max="3083" width="11.42578125" style="43"/>
    <col min="3084" max="3084" width="9.7109375" style="43" customWidth="1"/>
    <col min="3085" max="3085" width="21.5703125" style="43" customWidth="1"/>
    <col min="3086" max="3086" width="20.85546875" style="43" customWidth="1"/>
    <col min="3087" max="3096" width="11.42578125" style="43"/>
    <col min="3097" max="3097" width="18" style="43" customWidth="1"/>
    <col min="3098" max="3098" width="26.7109375" style="43" customWidth="1"/>
    <col min="3099" max="3336" width="11.42578125" style="43"/>
    <col min="3337" max="3337" width="31.42578125" style="43" bestFit="1" customWidth="1"/>
    <col min="3338" max="3339" width="11.42578125" style="43"/>
    <col min="3340" max="3340" width="9.7109375" style="43" customWidth="1"/>
    <col min="3341" max="3341" width="21.5703125" style="43" customWidth="1"/>
    <col min="3342" max="3342" width="20.85546875" style="43" customWidth="1"/>
    <col min="3343" max="3352" width="11.42578125" style="43"/>
    <col min="3353" max="3353" width="18" style="43" customWidth="1"/>
    <col min="3354" max="3354" width="26.7109375" style="43" customWidth="1"/>
    <col min="3355" max="3592" width="11.42578125" style="43"/>
    <col min="3593" max="3593" width="31.42578125" style="43" bestFit="1" customWidth="1"/>
    <col min="3594" max="3595" width="11.42578125" style="43"/>
    <col min="3596" max="3596" width="9.7109375" style="43" customWidth="1"/>
    <col min="3597" max="3597" width="21.5703125" style="43" customWidth="1"/>
    <col min="3598" max="3598" width="20.85546875" style="43" customWidth="1"/>
    <col min="3599" max="3608" width="11.42578125" style="43"/>
    <col min="3609" max="3609" width="18" style="43" customWidth="1"/>
    <col min="3610" max="3610" width="26.7109375" style="43" customWidth="1"/>
    <col min="3611" max="3848" width="11.42578125" style="43"/>
    <col min="3849" max="3849" width="31.42578125" style="43" bestFit="1" customWidth="1"/>
    <col min="3850" max="3851" width="11.42578125" style="43"/>
    <col min="3852" max="3852" width="9.7109375" style="43" customWidth="1"/>
    <col min="3853" max="3853" width="21.5703125" style="43" customWidth="1"/>
    <col min="3854" max="3854" width="20.85546875" style="43" customWidth="1"/>
    <col min="3855" max="3864" width="11.42578125" style="43"/>
    <col min="3865" max="3865" width="18" style="43" customWidth="1"/>
    <col min="3866" max="3866" width="26.7109375" style="43" customWidth="1"/>
    <col min="3867" max="4104" width="11.42578125" style="43"/>
    <col min="4105" max="4105" width="31.42578125" style="43" bestFit="1" customWidth="1"/>
    <col min="4106" max="4107" width="11.42578125" style="43"/>
    <col min="4108" max="4108" width="9.7109375" style="43" customWidth="1"/>
    <col min="4109" max="4109" width="21.5703125" style="43" customWidth="1"/>
    <col min="4110" max="4110" width="20.85546875" style="43" customWidth="1"/>
    <col min="4111" max="4120" width="11.42578125" style="43"/>
    <col min="4121" max="4121" width="18" style="43" customWidth="1"/>
    <col min="4122" max="4122" width="26.7109375" style="43" customWidth="1"/>
    <col min="4123" max="4360" width="11.42578125" style="43"/>
    <col min="4361" max="4361" width="31.42578125" style="43" bestFit="1" customWidth="1"/>
    <col min="4362" max="4363" width="11.42578125" style="43"/>
    <col min="4364" max="4364" width="9.7109375" style="43" customWidth="1"/>
    <col min="4365" max="4365" width="21.5703125" style="43" customWidth="1"/>
    <col min="4366" max="4366" width="20.85546875" style="43" customWidth="1"/>
    <col min="4367" max="4376" width="11.42578125" style="43"/>
    <col min="4377" max="4377" width="18" style="43" customWidth="1"/>
    <col min="4378" max="4378" width="26.7109375" style="43" customWidth="1"/>
    <col min="4379" max="4616" width="11.42578125" style="43"/>
    <col min="4617" max="4617" width="31.42578125" style="43" bestFit="1" customWidth="1"/>
    <col min="4618" max="4619" width="11.42578125" style="43"/>
    <col min="4620" max="4620" width="9.7109375" style="43" customWidth="1"/>
    <col min="4621" max="4621" width="21.5703125" style="43" customWidth="1"/>
    <col min="4622" max="4622" width="20.85546875" style="43" customWidth="1"/>
    <col min="4623" max="4632" width="11.42578125" style="43"/>
    <col min="4633" max="4633" width="18" style="43" customWidth="1"/>
    <col min="4634" max="4634" width="26.7109375" style="43" customWidth="1"/>
    <col min="4635" max="4872" width="11.42578125" style="43"/>
    <col min="4873" max="4873" width="31.42578125" style="43" bestFit="1" customWidth="1"/>
    <col min="4874" max="4875" width="11.42578125" style="43"/>
    <col min="4876" max="4876" width="9.7109375" style="43" customWidth="1"/>
    <col min="4877" max="4877" width="21.5703125" style="43" customWidth="1"/>
    <col min="4878" max="4878" width="20.85546875" style="43" customWidth="1"/>
    <col min="4879" max="4888" width="11.42578125" style="43"/>
    <col min="4889" max="4889" width="18" style="43" customWidth="1"/>
    <col min="4890" max="4890" width="26.7109375" style="43" customWidth="1"/>
    <col min="4891" max="5128" width="11.42578125" style="43"/>
    <col min="5129" max="5129" width="31.42578125" style="43" bestFit="1" customWidth="1"/>
    <col min="5130" max="5131" width="11.42578125" style="43"/>
    <col min="5132" max="5132" width="9.7109375" style="43" customWidth="1"/>
    <col min="5133" max="5133" width="21.5703125" style="43" customWidth="1"/>
    <col min="5134" max="5134" width="20.85546875" style="43" customWidth="1"/>
    <col min="5135" max="5144" width="11.42578125" style="43"/>
    <col min="5145" max="5145" width="18" style="43" customWidth="1"/>
    <col min="5146" max="5146" width="26.7109375" style="43" customWidth="1"/>
    <col min="5147" max="5384" width="11.42578125" style="43"/>
    <col min="5385" max="5385" width="31.42578125" style="43" bestFit="1" customWidth="1"/>
    <col min="5386" max="5387" width="11.42578125" style="43"/>
    <col min="5388" max="5388" width="9.7109375" style="43" customWidth="1"/>
    <col min="5389" max="5389" width="21.5703125" style="43" customWidth="1"/>
    <col min="5390" max="5390" width="20.85546875" style="43" customWidth="1"/>
    <col min="5391" max="5400" width="11.42578125" style="43"/>
    <col min="5401" max="5401" width="18" style="43" customWidth="1"/>
    <col min="5402" max="5402" width="26.7109375" style="43" customWidth="1"/>
    <col min="5403" max="5640" width="11.42578125" style="43"/>
    <col min="5641" max="5641" width="31.42578125" style="43" bestFit="1" customWidth="1"/>
    <col min="5642" max="5643" width="11.42578125" style="43"/>
    <col min="5644" max="5644" width="9.7109375" style="43" customWidth="1"/>
    <col min="5645" max="5645" width="21.5703125" style="43" customWidth="1"/>
    <col min="5646" max="5646" width="20.85546875" style="43" customWidth="1"/>
    <col min="5647" max="5656" width="11.42578125" style="43"/>
    <col min="5657" max="5657" width="18" style="43" customWidth="1"/>
    <col min="5658" max="5658" width="26.7109375" style="43" customWidth="1"/>
    <col min="5659" max="5896" width="11.42578125" style="43"/>
    <col min="5897" max="5897" width="31.42578125" style="43" bestFit="1" customWidth="1"/>
    <col min="5898" max="5899" width="11.42578125" style="43"/>
    <col min="5900" max="5900" width="9.7109375" style="43" customWidth="1"/>
    <col min="5901" max="5901" width="21.5703125" style="43" customWidth="1"/>
    <col min="5902" max="5902" width="20.85546875" style="43" customWidth="1"/>
    <col min="5903" max="5912" width="11.42578125" style="43"/>
    <col min="5913" max="5913" width="18" style="43" customWidth="1"/>
    <col min="5914" max="5914" width="26.7109375" style="43" customWidth="1"/>
    <col min="5915" max="6152" width="11.42578125" style="43"/>
    <col min="6153" max="6153" width="31.42578125" style="43" bestFit="1" customWidth="1"/>
    <col min="6154" max="6155" width="11.42578125" style="43"/>
    <col min="6156" max="6156" width="9.7109375" style="43" customWidth="1"/>
    <col min="6157" max="6157" width="21.5703125" style="43" customWidth="1"/>
    <col min="6158" max="6158" width="20.85546875" style="43" customWidth="1"/>
    <col min="6159" max="6168" width="11.42578125" style="43"/>
    <col min="6169" max="6169" width="18" style="43" customWidth="1"/>
    <col min="6170" max="6170" width="26.7109375" style="43" customWidth="1"/>
    <col min="6171" max="6408" width="11.42578125" style="43"/>
    <col min="6409" max="6409" width="31.42578125" style="43" bestFit="1" customWidth="1"/>
    <col min="6410" max="6411" width="11.42578125" style="43"/>
    <col min="6412" max="6412" width="9.7109375" style="43" customWidth="1"/>
    <col min="6413" max="6413" width="21.5703125" style="43" customWidth="1"/>
    <col min="6414" max="6414" width="20.85546875" style="43" customWidth="1"/>
    <col min="6415" max="6424" width="11.42578125" style="43"/>
    <col min="6425" max="6425" width="18" style="43" customWidth="1"/>
    <col min="6426" max="6426" width="26.7109375" style="43" customWidth="1"/>
    <col min="6427" max="6664" width="11.42578125" style="43"/>
    <col min="6665" max="6665" width="31.42578125" style="43" bestFit="1" customWidth="1"/>
    <col min="6666" max="6667" width="11.42578125" style="43"/>
    <col min="6668" max="6668" width="9.7109375" style="43" customWidth="1"/>
    <col min="6669" max="6669" width="21.5703125" style="43" customWidth="1"/>
    <col min="6670" max="6670" width="20.85546875" style="43" customWidth="1"/>
    <col min="6671" max="6680" width="11.42578125" style="43"/>
    <col min="6681" max="6681" width="18" style="43" customWidth="1"/>
    <col min="6682" max="6682" width="26.7109375" style="43" customWidth="1"/>
    <col min="6683" max="6920" width="11.42578125" style="43"/>
    <col min="6921" max="6921" width="31.42578125" style="43" bestFit="1" customWidth="1"/>
    <col min="6922" max="6923" width="11.42578125" style="43"/>
    <col min="6924" max="6924" width="9.7109375" style="43" customWidth="1"/>
    <col min="6925" max="6925" width="21.5703125" style="43" customWidth="1"/>
    <col min="6926" max="6926" width="20.85546875" style="43" customWidth="1"/>
    <col min="6927" max="6936" width="11.42578125" style="43"/>
    <col min="6937" max="6937" width="18" style="43" customWidth="1"/>
    <col min="6938" max="6938" width="26.7109375" style="43" customWidth="1"/>
    <col min="6939" max="7176" width="11.42578125" style="43"/>
    <col min="7177" max="7177" width="31.42578125" style="43" bestFit="1" customWidth="1"/>
    <col min="7178" max="7179" width="11.42578125" style="43"/>
    <col min="7180" max="7180" width="9.7109375" style="43" customWidth="1"/>
    <col min="7181" max="7181" width="21.5703125" style="43" customWidth="1"/>
    <col min="7182" max="7182" width="20.85546875" style="43" customWidth="1"/>
    <col min="7183" max="7192" width="11.42578125" style="43"/>
    <col min="7193" max="7193" width="18" style="43" customWidth="1"/>
    <col min="7194" max="7194" width="26.7109375" style="43" customWidth="1"/>
    <col min="7195" max="7432" width="11.42578125" style="43"/>
    <col min="7433" max="7433" width="31.42578125" style="43" bestFit="1" customWidth="1"/>
    <col min="7434" max="7435" width="11.42578125" style="43"/>
    <col min="7436" max="7436" width="9.7109375" style="43" customWidth="1"/>
    <col min="7437" max="7437" width="21.5703125" style="43" customWidth="1"/>
    <col min="7438" max="7438" width="20.85546875" style="43" customWidth="1"/>
    <col min="7439" max="7448" width="11.42578125" style="43"/>
    <col min="7449" max="7449" width="18" style="43" customWidth="1"/>
    <col min="7450" max="7450" width="26.7109375" style="43" customWidth="1"/>
    <col min="7451" max="7688" width="11.42578125" style="43"/>
    <col min="7689" max="7689" width="31.42578125" style="43" bestFit="1" customWidth="1"/>
    <col min="7690" max="7691" width="11.42578125" style="43"/>
    <col min="7692" max="7692" width="9.7109375" style="43" customWidth="1"/>
    <col min="7693" max="7693" width="21.5703125" style="43" customWidth="1"/>
    <col min="7694" max="7694" width="20.85546875" style="43" customWidth="1"/>
    <col min="7695" max="7704" width="11.42578125" style="43"/>
    <col min="7705" max="7705" width="18" style="43" customWidth="1"/>
    <col min="7706" max="7706" width="26.7109375" style="43" customWidth="1"/>
    <col min="7707" max="7944" width="11.42578125" style="43"/>
    <col min="7945" max="7945" width="31.42578125" style="43" bestFit="1" customWidth="1"/>
    <col min="7946" max="7947" width="11.42578125" style="43"/>
    <col min="7948" max="7948" width="9.7109375" style="43" customWidth="1"/>
    <col min="7949" max="7949" width="21.5703125" style="43" customWidth="1"/>
    <col min="7950" max="7950" width="20.85546875" style="43" customWidth="1"/>
    <col min="7951" max="7960" width="11.42578125" style="43"/>
    <col min="7961" max="7961" width="18" style="43" customWidth="1"/>
    <col min="7962" max="7962" width="26.7109375" style="43" customWidth="1"/>
    <col min="7963" max="8200" width="11.42578125" style="43"/>
    <col min="8201" max="8201" width="31.42578125" style="43" bestFit="1" customWidth="1"/>
    <col min="8202" max="8203" width="11.42578125" style="43"/>
    <col min="8204" max="8204" width="9.7109375" style="43" customWidth="1"/>
    <col min="8205" max="8205" width="21.5703125" style="43" customWidth="1"/>
    <col min="8206" max="8206" width="20.85546875" style="43" customWidth="1"/>
    <col min="8207" max="8216" width="11.42578125" style="43"/>
    <col min="8217" max="8217" width="18" style="43" customWidth="1"/>
    <col min="8218" max="8218" width="26.7109375" style="43" customWidth="1"/>
    <col min="8219" max="8456" width="11.42578125" style="43"/>
    <col min="8457" max="8457" width="31.42578125" style="43" bestFit="1" customWidth="1"/>
    <col min="8458" max="8459" width="11.42578125" style="43"/>
    <col min="8460" max="8460" width="9.7109375" style="43" customWidth="1"/>
    <col min="8461" max="8461" width="21.5703125" style="43" customWidth="1"/>
    <col min="8462" max="8462" width="20.85546875" style="43" customWidth="1"/>
    <col min="8463" max="8472" width="11.42578125" style="43"/>
    <col min="8473" max="8473" width="18" style="43" customWidth="1"/>
    <col min="8474" max="8474" width="26.7109375" style="43" customWidth="1"/>
    <col min="8475" max="8712" width="11.42578125" style="43"/>
    <col min="8713" max="8713" width="31.42578125" style="43" bestFit="1" customWidth="1"/>
    <col min="8714" max="8715" width="11.42578125" style="43"/>
    <col min="8716" max="8716" width="9.7109375" style="43" customWidth="1"/>
    <col min="8717" max="8717" width="21.5703125" style="43" customWidth="1"/>
    <col min="8718" max="8718" width="20.85546875" style="43" customWidth="1"/>
    <col min="8719" max="8728" width="11.42578125" style="43"/>
    <col min="8729" max="8729" width="18" style="43" customWidth="1"/>
    <col min="8730" max="8730" width="26.7109375" style="43" customWidth="1"/>
    <col min="8731" max="8968" width="11.42578125" style="43"/>
    <col min="8969" max="8969" width="31.42578125" style="43" bestFit="1" customWidth="1"/>
    <col min="8970" max="8971" width="11.42578125" style="43"/>
    <col min="8972" max="8972" width="9.7109375" style="43" customWidth="1"/>
    <col min="8973" max="8973" width="21.5703125" style="43" customWidth="1"/>
    <col min="8974" max="8974" width="20.85546875" style="43" customWidth="1"/>
    <col min="8975" max="8984" width="11.42578125" style="43"/>
    <col min="8985" max="8985" width="18" style="43" customWidth="1"/>
    <col min="8986" max="8986" width="26.7109375" style="43" customWidth="1"/>
    <col min="8987" max="9224" width="11.42578125" style="43"/>
    <col min="9225" max="9225" width="31.42578125" style="43" bestFit="1" customWidth="1"/>
    <col min="9226" max="9227" width="11.42578125" style="43"/>
    <col min="9228" max="9228" width="9.7109375" style="43" customWidth="1"/>
    <col min="9229" max="9229" width="21.5703125" style="43" customWidth="1"/>
    <col min="9230" max="9230" width="20.85546875" style="43" customWidth="1"/>
    <col min="9231" max="9240" width="11.42578125" style="43"/>
    <col min="9241" max="9241" width="18" style="43" customWidth="1"/>
    <col min="9242" max="9242" width="26.7109375" style="43" customWidth="1"/>
    <col min="9243" max="9480" width="11.42578125" style="43"/>
    <col min="9481" max="9481" width="31.42578125" style="43" bestFit="1" customWidth="1"/>
    <col min="9482" max="9483" width="11.42578125" style="43"/>
    <col min="9484" max="9484" width="9.7109375" style="43" customWidth="1"/>
    <col min="9485" max="9485" width="21.5703125" style="43" customWidth="1"/>
    <col min="9486" max="9486" width="20.85546875" style="43" customWidth="1"/>
    <col min="9487" max="9496" width="11.42578125" style="43"/>
    <col min="9497" max="9497" width="18" style="43" customWidth="1"/>
    <col min="9498" max="9498" width="26.7109375" style="43" customWidth="1"/>
    <col min="9499" max="9736" width="11.42578125" style="43"/>
    <col min="9737" max="9737" width="31.42578125" style="43" bestFit="1" customWidth="1"/>
    <col min="9738" max="9739" width="11.42578125" style="43"/>
    <col min="9740" max="9740" width="9.7109375" style="43" customWidth="1"/>
    <col min="9741" max="9741" width="21.5703125" style="43" customWidth="1"/>
    <col min="9742" max="9742" width="20.85546875" style="43" customWidth="1"/>
    <col min="9743" max="9752" width="11.42578125" style="43"/>
    <col min="9753" max="9753" width="18" style="43" customWidth="1"/>
    <col min="9754" max="9754" width="26.7109375" style="43" customWidth="1"/>
    <col min="9755" max="9992" width="11.42578125" style="43"/>
    <col min="9993" max="9993" width="31.42578125" style="43" bestFit="1" customWidth="1"/>
    <col min="9994" max="9995" width="11.42578125" style="43"/>
    <col min="9996" max="9996" width="9.7109375" style="43" customWidth="1"/>
    <col min="9997" max="9997" width="21.5703125" style="43" customWidth="1"/>
    <col min="9998" max="9998" width="20.85546875" style="43" customWidth="1"/>
    <col min="9999" max="10008" width="11.42578125" style="43"/>
    <col min="10009" max="10009" width="18" style="43" customWidth="1"/>
    <col min="10010" max="10010" width="26.7109375" style="43" customWidth="1"/>
    <col min="10011" max="10248" width="11.42578125" style="43"/>
    <col min="10249" max="10249" width="31.42578125" style="43" bestFit="1" customWidth="1"/>
    <col min="10250" max="10251" width="11.42578125" style="43"/>
    <col min="10252" max="10252" width="9.7109375" style="43" customWidth="1"/>
    <col min="10253" max="10253" width="21.5703125" style="43" customWidth="1"/>
    <col min="10254" max="10254" width="20.85546875" style="43" customWidth="1"/>
    <col min="10255" max="10264" width="11.42578125" style="43"/>
    <col min="10265" max="10265" width="18" style="43" customWidth="1"/>
    <col min="10266" max="10266" width="26.7109375" style="43" customWidth="1"/>
    <col min="10267" max="10504" width="11.42578125" style="43"/>
    <col min="10505" max="10505" width="31.42578125" style="43" bestFit="1" customWidth="1"/>
    <col min="10506" max="10507" width="11.42578125" style="43"/>
    <col min="10508" max="10508" width="9.7109375" style="43" customWidth="1"/>
    <col min="10509" max="10509" width="21.5703125" style="43" customWidth="1"/>
    <col min="10510" max="10510" width="20.85546875" style="43" customWidth="1"/>
    <col min="10511" max="10520" width="11.42578125" style="43"/>
    <col min="10521" max="10521" width="18" style="43" customWidth="1"/>
    <col min="10522" max="10522" width="26.7109375" style="43" customWidth="1"/>
    <col min="10523" max="10760" width="11.42578125" style="43"/>
    <col min="10761" max="10761" width="31.42578125" style="43" bestFit="1" customWidth="1"/>
    <col min="10762" max="10763" width="11.42578125" style="43"/>
    <col min="10764" max="10764" width="9.7109375" style="43" customWidth="1"/>
    <col min="10765" max="10765" width="21.5703125" style="43" customWidth="1"/>
    <col min="10766" max="10766" width="20.85546875" style="43" customWidth="1"/>
    <col min="10767" max="10776" width="11.42578125" style="43"/>
    <col min="10777" max="10777" width="18" style="43" customWidth="1"/>
    <col min="10778" max="10778" width="26.7109375" style="43" customWidth="1"/>
    <col min="10779" max="11016" width="11.42578125" style="43"/>
    <col min="11017" max="11017" width="31.42578125" style="43" bestFit="1" customWidth="1"/>
    <col min="11018" max="11019" width="11.42578125" style="43"/>
    <col min="11020" max="11020" width="9.7109375" style="43" customWidth="1"/>
    <col min="11021" max="11021" width="21.5703125" style="43" customWidth="1"/>
    <col min="11022" max="11022" width="20.85546875" style="43" customWidth="1"/>
    <col min="11023" max="11032" width="11.42578125" style="43"/>
    <col min="11033" max="11033" width="18" style="43" customWidth="1"/>
    <col min="11034" max="11034" width="26.7109375" style="43" customWidth="1"/>
    <col min="11035" max="11272" width="11.42578125" style="43"/>
    <col min="11273" max="11273" width="31.42578125" style="43" bestFit="1" customWidth="1"/>
    <col min="11274" max="11275" width="11.42578125" style="43"/>
    <col min="11276" max="11276" width="9.7109375" style="43" customWidth="1"/>
    <col min="11277" max="11277" width="21.5703125" style="43" customWidth="1"/>
    <col min="11278" max="11278" width="20.85546875" style="43" customWidth="1"/>
    <col min="11279" max="11288" width="11.42578125" style="43"/>
    <col min="11289" max="11289" width="18" style="43" customWidth="1"/>
    <col min="11290" max="11290" width="26.7109375" style="43" customWidth="1"/>
    <col min="11291" max="11528" width="11.42578125" style="43"/>
    <col min="11529" max="11529" width="31.42578125" style="43" bestFit="1" customWidth="1"/>
    <col min="11530" max="11531" width="11.42578125" style="43"/>
    <col min="11532" max="11532" width="9.7109375" style="43" customWidth="1"/>
    <col min="11533" max="11533" width="21.5703125" style="43" customWidth="1"/>
    <col min="11534" max="11534" width="20.85546875" style="43" customWidth="1"/>
    <col min="11535" max="11544" width="11.42578125" style="43"/>
    <col min="11545" max="11545" width="18" style="43" customWidth="1"/>
    <col min="11546" max="11546" width="26.7109375" style="43" customWidth="1"/>
    <col min="11547" max="11784" width="11.42578125" style="43"/>
    <col min="11785" max="11785" width="31.42578125" style="43" bestFit="1" customWidth="1"/>
    <col min="11786" max="11787" width="11.42578125" style="43"/>
    <col min="11788" max="11788" width="9.7109375" style="43" customWidth="1"/>
    <col min="11789" max="11789" width="21.5703125" style="43" customWidth="1"/>
    <col min="11790" max="11790" width="20.85546875" style="43" customWidth="1"/>
    <col min="11791" max="11800" width="11.42578125" style="43"/>
    <col min="11801" max="11801" width="18" style="43" customWidth="1"/>
    <col min="11802" max="11802" width="26.7109375" style="43" customWidth="1"/>
    <col min="11803" max="12040" width="11.42578125" style="43"/>
    <col min="12041" max="12041" width="31.42578125" style="43" bestFit="1" customWidth="1"/>
    <col min="12042" max="12043" width="11.42578125" style="43"/>
    <col min="12044" max="12044" width="9.7109375" style="43" customWidth="1"/>
    <col min="12045" max="12045" width="21.5703125" style="43" customWidth="1"/>
    <col min="12046" max="12046" width="20.85546875" style="43" customWidth="1"/>
    <col min="12047" max="12056" width="11.42578125" style="43"/>
    <col min="12057" max="12057" width="18" style="43" customWidth="1"/>
    <col min="12058" max="12058" width="26.7109375" style="43" customWidth="1"/>
    <col min="12059" max="12296" width="11.42578125" style="43"/>
    <col min="12297" max="12297" width="31.42578125" style="43" bestFit="1" customWidth="1"/>
    <col min="12298" max="12299" width="11.42578125" style="43"/>
    <col min="12300" max="12300" width="9.7109375" style="43" customWidth="1"/>
    <col min="12301" max="12301" width="21.5703125" style="43" customWidth="1"/>
    <col min="12302" max="12302" width="20.85546875" style="43" customWidth="1"/>
    <col min="12303" max="12312" width="11.42578125" style="43"/>
    <col min="12313" max="12313" width="18" style="43" customWidth="1"/>
    <col min="12314" max="12314" width="26.7109375" style="43" customWidth="1"/>
    <col min="12315" max="12552" width="11.42578125" style="43"/>
    <col min="12553" max="12553" width="31.42578125" style="43" bestFit="1" customWidth="1"/>
    <col min="12554" max="12555" width="11.42578125" style="43"/>
    <col min="12556" max="12556" width="9.7109375" style="43" customWidth="1"/>
    <col min="12557" max="12557" width="21.5703125" style="43" customWidth="1"/>
    <col min="12558" max="12558" width="20.85546875" style="43" customWidth="1"/>
    <col min="12559" max="12568" width="11.42578125" style="43"/>
    <col min="12569" max="12569" width="18" style="43" customWidth="1"/>
    <col min="12570" max="12570" width="26.7109375" style="43" customWidth="1"/>
    <col min="12571" max="12808" width="11.42578125" style="43"/>
    <col min="12809" max="12809" width="31.42578125" style="43" bestFit="1" customWidth="1"/>
    <col min="12810" max="12811" width="11.42578125" style="43"/>
    <col min="12812" max="12812" width="9.7109375" style="43" customWidth="1"/>
    <col min="12813" max="12813" width="21.5703125" style="43" customWidth="1"/>
    <col min="12814" max="12814" width="20.85546875" style="43" customWidth="1"/>
    <col min="12815" max="12824" width="11.42578125" style="43"/>
    <col min="12825" max="12825" width="18" style="43" customWidth="1"/>
    <col min="12826" max="12826" width="26.7109375" style="43" customWidth="1"/>
    <col min="12827" max="13064" width="11.42578125" style="43"/>
    <col min="13065" max="13065" width="31.42578125" style="43" bestFit="1" customWidth="1"/>
    <col min="13066" max="13067" width="11.42578125" style="43"/>
    <col min="13068" max="13068" width="9.7109375" style="43" customWidth="1"/>
    <col min="13069" max="13069" width="21.5703125" style="43" customWidth="1"/>
    <col min="13070" max="13070" width="20.85546875" style="43" customWidth="1"/>
    <col min="13071" max="13080" width="11.42578125" style="43"/>
    <col min="13081" max="13081" width="18" style="43" customWidth="1"/>
    <col min="13082" max="13082" width="26.7109375" style="43" customWidth="1"/>
    <col min="13083" max="13320" width="11.42578125" style="43"/>
    <col min="13321" max="13321" width="31.42578125" style="43" bestFit="1" customWidth="1"/>
    <col min="13322" max="13323" width="11.42578125" style="43"/>
    <col min="13324" max="13324" width="9.7109375" style="43" customWidth="1"/>
    <col min="13325" max="13325" width="21.5703125" style="43" customWidth="1"/>
    <col min="13326" max="13326" width="20.85546875" style="43" customWidth="1"/>
    <col min="13327" max="13336" width="11.42578125" style="43"/>
    <col min="13337" max="13337" width="18" style="43" customWidth="1"/>
    <col min="13338" max="13338" width="26.7109375" style="43" customWidth="1"/>
    <col min="13339" max="13576" width="11.42578125" style="43"/>
    <col min="13577" max="13577" width="31.42578125" style="43" bestFit="1" customWidth="1"/>
    <col min="13578" max="13579" width="11.42578125" style="43"/>
    <col min="13580" max="13580" width="9.7109375" style="43" customWidth="1"/>
    <col min="13581" max="13581" width="21.5703125" style="43" customWidth="1"/>
    <col min="13582" max="13582" width="20.85546875" style="43" customWidth="1"/>
    <col min="13583" max="13592" width="11.42578125" style="43"/>
    <col min="13593" max="13593" width="18" style="43" customWidth="1"/>
    <col min="13594" max="13594" width="26.7109375" style="43" customWidth="1"/>
    <col min="13595" max="13832" width="11.42578125" style="43"/>
    <col min="13833" max="13833" width="31.42578125" style="43" bestFit="1" customWidth="1"/>
    <col min="13834" max="13835" width="11.42578125" style="43"/>
    <col min="13836" max="13836" width="9.7109375" style="43" customWidth="1"/>
    <col min="13837" max="13837" width="21.5703125" style="43" customWidth="1"/>
    <col min="13838" max="13838" width="20.85546875" style="43" customWidth="1"/>
    <col min="13839" max="13848" width="11.42578125" style="43"/>
    <col min="13849" max="13849" width="18" style="43" customWidth="1"/>
    <col min="13850" max="13850" width="26.7109375" style="43" customWidth="1"/>
    <col min="13851" max="14088" width="11.42578125" style="43"/>
    <col min="14089" max="14089" width="31.42578125" style="43" bestFit="1" customWidth="1"/>
    <col min="14090" max="14091" width="11.42578125" style="43"/>
    <col min="14092" max="14092" width="9.7109375" style="43" customWidth="1"/>
    <col min="14093" max="14093" width="21.5703125" style="43" customWidth="1"/>
    <col min="14094" max="14094" width="20.85546875" style="43" customWidth="1"/>
    <col min="14095" max="14104" width="11.42578125" style="43"/>
    <col min="14105" max="14105" width="18" style="43" customWidth="1"/>
    <col min="14106" max="14106" width="26.7109375" style="43" customWidth="1"/>
    <col min="14107" max="14344" width="11.42578125" style="43"/>
    <col min="14345" max="14345" width="31.42578125" style="43" bestFit="1" customWidth="1"/>
    <col min="14346" max="14347" width="11.42578125" style="43"/>
    <col min="14348" max="14348" width="9.7109375" style="43" customWidth="1"/>
    <col min="14349" max="14349" width="21.5703125" style="43" customWidth="1"/>
    <col min="14350" max="14350" width="20.85546875" style="43" customWidth="1"/>
    <col min="14351" max="14360" width="11.42578125" style="43"/>
    <col min="14361" max="14361" width="18" style="43" customWidth="1"/>
    <col min="14362" max="14362" width="26.7109375" style="43" customWidth="1"/>
    <col min="14363" max="14600" width="11.42578125" style="43"/>
    <col min="14601" max="14601" width="31.42578125" style="43" bestFit="1" customWidth="1"/>
    <col min="14602" max="14603" width="11.42578125" style="43"/>
    <col min="14604" max="14604" width="9.7109375" style="43" customWidth="1"/>
    <col min="14605" max="14605" width="21.5703125" style="43" customWidth="1"/>
    <col min="14606" max="14606" width="20.85546875" style="43" customWidth="1"/>
    <col min="14607" max="14616" width="11.42578125" style="43"/>
    <col min="14617" max="14617" width="18" style="43" customWidth="1"/>
    <col min="14618" max="14618" width="26.7109375" style="43" customWidth="1"/>
    <col min="14619" max="14856" width="11.42578125" style="43"/>
    <col min="14857" max="14857" width="31.42578125" style="43" bestFit="1" customWidth="1"/>
    <col min="14858" max="14859" width="11.42578125" style="43"/>
    <col min="14860" max="14860" width="9.7109375" style="43" customWidth="1"/>
    <col min="14861" max="14861" width="21.5703125" style="43" customWidth="1"/>
    <col min="14862" max="14862" width="20.85546875" style="43" customWidth="1"/>
    <col min="14863" max="14872" width="11.42578125" style="43"/>
    <col min="14873" max="14873" width="18" style="43" customWidth="1"/>
    <col min="14874" max="14874" width="26.7109375" style="43" customWidth="1"/>
    <col min="14875" max="15112" width="11.42578125" style="43"/>
    <col min="15113" max="15113" width="31.42578125" style="43" bestFit="1" customWidth="1"/>
    <col min="15114" max="15115" width="11.42578125" style="43"/>
    <col min="15116" max="15116" width="9.7109375" style="43" customWidth="1"/>
    <col min="15117" max="15117" width="21.5703125" style="43" customWidth="1"/>
    <col min="15118" max="15118" width="20.85546875" style="43" customWidth="1"/>
    <col min="15119" max="15128" width="11.42578125" style="43"/>
    <col min="15129" max="15129" width="18" style="43" customWidth="1"/>
    <col min="15130" max="15130" width="26.7109375" style="43" customWidth="1"/>
    <col min="15131" max="15368" width="11.42578125" style="43"/>
    <col min="15369" max="15369" width="31.42578125" style="43" bestFit="1" customWidth="1"/>
    <col min="15370" max="15371" width="11.42578125" style="43"/>
    <col min="15372" max="15372" width="9.7109375" style="43" customWidth="1"/>
    <col min="15373" max="15373" width="21.5703125" style="43" customWidth="1"/>
    <col min="15374" max="15374" width="20.85546875" style="43" customWidth="1"/>
    <col min="15375" max="15384" width="11.42578125" style="43"/>
    <col min="15385" max="15385" width="18" style="43" customWidth="1"/>
    <col min="15386" max="15386" width="26.7109375" style="43" customWidth="1"/>
    <col min="15387" max="15624" width="11.42578125" style="43"/>
    <col min="15625" max="15625" width="31.42578125" style="43" bestFit="1" customWidth="1"/>
    <col min="15626" max="15627" width="11.42578125" style="43"/>
    <col min="15628" max="15628" width="9.7109375" style="43" customWidth="1"/>
    <col min="15629" max="15629" width="21.5703125" style="43" customWidth="1"/>
    <col min="15630" max="15630" width="20.85546875" style="43" customWidth="1"/>
    <col min="15631" max="15640" width="11.42578125" style="43"/>
    <col min="15641" max="15641" width="18" style="43" customWidth="1"/>
    <col min="15642" max="15642" width="26.7109375" style="43" customWidth="1"/>
    <col min="15643" max="15880" width="11.42578125" style="43"/>
    <col min="15881" max="15881" width="31.42578125" style="43" bestFit="1" customWidth="1"/>
    <col min="15882" max="15883" width="11.42578125" style="43"/>
    <col min="15884" max="15884" width="9.7109375" style="43" customWidth="1"/>
    <col min="15885" max="15885" width="21.5703125" style="43" customWidth="1"/>
    <col min="15886" max="15886" width="20.85546875" style="43" customWidth="1"/>
    <col min="15887" max="15896" width="11.42578125" style="43"/>
    <col min="15897" max="15897" width="18" style="43" customWidth="1"/>
    <col min="15898" max="15898" width="26.7109375" style="43" customWidth="1"/>
    <col min="15899" max="16136" width="11.42578125" style="43"/>
    <col min="16137" max="16137" width="31.42578125" style="43" bestFit="1" customWidth="1"/>
    <col min="16138" max="16139" width="11.42578125" style="43"/>
    <col min="16140" max="16140" width="9.7109375" style="43" customWidth="1"/>
    <col min="16141" max="16141" width="21.5703125" style="43" customWidth="1"/>
    <col min="16142" max="16142" width="20.85546875" style="43" customWidth="1"/>
    <col min="16143" max="16152" width="11.42578125" style="43"/>
    <col min="16153" max="16153" width="18" style="43" customWidth="1"/>
    <col min="16154" max="16154" width="26.7109375" style="43" customWidth="1"/>
    <col min="16155" max="16384" width="11.42578125" style="43"/>
  </cols>
  <sheetData>
    <row r="1" spans="1:46" ht="13.5" hidden="1" thickBot="1"/>
    <row r="2" spans="1:46" ht="58.5" customHeight="1" thickBot="1">
      <c r="K2" s="144"/>
      <c r="L2" s="145"/>
      <c r="N2" s="48"/>
      <c r="O2" s="49"/>
      <c r="P2" s="48"/>
      <c r="Q2" s="48"/>
      <c r="R2" s="48"/>
      <c r="S2" s="48"/>
      <c r="T2" s="48"/>
      <c r="U2" s="48"/>
      <c r="V2" s="48"/>
      <c r="W2" s="97"/>
      <c r="X2" s="111"/>
      <c r="AA2" s="153" t="s">
        <v>72</v>
      </c>
      <c r="AB2" s="153"/>
      <c r="AC2" s="153"/>
      <c r="AD2" s="153" t="s">
        <v>73</v>
      </c>
      <c r="AE2" s="153"/>
      <c r="AF2" s="153"/>
      <c r="AG2" s="104"/>
      <c r="AH2" s="104"/>
      <c r="AI2" s="46"/>
      <c r="AJ2" s="46"/>
      <c r="AK2" s="154" t="s">
        <v>74</v>
      </c>
      <c r="AL2" s="155"/>
      <c r="AM2" s="155"/>
      <c r="AN2" s="155"/>
      <c r="AO2" s="155"/>
      <c r="AP2" s="155"/>
      <c r="AQ2" s="155"/>
      <c r="AR2" s="156"/>
      <c r="AS2" s="157" t="s">
        <v>131</v>
      </c>
      <c r="AT2" s="158"/>
    </row>
    <row r="3" spans="1:46" s="69" customFormat="1" ht="41.25" customHeight="1">
      <c r="A3" s="50" t="s">
        <v>75</v>
      </c>
      <c r="B3" s="50" t="s">
        <v>76</v>
      </c>
      <c r="C3" s="51" t="s">
        <v>132</v>
      </c>
      <c r="D3" s="51" t="s">
        <v>130</v>
      </c>
      <c r="E3" s="52" t="s">
        <v>134</v>
      </c>
      <c r="F3" s="53" t="s">
        <v>183</v>
      </c>
      <c r="G3" s="54" t="s">
        <v>138</v>
      </c>
      <c r="H3" s="52" t="s">
        <v>122</v>
      </c>
      <c r="I3" s="52" t="s">
        <v>123</v>
      </c>
      <c r="J3" s="52" t="s">
        <v>77</v>
      </c>
      <c r="K3" s="146" t="s">
        <v>185</v>
      </c>
      <c r="L3" s="147" t="s">
        <v>78</v>
      </c>
      <c r="M3" s="53" t="s">
        <v>79</v>
      </c>
      <c r="N3" s="56" t="s">
        <v>125</v>
      </c>
      <c r="O3" s="57" t="s">
        <v>124</v>
      </c>
      <c r="P3" s="53" t="s">
        <v>81</v>
      </c>
      <c r="Q3" s="53" t="s">
        <v>82</v>
      </c>
      <c r="R3" s="53" t="s">
        <v>83</v>
      </c>
      <c r="S3" s="53" t="s">
        <v>121</v>
      </c>
      <c r="T3" s="53" t="s">
        <v>118</v>
      </c>
      <c r="U3" s="53" t="s">
        <v>119</v>
      </c>
      <c r="V3" s="53" t="s">
        <v>120</v>
      </c>
      <c r="W3" s="98" t="s">
        <v>184</v>
      </c>
      <c r="X3" s="98" t="s">
        <v>189</v>
      </c>
      <c r="Y3" s="55" t="s">
        <v>84</v>
      </c>
      <c r="Z3" s="58" t="s">
        <v>85</v>
      </c>
      <c r="AA3" s="59" t="s">
        <v>86</v>
      </c>
      <c r="AB3" s="60" t="s">
        <v>80</v>
      </c>
      <c r="AC3" s="61" t="s">
        <v>87</v>
      </c>
      <c r="AD3" s="59" t="s">
        <v>86</v>
      </c>
      <c r="AE3" s="60" t="s">
        <v>80</v>
      </c>
      <c r="AF3" s="61" t="s">
        <v>87</v>
      </c>
      <c r="AG3" s="105" t="s">
        <v>88</v>
      </c>
      <c r="AH3" s="105" t="s">
        <v>89</v>
      </c>
      <c r="AI3" s="62" t="s">
        <v>108</v>
      </c>
      <c r="AJ3" s="63"/>
      <c r="AK3" s="64" t="s">
        <v>90</v>
      </c>
      <c r="AL3" s="65" t="s">
        <v>91</v>
      </c>
      <c r="AM3" s="65" t="s">
        <v>3</v>
      </c>
      <c r="AN3" s="65" t="s">
        <v>4</v>
      </c>
      <c r="AO3" s="65" t="s">
        <v>5</v>
      </c>
      <c r="AP3" s="65" t="s">
        <v>6</v>
      </c>
      <c r="AQ3" s="65" t="s">
        <v>7</v>
      </c>
      <c r="AR3" s="66" t="s">
        <v>8</v>
      </c>
      <c r="AS3" s="67" t="s">
        <v>90</v>
      </c>
      <c r="AT3" s="68" t="s">
        <v>91</v>
      </c>
    </row>
    <row r="4" spans="1:46">
      <c r="A4" s="70" t="s">
        <v>19</v>
      </c>
      <c r="B4" s="70">
        <v>43070</v>
      </c>
      <c r="C4" s="71" t="s">
        <v>139</v>
      </c>
      <c r="D4" s="71" t="s">
        <v>133</v>
      </c>
      <c r="E4" s="72" t="s">
        <v>135</v>
      </c>
      <c r="F4" s="73">
        <v>221</v>
      </c>
      <c r="G4" s="72" t="s">
        <v>137</v>
      </c>
      <c r="H4" s="72" t="s">
        <v>140</v>
      </c>
      <c r="I4" s="72" t="s">
        <v>136</v>
      </c>
      <c r="J4" s="74">
        <v>1</v>
      </c>
      <c r="K4" s="148" t="str">
        <f>IF((AG4&lt;=0.4),"","Instabilité à 55°C")</f>
        <v>Instabilité à 55°C</v>
      </c>
      <c r="L4" s="148" t="str">
        <f>IF((AH4&lt;=0.3),"","instabilité à 37°C")</f>
        <v>instabilité à 37°C</v>
      </c>
      <c r="M4" s="73" t="s">
        <v>92</v>
      </c>
      <c r="N4" s="73"/>
      <c r="O4" s="73">
        <v>3</v>
      </c>
      <c r="P4" s="73">
        <v>12.18</v>
      </c>
      <c r="Q4" s="73">
        <v>7.8</v>
      </c>
      <c r="R4" s="73">
        <v>4</v>
      </c>
      <c r="S4" s="75">
        <v>141</v>
      </c>
      <c r="T4" s="75" t="s">
        <v>92</v>
      </c>
      <c r="U4" s="75" t="s">
        <v>92</v>
      </c>
      <c r="V4" s="75" t="s">
        <v>92</v>
      </c>
      <c r="W4" s="110">
        <v>42431</v>
      </c>
      <c r="X4" s="112" t="s">
        <v>190</v>
      </c>
      <c r="Y4" s="73"/>
      <c r="Z4" s="73">
        <v>5.5</v>
      </c>
      <c r="AA4" s="76">
        <v>42438</v>
      </c>
      <c r="AB4" s="77">
        <v>4.9000000000000004</v>
      </c>
      <c r="AC4" s="73"/>
      <c r="AD4" s="76">
        <v>42437</v>
      </c>
      <c r="AE4" s="77">
        <v>5</v>
      </c>
      <c r="AF4" s="73"/>
      <c r="AG4" s="99">
        <f t="shared" ref="AG4" si="0">ABS(Z4-AB4)</f>
        <v>0.59999999999999964</v>
      </c>
      <c r="AH4" s="99">
        <f t="shared" ref="AH4" si="1">ABS(Z4-AE4)</f>
        <v>0.5</v>
      </c>
      <c r="AI4" s="73"/>
      <c r="AJ4" s="78"/>
      <c r="AK4" s="79">
        <f>VLOOKUP($A4,[1]Matrice!$A$4:$I$497,2,0)</f>
        <v>5.6</v>
      </c>
      <c r="AL4" s="80">
        <f>VLOOKUP($A4,[1]Matrice!$A$4:$I$497,3,0)</f>
        <v>5.8</v>
      </c>
      <c r="AM4" s="80">
        <f>VLOOKUP($A4,[1]Matrice!$A$4:$I$497,4,0)</f>
        <v>12</v>
      </c>
      <c r="AN4" s="80">
        <f>VLOOKUP($A4,[1]Matrice!$A$4:$I$497,5,0)</f>
        <v>15</v>
      </c>
      <c r="AO4" s="80">
        <f>VLOOKUP($A4,[1]Matrice!$A$4:$I$497,6,0)</f>
        <v>7</v>
      </c>
      <c r="AP4" s="80">
        <f>VLOOKUP($A4,[1]Matrice!$A$4:$I$497,7,0)</f>
        <v>10</v>
      </c>
      <c r="AQ4" s="80">
        <f>VLOOKUP($A4,[1]Matrice!$A$4:$I$497,8,0)</f>
        <v>2</v>
      </c>
      <c r="AR4" s="81">
        <f>VLOOKUP($A4,[1]Matrice!$A$4:$I$497,9,0)</f>
        <v>5</v>
      </c>
      <c r="AS4" s="79">
        <f>VLOOKUP($A4,[1]Matrice!$A$4:$I$497,2,0)</f>
        <v>5.6</v>
      </c>
      <c r="AT4" s="81">
        <f>VLOOKUP($A4,[1]Matrice!$A$4:$I$497,3,0)</f>
        <v>5.8</v>
      </c>
    </row>
    <row r="5" spans="1:46" ht="12.75" customHeight="1">
      <c r="A5" s="82"/>
      <c r="B5" s="83"/>
      <c r="C5" s="85"/>
      <c r="D5" s="85"/>
      <c r="E5" s="86"/>
      <c r="F5" s="87"/>
      <c r="G5" s="86"/>
      <c r="H5" s="86"/>
      <c r="I5" s="88"/>
      <c r="J5" s="89"/>
      <c r="K5" s="103" t="str">
        <f t="shared" ref="K5:K10" si="2">IF((AG5&lt;=0.4),"","Instabilité à 55°C")</f>
        <v/>
      </c>
      <c r="L5" s="103" t="str">
        <f t="shared" ref="L5:L10" si="3">IF((AH5&lt;=0.3),"","instabilité à 37°C")</f>
        <v/>
      </c>
      <c r="M5" s="88"/>
      <c r="N5" s="88"/>
      <c r="O5" s="88"/>
      <c r="P5" s="87"/>
      <c r="Q5" s="87"/>
      <c r="R5" s="87"/>
      <c r="S5" s="88"/>
      <c r="T5" s="88"/>
      <c r="U5" s="88"/>
      <c r="V5" s="88"/>
      <c r="W5" s="100"/>
      <c r="X5" s="100"/>
      <c r="Y5" s="87"/>
      <c r="Z5" s="90"/>
      <c r="AA5" s="91"/>
      <c r="AB5" s="92"/>
      <c r="AC5" s="87"/>
      <c r="AD5" s="91"/>
      <c r="AE5" s="92"/>
      <c r="AF5" s="93"/>
      <c r="AG5" s="103">
        <f t="shared" ref="AG5" si="4">ABS(Z5-AB5)</f>
        <v>0</v>
      </c>
      <c r="AH5" s="103">
        <f t="shared" ref="AH5" si="5">ABS(Z5-AE5)</f>
        <v>0</v>
      </c>
      <c r="AI5" s="87"/>
      <c r="AJ5" s="90"/>
      <c r="AK5" s="94">
        <f>VLOOKUP($A5,[1]Matrice!$A$4:$I$497,2,0)</f>
        <v>0</v>
      </c>
      <c r="AL5" s="87">
        <f>VLOOKUP($A5,[1]Matrice!$A$4:$I$497,3,0)</f>
        <v>0</v>
      </c>
      <c r="AM5" s="87">
        <f>VLOOKUP($A5,[1]Matrice!$A$4:$I$497,4,0)</f>
        <v>0</v>
      </c>
      <c r="AN5" s="87">
        <f>VLOOKUP($A5,[1]Matrice!$A$4:$I$497,5,0)</f>
        <v>0</v>
      </c>
      <c r="AO5" s="87">
        <f>VLOOKUP($A5,[1]Matrice!$A$4:$I$497,6,0)</f>
        <v>0</v>
      </c>
      <c r="AP5" s="87">
        <f>VLOOKUP($A5,[1]Matrice!$A$4:$I$497,7,0)</f>
        <v>0</v>
      </c>
      <c r="AQ5" s="87">
        <f>VLOOKUP($A5,[1]Matrice!$A$4:$I$497,8,0)</f>
        <v>0</v>
      </c>
      <c r="AR5" s="95">
        <f>VLOOKUP($A5,[1]Matrice!$A$4:$I$497,9,0)</f>
        <v>0</v>
      </c>
      <c r="AS5" s="94">
        <f>VLOOKUP($A5,[1]Matrice!$A$4:$K$497,10,0)</f>
        <v>0</v>
      </c>
      <c r="AT5" s="95">
        <f>VLOOKUP($A5,[1]Matrice!$A$4:$K$497,11,0)</f>
        <v>0</v>
      </c>
    </row>
    <row r="6" spans="1:46" ht="12.6" customHeight="1">
      <c r="A6" s="82"/>
      <c r="B6" s="83"/>
      <c r="C6" s="84"/>
      <c r="D6" s="85"/>
      <c r="E6" s="88"/>
      <c r="F6" s="87"/>
      <c r="G6" s="88"/>
      <c r="H6" s="88"/>
      <c r="I6" s="88"/>
      <c r="J6" s="89"/>
      <c r="K6" s="103" t="str">
        <f t="shared" si="2"/>
        <v/>
      </c>
      <c r="L6" s="103" t="str">
        <f t="shared" si="3"/>
        <v/>
      </c>
      <c r="M6" s="87"/>
      <c r="N6" s="87"/>
      <c r="O6" s="88"/>
      <c r="P6" s="87"/>
      <c r="Q6" s="87"/>
      <c r="R6" s="87"/>
      <c r="S6" s="88"/>
      <c r="T6" s="88"/>
      <c r="U6" s="88"/>
      <c r="V6" s="88"/>
      <c r="W6" s="101"/>
      <c r="X6" s="101"/>
      <c r="Y6" s="87"/>
      <c r="Z6" s="90"/>
      <c r="AA6" s="91"/>
      <c r="AB6" s="92"/>
      <c r="AC6" s="87"/>
      <c r="AD6" s="91"/>
      <c r="AE6" s="92"/>
      <c r="AF6" s="93"/>
      <c r="AG6" s="103">
        <f t="shared" ref="AG6:AG10" si="6">ABS(Z6-AB6)</f>
        <v>0</v>
      </c>
      <c r="AH6" s="103">
        <f t="shared" ref="AH6:AH10" si="7">ABS(Z6-AE6)</f>
        <v>0</v>
      </c>
      <c r="AI6" s="87"/>
      <c r="AJ6" s="90"/>
      <c r="AK6" s="94">
        <f>VLOOKUP($A6,[1]Matrice!$A$4:$I$497,2,0)</f>
        <v>0</v>
      </c>
      <c r="AL6" s="87">
        <f>VLOOKUP($A6,[1]Matrice!$A$4:$I$497,3,0)</f>
        <v>0</v>
      </c>
      <c r="AM6" s="87">
        <f>VLOOKUP($A6,[1]Matrice!$A$4:$I$497,4,0)</f>
        <v>0</v>
      </c>
      <c r="AN6" s="87">
        <f>VLOOKUP($A6,[1]Matrice!$A$4:$I$497,5,0)</f>
        <v>0</v>
      </c>
      <c r="AO6" s="87">
        <f>VLOOKUP($A6,[1]Matrice!$A$4:$I$497,6,0)</f>
        <v>0</v>
      </c>
      <c r="AP6" s="87">
        <f>VLOOKUP($A6,[1]Matrice!$A$4:$I$497,7,0)</f>
        <v>0</v>
      </c>
      <c r="AQ6" s="87">
        <f>VLOOKUP($A6,[1]Matrice!$A$4:$I$497,8,0)</f>
        <v>0</v>
      </c>
      <c r="AR6" s="95">
        <f>VLOOKUP($A6,[1]Matrice!$A$4:$I$497,9,0)</f>
        <v>0</v>
      </c>
      <c r="AS6" s="94">
        <f>VLOOKUP($A6,[1]Matrice!$A$4:$K$497,10,0)</f>
        <v>0</v>
      </c>
      <c r="AT6" s="95">
        <f>VLOOKUP($A6,[1]Matrice!$A$4:$K$497,11,0)</f>
        <v>0</v>
      </c>
    </row>
    <row r="7" spans="1:46" ht="12.75" customHeight="1">
      <c r="A7" s="82"/>
      <c r="B7" s="83"/>
      <c r="C7" s="84"/>
      <c r="D7" s="85"/>
      <c r="E7" s="86"/>
      <c r="F7" s="87"/>
      <c r="G7" s="86"/>
      <c r="H7" s="86"/>
      <c r="I7" s="88"/>
      <c r="J7" s="89"/>
      <c r="K7" s="103" t="str">
        <f t="shared" si="2"/>
        <v/>
      </c>
      <c r="L7" s="103" t="str">
        <f t="shared" si="3"/>
        <v/>
      </c>
      <c r="M7" s="88"/>
      <c r="N7" s="88"/>
      <c r="O7" s="88"/>
      <c r="P7" s="87"/>
      <c r="Q7" s="87"/>
      <c r="R7" s="87"/>
      <c r="S7" s="88"/>
      <c r="T7" s="88"/>
      <c r="U7" s="88"/>
      <c r="V7" s="88"/>
      <c r="W7" s="100"/>
      <c r="X7" s="102"/>
      <c r="Y7" s="87"/>
      <c r="Z7" s="90"/>
      <c r="AA7" s="91"/>
      <c r="AB7" s="92"/>
      <c r="AC7" s="87"/>
      <c r="AD7" s="91"/>
      <c r="AE7" s="92"/>
      <c r="AF7" s="93"/>
      <c r="AG7" s="103">
        <f t="shared" si="6"/>
        <v>0</v>
      </c>
      <c r="AH7" s="103">
        <f t="shared" si="7"/>
        <v>0</v>
      </c>
      <c r="AI7" s="87"/>
      <c r="AJ7" s="90"/>
      <c r="AK7" s="94">
        <f>VLOOKUP($A7,[1]Matrice!$A$4:$I$497,2,0)</f>
        <v>0</v>
      </c>
      <c r="AL7" s="87">
        <f>VLOOKUP($A7,[1]Matrice!$A$4:$I$497,3,0)</f>
        <v>0</v>
      </c>
      <c r="AM7" s="87">
        <f>VLOOKUP($A7,[1]Matrice!$A$4:$I$497,4,0)</f>
        <v>0</v>
      </c>
      <c r="AN7" s="87">
        <f>VLOOKUP($A7,[1]Matrice!$A$4:$I$497,5,0)</f>
        <v>0</v>
      </c>
      <c r="AO7" s="87">
        <f>VLOOKUP($A7,[1]Matrice!$A$4:$I$497,6,0)</f>
        <v>0</v>
      </c>
      <c r="AP7" s="87">
        <f>VLOOKUP($A7,[1]Matrice!$A$4:$I$497,7,0)</f>
        <v>0</v>
      </c>
      <c r="AQ7" s="87">
        <f>VLOOKUP($A7,[1]Matrice!$A$4:$I$497,8,0)</f>
        <v>0</v>
      </c>
      <c r="AR7" s="95">
        <f>VLOOKUP($A7,[1]Matrice!$A$4:$I$497,9,0)</f>
        <v>0</v>
      </c>
      <c r="AS7" s="94">
        <f>VLOOKUP($A7,[1]Matrice!$A$4:$K$497,10,0)</f>
        <v>0</v>
      </c>
      <c r="AT7" s="95">
        <f>VLOOKUP($A7,[1]Matrice!$A$4:$K$497,11,0)</f>
        <v>0</v>
      </c>
    </row>
    <row r="8" spans="1:46" ht="12.75" customHeight="1">
      <c r="A8" s="82"/>
      <c r="B8" s="83"/>
      <c r="C8" s="84"/>
      <c r="D8" s="85"/>
      <c r="E8" s="88"/>
      <c r="F8" s="87"/>
      <c r="G8" s="88"/>
      <c r="H8" s="88"/>
      <c r="I8" s="88"/>
      <c r="J8" s="89"/>
      <c r="K8" s="103" t="str">
        <f t="shared" si="2"/>
        <v/>
      </c>
      <c r="L8" s="103" t="str">
        <f t="shared" si="3"/>
        <v/>
      </c>
      <c r="M8" s="87"/>
      <c r="N8" s="87"/>
      <c r="O8" s="88"/>
      <c r="P8" s="87"/>
      <c r="Q8" s="87"/>
      <c r="R8" s="87"/>
      <c r="S8" s="88"/>
      <c r="T8" s="88"/>
      <c r="U8" s="88"/>
      <c r="V8" s="88"/>
      <c r="W8" s="103"/>
      <c r="X8" s="103"/>
      <c r="Y8" s="87"/>
      <c r="Z8" s="90"/>
      <c r="AA8" s="91"/>
      <c r="AB8" s="92"/>
      <c r="AC8" s="87"/>
      <c r="AD8" s="91"/>
      <c r="AE8" s="92"/>
      <c r="AF8" s="93"/>
      <c r="AG8" s="103">
        <f t="shared" si="6"/>
        <v>0</v>
      </c>
      <c r="AH8" s="103">
        <f t="shared" si="7"/>
        <v>0</v>
      </c>
      <c r="AI8" s="87"/>
      <c r="AJ8" s="90"/>
      <c r="AK8" s="94">
        <f>VLOOKUP($A8,[1]Matrice!$A$4:$I$497,2,0)</f>
        <v>0</v>
      </c>
      <c r="AL8" s="87">
        <f>VLOOKUP($A8,[1]Matrice!$A$4:$I$497,3,0)</f>
        <v>0</v>
      </c>
      <c r="AM8" s="87">
        <f>VLOOKUP($A8,[1]Matrice!$A$4:$I$497,4,0)</f>
        <v>0</v>
      </c>
      <c r="AN8" s="87">
        <f>VLOOKUP($A8,[1]Matrice!$A$4:$I$497,5,0)</f>
        <v>0</v>
      </c>
      <c r="AO8" s="87">
        <f>VLOOKUP($A8,[1]Matrice!$A$4:$I$497,6,0)</f>
        <v>0</v>
      </c>
      <c r="AP8" s="87">
        <f>VLOOKUP($A8,[1]Matrice!$A$4:$I$497,7,0)</f>
        <v>0</v>
      </c>
      <c r="AQ8" s="87">
        <f>VLOOKUP($A8,[1]Matrice!$A$4:$I$497,8,0)</f>
        <v>0</v>
      </c>
      <c r="AR8" s="95">
        <f>VLOOKUP($A8,[1]Matrice!$A$4:$I$497,9,0)</f>
        <v>0</v>
      </c>
      <c r="AS8" s="94">
        <f>VLOOKUP($A8,[1]Matrice!$A$4:$K$497,10,0)</f>
        <v>0</v>
      </c>
      <c r="AT8" s="95">
        <f>VLOOKUP($A8,[1]Matrice!$A$4:$K$497,11,0)</f>
        <v>0</v>
      </c>
    </row>
    <row r="9" spans="1:46" ht="12.75" customHeight="1">
      <c r="A9" s="82"/>
      <c r="B9" s="83"/>
      <c r="C9" s="84"/>
      <c r="D9" s="85"/>
      <c r="E9" s="86"/>
      <c r="F9" s="87"/>
      <c r="G9" s="86"/>
      <c r="H9" s="86"/>
      <c r="I9" s="88"/>
      <c r="J9" s="89"/>
      <c r="K9" s="103" t="str">
        <f>IF((AG9&lt;=0.4),"","Instabilité à 55°C")</f>
        <v/>
      </c>
      <c r="L9" s="103" t="str">
        <f t="shared" si="3"/>
        <v/>
      </c>
      <c r="M9" s="88"/>
      <c r="N9" s="88"/>
      <c r="O9" s="88"/>
      <c r="P9" s="87"/>
      <c r="Q9" s="87"/>
      <c r="R9" s="87"/>
      <c r="S9" s="88"/>
      <c r="T9" s="88"/>
      <c r="U9" s="88"/>
      <c r="V9" s="88"/>
      <c r="W9" s="100"/>
      <c r="X9" s="102"/>
      <c r="Y9" s="87"/>
      <c r="Z9" s="90"/>
      <c r="AA9" s="91"/>
      <c r="AB9" s="92"/>
      <c r="AC9" s="87"/>
      <c r="AD9" s="91"/>
      <c r="AE9" s="92"/>
      <c r="AF9" s="93"/>
      <c r="AG9" s="103">
        <f t="shared" si="6"/>
        <v>0</v>
      </c>
      <c r="AH9" s="103">
        <f t="shared" si="7"/>
        <v>0</v>
      </c>
      <c r="AI9" s="87"/>
      <c r="AJ9" s="90"/>
      <c r="AK9" s="94">
        <f>VLOOKUP($A9,[1]Matrice!$A$4:$I$497,2,0)</f>
        <v>0</v>
      </c>
      <c r="AL9" s="87">
        <f>VLOOKUP($A9,[1]Matrice!$A$4:$I$497,3,0)</f>
        <v>0</v>
      </c>
      <c r="AM9" s="87">
        <f>VLOOKUP($A9,[1]Matrice!$A$4:$I$497,4,0)</f>
        <v>0</v>
      </c>
      <c r="AN9" s="87">
        <f>VLOOKUP($A9,[1]Matrice!$A$4:$I$497,5,0)</f>
        <v>0</v>
      </c>
      <c r="AO9" s="87">
        <f>VLOOKUP($A9,[1]Matrice!$A$4:$I$497,6,0)</f>
        <v>0</v>
      </c>
      <c r="AP9" s="87">
        <f>VLOOKUP($A9,[1]Matrice!$A$4:$I$497,7,0)</f>
        <v>0</v>
      </c>
      <c r="AQ9" s="87">
        <f>VLOOKUP($A9,[1]Matrice!$A$4:$I$497,8,0)</f>
        <v>0</v>
      </c>
      <c r="AR9" s="95">
        <f>VLOOKUP($A9,[1]Matrice!$A$4:$I$497,9,0)</f>
        <v>0</v>
      </c>
      <c r="AS9" s="94">
        <f>VLOOKUP($A9,[1]Matrice!$A$4:$K$497,10,0)</f>
        <v>0</v>
      </c>
      <c r="AT9" s="95">
        <f>VLOOKUP($A9,[1]Matrice!$A$4:$K$497,11,0)</f>
        <v>0</v>
      </c>
    </row>
    <row r="10" spans="1:46" ht="12.75" customHeight="1">
      <c r="A10" s="82"/>
      <c r="B10" s="83"/>
      <c r="C10" s="84"/>
      <c r="D10" s="85"/>
      <c r="E10" s="88"/>
      <c r="F10" s="87"/>
      <c r="G10" s="88"/>
      <c r="H10" s="88"/>
      <c r="I10" s="88"/>
      <c r="J10" s="89"/>
      <c r="K10" s="103" t="str">
        <f t="shared" si="2"/>
        <v/>
      </c>
      <c r="L10" s="103" t="str">
        <f t="shared" si="3"/>
        <v/>
      </c>
      <c r="M10" s="87"/>
      <c r="N10" s="87"/>
      <c r="O10" s="88"/>
      <c r="P10" s="87"/>
      <c r="Q10" s="87"/>
      <c r="R10" s="87"/>
      <c r="S10" s="88"/>
      <c r="T10" s="88"/>
      <c r="U10" s="88"/>
      <c r="V10" s="88"/>
      <c r="W10" s="101"/>
      <c r="X10" s="103"/>
      <c r="Y10" s="87"/>
      <c r="Z10" s="90"/>
      <c r="AA10" s="91"/>
      <c r="AB10" s="92"/>
      <c r="AC10" s="87"/>
      <c r="AD10" s="91"/>
      <c r="AE10" s="92"/>
      <c r="AF10" s="93"/>
      <c r="AG10" s="103">
        <f t="shared" si="6"/>
        <v>0</v>
      </c>
      <c r="AH10" s="103">
        <f t="shared" si="7"/>
        <v>0</v>
      </c>
      <c r="AI10" s="87"/>
      <c r="AJ10" s="90"/>
      <c r="AK10" s="94">
        <f>VLOOKUP($A10,[1]Matrice!$A$4:$I$497,2,0)</f>
        <v>0</v>
      </c>
      <c r="AL10" s="87">
        <f>VLOOKUP($A10,[1]Matrice!$A$4:$I$497,3,0)</f>
        <v>0</v>
      </c>
      <c r="AM10" s="87">
        <f>VLOOKUP($A10,[1]Matrice!$A$4:$I$497,4,0)</f>
        <v>0</v>
      </c>
      <c r="AN10" s="87">
        <f>VLOOKUP($A10,[1]Matrice!$A$4:$I$497,5,0)</f>
        <v>0</v>
      </c>
      <c r="AO10" s="87">
        <f>VLOOKUP($A10,[1]Matrice!$A$4:$I$497,6,0)</f>
        <v>0</v>
      </c>
      <c r="AP10" s="87">
        <f>VLOOKUP($A10,[1]Matrice!$A$4:$I$497,7,0)</f>
        <v>0</v>
      </c>
      <c r="AQ10" s="87">
        <f>VLOOKUP($A10,[1]Matrice!$A$4:$I$497,8,0)</f>
        <v>0</v>
      </c>
      <c r="AR10" s="95">
        <f>VLOOKUP($A10,[1]Matrice!$A$4:$I$497,9,0)</f>
        <v>0</v>
      </c>
      <c r="AS10" s="94">
        <f>VLOOKUP($A10,[1]Matrice!$A$4:$K$497,10,0)</f>
        <v>0</v>
      </c>
      <c r="AT10" s="95">
        <f>VLOOKUP($A10,[1]Matrice!$A$4:$K$497,11,0)</f>
        <v>0</v>
      </c>
    </row>
  </sheetData>
  <sheetProtection formatColumns="0" insertRows="0" deleteRows="0"/>
  <autoFilter ref="A4:AT4"/>
  <customSheetViews>
    <customSheetView guid="{3F2F44C3-1813-4011-B175-E9122953B07C}" scale="90" showAutoFilter="1" hiddenRows="1" topLeftCell="A2">
      <pane xSplit="8" ySplit="3" topLeftCell="I5" activePane="bottomRight" state="frozen"/>
      <selection pane="bottomRight" activeCell="A8" sqref="A8"/>
      <pageMargins left="0.7" right="0.7" top="0.75" bottom="0.75" header="0.3" footer="0.3"/>
      <pageSetup paperSize="9" orientation="portrait" r:id="rId1"/>
      <autoFilter ref="A4:AT4"/>
    </customSheetView>
    <customSheetView guid="{6A3C82A6-5B36-41B3-B272-479ABC663675}" scale="120" showAutoFilter="1">
      <pane ySplit="2" topLeftCell="A3" activePane="bottomLeft" state="frozen"/>
      <selection pane="bottomLeft" activeCell="AA3" sqref="AA3"/>
      <pageMargins left="0.7" right="0.7" top="0.75" bottom="0.75" header="0.3" footer="0.3"/>
      <autoFilter ref="A3:WVZ4978"/>
    </customSheetView>
    <customSheetView guid="{45439A4C-E673-4329-B219-92A9B0DA11FE}" scale="120" showPageBreaks="1" fitToPage="1" filter="1" showAutoFilter="1" hiddenColumns="1">
      <pane xSplit="4" ySplit="4" topLeftCell="R2240" activePane="bottomRight" state="frozen"/>
      <selection pane="bottomRight" activeCell="T2254" sqref="T2254"/>
      <pageMargins left="0.25" right="0.25" top="0.75" bottom="0.75" header="0.3" footer="0.3"/>
      <pageSetup paperSize="9" scale="10" orientation="landscape" r:id="rId2"/>
      <autoFilter ref="A4:AJ4978">
        <filterColumn colId="1">
          <customFilters>
            <customFilter operator="notEqual" val=" "/>
          </customFilters>
        </filterColumn>
      </autoFilter>
    </customSheetView>
    <customSheetView guid="{CFFE7984-B731-4224-ABB5-E3E4BEB0BEC1}" scale="90" showAutoFilter="1" hiddenRows="1" topLeftCell="A2">
      <pane xSplit="8" ySplit="3" topLeftCell="I8" activePane="bottomRight" state="frozen"/>
      <selection pane="bottomRight" activeCell="A8" sqref="A8"/>
      <pageMargins left="0.7" right="0.7" top="0.75" bottom="0.75" header="0.3" footer="0.3"/>
      <pageSetup paperSize="9" orientation="portrait" r:id="rId3"/>
      <autoFilter ref="A4:AT4"/>
    </customSheetView>
  </customSheetViews>
  <mergeCells count="4">
    <mergeCell ref="AA2:AC2"/>
    <mergeCell ref="AD2:AF2"/>
    <mergeCell ref="AK2:AR2"/>
    <mergeCell ref="AS2:AT2"/>
  </mergeCells>
  <conditionalFormatting sqref="AG5:AG1048576">
    <cfRule type="cellIs" dxfId="13" priority="25" operator="greaterThan">
      <formula>0.39</formula>
    </cfRule>
  </conditionalFormatting>
  <conditionalFormatting sqref="P5:P1048576">
    <cfRule type="containsBlanks" priority="11" stopIfTrue="1">
      <formula>LEN(TRIM(P5))=0</formula>
    </cfRule>
    <cfRule type="cellIs" dxfId="12" priority="22" operator="notBetween">
      <formula>AM5</formula>
      <formula>AN5</formula>
    </cfRule>
  </conditionalFormatting>
  <conditionalFormatting sqref="Q5:Q1048576">
    <cfRule type="containsBlanks" priority="10" stopIfTrue="1">
      <formula>LEN(TRIM(Q5))=0</formula>
    </cfRule>
    <cfRule type="cellIs" dxfId="11" priority="21" operator="notBetween">
      <formula>AO5</formula>
      <formula>AP5</formula>
    </cfRule>
  </conditionalFormatting>
  <conditionalFormatting sqref="R5:R1048576">
    <cfRule type="containsBlanks" priority="9" stopIfTrue="1">
      <formula>LEN(TRIM(R5))=0</formula>
    </cfRule>
    <cfRule type="cellIs" dxfId="10" priority="20" operator="notBetween">
      <formula>AQ5</formula>
      <formula>AR5</formula>
    </cfRule>
  </conditionalFormatting>
  <conditionalFormatting sqref="M5:M1048576">
    <cfRule type="expression" dxfId="9" priority="41">
      <formula>NOT(ISBLANK($G5))</formula>
    </cfRule>
  </conditionalFormatting>
  <conditionalFormatting sqref="N5:N1048576">
    <cfRule type="expression" dxfId="8" priority="54">
      <formula>NOT(ISBLANK($F5))</formula>
    </cfRule>
    <cfRule type="containsBlanks" dxfId="7" priority="55" stopIfTrue="1">
      <formula>LEN(TRIM(N5))=0</formula>
    </cfRule>
    <cfRule type="cellIs" dxfId="6" priority="56" operator="notBetween">
      <formula>$AS5</formula>
      <formula>$AT5</formula>
    </cfRule>
  </conditionalFormatting>
  <conditionalFormatting sqref="O5:O1048576">
    <cfRule type="expression" dxfId="5" priority="57">
      <formula>NOT(ISBLANK($G5))</formula>
    </cfRule>
    <cfRule type="containsBlanks" dxfId="4" priority="58" stopIfTrue="1">
      <formula>LEN(TRIM(O5))=0</formula>
    </cfRule>
    <cfRule type="cellIs" dxfId="3" priority="59" operator="notBetween">
      <formula>$AK5</formula>
      <formula>$AL5</formula>
    </cfRule>
  </conditionalFormatting>
  <conditionalFormatting sqref="Q5:Q1048576">
    <cfRule type="expression" dxfId="2" priority="3">
      <formula>OR(COUNTIF($A5,"*EK*"),COUNTIF($A5,"*HZ*"),COUNTIF($A5,"*SCK*"),COUNTIF($A5,"*LF*"),COUNTIF($A5,"*ALDI*"))</formula>
    </cfRule>
  </conditionalFormatting>
  <conditionalFormatting sqref="R5:R1048576">
    <cfRule type="expression" dxfId="1" priority="2">
      <formula>AND(COUNTIF($A5,"*YAB*"),$G5&lt;&gt;"")</formula>
    </cfRule>
  </conditionalFormatting>
  <conditionalFormatting sqref="AH5:AH1048576">
    <cfRule type="cellIs" dxfId="0" priority="1" operator="greaterThan">
      <formula>0.29</formula>
    </cfRule>
  </conditionalFormatting>
  <pageMargins left="0.7" right="0.7" top="0.75" bottom="0.75" header="0.3" footer="0.3"/>
  <pageSetup paperSize="9" orientation="portrait" r:id="rId4"/>
  <drawing r:id="rId5"/>
  <legacy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J156"/>
  <sheetViews>
    <sheetView topLeftCell="A211" workbookViewId="0">
      <selection activeCell="A11" sqref="A11:XFD221"/>
    </sheetView>
  </sheetViews>
  <sheetFormatPr defaultColWidth="11.42578125" defaultRowHeight="15"/>
  <cols>
    <col min="1" max="1" width="27.140625" style="124" customWidth="1"/>
    <col min="2" max="2" width="13.85546875" style="124" customWidth="1"/>
    <col min="3" max="4" width="11.42578125" style="124"/>
    <col min="5" max="5" width="11.42578125" style="125"/>
    <col min="6" max="6" width="11.42578125" style="126"/>
    <col min="7" max="7" width="11.42578125" style="116"/>
    <col min="8" max="10" width="11.42578125" style="140"/>
  </cols>
  <sheetData>
    <row r="2" spans="1:10">
      <c r="A2" s="113" t="s">
        <v>75</v>
      </c>
      <c r="B2" s="113" t="s">
        <v>160</v>
      </c>
      <c r="C2" s="113" t="s">
        <v>161</v>
      </c>
      <c r="D2" s="113" t="s">
        <v>162</v>
      </c>
      <c r="E2" s="114" t="s">
        <v>163</v>
      </c>
      <c r="F2" s="115" t="s">
        <v>145</v>
      </c>
      <c r="H2" s="159" t="s">
        <v>159</v>
      </c>
      <c r="I2" s="159"/>
      <c r="J2" s="159"/>
    </row>
    <row r="3" spans="1:10">
      <c r="A3" s="117" t="s">
        <v>19</v>
      </c>
      <c r="B3" s="118">
        <v>43070</v>
      </c>
      <c r="C3" s="113" t="s">
        <v>155</v>
      </c>
      <c r="D3" s="113" t="s">
        <v>166</v>
      </c>
      <c r="E3" s="114">
        <v>7.5</v>
      </c>
      <c r="F3" s="115">
        <v>0.85299999999999998</v>
      </c>
      <c r="H3" s="139" t="s">
        <v>164</v>
      </c>
      <c r="I3" s="139" t="s">
        <v>165</v>
      </c>
      <c r="J3" s="139" t="s">
        <v>145</v>
      </c>
    </row>
    <row r="4" spans="1:10">
      <c r="A4" s="82"/>
      <c r="B4" s="120"/>
      <c r="C4" s="121"/>
      <c r="D4" s="121"/>
      <c r="E4" s="122"/>
      <c r="F4" s="123"/>
      <c r="H4" s="102">
        <f>VLOOKUP($C4,[1]Matrice!$A$4:$I$497,2,0)</f>
        <v>0</v>
      </c>
      <c r="I4" s="102">
        <f>VLOOKUP($C4,[1]Matrice!$A$4:$I$497,3,0)</f>
        <v>0</v>
      </c>
      <c r="J4" s="102">
        <f>VLOOKUP($C4,[1]Matrice!$A$4:$I$497,4,0)</f>
        <v>0</v>
      </c>
    </row>
    <row r="5" spans="1:10">
      <c r="A5" s="82"/>
      <c r="B5" s="120"/>
      <c r="C5" s="121"/>
      <c r="D5" s="121"/>
      <c r="E5" s="122"/>
      <c r="F5" s="123"/>
      <c r="H5" s="102">
        <f>VLOOKUP($C5,[1]Matrice!$A$4:$I$497,2,0)</f>
        <v>0</v>
      </c>
      <c r="I5" s="102">
        <f>VLOOKUP($C5,[1]Matrice!$A$4:$I$497,3,0)</f>
        <v>0</v>
      </c>
      <c r="J5" s="102">
        <f>VLOOKUP($C5,[1]Matrice!$A$4:$I$497,4,0)</f>
        <v>0</v>
      </c>
    </row>
    <row r="6" spans="1:10">
      <c r="A6" s="121"/>
      <c r="B6" s="121"/>
      <c r="C6" s="121"/>
      <c r="D6" s="121"/>
      <c r="E6" s="122"/>
      <c r="F6" s="123"/>
      <c r="H6" s="102">
        <f>VLOOKUP($C6,[1]Matrice!$A$4:$I$497,2,0)</f>
        <v>0</v>
      </c>
      <c r="I6" s="102">
        <f>VLOOKUP($C6,[1]Matrice!$A$4:$I$497,3,0)</f>
        <v>0</v>
      </c>
      <c r="J6" s="102">
        <f>VLOOKUP($C6,[1]Matrice!$A$4:$I$497,4,0)</f>
        <v>0</v>
      </c>
    </row>
    <row r="7" spans="1:10">
      <c r="A7" s="121"/>
      <c r="B7" s="121"/>
      <c r="C7" s="121"/>
      <c r="D7" s="121"/>
      <c r="E7" s="122"/>
      <c r="F7" s="123"/>
      <c r="H7" s="102">
        <f>VLOOKUP($C7,[1]Matrice!$A$4:$I$497,2,0)</f>
        <v>0</v>
      </c>
      <c r="I7" s="102">
        <f>VLOOKUP($C7,[1]Matrice!$A$4:$I$497,3,0)</f>
        <v>0</v>
      </c>
      <c r="J7" s="102">
        <f>VLOOKUP($C7,[1]Matrice!$A$4:$I$497,4,0)</f>
        <v>0</v>
      </c>
    </row>
    <row r="8" spans="1:10">
      <c r="A8" s="121"/>
      <c r="B8" s="121"/>
      <c r="C8" s="121"/>
      <c r="D8" s="121"/>
      <c r="E8" s="122"/>
      <c r="F8" s="123"/>
      <c r="H8" s="102">
        <f>VLOOKUP($C8,[1]Matrice!$A$4:$I$497,2,0)</f>
        <v>0</v>
      </c>
      <c r="I8" s="102">
        <f>VLOOKUP($C8,[1]Matrice!$A$4:$I$497,3,0)</f>
        <v>0</v>
      </c>
      <c r="J8" s="102">
        <f>VLOOKUP($C8,[1]Matrice!$A$4:$I$497,4,0)</f>
        <v>0</v>
      </c>
    </row>
    <row r="9" spans="1:10">
      <c r="A9" s="121"/>
      <c r="B9" s="121"/>
      <c r="C9" s="121"/>
      <c r="D9" s="121"/>
      <c r="E9" s="122"/>
      <c r="F9" s="123"/>
      <c r="H9" s="102">
        <f>VLOOKUP($C9,[1]Matrice!$A$4:$I$497,2,0)</f>
        <v>0</v>
      </c>
      <c r="I9" s="102">
        <f>VLOOKUP($C9,[1]Matrice!$A$4:$I$497,3,0)</f>
        <v>0</v>
      </c>
      <c r="J9" s="102">
        <f>VLOOKUP($C9,[1]Matrice!$A$4:$I$497,4,0)</f>
        <v>0</v>
      </c>
    </row>
    <row r="10" spans="1:10">
      <c r="A10" s="121"/>
      <c r="B10" s="121"/>
      <c r="C10" s="121"/>
      <c r="D10" s="121"/>
      <c r="E10" s="122"/>
      <c r="F10" s="123"/>
      <c r="H10" s="102">
        <f>VLOOKUP($C10,[1]Matrice!$A$4:$I$497,2,0)</f>
        <v>0</v>
      </c>
      <c r="I10" s="102">
        <f>VLOOKUP($C10,[1]Matrice!$A$4:$I$497,3,0)</f>
        <v>0</v>
      </c>
      <c r="J10" s="102">
        <f>VLOOKUP($C10,[1]Matrice!$A$4:$I$497,4,0)</f>
        <v>0</v>
      </c>
    </row>
    <row r="11" spans="1:10">
      <c r="A11" s="121"/>
      <c r="B11" s="121"/>
      <c r="C11" s="121"/>
      <c r="D11" s="121"/>
      <c r="E11" s="122"/>
      <c r="F11" s="123"/>
      <c r="H11" s="102">
        <f>VLOOKUP($C11,[1]Matrice!$A$4:$I$497,2,0)</f>
        <v>0</v>
      </c>
      <c r="I11" s="102">
        <f>VLOOKUP($C11,[1]Matrice!$A$4:$I$497,3,0)</f>
        <v>0</v>
      </c>
      <c r="J11" s="102">
        <f>VLOOKUP($C11,[1]Matrice!$A$4:$I$497,4,0)</f>
        <v>0</v>
      </c>
    </row>
    <row r="12" spans="1:10">
      <c r="A12" s="121"/>
      <c r="B12" s="121"/>
      <c r="C12" s="121"/>
      <c r="D12" s="121"/>
      <c r="E12" s="122"/>
      <c r="F12" s="123"/>
      <c r="H12" s="102">
        <f>VLOOKUP($C12,[1]Matrice!$A$4:$I$497,2,0)</f>
        <v>0</v>
      </c>
      <c r="I12" s="102">
        <f>VLOOKUP($C12,[1]Matrice!$A$4:$I$497,3,0)</f>
        <v>0</v>
      </c>
      <c r="J12" s="102">
        <f>VLOOKUP($C12,[1]Matrice!$A$4:$I$497,4,0)</f>
        <v>0</v>
      </c>
    </row>
    <row r="13" spans="1:10">
      <c r="A13" s="121"/>
      <c r="B13" s="121"/>
      <c r="C13" s="121"/>
      <c r="D13" s="121"/>
      <c r="E13" s="122"/>
      <c r="F13" s="123"/>
      <c r="H13" s="102">
        <f>VLOOKUP($C13,[1]Matrice!$A$4:$I$497,2,0)</f>
        <v>0</v>
      </c>
      <c r="I13" s="102">
        <f>VLOOKUP($C13,[1]Matrice!$A$4:$I$497,3,0)</f>
        <v>0</v>
      </c>
      <c r="J13" s="102">
        <f>VLOOKUP($C13,[1]Matrice!$A$4:$I$497,4,0)</f>
        <v>0</v>
      </c>
    </row>
    <row r="14" spans="1:10">
      <c r="A14" s="121"/>
      <c r="B14" s="121"/>
      <c r="C14" s="121"/>
      <c r="D14" s="121"/>
      <c r="E14" s="122"/>
      <c r="F14" s="123"/>
      <c r="H14" s="102">
        <f>VLOOKUP($C14,[1]Matrice!$A$4:$I$497,2,0)</f>
        <v>0</v>
      </c>
      <c r="I14" s="102">
        <f>VLOOKUP($C14,[1]Matrice!$A$4:$I$497,3,0)</f>
        <v>0</v>
      </c>
      <c r="J14" s="102">
        <f>VLOOKUP($C14,[1]Matrice!$A$4:$I$497,4,0)</f>
        <v>0</v>
      </c>
    </row>
    <row r="15" spans="1:10">
      <c r="A15" s="121"/>
      <c r="B15" s="121"/>
      <c r="C15" s="121"/>
      <c r="D15" s="121"/>
      <c r="E15" s="122"/>
      <c r="F15" s="123"/>
      <c r="H15" s="102">
        <f>VLOOKUP($C15,[1]Matrice!$A$4:$I$497,2,0)</f>
        <v>0</v>
      </c>
      <c r="I15" s="102">
        <f>VLOOKUP($C15,[1]Matrice!$A$4:$I$497,3,0)</f>
        <v>0</v>
      </c>
      <c r="J15" s="102">
        <f>VLOOKUP($C15,[1]Matrice!$A$4:$I$497,4,0)</f>
        <v>0</v>
      </c>
    </row>
    <row r="16" spans="1:10">
      <c r="A16" s="121"/>
      <c r="B16" s="121"/>
      <c r="C16" s="121"/>
      <c r="D16" s="121"/>
      <c r="E16" s="122"/>
      <c r="F16" s="123"/>
      <c r="H16" s="102">
        <f>VLOOKUP($C16,[1]Matrice!$A$4:$I$497,2,0)</f>
        <v>0</v>
      </c>
      <c r="I16" s="102">
        <f>VLOOKUP($C16,[1]Matrice!$A$4:$I$497,3,0)</f>
        <v>0</v>
      </c>
      <c r="J16" s="102">
        <f>VLOOKUP($C16,[1]Matrice!$A$4:$I$497,4,0)</f>
        <v>0</v>
      </c>
    </row>
    <row r="17" spans="1:10">
      <c r="A17" s="121"/>
      <c r="B17" s="121"/>
      <c r="C17" s="121"/>
      <c r="D17" s="121"/>
      <c r="E17" s="122"/>
      <c r="F17" s="123"/>
      <c r="H17" s="102">
        <f>VLOOKUP($C17,[1]Matrice!$A$4:$I$497,2,0)</f>
        <v>0</v>
      </c>
      <c r="I17" s="102">
        <f>VLOOKUP($C17,[1]Matrice!$A$4:$I$497,3,0)</f>
        <v>0</v>
      </c>
      <c r="J17" s="102">
        <f>VLOOKUP($C17,[1]Matrice!$A$4:$I$497,4,0)</f>
        <v>0</v>
      </c>
    </row>
    <row r="18" spans="1:10">
      <c r="A18" s="121"/>
      <c r="B18" s="121"/>
      <c r="C18" s="121"/>
      <c r="D18" s="121"/>
      <c r="E18" s="122"/>
      <c r="F18" s="123"/>
      <c r="H18" s="102">
        <f>VLOOKUP($C18,[1]Matrice!$A$4:$I$497,2,0)</f>
        <v>0</v>
      </c>
      <c r="I18" s="102">
        <f>VLOOKUP($C18,[1]Matrice!$A$4:$I$497,3,0)</f>
        <v>0</v>
      </c>
      <c r="J18" s="102">
        <f>VLOOKUP($C18,[1]Matrice!$A$4:$I$497,4,0)</f>
        <v>0</v>
      </c>
    </row>
    <row r="19" spans="1:10">
      <c r="A19" s="121"/>
      <c r="B19" s="121"/>
      <c r="C19" s="121"/>
      <c r="D19" s="121"/>
      <c r="E19" s="122"/>
      <c r="F19" s="123"/>
      <c r="H19" s="102">
        <f>VLOOKUP($C19,[1]Matrice!$A$4:$I$497,2,0)</f>
        <v>0</v>
      </c>
      <c r="I19" s="102">
        <f>VLOOKUP($C19,[1]Matrice!$A$4:$I$497,3,0)</f>
        <v>0</v>
      </c>
      <c r="J19" s="102">
        <f>VLOOKUP($C19,[1]Matrice!$A$4:$I$497,4,0)</f>
        <v>0</v>
      </c>
    </row>
    <row r="20" spans="1:10">
      <c r="A20" s="121"/>
      <c r="B20" s="121"/>
      <c r="C20" s="121"/>
      <c r="D20" s="121"/>
      <c r="E20" s="122"/>
      <c r="F20" s="123"/>
      <c r="H20" s="102">
        <f>VLOOKUP($C20,[1]Matrice!$A$4:$I$497,2,0)</f>
        <v>0</v>
      </c>
      <c r="I20" s="102">
        <f>VLOOKUP($C20,[1]Matrice!$A$4:$I$497,3,0)</f>
        <v>0</v>
      </c>
      <c r="J20" s="102">
        <f>VLOOKUP($C20,[1]Matrice!$A$4:$I$497,4,0)</f>
        <v>0</v>
      </c>
    </row>
    <row r="21" spans="1:10">
      <c r="A21" s="121"/>
      <c r="B21" s="121"/>
      <c r="C21" s="121"/>
      <c r="D21" s="121"/>
      <c r="E21" s="122"/>
      <c r="F21" s="123"/>
      <c r="H21" s="102">
        <f>VLOOKUP($C21,[1]Matrice!$A$4:$I$497,2,0)</f>
        <v>0</v>
      </c>
      <c r="I21" s="102">
        <f>VLOOKUP($C21,[1]Matrice!$A$4:$I$497,3,0)</f>
        <v>0</v>
      </c>
      <c r="J21" s="102">
        <f>VLOOKUP($C21,[1]Matrice!$A$4:$I$497,4,0)</f>
        <v>0</v>
      </c>
    </row>
    <row r="22" spans="1:10">
      <c r="A22" s="121"/>
      <c r="B22" s="121"/>
      <c r="C22" s="121"/>
      <c r="D22" s="121"/>
      <c r="E22" s="122"/>
      <c r="F22" s="123"/>
      <c r="H22" s="102">
        <f>VLOOKUP($C22,[1]Matrice!$A$4:$I$497,2,0)</f>
        <v>0</v>
      </c>
      <c r="I22" s="102">
        <f>VLOOKUP($C22,[1]Matrice!$A$4:$I$497,3,0)</f>
        <v>0</v>
      </c>
      <c r="J22" s="102">
        <f>VLOOKUP($C22,[1]Matrice!$A$4:$I$497,4,0)</f>
        <v>0</v>
      </c>
    </row>
    <row r="23" spans="1:10">
      <c r="A23" s="121"/>
      <c r="B23" s="121"/>
      <c r="C23" s="121"/>
      <c r="D23" s="121"/>
      <c r="E23" s="122"/>
      <c r="F23" s="123"/>
      <c r="H23" s="102">
        <f>VLOOKUP($C23,[1]Matrice!$A$4:$I$497,2,0)</f>
        <v>0</v>
      </c>
      <c r="I23" s="102">
        <f>VLOOKUP($C23,[1]Matrice!$A$4:$I$497,3,0)</f>
        <v>0</v>
      </c>
      <c r="J23" s="102">
        <f>VLOOKUP($C23,[1]Matrice!$A$4:$I$497,4,0)</f>
        <v>0</v>
      </c>
    </row>
    <row r="24" spans="1:10">
      <c r="A24" s="121"/>
      <c r="B24" s="121"/>
      <c r="C24" s="121"/>
      <c r="D24" s="121"/>
      <c r="E24" s="122"/>
      <c r="F24" s="123"/>
      <c r="H24" s="102">
        <f>VLOOKUP($C24,[1]Matrice!$A$4:$I$497,2,0)</f>
        <v>0</v>
      </c>
      <c r="I24" s="102">
        <f>VLOOKUP($C24,[1]Matrice!$A$4:$I$497,3,0)</f>
        <v>0</v>
      </c>
      <c r="J24" s="102">
        <f>VLOOKUP($C24,[1]Matrice!$A$4:$I$497,4,0)</f>
        <v>0</v>
      </c>
    </row>
    <row r="25" spans="1:10">
      <c r="A25" s="121"/>
      <c r="B25" s="121"/>
      <c r="C25" s="121"/>
      <c r="D25" s="121"/>
      <c r="E25" s="122"/>
      <c r="F25" s="123"/>
      <c r="H25" s="102">
        <f>VLOOKUP($C25,[1]Matrice!$A$4:$I$497,2,0)</f>
        <v>0</v>
      </c>
      <c r="I25" s="102">
        <f>VLOOKUP($C25,[1]Matrice!$A$4:$I$497,3,0)</f>
        <v>0</v>
      </c>
      <c r="J25" s="102">
        <f>VLOOKUP($C25,[1]Matrice!$A$4:$I$497,4,0)</f>
        <v>0</v>
      </c>
    </row>
    <row r="26" spans="1:10">
      <c r="A26" s="121"/>
      <c r="B26" s="121"/>
      <c r="C26" s="121"/>
      <c r="D26" s="121"/>
      <c r="E26" s="122"/>
      <c r="F26" s="123"/>
      <c r="H26" s="102">
        <f>VLOOKUP($C26,[1]Matrice!$A$4:$I$497,2,0)</f>
        <v>0</v>
      </c>
      <c r="I26" s="102">
        <f>VLOOKUP($C26,[1]Matrice!$A$4:$I$497,3,0)</f>
        <v>0</v>
      </c>
      <c r="J26" s="102">
        <f>VLOOKUP($C26,[1]Matrice!$A$4:$I$497,4,0)</f>
        <v>0</v>
      </c>
    </row>
    <row r="27" spans="1:10">
      <c r="A27" s="121"/>
      <c r="B27" s="121"/>
      <c r="C27" s="121"/>
      <c r="D27" s="121"/>
      <c r="E27" s="122"/>
      <c r="F27" s="123"/>
      <c r="H27" s="102">
        <f>VLOOKUP($C27,[1]Matrice!$A$4:$I$497,2,0)</f>
        <v>0</v>
      </c>
      <c r="I27" s="102">
        <f>VLOOKUP($C27,[1]Matrice!$A$4:$I$497,3,0)</f>
        <v>0</v>
      </c>
      <c r="J27" s="102">
        <f>VLOOKUP($C27,[1]Matrice!$A$4:$I$497,4,0)</f>
        <v>0</v>
      </c>
    </row>
    <row r="28" spans="1:10">
      <c r="A28" s="121"/>
      <c r="B28" s="121"/>
      <c r="C28" s="121"/>
      <c r="D28" s="121"/>
      <c r="E28" s="122"/>
      <c r="F28" s="123"/>
      <c r="H28" s="102">
        <f>VLOOKUP($C28,[1]Matrice!$A$4:$I$497,2,0)</f>
        <v>0</v>
      </c>
      <c r="I28" s="102">
        <f>VLOOKUP($C28,[1]Matrice!$A$4:$I$497,3,0)</f>
        <v>0</v>
      </c>
      <c r="J28" s="102">
        <f>VLOOKUP($C28,[1]Matrice!$A$4:$I$497,4,0)</f>
        <v>0</v>
      </c>
    </row>
    <row r="29" spans="1:10">
      <c r="A29" s="121"/>
      <c r="B29" s="121"/>
      <c r="C29" s="121"/>
      <c r="D29" s="121"/>
      <c r="E29" s="122"/>
      <c r="F29" s="123"/>
      <c r="H29" s="102">
        <f>VLOOKUP($C29,[1]Matrice!$A$4:$I$497,2,0)</f>
        <v>0</v>
      </c>
      <c r="I29" s="102">
        <f>VLOOKUP($C29,[1]Matrice!$A$4:$I$497,3,0)</f>
        <v>0</v>
      </c>
      <c r="J29" s="102">
        <f>VLOOKUP($C29,[1]Matrice!$A$4:$I$497,4,0)</f>
        <v>0</v>
      </c>
    </row>
    <row r="30" spans="1:10">
      <c r="A30" s="121"/>
      <c r="B30" s="121"/>
      <c r="C30" s="121"/>
      <c r="D30" s="121"/>
      <c r="E30" s="122"/>
      <c r="F30" s="123"/>
      <c r="H30" s="102">
        <f>VLOOKUP($C30,[1]Matrice!$A$4:$I$497,2,0)</f>
        <v>0</v>
      </c>
      <c r="I30" s="102">
        <f>VLOOKUP($C30,[1]Matrice!$A$4:$I$497,3,0)</f>
        <v>0</v>
      </c>
      <c r="J30" s="102">
        <f>VLOOKUP($C30,[1]Matrice!$A$4:$I$497,4,0)</f>
        <v>0</v>
      </c>
    </row>
    <row r="31" spans="1:10">
      <c r="A31" s="121"/>
      <c r="B31" s="121"/>
      <c r="C31" s="121"/>
      <c r="D31" s="121"/>
      <c r="E31" s="122"/>
      <c r="F31" s="123"/>
      <c r="H31" s="102">
        <f>VLOOKUP($C31,[1]Matrice!$A$4:$I$497,2,0)</f>
        <v>0</v>
      </c>
      <c r="I31" s="102">
        <f>VLOOKUP($C31,[1]Matrice!$A$4:$I$497,3,0)</f>
        <v>0</v>
      </c>
      <c r="J31" s="102">
        <f>VLOOKUP($C31,[1]Matrice!$A$4:$I$497,4,0)</f>
        <v>0</v>
      </c>
    </row>
    <row r="32" spans="1:10">
      <c r="A32" s="121"/>
      <c r="B32" s="121"/>
      <c r="C32" s="121"/>
      <c r="D32" s="121"/>
      <c r="E32" s="122"/>
      <c r="F32" s="123"/>
      <c r="H32" s="102">
        <f>VLOOKUP($C32,[1]Matrice!$A$4:$I$497,2,0)</f>
        <v>0</v>
      </c>
      <c r="I32" s="102">
        <f>VLOOKUP($C32,[1]Matrice!$A$4:$I$497,3,0)</f>
        <v>0</v>
      </c>
      <c r="J32" s="102">
        <f>VLOOKUP($C32,[1]Matrice!$A$4:$I$497,4,0)</f>
        <v>0</v>
      </c>
    </row>
    <row r="33" spans="1:10">
      <c r="A33" s="121"/>
      <c r="B33" s="121"/>
      <c r="C33" s="121"/>
      <c r="D33" s="121"/>
      <c r="E33" s="122"/>
      <c r="F33" s="123"/>
      <c r="H33" s="102">
        <f>VLOOKUP($C33,[1]Matrice!$A$4:$I$497,2,0)</f>
        <v>0</v>
      </c>
      <c r="I33" s="102">
        <f>VLOOKUP($C33,[1]Matrice!$A$4:$I$497,3,0)</f>
        <v>0</v>
      </c>
      <c r="J33" s="102">
        <f>VLOOKUP($C33,[1]Matrice!$A$4:$I$497,4,0)</f>
        <v>0</v>
      </c>
    </row>
    <row r="34" spans="1:10">
      <c r="A34" s="121"/>
      <c r="B34" s="121"/>
      <c r="C34" s="121"/>
      <c r="D34" s="121"/>
      <c r="E34" s="122"/>
      <c r="F34" s="123"/>
      <c r="H34" s="102">
        <f>VLOOKUP($C34,[1]Matrice!$A$4:$I$497,2,0)</f>
        <v>0</v>
      </c>
      <c r="I34" s="102">
        <f>VLOOKUP($C34,[1]Matrice!$A$4:$I$497,3,0)</f>
        <v>0</v>
      </c>
      <c r="J34" s="102">
        <f>VLOOKUP($C34,[1]Matrice!$A$4:$I$497,4,0)</f>
        <v>0</v>
      </c>
    </row>
    <row r="35" spans="1:10">
      <c r="A35" s="121"/>
      <c r="B35" s="121"/>
      <c r="C35" s="121"/>
      <c r="D35" s="121"/>
      <c r="E35" s="122"/>
      <c r="F35" s="123"/>
      <c r="H35" s="102">
        <f>VLOOKUP($C35,[1]Matrice!$A$4:$I$497,2,0)</f>
        <v>0</v>
      </c>
      <c r="I35" s="102">
        <f>VLOOKUP($C35,[1]Matrice!$A$4:$I$497,3,0)</f>
        <v>0</v>
      </c>
      <c r="J35" s="102">
        <f>VLOOKUP($C35,[1]Matrice!$A$4:$I$497,4,0)</f>
        <v>0</v>
      </c>
    </row>
    <row r="36" spans="1:10">
      <c r="A36" s="121"/>
      <c r="B36" s="121"/>
      <c r="C36" s="121"/>
      <c r="D36" s="121"/>
      <c r="E36" s="122"/>
      <c r="F36" s="123"/>
      <c r="H36" s="102">
        <f>VLOOKUP($C36,[1]Matrice!$A$4:$I$497,2,0)</f>
        <v>0</v>
      </c>
      <c r="I36" s="102">
        <f>VLOOKUP($C36,[1]Matrice!$A$4:$I$497,3,0)</f>
        <v>0</v>
      </c>
      <c r="J36" s="102">
        <f>VLOOKUP($C36,[1]Matrice!$A$4:$I$497,4,0)</f>
        <v>0</v>
      </c>
    </row>
    <row r="37" spans="1:10">
      <c r="A37" s="121"/>
      <c r="B37" s="121"/>
      <c r="C37" s="121"/>
      <c r="D37" s="121"/>
      <c r="E37" s="122"/>
      <c r="F37" s="123"/>
      <c r="H37" s="102">
        <f>VLOOKUP($C37,[1]Matrice!$A$4:$I$497,2,0)</f>
        <v>0</v>
      </c>
      <c r="I37" s="102">
        <f>VLOOKUP($C37,[1]Matrice!$A$4:$I$497,3,0)</f>
        <v>0</v>
      </c>
      <c r="J37" s="102">
        <f>VLOOKUP($C37,[1]Matrice!$A$4:$I$497,4,0)</f>
        <v>0</v>
      </c>
    </row>
    <row r="38" spans="1:10">
      <c r="A38" s="121"/>
      <c r="B38" s="121"/>
      <c r="C38" s="121"/>
      <c r="D38" s="121"/>
      <c r="E38" s="122"/>
      <c r="F38" s="123"/>
      <c r="H38" s="102">
        <f>VLOOKUP($C38,[1]Matrice!$A$4:$I$497,2,0)</f>
        <v>0</v>
      </c>
      <c r="I38" s="102">
        <f>VLOOKUP($C38,[1]Matrice!$A$4:$I$497,3,0)</f>
        <v>0</v>
      </c>
      <c r="J38" s="102">
        <f>VLOOKUP($C38,[1]Matrice!$A$4:$I$497,4,0)</f>
        <v>0</v>
      </c>
    </row>
    <row r="39" spans="1:10">
      <c r="A39" s="121"/>
      <c r="B39" s="121"/>
      <c r="C39" s="121"/>
      <c r="D39" s="121"/>
      <c r="E39" s="122"/>
      <c r="F39" s="123"/>
      <c r="H39" s="102">
        <f>VLOOKUP($C39,[1]Matrice!$A$4:$I$497,2,0)</f>
        <v>0</v>
      </c>
      <c r="I39" s="102">
        <f>VLOOKUP($C39,[1]Matrice!$A$4:$I$497,3,0)</f>
        <v>0</v>
      </c>
      <c r="J39" s="102">
        <f>VLOOKUP($C39,[1]Matrice!$A$4:$I$497,4,0)</f>
        <v>0</v>
      </c>
    </row>
    <row r="40" spans="1:10">
      <c r="A40" s="121"/>
      <c r="B40" s="121"/>
      <c r="C40" s="121"/>
      <c r="D40" s="121"/>
      <c r="E40" s="122"/>
      <c r="F40" s="123"/>
      <c r="H40" s="102">
        <f>VLOOKUP($C40,[1]Matrice!$A$4:$I$497,2,0)</f>
        <v>0</v>
      </c>
      <c r="I40" s="102">
        <f>VLOOKUP($C40,[1]Matrice!$A$4:$I$497,3,0)</f>
        <v>0</v>
      </c>
      <c r="J40" s="102">
        <f>VLOOKUP($C40,[1]Matrice!$A$4:$I$497,4,0)</f>
        <v>0</v>
      </c>
    </row>
    <row r="41" spans="1:10">
      <c r="A41" s="121"/>
      <c r="B41" s="121"/>
      <c r="C41" s="121"/>
      <c r="D41" s="121"/>
      <c r="E41" s="122"/>
      <c r="F41" s="123"/>
      <c r="H41" s="102">
        <f>VLOOKUP($C41,[1]Matrice!$A$4:$I$497,2,0)</f>
        <v>0</v>
      </c>
      <c r="I41" s="102">
        <f>VLOOKUP($C41,[1]Matrice!$A$4:$I$497,3,0)</f>
        <v>0</v>
      </c>
      <c r="J41" s="102">
        <f>VLOOKUP($C41,[1]Matrice!$A$4:$I$497,4,0)</f>
        <v>0</v>
      </c>
    </row>
    <row r="42" spans="1:10">
      <c r="A42" s="121"/>
      <c r="B42" s="121"/>
      <c r="C42" s="121"/>
      <c r="D42" s="121"/>
      <c r="E42" s="122"/>
      <c r="F42" s="123"/>
      <c r="H42" s="102">
        <f>VLOOKUP($C42,[1]Matrice!$A$4:$I$497,2,0)</f>
        <v>0</v>
      </c>
      <c r="I42" s="102">
        <f>VLOOKUP($C42,[1]Matrice!$A$4:$I$497,3,0)</f>
        <v>0</v>
      </c>
      <c r="J42" s="102">
        <f>VLOOKUP($C42,[1]Matrice!$A$4:$I$497,4,0)</f>
        <v>0</v>
      </c>
    </row>
    <row r="43" spans="1:10">
      <c r="A43" s="121"/>
      <c r="B43" s="121"/>
      <c r="C43" s="121"/>
      <c r="D43" s="121"/>
      <c r="E43" s="122"/>
      <c r="F43" s="123"/>
      <c r="H43" s="102">
        <f>VLOOKUP($C43,[1]Matrice!$A$4:$I$497,2,0)</f>
        <v>0</v>
      </c>
      <c r="I43" s="102">
        <f>VLOOKUP($C43,[1]Matrice!$A$4:$I$497,3,0)</f>
        <v>0</v>
      </c>
      <c r="J43" s="102">
        <f>VLOOKUP($C43,[1]Matrice!$A$4:$I$497,4,0)</f>
        <v>0</v>
      </c>
    </row>
    <row r="44" spans="1:10">
      <c r="A44" s="121"/>
      <c r="B44" s="121"/>
      <c r="C44" s="121"/>
      <c r="D44" s="121"/>
      <c r="E44" s="122"/>
      <c r="F44" s="123"/>
      <c r="H44" s="102">
        <f>VLOOKUP($C44,[1]Matrice!$A$4:$I$497,2,0)</f>
        <v>0</v>
      </c>
      <c r="I44" s="102">
        <f>VLOOKUP($C44,[1]Matrice!$A$4:$I$497,3,0)</f>
        <v>0</v>
      </c>
      <c r="J44" s="102">
        <f>VLOOKUP($C44,[1]Matrice!$A$4:$I$497,4,0)</f>
        <v>0</v>
      </c>
    </row>
    <row r="45" spans="1:10">
      <c r="A45" s="121"/>
      <c r="B45" s="121"/>
      <c r="C45" s="121"/>
      <c r="D45" s="121"/>
      <c r="E45" s="122"/>
      <c r="F45" s="123"/>
      <c r="H45" s="102">
        <f>VLOOKUP($C45,[1]Matrice!$A$4:$I$497,2,0)</f>
        <v>0</v>
      </c>
      <c r="I45" s="102">
        <f>VLOOKUP($C45,[1]Matrice!$A$4:$I$497,3,0)</f>
        <v>0</v>
      </c>
      <c r="J45" s="102">
        <f>VLOOKUP($C45,[1]Matrice!$A$4:$I$497,4,0)</f>
        <v>0</v>
      </c>
    </row>
    <row r="46" spans="1:10">
      <c r="A46" s="121"/>
      <c r="B46" s="121"/>
      <c r="C46" s="121"/>
      <c r="D46" s="121"/>
      <c r="E46" s="122"/>
      <c r="F46" s="123"/>
      <c r="H46" s="102">
        <f>VLOOKUP($C46,[1]Matrice!$A$4:$I$497,2,0)</f>
        <v>0</v>
      </c>
      <c r="I46" s="102">
        <f>VLOOKUP($C46,[1]Matrice!$A$4:$I$497,3,0)</f>
        <v>0</v>
      </c>
      <c r="J46" s="102">
        <f>VLOOKUP($C46,[1]Matrice!$A$4:$I$497,4,0)</f>
        <v>0</v>
      </c>
    </row>
    <row r="47" spans="1:10">
      <c r="A47" s="121"/>
      <c r="B47" s="121"/>
      <c r="C47" s="121"/>
      <c r="D47" s="121"/>
      <c r="E47" s="122"/>
      <c r="F47" s="123"/>
      <c r="H47" s="102">
        <f>VLOOKUP($C47,[1]Matrice!$A$4:$I$497,2,0)</f>
        <v>0</v>
      </c>
      <c r="I47" s="102">
        <f>VLOOKUP($C47,[1]Matrice!$A$4:$I$497,3,0)</f>
        <v>0</v>
      </c>
      <c r="J47" s="102">
        <f>VLOOKUP($C47,[1]Matrice!$A$4:$I$497,4,0)</f>
        <v>0</v>
      </c>
    </row>
    <row r="48" spans="1:10">
      <c r="A48" s="121"/>
      <c r="B48" s="121"/>
      <c r="C48" s="121"/>
      <c r="D48" s="121"/>
      <c r="E48" s="122"/>
      <c r="F48" s="123"/>
      <c r="H48" s="102">
        <f>VLOOKUP($C48,[1]Matrice!$A$4:$I$497,2,0)</f>
        <v>0</v>
      </c>
      <c r="I48" s="102">
        <f>VLOOKUP($C48,[1]Matrice!$A$4:$I$497,3,0)</f>
        <v>0</v>
      </c>
      <c r="J48" s="102">
        <f>VLOOKUP($C48,[1]Matrice!$A$4:$I$497,4,0)</f>
        <v>0</v>
      </c>
    </row>
    <row r="49" spans="1:10">
      <c r="A49" s="121"/>
      <c r="B49" s="121"/>
      <c r="C49" s="121"/>
      <c r="D49" s="121"/>
      <c r="E49" s="122"/>
      <c r="F49" s="123"/>
      <c r="H49" s="102">
        <f>VLOOKUP($C49,[1]Matrice!$A$4:$I$497,2,0)</f>
        <v>0</v>
      </c>
      <c r="I49" s="102">
        <f>VLOOKUP($C49,[1]Matrice!$A$4:$I$497,3,0)</f>
        <v>0</v>
      </c>
      <c r="J49" s="102">
        <f>VLOOKUP($C49,[1]Matrice!$A$4:$I$497,4,0)</f>
        <v>0</v>
      </c>
    </row>
    <row r="50" spans="1:10">
      <c r="A50" s="121"/>
      <c r="B50" s="121"/>
      <c r="C50" s="121"/>
      <c r="D50" s="121"/>
      <c r="E50" s="122"/>
      <c r="F50" s="123"/>
      <c r="H50" s="102">
        <f>VLOOKUP($C50,[1]Matrice!$A$4:$I$497,2,0)</f>
        <v>0</v>
      </c>
      <c r="I50" s="102">
        <f>VLOOKUP($C50,[1]Matrice!$A$4:$I$497,3,0)</f>
        <v>0</v>
      </c>
      <c r="J50" s="102">
        <f>VLOOKUP($C50,[1]Matrice!$A$4:$I$497,4,0)</f>
        <v>0</v>
      </c>
    </row>
    <row r="51" spans="1:10">
      <c r="A51" s="121"/>
      <c r="B51" s="121"/>
      <c r="C51" s="121"/>
      <c r="D51" s="121"/>
      <c r="E51" s="122"/>
      <c r="F51" s="123"/>
      <c r="H51" s="102">
        <f>VLOOKUP($C51,[1]Matrice!$A$4:$I$497,2,0)</f>
        <v>0</v>
      </c>
      <c r="I51" s="102">
        <f>VLOOKUP($C51,[1]Matrice!$A$4:$I$497,3,0)</f>
        <v>0</v>
      </c>
      <c r="J51" s="102">
        <f>VLOOKUP($C51,[1]Matrice!$A$4:$I$497,4,0)</f>
        <v>0</v>
      </c>
    </row>
    <row r="52" spans="1:10">
      <c r="A52" s="121"/>
      <c r="B52" s="121"/>
      <c r="C52" s="121"/>
      <c r="D52" s="121"/>
      <c r="E52" s="122"/>
      <c r="F52" s="123"/>
      <c r="H52" s="102">
        <f>VLOOKUP($C52,[1]Matrice!$A$4:$I$497,2,0)</f>
        <v>0</v>
      </c>
      <c r="I52" s="102">
        <f>VLOOKUP($C52,[1]Matrice!$A$4:$I$497,3,0)</f>
        <v>0</v>
      </c>
      <c r="J52" s="102">
        <f>VLOOKUP($C52,[1]Matrice!$A$4:$I$497,4,0)</f>
        <v>0</v>
      </c>
    </row>
    <row r="53" spans="1:10">
      <c r="A53" s="121"/>
      <c r="B53" s="121"/>
      <c r="C53" s="121"/>
      <c r="D53" s="121"/>
      <c r="E53" s="122"/>
      <c r="F53" s="123"/>
      <c r="H53" s="102">
        <f>VLOOKUP($C53,[1]Matrice!$A$4:$I$497,2,0)</f>
        <v>0</v>
      </c>
      <c r="I53" s="102">
        <f>VLOOKUP($C53,[1]Matrice!$A$4:$I$497,3,0)</f>
        <v>0</v>
      </c>
      <c r="J53" s="102">
        <f>VLOOKUP($C53,[1]Matrice!$A$4:$I$497,4,0)</f>
        <v>0</v>
      </c>
    </row>
    <row r="54" spans="1:10">
      <c r="A54" s="121"/>
      <c r="B54" s="121"/>
      <c r="C54" s="121"/>
      <c r="D54" s="121"/>
      <c r="E54" s="122"/>
      <c r="F54" s="123"/>
      <c r="H54" s="102">
        <f>VLOOKUP($C54,[1]Matrice!$A$4:$I$497,2,0)</f>
        <v>0</v>
      </c>
      <c r="I54" s="102">
        <f>VLOOKUP($C54,[1]Matrice!$A$4:$I$497,3,0)</f>
        <v>0</v>
      </c>
      <c r="J54" s="102">
        <f>VLOOKUP($C54,[1]Matrice!$A$4:$I$497,4,0)</f>
        <v>0</v>
      </c>
    </row>
    <row r="55" spans="1:10">
      <c r="A55" s="121"/>
      <c r="B55" s="121"/>
      <c r="C55" s="121"/>
      <c r="D55" s="121"/>
      <c r="E55" s="122"/>
      <c r="F55" s="123"/>
      <c r="H55" s="102">
        <f>VLOOKUP($C55,[1]Matrice!$A$4:$I$497,2,0)</f>
        <v>0</v>
      </c>
      <c r="I55" s="102">
        <f>VLOOKUP($C55,[1]Matrice!$A$4:$I$497,3,0)</f>
        <v>0</v>
      </c>
      <c r="J55" s="102">
        <f>VLOOKUP($C55,[1]Matrice!$A$4:$I$497,4,0)</f>
        <v>0</v>
      </c>
    </row>
    <row r="56" spans="1:10">
      <c r="A56" s="121"/>
      <c r="B56" s="121"/>
      <c r="C56" s="121"/>
      <c r="D56" s="121"/>
      <c r="E56" s="122"/>
      <c r="F56" s="123"/>
      <c r="H56" s="102">
        <f>VLOOKUP($C56,[1]Matrice!$A$4:$I$497,2,0)</f>
        <v>0</v>
      </c>
      <c r="I56" s="102">
        <f>VLOOKUP($C56,[1]Matrice!$A$4:$I$497,3,0)</f>
        <v>0</v>
      </c>
      <c r="J56" s="102">
        <f>VLOOKUP($C56,[1]Matrice!$A$4:$I$497,4,0)</f>
        <v>0</v>
      </c>
    </row>
    <row r="57" spans="1:10">
      <c r="A57" s="121"/>
      <c r="B57" s="121"/>
      <c r="C57" s="121"/>
      <c r="D57" s="121"/>
      <c r="E57" s="122"/>
      <c r="F57" s="123"/>
      <c r="H57" s="102">
        <f>VLOOKUP($C57,[1]Matrice!$A$4:$I$497,2,0)</f>
        <v>0</v>
      </c>
      <c r="I57" s="102">
        <f>VLOOKUP($C57,[1]Matrice!$A$4:$I$497,3,0)</f>
        <v>0</v>
      </c>
      <c r="J57" s="102">
        <f>VLOOKUP($C57,[1]Matrice!$A$4:$I$497,4,0)</f>
        <v>0</v>
      </c>
    </row>
    <row r="58" spans="1:10">
      <c r="A58" s="121"/>
      <c r="B58" s="121"/>
      <c r="C58" s="121"/>
      <c r="D58" s="121"/>
      <c r="E58" s="122"/>
      <c r="F58" s="123"/>
      <c r="H58" s="102">
        <f>VLOOKUP($C58,[1]Matrice!$A$4:$I$497,2,0)</f>
        <v>0</v>
      </c>
      <c r="I58" s="102">
        <f>VLOOKUP($C58,[1]Matrice!$A$4:$I$497,3,0)</f>
        <v>0</v>
      </c>
      <c r="J58" s="102">
        <f>VLOOKUP($C58,[1]Matrice!$A$4:$I$497,4,0)</f>
        <v>0</v>
      </c>
    </row>
    <row r="59" spans="1:10">
      <c r="A59" s="121"/>
      <c r="B59" s="121"/>
      <c r="C59" s="121"/>
      <c r="D59" s="121"/>
      <c r="E59" s="122"/>
      <c r="F59" s="123"/>
      <c r="H59" s="102">
        <f>VLOOKUP($C59,[1]Matrice!$A$4:$I$497,2,0)</f>
        <v>0</v>
      </c>
      <c r="I59" s="102">
        <f>VLOOKUP($C59,[1]Matrice!$A$4:$I$497,3,0)</f>
        <v>0</v>
      </c>
      <c r="J59" s="102">
        <f>VLOOKUP($C59,[1]Matrice!$A$4:$I$497,4,0)</f>
        <v>0</v>
      </c>
    </row>
    <row r="60" spans="1:10">
      <c r="A60" s="121"/>
      <c r="B60" s="121"/>
      <c r="C60" s="121"/>
      <c r="D60" s="121"/>
      <c r="E60" s="122"/>
      <c r="F60" s="123"/>
      <c r="H60" s="102">
        <f>VLOOKUP($C60,[1]Matrice!$A$4:$I$497,2,0)</f>
        <v>0</v>
      </c>
      <c r="I60" s="102">
        <f>VLOOKUP($C60,[1]Matrice!$A$4:$I$497,3,0)</f>
        <v>0</v>
      </c>
      <c r="J60" s="102">
        <f>VLOOKUP($C60,[1]Matrice!$A$4:$I$497,4,0)</f>
        <v>0</v>
      </c>
    </row>
    <row r="61" spans="1:10">
      <c r="A61" s="121"/>
      <c r="B61" s="121"/>
      <c r="C61" s="121"/>
      <c r="D61" s="121"/>
      <c r="E61" s="122"/>
      <c r="F61" s="123"/>
      <c r="H61" s="102">
        <f>VLOOKUP($C61,[1]Matrice!$A$4:$I$497,2,0)</f>
        <v>0</v>
      </c>
      <c r="I61" s="102">
        <f>VLOOKUP($C61,[1]Matrice!$A$4:$I$497,3,0)</f>
        <v>0</v>
      </c>
      <c r="J61" s="102">
        <f>VLOOKUP($C61,[1]Matrice!$A$4:$I$497,4,0)</f>
        <v>0</v>
      </c>
    </row>
    <row r="62" spans="1:10">
      <c r="A62" s="121"/>
      <c r="B62" s="121"/>
      <c r="C62" s="121"/>
      <c r="D62" s="121"/>
      <c r="E62" s="122"/>
      <c r="F62" s="123"/>
      <c r="H62" s="102">
        <f>VLOOKUP($C62,[1]Matrice!$A$4:$I$497,2,0)</f>
        <v>0</v>
      </c>
      <c r="I62" s="102">
        <f>VLOOKUP($C62,[1]Matrice!$A$4:$I$497,3,0)</f>
        <v>0</v>
      </c>
      <c r="J62" s="102">
        <f>VLOOKUP($C62,[1]Matrice!$A$4:$I$497,4,0)</f>
        <v>0</v>
      </c>
    </row>
    <row r="63" spans="1:10">
      <c r="A63" s="121"/>
      <c r="B63" s="121"/>
      <c r="C63" s="121"/>
      <c r="D63" s="121"/>
      <c r="E63" s="122"/>
      <c r="F63" s="123"/>
      <c r="H63" s="102">
        <f>VLOOKUP($C63,[1]Matrice!$A$4:$I$497,2,0)</f>
        <v>0</v>
      </c>
      <c r="I63" s="102">
        <f>VLOOKUP($C63,[1]Matrice!$A$4:$I$497,3,0)</f>
        <v>0</v>
      </c>
      <c r="J63" s="102">
        <f>VLOOKUP($C63,[1]Matrice!$A$4:$I$497,4,0)</f>
        <v>0</v>
      </c>
    </row>
    <row r="64" spans="1:10">
      <c r="A64" s="121"/>
      <c r="B64" s="121"/>
      <c r="C64" s="121"/>
      <c r="D64" s="121"/>
      <c r="E64" s="122"/>
      <c r="F64" s="123"/>
      <c r="H64" s="102">
        <f>VLOOKUP($C64,[1]Matrice!$A$4:$I$497,2,0)</f>
        <v>0</v>
      </c>
      <c r="I64" s="102">
        <f>VLOOKUP($C64,[1]Matrice!$A$4:$I$497,3,0)</f>
        <v>0</v>
      </c>
      <c r="J64" s="102">
        <f>VLOOKUP($C64,[1]Matrice!$A$4:$I$497,4,0)</f>
        <v>0</v>
      </c>
    </row>
    <row r="65" spans="1:10">
      <c r="A65" s="121"/>
      <c r="B65" s="121"/>
      <c r="C65" s="121"/>
      <c r="D65" s="121"/>
      <c r="E65" s="122"/>
      <c r="F65" s="123"/>
      <c r="H65" s="102">
        <f>VLOOKUP($C65,[1]Matrice!$A$4:$I$497,2,0)</f>
        <v>0</v>
      </c>
      <c r="I65" s="102">
        <f>VLOOKUP($C65,[1]Matrice!$A$4:$I$497,3,0)</f>
        <v>0</v>
      </c>
      <c r="J65" s="102">
        <f>VLOOKUP($C65,[1]Matrice!$A$4:$I$497,4,0)</f>
        <v>0</v>
      </c>
    </row>
    <row r="66" spans="1:10">
      <c r="A66" s="121"/>
      <c r="B66" s="121"/>
      <c r="C66" s="121"/>
      <c r="D66" s="121"/>
      <c r="E66" s="122"/>
      <c r="F66" s="123"/>
      <c r="H66" s="102">
        <f>VLOOKUP($C66,[1]Matrice!$A$4:$I$497,2,0)</f>
        <v>0</v>
      </c>
      <c r="I66" s="102">
        <f>VLOOKUP($C66,[1]Matrice!$A$4:$I$497,3,0)</f>
        <v>0</v>
      </c>
      <c r="J66" s="102">
        <f>VLOOKUP($C66,[1]Matrice!$A$4:$I$497,4,0)</f>
        <v>0</v>
      </c>
    </row>
    <row r="67" spans="1:10">
      <c r="A67" s="121"/>
      <c r="B67" s="121"/>
      <c r="C67" s="121"/>
      <c r="D67" s="121"/>
      <c r="E67" s="122"/>
      <c r="F67" s="123"/>
      <c r="H67" s="102">
        <f>VLOOKUP($C67,[1]Matrice!$A$4:$I$497,2,0)</f>
        <v>0</v>
      </c>
      <c r="I67" s="102">
        <f>VLOOKUP($C67,[1]Matrice!$A$4:$I$497,3,0)</f>
        <v>0</v>
      </c>
      <c r="J67" s="102">
        <f>VLOOKUP($C67,[1]Matrice!$A$4:$I$497,4,0)</f>
        <v>0</v>
      </c>
    </row>
    <row r="68" spans="1:10">
      <c r="A68" s="121"/>
      <c r="B68" s="121"/>
      <c r="C68" s="121"/>
      <c r="D68" s="121"/>
      <c r="E68" s="122"/>
      <c r="F68" s="123"/>
      <c r="H68" s="102">
        <f>VLOOKUP($C68,[1]Matrice!$A$4:$I$497,2,0)</f>
        <v>0</v>
      </c>
      <c r="I68" s="102">
        <f>VLOOKUP($C68,[1]Matrice!$A$4:$I$497,3,0)</f>
        <v>0</v>
      </c>
      <c r="J68" s="102">
        <f>VLOOKUP($C68,[1]Matrice!$A$4:$I$497,4,0)</f>
        <v>0</v>
      </c>
    </row>
    <row r="69" spans="1:10">
      <c r="A69" s="121"/>
      <c r="B69" s="121"/>
      <c r="C69" s="121"/>
      <c r="D69" s="121"/>
      <c r="E69" s="122"/>
      <c r="F69" s="123"/>
      <c r="H69" s="102">
        <f>VLOOKUP($C69,[1]Matrice!$A$4:$I$497,2,0)</f>
        <v>0</v>
      </c>
      <c r="I69" s="102">
        <f>VLOOKUP($C69,[1]Matrice!$A$4:$I$497,3,0)</f>
        <v>0</v>
      </c>
      <c r="J69" s="102">
        <f>VLOOKUP($C69,[1]Matrice!$A$4:$I$497,4,0)</f>
        <v>0</v>
      </c>
    </row>
    <row r="70" spans="1:10">
      <c r="A70" s="121"/>
      <c r="B70" s="121"/>
      <c r="C70" s="121"/>
      <c r="D70" s="121"/>
      <c r="E70" s="122"/>
      <c r="F70" s="123"/>
      <c r="H70" s="102">
        <f>VLOOKUP($C70,[1]Matrice!$A$4:$I$497,2,0)</f>
        <v>0</v>
      </c>
      <c r="I70" s="102">
        <f>VLOOKUP($C70,[1]Matrice!$A$4:$I$497,3,0)</f>
        <v>0</v>
      </c>
      <c r="J70" s="102">
        <f>VLOOKUP($C70,[1]Matrice!$A$4:$I$497,4,0)</f>
        <v>0</v>
      </c>
    </row>
    <row r="71" spans="1:10">
      <c r="A71" s="121"/>
      <c r="B71" s="121"/>
      <c r="C71" s="121"/>
      <c r="D71" s="121"/>
      <c r="E71" s="122"/>
      <c r="F71" s="123"/>
      <c r="H71" s="102">
        <f>VLOOKUP($C71,[1]Matrice!$A$4:$I$497,2,0)</f>
        <v>0</v>
      </c>
      <c r="I71" s="102">
        <f>VLOOKUP($C71,[1]Matrice!$A$4:$I$497,3,0)</f>
        <v>0</v>
      </c>
      <c r="J71" s="102">
        <f>VLOOKUP($C71,[1]Matrice!$A$4:$I$497,4,0)</f>
        <v>0</v>
      </c>
    </row>
    <row r="72" spans="1:10">
      <c r="A72" s="121"/>
      <c r="B72" s="121"/>
      <c r="C72" s="121"/>
      <c r="D72" s="121"/>
      <c r="E72" s="122"/>
      <c r="F72" s="123"/>
      <c r="H72" s="102">
        <f>VLOOKUP($C72,[1]Matrice!$A$4:$I$497,2,0)</f>
        <v>0</v>
      </c>
      <c r="I72" s="102">
        <f>VLOOKUP($C72,[1]Matrice!$A$4:$I$497,3,0)</f>
        <v>0</v>
      </c>
      <c r="J72" s="102">
        <f>VLOOKUP($C72,[1]Matrice!$A$4:$I$497,4,0)</f>
        <v>0</v>
      </c>
    </row>
    <row r="73" spans="1:10">
      <c r="A73" s="121"/>
      <c r="B73" s="121"/>
      <c r="C73" s="121"/>
      <c r="D73" s="121"/>
      <c r="E73" s="122"/>
      <c r="F73" s="123"/>
      <c r="H73" s="102">
        <f>VLOOKUP($C73,[1]Matrice!$A$4:$I$497,2,0)</f>
        <v>0</v>
      </c>
      <c r="I73" s="102">
        <f>VLOOKUP($C73,[1]Matrice!$A$4:$I$497,3,0)</f>
        <v>0</v>
      </c>
      <c r="J73" s="102">
        <f>VLOOKUP($C73,[1]Matrice!$A$4:$I$497,4,0)</f>
        <v>0</v>
      </c>
    </row>
    <row r="74" spans="1:10">
      <c r="A74" s="121"/>
      <c r="B74" s="121"/>
      <c r="C74" s="121"/>
      <c r="D74" s="121"/>
      <c r="E74" s="122"/>
      <c r="F74" s="123"/>
      <c r="H74" s="102">
        <f>VLOOKUP($C74,[1]Matrice!$A$4:$I$497,2,0)</f>
        <v>0</v>
      </c>
      <c r="I74" s="102">
        <f>VLOOKUP($C74,[1]Matrice!$A$4:$I$497,3,0)</f>
        <v>0</v>
      </c>
      <c r="J74" s="102">
        <f>VLOOKUP($C74,[1]Matrice!$A$4:$I$497,4,0)</f>
        <v>0</v>
      </c>
    </row>
    <row r="75" spans="1:10">
      <c r="A75" s="121"/>
      <c r="B75" s="121"/>
      <c r="C75" s="121"/>
      <c r="D75" s="121"/>
      <c r="E75" s="122"/>
      <c r="F75" s="123"/>
      <c r="H75" s="102">
        <f>VLOOKUP($C75,[1]Matrice!$A$4:$I$497,2,0)</f>
        <v>0</v>
      </c>
      <c r="I75" s="102">
        <f>VLOOKUP($C75,[1]Matrice!$A$4:$I$497,3,0)</f>
        <v>0</v>
      </c>
      <c r="J75" s="102">
        <f>VLOOKUP($C75,[1]Matrice!$A$4:$I$497,4,0)</f>
        <v>0</v>
      </c>
    </row>
    <row r="76" spans="1:10">
      <c r="A76" s="121"/>
      <c r="B76" s="121"/>
      <c r="C76" s="121"/>
      <c r="D76" s="121"/>
      <c r="E76" s="122"/>
      <c r="F76" s="123"/>
      <c r="H76" s="102">
        <f>VLOOKUP($C76,[1]Matrice!$A$4:$I$497,2,0)</f>
        <v>0</v>
      </c>
      <c r="I76" s="102">
        <f>VLOOKUP($C76,[1]Matrice!$A$4:$I$497,3,0)</f>
        <v>0</v>
      </c>
      <c r="J76" s="102">
        <f>VLOOKUP($C76,[1]Matrice!$A$4:$I$497,4,0)</f>
        <v>0</v>
      </c>
    </row>
    <row r="77" spans="1:10">
      <c r="A77" s="121"/>
      <c r="B77" s="121"/>
      <c r="C77" s="121"/>
      <c r="D77" s="121"/>
      <c r="E77" s="122"/>
      <c r="F77" s="123"/>
      <c r="H77" s="102">
        <f>VLOOKUP($C77,[1]Matrice!$A$4:$I$497,2,0)</f>
        <v>0</v>
      </c>
      <c r="I77" s="102">
        <f>VLOOKUP($C77,[1]Matrice!$A$4:$I$497,3,0)</f>
        <v>0</v>
      </c>
      <c r="J77" s="102">
        <f>VLOOKUP($C77,[1]Matrice!$A$4:$I$497,4,0)</f>
        <v>0</v>
      </c>
    </row>
    <row r="78" spans="1:10">
      <c r="A78" s="121"/>
      <c r="B78" s="121"/>
      <c r="C78" s="121"/>
      <c r="D78" s="121"/>
      <c r="E78" s="122"/>
      <c r="F78" s="123"/>
      <c r="H78" s="102">
        <f>VLOOKUP($C78,[1]Matrice!$A$4:$I$497,2,0)</f>
        <v>0</v>
      </c>
      <c r="I78" s="102">
        <f>VLOOKUP($C78,[1]Matrice!$A$4:$I$497,3,0)</f>
        <v>0</v>
      </c>
      <c r="J78" s="102">
        <f>VLOOKUP($C78,[1]Matrice!$A$4:$I$497,4,0)</f>
        <v>0</v>
      </c>
    </row>
    <row r="79" spans="1:10">
      <c r="A79" s="121"/>
      <c r="B79" s="121"/>
      <c r="C79" s="121"/>
      <c r="D79" s="121"/>
      <c r="E79" s="122"/>
      <c r="F79" s="123"/>
      <c r="H79" s="102">
        <f>VLOOKUP($C79,[1]Matrice!$A$4:$I$497,2,0)</f>
        <v>0</v>
      </c>
      <c r="I79" s="102">
        <f>VLOOKUP($C79,[1]Matrice!$A$4:$I$497,3,0)</f>
        <v>0</v>
      </c>
      <c r="J79" s="102">
        <f>VLOOKUP($C79,[1]Matrice!$A$4:$I$497,4,0)</f>
        <v>0</v>
      </c>
    </row>
    <row r="80" spans="1:10">
      <c r="A80" s="121"/>
      <c r="B80" s="121"/>
      <c r="C80" s="121"/>
      <c r="D80" s="121"/>
      <c r="E80" s="122"/>
      <c r="F80" s="123"/>
      <c r="H80" s="102">
        <f>VLOOKUP($C80,[1]Matrice!$A$4:$I$497,2,0)</f>
        <v>0</v>
      </c>
      <c r="I80" s="102">
        <f>VLOOKUP($C80,[1]Matrice!$A$4:$I$497,3,0)</f>
        <v>0</v>
      </c>
      <c r="J80" s="102">
        <f>VLOOKUP($C80,[1]Matrice!$A$4:$I$497,4,0)</f>
        <v>0</v>
      </c>
    </row>
    <row r="81" spans="1:10">
      <c r="A81" s="121"/>
      <c r="B81" s="121"/>
      <c r="C81" s="121"/>
      <c r="D81" s="121"/>
      <c r="E81" s="122"/>
      <c r="F81" s="123"/>
      <c r="H81" s="102">
        <f>VLOOKUP($C81,[1]Matrice!$A$4:$I$497,2,0)</f>
        <v>0</v>
      </c>
      <c r="I81" s="102">
        <f>VLOOKUP($C81,[1]Matrice!$A$4:$I$497,3,0)</f>
        <v>0</v>
      </c>
      <c r="J81" s="102">
        <f>VLOOKUP($C81,[1]Matrice!$A$4:$I$497,4,0)</f>
        <v>0</v>
      </c>
    </row>
    <row r="82" spans="1:10">
      <c r="A82" s="121"/>
      <c r="B82" s="121"/>
      <c r="C82" s="121"/>
      <c r="D82" s="121"/>
      <c r="E82" s="122"/>
      <c r="F82" s="123"/>
      <c r="H82" s="102">
        <f>VLOOKUP($C82,[1]Matrice!$A$4:$I$497,2,0)</f>
        <v>0</v>
      </c>
      <c r="I82" s="102">
        <f>VLOOKUP($C82,[1]Matrice!$A$4:$I$497,3,0)</f>
        <v>0</v>
      </c>
      <c r="J82" s="102">
        <f>VLOOKUP($C82,[1]Matrice!$A$4:$I$497,4,0)</f>
        <v>0</v>
      </c>
    </row>
    <row r="83" spans="1:10">
      <c r="A83" s="121"/>
      <c r="B83" s="121"/>
      <c r="C83" s="121"/>
      <c r="D83" s="121"/>
      <c r="E83" s="122"/>
      <c r="F83" s="123"/>
      <c r="H83" s="102">
        <f>VLOOKUP($C83,[1]Matrice!$A$4:$I$497,2,0)</f>
        <v>0</v>
      </c>
      <c r="I83" s="102">
        <f>VLOOKUP($C83,[1]Matrice!$A$4:$I$497,3,0)</f>
        <v>0</v>
      </c>
      <c r="J83" s="102">
        <f>VLOOKUP($C83,[1]Matrice!$A$4:$I$497,4,0)</f>
        <v>0</v>
      </c>
    </row>
    <row r="84" spans="1:10">
      <c r="A84" s="121"/>
      <c r="B84" s="121"/>
      <c r="C84" s="121"/>
      <c r="D84" s="121"/>
      <c r="E84" s="122"/>
      <c r="F84" s="123"/>
      <c r="H84" s="102">
        <f>VLOOKUP($C84,[1]Matrice!$A$4:$I$497,2,0)</f>
        <v>0</v>
      </c>
      <c r="I84" s="102">
        <f>VLOOKUP($C84,[1]Matrice!$A$4:$I$497,3,0)</f>
        <v>0</v>
      </c>
      <c r="J84" s="102">
        <f>VLOOKUP($C84,[1]Matrice!$A$4:$I$497,4,0)</f>
        <v>0</v>
      </c>
    </row>
    <row r="85" spans="1:10">
      <c r="A85" s="121"/>
      <c r="B85" s="121"/>
      <c r="C85" s="121"/>
      <c r="D85" s="121"/>
      <c r="E85" s="122"/>
      <c r="F85" s="123"/>
      <c r="H85" s="102">
        <f>VLOOKUP($C85,[1]Matrice!$A$4:$I$497,2,0)</f>
        <v>0</v>
      </c>
      <c r="I85" s="102">
        <f>VLOOKUP($C85,[1]Matrice!$A$4:$I$497,3,0)</f>
        <v>0</v>
      </c>
      <c r="J85" s="102">
        <f>VLOOKUP($C85,[1]Matrice!$A$4:$I$497,4,0)</f>
        <v>0</v>
      </c>
    </row>
    <row r="86" spans="1:10">
      <c r="A86" s="121"/>
      <c r="B86" s="121"/>
      <c r="C86" s="121"/>
      <c r="D86" s="121"/>
      <c r="E86" s="122"/>
      <c r="F86" s="123"/>
      <c r="H86" s="102">
        <f>VLOOKUP($C86,[1]Matrice!$A$4:$I$497,2,0)</f>
        <v>0</v>
      </c>
      <c r="I86" s="102">
        <f>VLOOKUP($C86,[1]Matrice!$A$4:$I$497,3,0)</f>
        <v>0</v>
      </c>
      <c r="J86" s="102">
        <f>VLOOKUP($C86,[1]Matrice!$A$4:$I$497,4,0)</f>
        <v>0</v>
      </c>
    </row>
    <row r="87" spans="1:10">
      <c r="A87" s="121"/>
      <c r="B87" s="121"/>
      <c r="C87" s="121"/>
      <c r="D87" s="121"/>
      <c r="E87" s="122"/>
      <c r="F87" s="123"/>
      <c r="H87" s="102">
        <f>VLOOKUP($C87,[1]Matrice!$A$4:$I$497,2,0)</f>
        <v>0</v>
      </c>
      <c r="I87" s="102">
        <f>VLOOKUP($C87,[1]Matrice!$A$4:$I$497,3,0)</f>
        <v>0</v>
      </c>
      <c r="J87" s="102">
        <f>VLOOKUP($C87,[1]Matrice!$A$4:$I$497,4,0)</f>
        <v>0</v>
      </c>
    </row>
    <row r="88" spans="1:10">
      <c r="A88" s="121"/>
      <c r="B88" s="121"/>
      <c r="C88" s="121"/>
      <c r="D88" s="121"/>
      <c r="E88" s="122"/>
      <c r="F88" s="123"/>
      <c r="H88" s="102">
        <f>VLOOKUP($C88,[1]Matrice!$A$4:$I$497,2,0)</f>
        <v>0</v>
      </c>
      <c r="I88" s="102">
        <f>VLOOKUP($C88,[1]Matrice!$A$4:$I$497,3,0)</f>
        <v>0</v>
      </c>
      <c r="J88" s="102">
        <f>VLOOKUP($C88,[1]Matrice!$A$4:$I$497,4,0)</f>
        <v>0</v>
      </c>
    </row>
    <row r="89" spans="1:10">
      <c r="A89" s="121"/>
      <c r="B89" s="121"/>
      <c r="C89" s="121"/>
      <c r="D89" s="121"/>
      <c r="E89" s="122"/>
      <c r="F89" s="123"/>
      <c r="H89" s="102">
        <f>VLOOKUP($C89,[1]Matrice!$A$4:$I$497,2,0)</f>
        <v>0</v>
      </c>
      <c r="I89" s="102">
        <f>VLOOKUP($C89,[1]Matrice!$A$4:$I$497,3,0)</f>
        <v>0</v>
      </c>
      <c r="J89" s="102">
        <f>VLOOKUP($C89,[1]Matrice!$A$4:$I$497,4,0)</f>
        <v>0</v>
      </c>
    </row>
    <row r="90" spans="1:10">
      <c r="A90" s="121"/>
      <c r="B90" s="121"/>
      <c r="C90" s="121"/>
      <c r="D90" s="121"/>
      <c r="E90" s="122"/>
      <c r="F90" s="123"/>
      <c r="H90" s="102">
        <f>VLOOKUP($C90,[1]Matrice!$A$4:$I$497,2,0)</f>
        <v>0</v>
      </c>
      <c r="I90" s="102">
        <f>VLOOKUP($C90,[1]Matrice!$A$4:$I$497,3,0)</f>
        <v>0</v>
      </c>
      <c r="J90" s="102">
        <f>VLOOKUP($C90,[1]Matrice!$A$4:$I$497,4,0)</f>
        <v>0</v>
      </c>
    </row>
    <row r="91" spans="1:10">
      <c r="A91" s="121"/>
      <c r="B91" s="121"/>
      <c r="C91" s="121"/>
      <c r="D91" s="121"/>
      <c r="E91" s="122"/>
      <c r="F91" s="123"/>
      <c r="H91" s="102">
        <f>VLOOKUP($C91,[1]Matrice!$A$4:$I$497,2,0)</f>
        <v>0</v>
      </c>
      <c r="I91" s="102">
        <f>VLOOKUP($C91,[1]Matrice!$A$4:$I$497,3,0)</f>
        <v>0</v>
      </c>
      <c r="J91" s="102">
        <f>VLOOKUP($C91,[1]Matrice!$A$4:$I$497,4,0)</f>
        <v>0</v>
      </c>
    </row>
    <row r="92" spans="1:10">
      <c r="A92" s="121"/>
      <c r="B92" s="121"/>
      <c r="C92" s="121"/>
      <c r="D92" s="121"/>
      <c r="E92" s="122"/>
      <c r="F92" s="123"/>
      <c r="H92" s="102">
        <f>VLOOKUP($C92,[1]Matrice!$A$4:$I$497,2,0)</f>
        <v>0</v>
      </c>
      <c r="I92" s="102">
        <f>VLOOKUP($C92,[1]Matrice!$A$4:$I$497,3,0)</f>
        <v>0</v>
      </c>
      <c r="J92" s="102">
        <f>VLOOKUP($C92,[1]Matrice!$A$4:$I$497,4,0)</f>
        <v>0</v>
      </c>
    </row>
    <row r="93" spans="1:10">
      <c r="A93" s="121"/>
      <c r="B93" s="121"/>
      <c r="C93" s="121"/>
      <c r="D93" s="121"/>
      <c r="E93" s="122"/>
      <c r="F93" s="123"/>
      <c r="H93" s="102">
        <f>VLOOKUP($C93,[1]Matrice!$A$4:$I$497,2,0)</f>
        <v>0</v>
      </c>
      <c r="I93" s="102">
        <f>VLOOKUP($C93,[1]Matrice!$A$4:$I$497,3,0)</f>
        <v>0</v>
      </c>
      <c r="J93" s="102">
        <f>VLOOKUP($C93,[1]Matrice!$A$4:$I$497,4,0)</f>
        <v>0</v>
      </c>
    </row>
    <row r="94" spans="1:10">
      <c r="A94" s="121"/>
      <c r="B94" s="121"/>
      <c r="C94" s="121"/>
      <c r="D94" s="121"/>
      <c r="E94" s="122"/>
      <c r="F94" s="123"/>
      <c r="H94" s="102">
        <f>VLOOKUP($C94,[1]Matrice!$A$4:$I$497,2,0)</f>
        <v>0</v>
      </c>
      <c r="I94" s="102">
        <f>VLOOKUP($C94,[1]Matrice!$A$4:$I$497,3,0)</f>
        <v>0</v>
      </c>
      <c r="J94" s="102">
        <f>VLOOKUP($C94,[1]Matrice!$A$4:$I$497,4,0)</f>
        <v>0</v>
      </c>
    </row>
    <row r="95" spans="1:10">
      <c r="A95" s="121"/>
      <c r="B95" s="121"/>
      <c r="C95" s="121"/>
      <c r="D95" s="121"/>
      <c r="E95" s="122"/>
      <c r="F95" s="123"/>
      <c r="H95" s="102">
        <f>VLOOKUP($C95,[1]Matrice!$A$4:$I$497,2,0)</f>
        <v>0</v>
      </c>
      <c r="I95" s="102">
        <f>VLOOKUP($C95,[1]Matrice!$A$4:$I$497,3,0)</f>
        <v>0</v>
      </c>
      <c r="J95" s="102">
        <f>VLOOKUP($C95,[1]Matrice!$A$4:$I$497,4,0)</f>
        <v>0</v>
      </c>
    </row>
    <row r="96" spans="1:10">
      <c r="A96" s="121"/>
      <c r="B96" s="121"/>
      <c r="C96" s="121"/>
      <c r="D96" s="121"/>
      <c r="E96" s="122"/>
      <c r="F96" s="123"/>
      <c r="H96" s="102">
        <f>VLOOKUP($C96,[1]Matrice!$A$4:$I$497,2,0)</f>
        <v>0</v>
      </c>
      <c r="I96" s="102">
        <f>VLOOKUP($C96,[1]Matrice!$A$4:$I$497,3,0)</f>
        <v>0</v>
      </c>
      <c r="J96" s="102">
        <f>VLOOKUP($C96,[1]Matrice!$A$4:$I$497,4,0)</f>
        <v>0</v>
      </c>
    </row>
    <row r="97" spans="1:10">
      <c r="A97" s="121"/>
      <c r="B97" s="121"/>
      <c r="C97" s="121"/>
      <c r="D97" s="121"/>
      <c r="E97" s="122"/>
      <c r="F97" s="123"/>
      <c r="H97" s="102">
        <f>VLOOKUP($C97,[1]Matrice!$A$4:$I$497,2,0)</f>
        <v>0</v>
      </c>
      <c r="I97" s="102">
        <f>VLOOKUP($C97,[1]Matrice!$A$4:$I$497,3,0)</f>
        <v>0</v>
      </c>
      <c r="J97" s="102">
        <f>VLOOKUP($C97,[1]Matrice!$A$4:$I$497,4,0)</f>
        <v>0</v>
      </c>
    </row>
    <row r="98" spans="1:10">
      <c r="A98" s="121"/>
      <c r="B98" s="121"/>
      <c r="C98" s="121"/>
      <c r="D98" s="121"/>
      <c r="E98" s="122"/>
      <c r="F98" s="123"/>
      <c r="H98" s="102">
        <f>VLOOKUP($C98,[1]Matrice!$A$4:$I$497,2,0)</f>
        <v>0</v>
      </c>
      <c r="I98" s="102">
        <f>VLOOKUP($C98,[1]Matrice!$A$4:$I$497,3,0)</f>
        <v>0</v>
      </c>
      <c r="J98" s="102">
        <f>VLOOKUP($C98,[1]Matrice!$A$4:$I$497,4,0)</f>
        <v>0</v>
      </c>
    </row>
    <row r="99" spans="1:10">
      <c r="A99" s="121"/>
      <c r="B99" s="121"/>
      <c r="C99" s="121"/>
      <c r="D99" s="121"/>
      <c r="E99" s="122"/>
      <c r="F99" s="123"/>
      <c r="H99" s="102">
        <f>VLOOKUP($C99,[1]Matrice!$A$4:$I$497,2,0)</f>
        <v>0</v>
      </c>
      <c r="I99" s="102">
        <f>VLOOKUP($C99,[1]Matrice!$A$4:$I$497,3,0)</f>
        <v>0</v>
      </c>
      <c r="J99" s="102">
        <f>VLOOKUP($C99,[1]Matrice!$A$4:$I$497,4,0)</f>
        <v>0</v>
      </c>
    </row>
    <row r="100" spans="1:10">
      <c r="A100" s="121"/>
      <c r="B100" s="121"/>
      <c r="C100" s="121"/>
      <c r="D100" s="121"/>
      <c r="E100" s="122"/>
      <c r="F100" s="123"/>
      <c r="H100" s="102">
        <f>VLOOKUP($C100,[1]Matrice!$A$4:$I$497,2,0)</f>
        <v>0</v>
      </c>
      <c r="I100" s="102">
        <f>VLOOKUP($C100,[1]Matrice!$A$4:$I$497,3,0)</f>
        <v>0</v>
      </c>
      <c r="J100" s="102">
        <f>VLOOKUP($C100,[1]Matrice!$A$4:$I$497,4,0)</f>
        <v>0</v>
      </c>
    </row>
    <row r="101" spans="1:10">
      <c r="A101" s="121"/>
      <c r="B101" s="121"/>
      <c r="C101" s="121"/>
      <c r="D101" s="121"/>
      <c r="E101" s="122"/>
      <c r="F101" s="123"/>
      <c r="H101" s="102">
        <f>VLOOKUP($C101,[1]Matrice!$A$4:$I$497,2,0)</f>
        <v>0</v>
      </c>
      <c r="I101" s="102">
        <f>VLOOKUP($C101,[1]Matrice!$A$4:$I$497,3,0)</f>
        <v>0</v>
      </c>
      <c r="J101" s="102">
        <f>VLOOKUP($C101,[1]Matrice!$A$4:$I$497,4,0)</f>
        <v>0</v>
      </c>
    </row>
    <row r="102" spans="1:10">
      <c r="A102" s="121"/>
      <c r="B102" s="121"/>
      <c r="C102" s="121"/>
      <c r="D102" s="121"/>
      <c r="E102" s="122"/>
      <c r="F102" s="123"/>
      <c r="H102" s="102">
        <f>VLOOKUP($C102,[1]Matrice!$A$4:$I$497,2,0)</f>
        <v>0</v>
      </c>
      <c r="I102" s="102">
        <f>VLOOKUP($C102,[1]Matrice!$A$4:$I$497,3,0)</f>
        <v>0</v>
      </c>
      <c r="J102" s="102">
        <f>VLOOKUP($C102,[1]Matrice!$A$4:$I$497,4,0)</f>
        <v>0</v>
      </c>
    </row>
    <row r="103" spans="1:10">
      <c r="A103" s="121"/>
      <c r="B103" s="121"/>
      <c r="C103" s="121"/>
      <c r="D103" s="121"/>
      <c r="E103" s="122"/>
      <c r="F103" s="123"/>
      <c r="H103" s="102">
        <f>VLOOKUP($C103,[1]Matrice!$A$4:$I$497,2,0)</f>
        <v>0</v>
      </c>
      <c r="I103" s="102">
        <f>VLOOKUP($C103,[1]Matrice!$A$4:$I$497,3,0)</f>
        <v>0</v>
      </c>
      <c r="J103" s="102">
        <f>VLOOKUP($C103,[1]Matrice!$A$4:$I$497,4,0)</f>
        <v>0</v>
      </c>
    </row>
    <row r="104" spans="1:10">
      <c r="A104" s="121"/>
      <c r="B104" s="121"/>
      <c r="C104" s="121"/>
      <c r="D104" s="121"/>
      <c r="E104" s="122"/>
      <c r="F104" s="123"/>
      <c r="H104" s="102">
        <f>VLOOKUP($C104,[1]Matrice!$A$4:$I$497,2,0)</f>
        <v>0</v>
      </c>
      <c r="I104" s="102">
        <f>VLOOKUP($C104,[1]Matrice!$A$4:$I$497,3,0)</f>
        <v>0</v>
      </c>
      <c r="J104" s="102">
        <f>VLOOKUP($C104,[1]Matrice!$A$4:$I$497,4,0)</f>
        <v>0</v>
      </c>
    </row>
    <row r="105" spans="1:10">
      <c r="A105" s="121"/>
      <c r="B105" s="121"/>
      <c r="C105" s="121"/>
      <c r="D105" s="121"/>
      <c r="E105" s="122"/>
      <c r="F105" s="123"/>
      <c r="H105" s="102">
        <f>VLOOKUP($C105,[1]Matrice!$A$4:$I$497,2,0)</f>
        <v>0</v>
      </c>
      <c r="I105" s="102">
        <f>VLOOKUP($C105,[1]Matrice!$A$4:$I$497,3,0)</f>
        <v>0</v>
      </c>
      <c r="J105" s="102">
        <f>VLOOKUP($C105,[1]Matrice!$A$4:$I$497,4,0)</f>
        <v>0</v>
      </c>
    </row>
    <row r="106" spans="1:10">
      <c r="A106" s="121"/>
      <c r="B106" s="121"/>
      <c r="C106" s="121"/>
      <c r="D106" s="121"/>
      <c r="E106" s="122"/>
      <c r="F106" s="123"/>
      <c r="H106" s="102">
        <f>VLOOKUP($C106,[1]Matrice!$A$4:$I$497,2,0)</f>
        <v>0</v>
      </c>
      <c r="I106" s="102">
        <f>VLOOKUP($C106,[1]Matrice!$A$4:$I$497,3,0)</f>
        <v>0</v>
      </c>
      <c r="J106" s="102">
        <f>VLOOKUP($C106,[1]Matrice!$A$4:$I$497,4,0)</f>
        <v>0</v>
      </c>
    </row>
    <row r="107" spans="1:10">
      <c r="A107" s="121"/>
      <c r="B107" s="121"/>
      <c r="C107" s="121"/>
      <c r="D107" s="121"/>
      <c r="E107" s="122"/>
      <c r="F107" s="123"/>
      <c r="H107" s="102">
        <f>VLOOKUP($C107,[1]Matrice!$A$4:$I$497,2,0)</f>
        <v>0</v>
      </c>
      <c r="I107" s="102">
        <f>VLOOKUP($C107,[1]Matrice!$A$4:$I$497,3,0)</f>
        <v>0</v>
      </c>
      <c r="J107" s="102">
        <f>VLOOKUP($C107,[1]Matrice!$A$4:$I$497,4,0)</f>
        <v>0</v>
      </c>
    </row>
    <row r="108" spans="1:10">
      <c r="A108" s="121"/>
      <c r="B108" s="121"/>
      <c r="C108" s="121"/>
      <c r="D108" s="121"/>
      <c r="E108" s="122"/>
      <c r="F108" s="123"/>
      <c r="H108" s="102">
        <f>VLOOKUP($C108,[1]Matrice!$A$4:$I$497,2,0)</f>
        <v>0</v>
      </c>
      <c r="I108" s="102">
        <f>VLOOKUP($C108,[1]Matrice!$A$4:$I$497,3,0)</f>
        <v>0</v>
      </c>
      <c r="J108" s="102">
        <f>VLOOKUP($C108,[1]Matrice!$A$4:$I$497,4,0)</f>
        <v>0</v>
      </c>
    </row>
    <row r="109" spans="1:10">
      <c r="A109" s="121"/>
      <c r="B109" s="121"/>
      <c r="C109" s="121"/>
      <c r="D109" s="121"/>
      <c r="E109" s="122"/>
      <c r="F109" s="123"/>
      <c r="H109" s="102">
        <f>VLOOKUP($C109,[1]Matrice!$A$4:$I$497,2,0)</f>
        <v>0</v>
      </c>
      <c r="I109" s="102">
        <f>VLOOKUP($C109,[1]Matrice!$A$4:$I$497,3,0)</f>
        <v>0</v>
      </c>
      <c r="J109" s="102">
        <f>VLOOKUP($C109,[1]Matrice!$A$4:$I$497,4,0)</f>
        <v>0</v>
      </c>
    </row>
    <row r="110" spans="1:10">
      <c r="A110" s="121"/>
      <c r="B110" s="121"/>
      <c r="C110" s="121"/>
      <c r="D110" s="121"/>
      <c r="E110" s="122"/>
      <c r="F110" s="123"/>
      <c r="H110" s="102">
        <f>VLOOKUP($C110,[1]Matrice!$A$4:$I$497,2,0)</f>
        <v>0</v>
      </c>
      <c r="I110" s="102">
        <f>VLOOKUP($C110,[1]Matrice!$A$4:$I$497,3,0)</f>
        <v>0</v>
      </c>
      <c r="J110" s="102">
        <f>VLOOKUP($C110,[1]Matrice!$A$4:$I$497,4,0)</f>
        <v>0</v>
      </c>
    </row>
    <row r="111" spans="1:10">
      <c r="A111" s="121"/>
      <c r="B111" s="121"/>
      <c r="C111" s="121"/>
      <c r="D111" s="121"/>
      <c r="E111" s="122"/>
      <c r="F111" s="123"/>
      <c r="H111" s="102">
        <f>VLOOKUP($C111,[1]Matrice!$A$4:$I$497,2,0)</f>
        <v>0</v>
      </c>
      <c r="I111" s="102">
        <f>VLOOKUP($C111,[1]Matrice!$A$4:$I$497,3,0)</f>
        <v>0</v>
      </c>
      <c r="J111" s="102">
        <f>VLOOKUP($C111,[1]Matrice!$A$4:$I$497,4,0)</f>
        <v>0</v>
      </c>
    </row>
    <row r="112" spans="1:10">
      <c r="A112" s="121"/>
      <c r="B112" s="121"/>
      <c r="C112" s="121"/>
      <c r="D112" s="121"/>
      <c r="E112" s="122"/>
      <c r="F112" s="123"/>
      <c r="H112" s="102">
        <f>VLOOKUP($C112,[1]Matrice!$A$4:$I$497,2,0)</f>
        <v>0</v>
      </c>
      <c r="I112" s="102">
        <f>VLOOKUP($C112,[1]Matrice!$A$4:$I$497,3,0)</f>
        <v>0</v>
      </c>
      <c r="J112" s="102">
        <f>VLOOKUP($C112,[1]Matrice!$A$4:$I$497,4,0)</f>
        <v>0</v>
      </c>
    </row>
    <row r="113" spans="1:10">
      <c r="A113" s="121"/>
      <c r="B113" s="121"/>
      <c r="C113" s="121"/>
      <c r="D113" s="121"/>
      <c r="E113" s="122"/>
      <c r="F113" s="123"/>
      <c r="H113" s="102">
        <f>VLOOKUP($C113,[1]Matrice!$A$4:$I$497,2,0)</f>
        <v>0</v>
      </c>
      <c r="I113" s="102">
        <f>VLOOKUP($C113,[1]Matrice!$A$4:$I$497,3,0)</f>
        <v>0</v>
      </c>
      <c r="J113" s="102">
        <f>VLOOKUP($C113,[1]Matrice!$A$4:$I$497,4,0)</f>
        <v>0</v>
      </c>
    </row>
    <row r="114" spans="1:10">
      <c r="A114" s="121"/>
      <c r="B114" s="121"/>
      <c r="C114" s="121"/>
      <c r="D114" s="121"/>
      <c r="E114" s="122"/>
      <c r="F114" s="123"/>
      <c r="H114" s="102">
        <f>VLOOKUP($C114,[1]Matrice!$A$4:$I$497,2,0)</f>
        <v>0</v>
      </c>
      <c r="I114" s="102">
        <f>VLOOKUP($C114,[1]Matrice!$A$4:$I$497,3,0)</f>
        <v>0</v>
      </c>
      <c r="J114" s="102">
        <f>VLOOKUP($C114,[1]Matrice!$A$4:$I$497,4,0)</f>
        <v>0</v>
      </c>
    </row>
    <row r="115" spans="1:10">
      <c r="A115" s="121"/>
      <c r="B115" s="121"/>
      <c r="C115" s="121"/>
      <c r="D115" s="121"/>
      <c r="E115" s="122"/>
      <c r="F115" s="123"/>
      <c r="H115" s="102">
        <f>VLOOKUP($C115,[1]Matrice!$A$4:$I$497,2,0)</f>
        <v>0</v>
      </c>
      <c r="I115" s="102">
        <f>VLOOKUP($C115,[1]Matrice!$A$4:$I$497,3,0)</f>
        <v>0</v>
      </c>
      <c r="J115" s="102">
        <f>VLOOKUP($C115,[1]Matrice!$A$4:$I$497,4,0)</f>
        <v>0</v>
      </c>
    </row>
    <row r="116" spans="1:10">
      <c r="A116" s="121"/>
      <c r="B116" s="121"/>
      <c r="C116" s="121"/>
      <c r="D116" s="121"/>
      <c r="E116" s="122"/>
      <c r="F116" s="123"/>
      <c r="H116" s="102">
        <f>VLOOKUP($C116,[1]Matrice!$A$4:$I$497,2,0)</f>
        <v>0</v>
      </c>
      <c r="I116" s="102">
        <f>VLOOKUP($C116,[1]Matrice!$A$4:$I$497,3,0)</f>
        <v>0</v>
      </c>
      <c r="J116" s="102">
        <f>VLOOKUP($C116,[1]Matrice!$A$4:$I$497,4,0)</f>
        <v>0</v>
      </c>
    </row>
    <row r="117" spans="1:10">
      <c r="A117" s="121"/>
      <c r="B117" s="121"/>
      <c r="C117" s="121"/>
      <c r="D117" s="121"/>
      <c r="E117" s="122"/>
      <c r="F117" s="123"/>
      <c r="H117" s="102">
        <f>VLOOKUP($C117,[1]Matrice!$A$4:$I$497,2,0)</f>
        <v>0</v>
      </c>
      <c r="I117" s="102">
        <f>VLOOKUP($C117,[1]Matrice!$A$4:$I$497,3,0)</f>
        <v>0</v>
      </c>
      <c r="J117" s="102">
        <f>VLOOKUP($C117,[1]Matrice!$A$4:$I$497,4,0)</f>
        <v>0</v>
      </c>
    </row>
    <row r="118" spans="1:10">
      <c r="A118" s="121"/>
      <c r="B118" s="121"/>
      <c r="C118" s="121"/>
      <c r="D118" s="121"/>
      <c r="E118" s="122"/>
      <c r="F118" s="123"/>
      <c r="H118" s="102">
        <f>VLOOKUP($C118,[1]Matrice!$A$4:$I$497,2,0)</f>
        <v>0</v>
      </c>
      <c r="I118" s="102">
        <f>VLOOKUP($C118,[1]Matrice!$A$4:$I$497,3,0)</f>
        <v>0</v>
      </c>
      <c r="J118" s="102">
        <f>VLOOKUP($C118,[1]Matrice!$A$4:$I$497,4,0)</f>
        <v>0</v>
      </c>
    </row>
    <row r="119" spans="1:10">
      <c r="A119" s="121"/>
      <c r="B119" s="121"/>
      <c r="C119" s="121"/>
      <c r="D119" s="121"/>
      <c r="E119" s="122"/>
      <c r="F119" s="123"/>
      <c r="H119" s="102">
        <f>VLOOKUP($C119,[1]Matrice!$A$4:$I$497,2,0)</f>
        <v>0</v>
      </c>
      <c r="I119" s="102">
        <f>VLOOKUP($C119,[1]Matrice!$A$4:$I$497,3,0)</f>
        <v>0</v>
      </c>
      <c r="J119" s="102">
        <f>VLOOKUP($C119,[1]Matrice!$A$4:$I$497,4,0)</f>
        <v>0</v>
      </c>
    </row>
    <row r="120" spans="1:10">
      <c r="A120" s="121"/>
      <c r="B120" s="121"/>
      <c r="C120" s="121"/>
      <c r="D120" s="121"/>
      <c r="E120" s="122"/>
      <c r="F120" s="123"/>
      <c r="H120" s="102">
        <f>VLOOKUP($C120,[1]Matrice!$A$4:$I$497,2,0)</f>
        <v>0</v>
      </c>
      <c r="I120" s="102">
        <f>VLOOKUP($C120,[1]Matrice!$A$4:$I$497,3,0)</f>
        <v>0</v>
      </c>
      <c r="J120" s="102">
        <f>VLOOKUP($C120,[1]Matrice!$A$4:$I$497,4,0)</f>
        <v>0</v>
      </c>
    </row>
    <row r="121" spans="1:10">
      <c r="A121" s="121"/>
      <c r="B121" s="121"/>
      <c r="C121" s="121"/>
      <c r="D121" s="121"/>
      <c r="E121" s="122"/>
      <c r="F121" s="123"/>
      <c r="H121" s="102">
        <f>VLOOKUP($C121,[1]Matrice!$A$4:$I$497,2,0)</f>
        <v>0</v>
      </c>
      <c r="I121" s="102">
        <f>VLOOKUP($C121,[1]Matrice!$A$4:$I$497,3,0)</f>
        <v>0</v>
      </c>
      <c r="J121" s="102">
        <f>VLOOKUP($C121,[1]Matrice!$A$4:$I$497,4,0)</f>
        <v>0</v>
      </c>
    </row>
    <row r="122" spans="1:10">
      <c r="A122" s="121"/>
      <c r="B122" s="121"/>
      <c r="C122" s="121"/>
      <c r="D122" s="121"/>
      <c r="E122" s="122"/>
      <c r="F122" s="123"/>
      <c r="H122" s="102">
        <f>VLOOKUP($C122,[1]Matrice!$A$4:$I$497,2,0)</f>
        <v>0</v>
      </c>
      <c r="I122" s="102">
        <f>VLOOKUP($C122,[1]Matrice!$A$4:$I$497,3,0)</f>
        <v>0</v>
      </c>
      <c r="J122" s="102">
        <f>VLOOKUP($C122,[1]Matrice!$A$4:$I$497,4,0)</f>
        <v>0</v>
      </c>
    </row>
    <row r="123" spans="1:10">
      <c r="A123" s="121"/>
      <c r="B123" s="121"/>
      <c r="C123" s="121"/>
      <c r="D123" s="121"/>
      <c r="E123" s="122"/>
      <c r="F123" s="123"/>
      <c r="H123" s="102">
        <f>VLOOKUP($C123,[1]Matrice!$A$4:$I$497,2,0)</f>
        <v>0</v>
      </c>
      <c r="I123" s="102">
        <f>VLOOKUP($C123,[1]Matrice!$A$4:$I$497,3,0)</f>
        <v>0</v>
      </c>
      <c r="J123" s="102">
        <f>VLOOKUP($C123,[1]Matrice!$A$4:$I$497,4,0)</f>
        <v>0</v>
      </c>
    </row>
    <row r="124" spans="1:10">
      <c r="A124" s="121"/>
      <c r="B124" s="121"/>
      <c r="C124" s="121"/>
      <c r="D124" s="121"/>
      <c r="E124" s="122"/>
      <c r="F124" s="123"/>
      <c r="H124" s="102">
        <f>VLOOKUP($C124,[1]Matrice!$A$4:$I$497,2,0)</f>
        <v>0</v>
      </c>
      <c r="I124" s="102">
        <f>VLOOKUP($C124,[1]Matrice!$A$4:$I$497,3,0)</f>
        <v>0</v>
      </c>
      <c r="J124" s="102">
        <f>VLOOKUP($C124,[1]Matrice!$A$4:$I$497,4,0)</f>
        <v>0</v>
      </c>
    </row>
    <row r="125" spans="1:10">
      <c r="A125" s="121"/>
      <c r="B125" s="121"/>
      <c r="C125" s="121"/>
      <c r="D125" s="121"/>
      <c r="E125" s="122"/>
      <c r="F125" s="123"/>
      <c r="H125" s="102">
        <f>VLOOKUP($C125,[1]Matrice!$A$4:$I$497,2,0)</f>
        <v>0</v>
      </c>
      <c r="I125" s="102">
        <f>VLOOKUP($C125,[1]Matrice!$A$4:$I$497,3,0)</f>
        <v>0</v>
      </c>
      <c r="J125" s="102">
        <f>VLOOKUP($C125,[1]Matrice!$A$4:$I$497,4,0)</f>
        <v>0</v>
      </c>
    </row>
    <row r="126" spans="1:10">
      <c r="A126" s="121"/>
      <c r="B126" s="121"/>
      <c r="C126" s="121"/>
      <c r="D126" s="121"/>
      <c r="E126" s="122"/>
      <c r="F126" s="123"/>
      <c r="H126" s="102">
        <f>VLOOKUP($C126,[1]Matrice!$A$4:$I$497,2,0)</f>
        <v>0</v>
      </c>
      <c r="I126" s="102">
        <f>VLOOKUP($C126,[1]Matrice!$A$4:$I$497,3,0)</f>
        <v>0</v>
      </c>
      <c r="J126" s="102">
        <f>VLOOKUP($C126,[1]Matrice!$A$4:$I$497,4,0)</f>
        <v>0</v>
      </c>
    </row>
    <row r="127" spans="1:10">
      <c r="A127" s="121"/>
      <c r="B127" s="121"/>
      <c r="C127" s="121"/>
      <c r="D127" s="121"/>
      <c r="E127" s="122"/>
      <c r="F127" s="123"/>
      <c r="H127" s="102">
        <f>VLOOKUP($C127,[1]Matrice!$A$4:$I$497,2,0)</f>
        <v>0</v>
      </c>
      <c r="I127" s="102">
        <f>VLOOKUP($C127,[1]Matrice!$A$4:$I$497,3,0)</f>
        <v>0</v>
      </c>
      <c r="J127" s="102">
        <f>VLOOKUP($C127,[1]Matrice!$A$4:$I$497,4,0)</f>
        <v>0</v>
      </c>
    </row>
    <row r="128" spans="1:10">
      <c r="A128" s="121"/>
      <c r="B128" s="121"/>
      <c r="C128" s="121"/>
      <c r="D128" s="121"/>
      <c r="E128" s="122"/>
      <c r="F128" s="123"/>
      <c r="H128" s="102">
        <f>VLOOKUP($C128,[1]Matrice!$A$4:$I$497,2,0)</f>
        <v>0</v>
      </c>
      <c r="I128" s="102">
        <f>VLOOKUP($C128,[1]Matrice!$A$4:$I$497,3,0)</f>
        <v>0</v>
      </c>
      <c r="J128" s="102">
        <f>VLOOKUP($C128,[1]Matrice!$A$4:$I$497,4,0)</f>
        <v>0</v>
      </c>
    </row>
    <row r="129" spans="1:10">
      <c r="A129" s="121"/>
      <c r="B129" s="121"/>
      <c r="C129" s="121"/>
      <c r="D129" s="121"/>
      <c r="E129" s="122"/>
      <c r="F129" s="123"/>
      <c r="H129" s="102">
        <f>VLOOKUP($C129,[1]Matrice!$A$4:$I$497,2,0)</f>
        <v>0</v>
      </c>
      <c r="I129" s="102">
        <f>VLOOKUP($C129,[1]Matrice!$A$4:$I$497,3,0)</f>
        <v>0</v>
      </c>
      <c r="J129" s="102">
        <f>VLOOKUP($C129,[1]Matrice!$A$4:$I$497,4,0)</f>
        <v>0</v>
      </c>
    </row>
    <row r="130" spans="1:10">
      <c r="A130" s="121"/>
      <c r="B130" s="121"/>
      <c r="C130" s="121"/>
      <c r="D130" s="121"/>
      <c r="E130" s="122"/>
      <c r="F130" s="123"/>
      <c r="H130" s="102">
        <f>VLOOKUP($C130,[1]Matrice!$A$4:$I$497,2,0)</f>
        <v>0</v>
      </c>
      <c r="I130" s="102">
        <f>VLOOKUP($C130,[1]Matrice!$A$4:$I$497,3,0)</f>
        <v>0</v>
      </c>
      <c r="J130" s="102">
        <f>VLOOKUP($C130,[1]Matrice!$A$4:$I$497,4,0)</f>
        <v>0</v>
      </c>
    </row>
    <row r="131" spans="1:10">
      <c r="A131" s="121"/>
      <c r="B131" s="121"/>
      <c r="C131" s="121"/>
      <c r="D131" s="121"/>
      <c r="E131" s="122"/>
      <c r="F131" s="123"/>
      <c r="H131" s="102">
        <f>VLOOKUP($C131,[1]Matrice!$A$4:$I$497,2,0)</f>
        <v>0</v>
      </c>
      <c r="I131" s="102">
        <f>VLOOKUP($C131,[1]Matrice!$A$4:$I$497,3,0)</f>
        <v>0</v>
      </c>
      <c r="J131" s="102">
        <f>VLOOKUP($C131,[1]Matrice!$A$4:$I$497,4,0)</f>
        <v>0</v>
      </c>
    </row>
    <row r="132" spans="1:10">
      <c r="A132" s="121"/>
      <c r="B132" s="121"/>
      <c r="C132" s="121"/>
      <c r="D132" s="121"/>
      <c r="E132" s="122"/>
      <c r="F132" s="123"/>
      <c r="H132" s="102">
        <f>VLOOKUP($C132,[1]Matrice!$A$4:$I$497,2,0)</f>
        <v>0</v>
      </c>
      <c r="I132" s="102">
        <f>VLOOKUP($C132,[1]Matrice!$A$4:$I$497,3,0)</f>
        <v>0</v>
      </c>
      <c r="J132" s="102">
        <f>VLOOKUP($C132,[1]Matrice!$A$4:$I$497,4,0)</f>
        <v>0</v>
      </c>
    </row>
    <row r="133" spans="1:10">
      <c r="A133" s="121"/>
      <c r="B133" s="121"/>
      <c r="C133" s="121"/>
      <c r="D133" s="121"/>
      <c r="E133" s="122"/>
      <c r="F133" s="123"/>
      <c r="H133" s="102">
        <f>VLOOKUP($C133,[1]Matrice!$A$4:$I$497,2,0)</f>
        <v>0</v>
      </c>
      <c r="I133" s="102">
        <f>VLOOKUP($C133,[1]Matrice!$A$4:$I$497,3,0)</f>
        <v>0</v>
      </c>
      <c r="J133" s="102">
        <f>VLOOKUP($C133,[1]Matrice!$A$4:$I$497,4,0)</f>
        <v>0</v>
      </c>
    </row>
    <row r="134" spans="1:10">
      <c r="A134" s="121"/>
      <c r="B134" s="121"/>
      <c r="C134" s="121"/>
      <c r="D134" s="121"/>
      <c r="E134" s="122"/>
      <c r="F134" s="123"/>
      <c r="H134" s="102">
        <f>VLOOKUP($C134,[1]Matrice!$A$4:$I$497,2,0)</f>
        <v>0</v>
      </c>
      <c r="I134" s="102">
        <f>VLOOKUP($C134,[1]Matrice!$A$4:$I$497,3,0)</f>
        <v>0</v>
      </c>
      <c r="J134" s="102">
        <f>VLOOKUP($C134,[1]Matrice!$A$4:$I$497,4,0)</f>
        <v>0</v>
      </c>
    </row>
    <row r="135" spans="1:10">
      <c r="A135" s="121"/>
      <c r="B135" s="121"/>
      <c r="C135" s="121"/>
      <c r="D135" s="121"/>
      <c r="E135" s="122"/>
      <c r="F135" s="123"/>
      <c r="H135" s="102">
        <f>VLOOKUP($C135,[1]Matrice!$A$4:$I$497,2,0)</f>
        <v>0</v>
      </c>
      <c r="I135" s="102">
        <f>VLOOKUP($C135,[1]Matrice!$A$4:$I$497,3,0)</f>
        <v>0</v>
      </c>
      <c r="J135" s="102">
        <f>VLOOKUP($C135,[1]Matrice!$A$4:$I$497,4,0)</f>
        <v>0</v>
      </c>
    </row>
    <row r="136" spans="1:10">
      <c r="A136" s="121"/>
      <c r="B136" s="121"/>
      <c r="C136" s="121"/>
      <c r="D136" s="121"/>
      <c r="E136" s="122"/>
      <c r="F136" s="123"/>
      <c r="H136" s="102">
        <f>VLOOKUP($C136,[1]Matrice!$A$4:$I$497,2,0)</f>
        <v>0</v>
      </c>
      <c r="I136" s="102">
        <f>VLOOKUP($C136,[1]Matrice!$A$4:$I$497,3,0)</f>
        <v>0</v>
      </c>
      <c r="J136" s="102">
        <f>VLOOKUP($C136,[1]Matrice!$A$4:$I$497,4,0)</f>
        <v>0</v>
      </c>
    </row>
    <row r="137" spans="1:10">
      <c r="A137" s="121"/>
      <c r="B137" s="121"/>
      <c r="C137" s="121"/>
      <c r="D137" s="121"/>
      <c r="E137" s="122"/>
      <c r="F137" s="123"/>
      <c r="H137" s="102">
        <f>VLOOKUP($C137,[1]Matrice!$A$4:$I$497,2,0)</f>
        <v>0</v>
      </c>
      <c r="I137" s="102">
        <f>VLOOKUP($C137,[1]Matrice!$A$4:$I$497,3,0)</f>
        <v>0</v>
      </c>
      <c r="J137" s="102">
        <f>VLOOKUP($C137,[1]Matrice!$A$4:$I$497,4,0)</f>
        <v>0</v>
      </c>
    </row>
    <row r="138" spans="1:10">
      <c r="A138" s="121"/>
      <c r="B138" s="121"/>
      <c r="C138" s="121"/>
      <c r="D138" s="121"/>
      <c r="E138" s="122"/>
      <c r="F138" s="123"/>
      <c r="H138" s="102">
        <f>VLOOKUP($C138,[1]Matrice!$A$4:$I$497,2,0)</f>
        <v>0</v>
      </c>
      <c r="I138" s="102">
        <f>VLOOKUP($C138,[1]Matrice!$A$4:$I$497,3,0)</f>
        <v>0</v>
      </c>
      <c r="J138" s="102">
        <f>VLOOKUP($C138,[1]Matrice!$A$4:$I$497,4,0)</f>
        <v>0</v>
      </c>
    </row>
    <row r="139" spans="1:10">
      <c r="A139" s="121"/>
      <c r="B139" s="121"/>
      <c r="C139" s="121"/>
      <c r="D139" s="121"/>
      <c r="E139" s="122"/>
      <c r="F139" s="123"/>
      <c r="H139" s="102">
        <f>VLOOKUP($C139,[1]Matrice!$A$4:$I$497,2,0)</f>
        <v>0</v>
      </c>
      <c r="I139" s="102">
        <f>VLOOKUP($C139,[1]Matrice!$A$4:$I$497,3,0)</f>
        <v>0</v>
      </c>
      <c r="J139" s="102">
        <f>VLOOKUP($C139,[1]Matrice!$A$4:$I$497,4,0)</f>
        <v>0</v>
      </c>
    </row>
    <row r="140" spans="1:10">
      <c r="A140" s="121"/>
      <c r="B140" s="121"/>
      <c r="C140" s="121"/>
      <c r="D140" s="121"/>
      <c r="E140" s="122"/>
      <c r="F140" s="123"/>
      <c r="H140" s="102">
        <f>VLOOKUP($C140,[1]Matrice!$A$4:$I$497,2,0)</f>
        <v>0</v>
      </c>
      <c r="I140" s="102">
        <f>VLOOKUP($C140,[1]Matrice!$A$4:$I$497,3,0)</f>
        <v>0</v>
      </c>
      <c r="J140" s="102">
        <f>VLOOKUP($C140,[1]Matrice!$A$4:$I$497,4,0)</f>
        <v>0</v>
      </c>
    </row>
    <row r="141" spans="1:10">
      <c r="A141" s="121"/>
      <c r="B141" s="121"/>
      <c r="C141" s="121"/>
      <c r="D141" s="121"/>
      <c r="E141" s="122"/>
      <c r="F141" s="123"/>
      <c r="H141" s="102">
        <f>VLOOKUP($C141,[1]Matrice!$A$4:$I$497,2,0)</f>
        <v>0</v>
      </c>
      <c r="I141" s="102">
        <f>VLOOKUP($C141,[1]Matrice!$A$4:$I$497,3,0)</f>
        <v>0</v>
      </c>
      <c r="J141" s="102">
        <f>VLOOKUP($C141,[1]Matrice!$A$4:$I$497,4,0)</f>
        <v>0</v>
      </c>
    </row>
    <row r="142" spans="1:10">
      <c r="A142" s="121"/>
      <c r="B142" s="121"/>
      <c r="C142" s="121"/>
      <c r="D142" s="121"/>
      <c r="E142" s="122"/>
      <c r="F142" s="123"/>
      <c r="H142" s="102">
        <f>VLOOKUP($C142,[1]Matrice!$A$4:$I$497,2,0)</f>
        <v>0</v>
      </c>
      <c r="I142" s="102">
        <f>VLOOKUP($C142,[1]Matrice!$A$4:$I$497,3,0)</f>
        <v>0</v>
      </c>
      <c r="J142" s="102">
        <f>VLOOKUP($C142,[1]Matrice!$A$4:$I$497,4,0)</f>
        <v>0</v>
      </c>
    </row>
    <row r="143" spans="1:10">
      <c r="A143" s="121"/>
      <c r="B143" s="121"/>
      <c r="C143" s="121"/>
      <c r="D143" s="121"/>
      <c r="E143" s="122"/>
      <c r="F143" s="123"/>
      <c r="H143" s="102">
        <f>VLOOKUP($C143,[1]Matrice!$A$4:$I$497,2,0)</f>
        <v>0</v>
      </c>
      <c r="I143" s="102">
        <f>VLOOKUP($C143,[1]Matrice!$A$4:$I$497,3,0)</f>
        <v>0</v>
      </c>
      <c r="J143" s="102">
        <f>VLOOKUP($C143,[1]Matrice!$A$4:$I$497,4,0)</f>
        <v>0</v>
      </c>
    </row>
    <row r="144" spans="1:10">
      <c r="A144" s="121"/>
      <c r="B144" s="121"/>
      <c r="C144" s="121"/>
      <c r="D144" s="121"/>
      <c r="E144" s="122"/>
      <c r="F144" s="123"/>
      <c r="H144" s="102">
        <f>VLOOKUP($C144,[1]Matrice!$A$4:$I$497,2,0)</f>
        <v>0</v>
      </c>
      <c r="I144" s="102">
        <f>VLOOKUP($C144,[1]Matrice!$A$4:$I$497,3,0)</f>
        <v>0</v>
      </c>
      <c r="J144" s="102">
        <f>VLOOKUP($C144,[1]Matrice!$A$4:$I$497,4,0)</f>
        <v>0</v>
      </c>
    </row>
    <row r="145" spans="1:10">
      <c r="A145" s="121"/>
      <c r="B145" s="121"/>
      <c r="C145" s="121"/>
      <c r="D145" s="121"/>
      <c r="E145" s="122"/>
      <c r="F145" s="123"/>
      <c r="H145" s="102">
        <f>VLOOKUP($C145,[1]Matrice!$A$4:$I$497,2,0)</f>
        <v>0</v>
      </c>
      <c r="I145" s="102">
        <f>VLOOKUP($C145,[1]Matrice!$A$4:$I$497,3,0)</f>
        <v>0</v>
      </c>
      <c r="J145" s="102">
        <f>VLOOKUP($C145,[1]Matrice!$A$4:$I$497,4,0)</f>
        <v>0</v>
      </c>
    </row>
    <row r="146" spans="1:10">
      <c r="A146" s="121"/>
      <c r="B146" s="121"/>
      <c r="C146" s="121"/>
      <c r="D146" s="121"/>
      <c r="E146" s="122"/>
      <c r="F146" s="123"/>
      <c r="H146" s="102">
        <f>VLOOKUP($C146,[1]Matrice!$A$4:$I$497,2,0)</f>
        <v>0</v>
      </c>
      <c r="I146" s="102">
        <f>VLOOKUP($C146,[1]Matrice!$A$4:$I$497,3,0)</f>
        <v>0</v>
      </c>
      <c r="J146" s="102">
        <f>VLOOKUP($C146,[1]Matrice!$A$4:$I$497,4,0)</f>
        <v>0</v>
      </c>
    </row>
    <row r="147" spans="1:10">
      <c r="A147" s="121"/>
      <c r="B147" s="121"/>
      <c r="C147" s="121"/>
      <c r="D147" s="121"/>
      <c r="E147" s="122"/>
      <c r="F147" s="123"/>
      <c r="H147" s="102">
        <f>VLOOKUP($C147,[1]Matrice!$A$4:$I$497,2,0)</f>
        <v>0</v>
      </c>
      <c r="I147" s="102">
        <f>VLOOKUP($C147,[1]Matrice!$A$4:$I$497,3,0)</f>
        <v>0</v>
      </c>
      <c r="J147" s="102">
        <f>VLOOKUP($C147,[1]Matrice!$A$4:$I$497,4,0)</f>
        <v>0</v>
      </c>
    </row>
    <row r="148" spans="1:10">
      <c r="A148" s="121"/>
      <c r="B148" s="121"/>
      <c r="C148" s="121"/>
      <c r="D148" s="121"/>
      <c r="E148" s="122"/>
      <c r="F148" s="123"/>
      <c r="H148" s="102">
        <f>VLOOKUP($C148,[1]Matrice!$A$4:$I$497,2,0)</f>
        <v>0</v>
      </c>
      <c r="I148" s="102">
        <f>VLOOKUP($C148,[1]Matrice!$A$4:$I$497,3,0)</f>
        <v>0</v>
      </c>
      <c r="J148" s="102">
        <f>VLOOKUP($C148,[1]Matrice!$A$4:$I$497,4,0)</f>
        <v>0</v>
      </c>
    </row>
    <row r="149" spans="1:10">
      <c r="A149" s="121"/>
      <c r="B149" s="121"/>
      <c r="C149" s="121"/>
      <c r="D149" s="121"/>
      <c r="E149" s="122"/>
      <c r="F149" s="123"/>
      <c r="H149" s="102">
        <f>VLOOKUP($C149,[1]Matrice!$A$4:$I$497,2,0)</f>
        <v>0</v>
      </c>
      <c r="I149" s="102">
        <f>VLOOKUP($C149,[1]Matrice!$A$4:$I$497,3,0)</f>
        <v>0</v>
      </c>
      <c r="J149" s="102">
        <f>VLOOKUP($C149,[1]Matrice!$A$4:$I$497,4,0)</f>
        <v>0</v>
      </c>
    </row>
    <row r="150" spans="1:10">
      <c r="A150" s="121"/>
      <c r="B150" s="121"/>
      <c r="C150" s="121"/>
      <c r="D150" s="121"/>
      <c r="E150" s="122"/>
      <c r="F150" s="123"/>
      <c r="H150" s="102">
        <f>VLOOKUP($C150,[1]Matrice!$A$4:$I$497,2,0)</f>
        <v>0</v>
      </c>
      <c r="I150" s="102">
        <f>VLOOKUP($C150,[1]Matrice!$A$4:$I$497,3,0)</f>
        <v>0</v>
      </c>
      <c r="J150" s="102">
        <f>VLOOKUP($C150,[1]Matrice!$A$4:$I$497,4,0)</f>
        <v>0</v>
      </c>
    </row>
    <row r="151" spans="1:10">
      <c r="A151" s="121"/>
      <c r="B151" s="121"/>
      <c r="C151" s="121"/>
      <c r="D151" s="121"/>
      <c r="E151" s="122"/>
      <c r="F151" s="123"/>
      <c r="H151" s="102">
        <f>VLOOKUP($C151,[1]Matrice!$A$4:$I$497,2,0)</f>
        <v>0</v>
      </c>
      <c r="I151" s="102">
        <f>VLOOKUP($C151,[1]Matrice!$A$4:$I$497,3,0)</f>
        <v>0</v>
      </c>
      <c r="J151" s="102">
        <f>VLOOKUP($C151,[1]Matrice!$A$4:$I$497,4,0)</f>
        <v>0</v>
      </c>
    </row>
    <row r="152" spans="1:10">
      <c r="A152" s="121"/>
      <c r="B152" s="121"/>
      <c r="C152" s="121"/>
      <c r="D152" s="121"/>
      <c r="E152" s="122"/>
      <c r="F152" s="123"/>
      <c r="H152" s="102">
        <f>VLOOKUP($C152,[1]Matrice!$A$4:$I$497,2,0)</f>
        <v>0</v>
      </c>
      <c r="I152" s="102">
        <f>VLOOKUP($C152,[1]Matrice!$A$4:$I$497,3,0)</f>
        <v>0</v>
      </c>
      <c r="J152" s="102">
        <f>VLOOKUP($C152,[1]Matrice!$A$4:$I$497,4,0)</f>
        <v>0</v>
      </c>
    </row>
    <row r="153" spans="1:10">
      <c r="A153" s="121"/>
      <c r="B153" s="121"/>
      <c r="C153" s="121"/>
      <c r="D153" s="121"/>
      <c r="E153" s="122"/>
      <c r="F153" s="123"/>
      <c r="H153" s="102">
        <f>VLOOKUP($C153,[1]Matrice!$A$4:$I$497,2,0)</f>
        <v>0</v>
      </c>
      <c r="I153" s="102">
        <f>VLOOKUP($C153,[1]Matrice!$A$4:$I$497,3,0)</f>
        <v>0</v>
      </c>
      <c r="J153" s="102">
        <f>VLOOKUP($C153,[1]Matrice!$A$4:$I$497,4,0)</f>
        <v>0</v>
      </c>
    </row>
    <row r="154" spans="1:10">
      <c r="A154" s="121"/>
      <c r="B154" s="121"/>
      <c r="C154" s="121"/>
      <c r="D154" s="121"/>
      <c r="E154" s="122"/>
      <c r="F154" s="123"/>
      <c r="H154" s="102">
        <f>VLOOKUP($C154,[1]Matrice!$A$4:$I$497,2,0)</f>
        <v>0</v>
      </c>
      <c r="I154" s="102">
        <f>VLOOKUP($C154,[1]Matrice!$A$4:$I$497,3,0)</f>
        <v>0</v>
      </c>
      <c r="J154" s="102">
        <f>VLOOKUP($C154,[1]Matrice!$A$4:$I$497,4,0)</f>
        <v>0</v>
      </c>
    </row>
    <row r="155" spans="1:10">
      <c r="A155" s="121"/>
      <c r="B155" s="121"/>
      <c r="C155" s="121"/>
      <c r="D155" s="121"/>
      <c r="E155" s="122"/>
      <c r="F155" s="123"/>
      <c r="H155" s="102">
        <f>VLOOKUP($C155,[1]Matrice!$A$4:$I$497,2,0)</f>
        <v>0</v>
      </c>
      <c r="I155" s="102">
        <f>VLOOKUP($C155,[1]Matrice!$A$4:$I$497,3,0)</f>
        <v>0</v>
      </c>
      <c r="J155" s="102">
        <f>VLOOKUP($C155,[1]Matrice!$A$4:$I$497,4,0)</f>
        <v>0</v>
      </c>
    </row>
    <row r="156" spans="1:10">
      <c r="A156" s="121"/>
      <c r="B156" s="121"/>
      <c r="C156" s="121"/>
      <c r="D156" s="121"/>
      <c r="E156" s="122"/>
      <c r="F156" s="123"/>
      <c r="H156" s="102">
        <f>VLOOKUP($C156,[1]Matrice!$A$4:$I$497,2,0)</f>
        <v>0</v>
      </c>
      <c r="I156" s="102">
        <f>VLOOKUP($C156,[1]Matrice!$A$4:$I$497,3,0)</f>
        <v>0</v>
      </c>
      <c r="J156" s="102">
        <f>VLOOKUP($C156,[1]Matrice!$A$4:$I$497,4,0)</f>
        <v>0</v>
      </c>
    </row>
  </sheetData>
  <sheetProtection password="CCE3" sheet="1" objects="1" scenarios="1"/>
  <autoFilter ref="A3:F3"/>
  <customSheetViews>
    <customSheetView guid="{3F2F44C3-1813-4011-B175-E9122953B07C}" showAutoFilter="1">
      <selection activeCell="A5" sqref="A5"/>
      <pageMargins left="0.7" right="0.7" top="0.75" bottom="0.75" header="0.3" footer="0.3"/>
      <autoFilter ref="A3:F3"/>
    </customSheetView>
    <customSheetView guid="{CFFE7984-B731-4224-ABB5-E3E4BEB0BEC1}" showAutoFilter="1">
      <selection activeCell="A5" sqref="A5"/>
      <pageMargins left="0.7" right="0.7" top="0.75" bottom="0.75" header="0.3" footer="0.3"/>
      <autoFilter ref="A3:F3"/>
    </customSheetView>
  </customSheetViews>
  <mergeCells count="1">
    <mergeCell ref="H2:J2"/>
  </mergeCells>
  <conditionalFormatting sqref="E4:E1048576">
    <cfRule type="cellIs" dxfId="19" priority="5" operator="notBetween">
      <formula>$H4</formula>
      <formula>$I4</formula>
    </cfRule>
  </conditionalFormatting>
  <conditionalFormatting sqref="F4:F1048576">
    <cfRule type="containsBlanks" priority="1" stopIfTrue="1">
      <formula>LEN(TRIM(F4))=0</formula>
    </cfRule>
    <cfRule type="cellIs" dxfId="18" priority="4" operator="greaterThanOrEqual">
      <formula>$J4</formula>
    </cfRule>
  </conditionalFormatting>
  <conditionalFormatting sqref="F3">
    <cfRule type="cellIs" dxfId="17" priority="2" operator="greaterThanOrEqual">
      <formula>$J3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49"/>
  <sheetViews>
    <sheetView tabSelected="1" workbookViewId="0"/>
  </sheetViews>
  <sheetFormatPr defaultColWidth="11.42578125" defaultRowHeight="15"/>
  <cols>
    <col min="1" max="1" width="27.5703125" style="124" bestFit="1" customWidth="1"/>
    <col min="2" max="3" width="11.42578125" style="124"/>
    <col min="4" max="4" width="13.140625" style="124" customWidth="1"/>
    <col min="5" max="5" width="15" style="124" bestFit="1" customWidth="1"/>
    <col min="6" max="7" width="11.42578125" style="124"/>
    <col min="8" max="8" width="14.140625" style="124" bestFit="1" customWidth="1"/>
    <col min="9" max="9" width="21.5703125" style="124" customWidth="1"/>
    <col min="10" max="10" width="24.28515625" style="124" bestFit="1" customWidth="1"/>
    <col min="11" max="16" width="11.42578125" style="140"/>
    <col min="17" max="17" width="11.42578125" style="116"/>
  </cols>
  <sheetData>
    <row r="1" spans="1:16" ht="22.5" customHeight="1" thickBot="1">
      <c r="F1" s="127" t="s">
        <v>167</v>
      </c>
      <c r="G1" s="160" t="s">
        <v>168</v>
      </c>
      <c r="H1" s="161"/>
      <c r="I1" s="162"/>
      <c r="J1" s="128" t="s">
        <v>182</v>
      </c>
    </row>
    <row r="2" spans="1:16">
      <c r="A2" s="163" t="s">
        <v>0</v>
      </c>
      <c r="B2" s="165" t="s">
        <v>132</v>
      </c>
      <c r="C2" s="165" t="s">
        <v>160</v>
      </c>
      <c r="D2" s="165" t="s">
        <v>130</v>
      </c>
      <c r="E2" s="160" t="s">
        <v>162</v>
      </c>
      <c r="F2" s="168" t="s">
        <v>80</v>
      </c>
      <c r="G2" s="169" t="s">
        <v>80</v>
      </c>
      <c r="H2" s="170" t="s">
        <v>169</v>
      </c>
      <c r="I2" s="172" t="s">
        <v>170</v>
      </c>
      <c r="J2" s="175" t="s">
        <v>80</v>
      </c>
      <c r="K2" s="177" t="s">
        <v>1</v>
      </c>
      <c r="L2" s="174" t="s">
        <v>144</v>
      </c>
      <c r="M2" s="174" t="s">
        <v>5</v>
      </c>
      <c r="N2" s="174" t="s">
        <v>171</v>
      </c>
      <c r="O2" s="174" t="s">
        <v>3</v>
      </c>
      <c r="P2" s="174" t="s">
        <v>143</v>
      </c>
    </row>
    <row r="3" spans="1:16" ht="24" customHeight="1" thickBot="1">
      <c r="A3" s="164"/>
      <c r="B3" s="166"/>
      <c r="C3" s="166"/>
      <c r="D3" s="166"/>
      <c r="E3" s="167"/>
      <c r="F3" s="164"/>
      <c r="G3" s="166"/>
      <c r="H3" s="171"/>
      <c r="I3" s="173"/>
      <c r="J3" s="176"/>
      <c r="K3" s="177"/>
      <c r="L3" s="174"/>
      <c r="M3" s="174"/>
      <c r="N3" s="174"/>
      <c r="O3" s="174"/>
      <c r="P3" s="174"/>
    </row>
    <row r="4" spans="1:16" ht="15" customHeight="1">
      <c r="A4" s="129" t="s">
        <v>115</v>
      </c>
      <c r="B4" s="129">
        <v>7338</v>
      </c>
      <c r="C4" s="130">
        <v>43073</v>
      </c>
      <c r="D4" s="129" t="s">
        <v>172</v>
      </c>
      <c r="E4" s="131" t="s">
        <v>181</v>
      </c>
      <c r="F4" s="132"/>
      <c r="G4" s="129"/>
      <c r="H4" s="129">
        <v>55</v>
      </c>
      <c r="I4" s="133"/>
      <c r="J4" s="129">
        <v>6.32</v>
      </c>
      <c r="K4" s="141">
        <v>6.3</v>
      </c>
      <c r="L4" s="141">
        <v>6.6</v>
      </c>
      <c r="M4" s="141">
        <v>56</v>
      </c>
      <c r="N4" s="141">
        <v>59</v>
      </c>
      <c r="O4" s="141"/>
      <c r="P4" s="141"/>
    </row>
    <row r="5" spans="1:16">
      <c r="A5" s="134"/>
      <c r="B5" s="119"/>
      <c r="C5" s="120"/>
      <c r="D5" s="121"/>
      <c r="E5" s="135"/>
      <c r="F5" s="136"/>
      <c r="G5" s="121"/>
      <c r="H5" s="121"/>
      <c r="I5" s="121"/>
      <c r="J5" s="121"/>
      <c r="K5" s="142">
        <f>VLOOKUP($A5,[1]Matrice!$A$4:$K$497,10,0)</f>
        <v>0</v>
      </c>
      <c r="L5" s="143">
        <f>VLOOKUP($A5,[1]Matrice!$A$4:$K$497,11,0)</f>
        <v>0</v>
      </c>
      <c r="M5" s="142" t="e">
        <f>VLOOKUP($A5,[1]Matrice!$A$4:$P$497,13,0)</f>
        <v>#REF!</v>
      </c>
      <c r="N5" s="143" t="e">
        <f>VLOOKUP($A5,[1]Matrice!$A$4:$P$497,14,0)</f>
        <v>#REF!</v>
      </c>
      <c r="O5" s="142" t="e">
        <f>VLOOKUP($A5,[1]Matrice!$A$4:$P$497,15,0)</f>
        <v>#REF!</v>
      </c>
      <c r="P5" s="143" t="e">
        <f>VLOOKUP($A5,[1]Matrice!$A$4:$P$497,16,0)</f>
        <v>#REF!</v>
      </c>
    </row>
    <row r="6" spans="1:16">
      <c r="A6" s="137"/>
      <c r="B6" s="121"/>
      <c r="C6" s="120"/>
      <c r="D6" s="121"/>
      <c r="E6" s="135"/>
      <c r="F6" s="136"/>
      <c r="G6" s="121"/>
      <c r="H6" s="121"/>
      <c r="I6" s="121"/>
      <c r="J6" s="121"/>
      <c r="K6" s="142">
        <f>VLOOKUP($A6,[1]Matrice!$A$4:$K$497,10,0)</f>
        <v>0</v>
      </c>
      <c r="L6" s="143">
        <f>VLOOKUP($A6,[1]Matrice!$A$4:$K$497,11,0)</f>
        <v>0</v>
      </c>
      <c r="M6" s="142" t="e">
        <f>VLOOKUP($A6,[1]Matrice!$A$4:$P$497,13,0)</f>
        <v>#REF!</v>
      </c>
      <c r="N6" s="143" t="e">
        <f>VLOOKUP($A6,[1]Matrice!$A$4:$P$497,14,0)</f>
        <v>#REF!</v>
      </c>
      <c r="O6" s="142" t="e">
        <f>VLOOKUP($A6,[1]Matrice!$A$4:$P$497,15,0)</f>
        <v>#REF!</v>
      </c>
      <c r="P6" s="143" t="e">
        <f>VLOOKUP($A6,[1]Matrice!$A$4:$P$497,16,0)</f>
        <v>#REF!</v>
      </c>
    </row>
    <row r="7" spans="1:16">
      <c r="A7" s="137"/>
      <c r="B7" s="121"/>
      <c r="C7" s="120"/>
      <c r="D7" s="121"/>
      <c r="E7" s="135"/>
      <c r="F7" s="136"/>
      <c r="G7" s="121"/>
      <c r="H7" s="121"/>
      <c r="I7" s="121"/>
      <c r="J7" s="121"/>
      <c r="K7" s="142">
        <f>VLOOKUP($A7,[1]Matrice!$A$4:$K$497,10,0)</f>
        <v>0</v>
      </c>
      <c r="L7" s="143">
        <f>VLOOKUP($A7,[1]Matrice!$A$4:$K$497,11,0)</f>
        <v>0</v>
      </c>
      <c r="M7" s="142" t="e">
        <f>VLOOKUP($A7,[1]Matrice!$A$4:$P$497,13,0)</f>
        <v>#REF!</v>
      </c>
      <c r="N7" s="143" t="e">
        <f>VLOOKUP($A7,[1]Matrice!$A$4:$P$497,14,0)</f>
        <v>#REF!</v>
      </c>
      <c r="O7" s="142" t="e">
        <f>VLOOKUP($A7,[1]Matrice!$A$4:$P$497,15,0)</f>
        <v>#REF!</v>
      </c>
      <c r="P7" s="143" t="e">
        <f>VLOOKUP($A7,[1]Matrice!$A$4:$P$497,16,0)</f>
        <v>#REF!</v>
      </c>
    </row>
    <row r="8" spans="1:16">
      <c r="A8" s="137"/>
      <c r="B8" s="121"/>
      <c r="C8" s="120"/>
      <c r="D8" s="121"/>
      <c r="E8" s="135"/>
      <c r="F8" s="136"/>
      <c r="G8" s="121"/>
      <c r="H8" s="121"/>
      <c r="I8" s="121"/>
      <c r="J8" s="121"/>
      <c r="K8" s="142">
        <f>VLOOKUP($A8,[1]Matrice!$A$4:$K$497,10,0)</f>
        <v>0</v>
      </c>
      <c r="L8" s="143">
        <f>VLOOKUP($A8,[1]Matrice!$A$4:$K$497,11,0)</f>
        <v>0</v>
      </c>
      <c r="M8" s="142" t="e">
        <f>VLOOKUP($A8,[1]Matrice!$A$4:$P$497,13,0)</f>
        <v>#REF!</v>
      </c>
      <c r="N8" s="143" t="e">
        <f>VLOOKUP($A8,[1]Matrice!$A$4:$P$497,14,0)</f>
        <v>#REF!</v>
      </c>
      <c r="O8" s="142" t="e">
        <f>VLOOKUP($A8,[1]Matrice!$A$4:$P$497,15,0)</f>
        <v>#REF!</v>
      </c>
      <c r="P8" s="143" t="e">
        <f>VLOOKUP($A8,[1]Matrice!$A$4:$P$497,16,0)</f>
        <v>#REF!</v>
      </c>
    </row>
    <row r="9" spans="1:16">
      <c r="A9" s="137"/>
      <c r="B9" s="121"/>
      <c r="C9" s="120"/>
      <c r="D9" s="121"/>
      <c r="E9" s="135"/>
      <c r="F9" s="136"/>
      <c r="G9" s="121"/>
      <c r="H9" s="121"/>
      <c r="I9" s="121"/>
      <c r="J9" s="121"/>
      <c r="K9" s="142">
        <f>VLOOKUP($A9,[1]Matrice!$A$4:$K$497,10,0)</f>
        <v>0</v>
      </c>
      <c r="L9" s="143">
        <f>VLOOKUP($A9,[1]Matrice!$A$4:$K$497,11,0)</f>
        <v>0</v>
      </c>
      <c r="M9" s="142" t="e">
        <f>VLOOKUP($A9,[1]Matrice!$A$4:$P$497,13,0)</f>
        <v>#REF!</v>
      </c>
      <c r="N9" s="143" t="e">
        <f>VLOOKUP($A9,[1]Matrice!$A$4:$P$497,14,0)</f>
        <v>#REF!</v>
      </c>
      <c r="O9" s="142" t="e">
        <f>VLOOKUP($A9,[1]Matrice!$A$4:$P$497,15,0)</f>
        <v>#REF!</v>
      </c>
      <c r="P9" s="143" t="e">
        <f>VLOOKUP($A9,[1]Matrice!$A$4:$P$497,16,0)</f>
        <v>#REF!</v>
      </c>
    </row>
    <row r="10" spans="1:16">
      <c r="A10" s="137"/>
      <c r="B10" s="121"/>
      <c r="C10" s="120"/>
      <c r="D10" s="121"/>
      <c r="E10" s="135"/>
      <c r="F10" s="136"/>
      <c r="G10" s="121"/>
      <c r="H10" s="121"/>
      <c r="I10" s="121"/>
      <c r="J10" s="121"/>
      <c r="K10" s="142">
        <f>VLOOKUP($A10,[1]Matrice!$A$4:$K$497,10,0)</f>
        <v>0</v>
      </c>
      <c r="L10" s="143">
        <f>VLOOKUP($A10,[1]Matrice!$A$4:$K$497,11,0)</f>
        <v>0</v>
      </c>
      <c r="M10" s="142" t="e">
        <f>VLOOKUP($A10,[1]Matrice!$A$4:$P$497,13,0)</f>
        <v>#REF!</v>
      </c>
      <c r="N10" s="143" t="e">
        <f>VLOOKUP($A10,[1]Matrice!$A$4:$P$497,14,0)</f>
        <v>#REF!</v>
      </c>
      <c r="O10" s="142" t="e">
        <f>VLOOKUP($A10,[1]Matrice!$A$4:$P$497,15,0)</f>
        <v>#REF!</v>
      </c>
      <c r="P10" s="143" t="e">
        <f>VLOOKUP($A10,[1]Matrice!$A$4:$P$497,16,0)</f>
        <v>#REF!</v>
      </c>
    </row>
    <row r="11" spans="1:16">
      <c r="A11" s="137"/>
      <c r="B11" s="121"/>
      <c r="C11" s="120"/>
      <c r="D11" s="121"/>
      <c r="E11" s="135"/>
      <c r="F11" s="136"/>
      <c r="G11" s="121"/>
      <c r="H11" s="121"/>
      <c r="I11" s="121"/>
      <c r="J11" s="121"/>
      <c r="K11" s="142">
        <f>VLOOKUP($A11,[1]Matrice!$A$4:$K$497,10,0)</f>
        <v>0</v>
      </c>
      <c r="L11" s="143">
        <f>VLOOKUP($A11,[1]Matrice!$A$4:$K$497,11,0)</f>
        <v>0</v>
      </c>
      <c r="M11" s="142" t="e">
        <f>VLOOKUP($A11,[1]Matrice!$A$4:$P$497,13,0)</f>
        <v>#REF!</v>
      </c>
      <c r="N11" s="143" t="e">
        <f>VLOOKUP($A11,[1]Matrice!$A$4:$P$497,14,0)</f>
        <v>#REF!</v>
      </c>
      <c r="O11" s="142" t="e">
        <f>VLOOKUP($A11,[1]Matrice!$A$4:$P$497,15,0)</f>
        <v>#REF!</v>
      </c>
      <c r="P11" s="143" t="e">
        <f>VLOOKUP($A11,[1]Matrice!$A$4:$P$497,16,0)</f>
        <v>#REF!</v>
      </c>
    </row>
    <row r="12" spans="1:16">
      <c r="A12" s="137"/>
      <c r="B12" s="121"/>
      <c r="C12" s="120"/>
      <c r="D12" s="121"/>
      <c r="E12" s="135"/>
      <c r="F12" s="136"/>
      <c r="G12" s="121"/>
      <c r="H12" s="121"/>
      <c r="I12" s="121"/>
      <c r="J12" s="121"/>
      <c r="K12" s="142">
        <f>VLOOKUP($A12,[1]Matrice!$A$4:$K$497,10,0)</f>
        <v>0</v>
      </c>
      <c r="L12" s="143">
        <f>VLOOKUP($A12,[1]Matrice!$A$4:$K$497,11,0)</f>
        <v>0</v>
      </c>
      <c r="M12" s="142" t="e">
        <f>VLOOKUP($A12,[1]Matrice!$A$4:$P$497,13,0)</f>
        <v>#REF!</v>
      </c>
      <c r="N12" s="143" t="e">
        <f>VLOOKUP($A12,[1]Matrice!$A$4:$P$497,14,0)</f>
        <v>#REF!</v>
      </c>
      <c r="O12" s="142" t="e">
        <f>VLOOKUP($A12,[1]Matrice!$A$4:$P$497,15,0)</f>
        <v>#REF!</v>
      </c>
      <c r="P12" s="143" t="e">
        <f>VLOOKUP($A12,[1]Matrice!$A$4:$P$497,16,0)</f>
        <v>#REF!</v>
      </c>
    </row>
    <row r="13" spans="1:16">
      <c r="A13" s="137"/>
      <c r="B13" s="121"/>
      <c r="C13" s="120"/>
      <c r="D13" s="121"/>
      <c r="E13" s="135"/>
      <c r="F13" s="136"/>
      <c r="G13" s="121"/>
      <c r="H13" s="121"/>
      <c r="I13" s="121"/>
      <c r="J13" s="121"/>
      <c r="K13" s="142">
        <f>VLOOKUP($A13,[1]Matrice!$A$4:$K$497,10,0)</f>
        <v>0</v>
      </c>
      <c r="L13" s="143">
        <f>VLOOKUP($A13,[1]Matrice!$A$4:$K$497,11,0)</f>
        <v>0</v>
      </c>
      <c r="M13" s="142" t="e">
        <f>VLOOKUP($A13,[1]Matrice!$A$4:$P$497,13,0)</f>
        <v>#REF!</v>
      </c>
      <c r="N13" s="143" t="e">
        <f>VLOOKUP($A13,[1]Matrice!$A$4:$P$497,14,0)</f>
        <v>#REF!</v>
      </c>
      <c r="O13" s="142" t="e">
        <f>VLOOKUP($A13,[1]Matrice!$A$4:$P$497,15,0)</f>
        <v>#REF!</v>
      </c>
      <c r="P13" s="143" t="e">
        <f>VLOOKUP($A13,[1]Matrice!$A$4:$P$497,16,0)</f>
        <v>#REF!</v>
      </c>
    </row>
    <row r="14" spans="1:16">
      <c r="A14" s="137"/>
      <c r="B14" s="121"/>
      <c r="C14" s="120"/>
      <c r="D14" s="121"/>
      <c r="E14" s="135"/>
      <c r="F14" s="136"/>
      <c r="G14" s="121"/>
      <c r="H14" s="121"/>
      <c r="I14" s="121"/>
      <c r="J14" s="121"/>
      <c r="K14" s="142">
        <f>VLOOKUP($A14,[1]Matrice!$A$4:$K$497,10,0)</f>
        <v>0</v>
      </c>
      <c r="L14" s="143">
        <f>VLOOKUP($A14,[1]Matrice!$A$4:$K$497,11,0)</f>
        <v>0</v>
      </c>
      <c r="M14" s="142" t="e">
        <f>VLOOKUP($A14,[1]Matrice!$A$4:$P$497,13,0)</f>
        <v>#REF!</v>
      </c>
      <c r="N14" s="143" t="e">
        <f>VLOOKUP($A14,[1]Matrice!$A$4:$P$497,14,0)</f>
        <v>#REF!</v>
      </c>
      <c r="O14" s="142" t="e">
        <f>VLOOKUP($A14,[1]Matrice!$A$4:$P$497,15,0)</f>
        <v>#REF!</v>
      </c>
      <c r="P14" s="143" t="e">
        <f>VLOOKUP($A14,[1]Matrice!$A$4:$P$497,16,0)</f>
        <v>#REF!</v>
      </c>
    </row>
    <row r="15" spans="1:16">
      <c r="A15" s="137"/>
      <c r="B15" s="121"/>
      <c r="C15" s="120"/>
      <c r="D15" s="121"/>
      <c r="E15" s="135"/>
      <c r="F15" s="136"/>
      <c r="G15" s="121"/>
      <c r="H15" s="121"/>
      <c r="I15" s="121"/>
      <c r="J15" s="121"/>
      <c r="K15" s="142">
        <f>VLOOKUP($A15,[1]Matrice!$A$4:$K$497,10,0)</f>
        <v>0</v>
      </c>
      <c r="L15" s="143">
        <f>VLOOKUP($A15,[1]Matrice!$A$4:$K$497,11,0)</f>
        <v>0</v>
      </c>
      <c r="M15" s="142" t="e">
        <f>VLOOKUP($A15,[1]Matrice!$A$4:$P$497,13,0)</f>
        <v>#REF!</v>
      </c>
      <c r="N15" s="143" t="e">
        <f>VLOOKUP($A15,[1]Matrice!$A$4:$P$497,14,0)</f>
        <v>#REF!</v>
      </c>
      <c r="O15" s="142" t="e">
        <f>VLOOKUP($A15,[1]Matrice!$A$4:$P$497,15,0)</f>
        <v>#REF!</v>
      </c>
      <c r="P15" s="143" t="e">
        <f>VLOOKUP($A15,[1]Matrice!$A$4:$P$497,16,0)</f>
        <v>#REF!</v>
      </c>
    </row>
    <row r="16" spans="1:16">
      <c r="A16" s="137"/>
      <c r="B16" s="121"/>
      <c r="C16" s="120"/>
      <c r="D16" s="121"/>
      <c r="E16" s="135"/>
      <c r="F16" s="136"/>
      <c r="G16" s="121"/>
      <c r="H16" s="121"/>
      <c r="I16" s="121"/>
      <c r="J16" s="121"/>
      <c r="K16" s="142">
        <f>VLOOKUP($A16,[1]Matrice!$A$4:$K$497,10,0)</f>
        <v>0</v>
      </c>
      <c r="L16" s="143">
        <f>VLOOKUP($A16,[1]Matrice!$A$4:$K$497,11,0)</f>
        <v>0</v>
      </c>
      <c r="M16" s="142" t="e">
        <f>VLOOKUP($A16,[1]Matrice!$A$4:$P$497,13,0)</f>
        <v>#REF!</v>
      </c>
      <c r="N16" s="143" t="e">
        <f>VLOOKUP($A16,[1]Matrice!$A$4:$P$497,14,0)</f>
        <v>#REF!</v>
      </c>
      <c r="O16" s="142" t="e">
        <f>VLOOKUP($A16,[1]Matrice!$A$4:$P$497,15,0)</f>
        <v>#REF!</v>
      </c>
      <c r="P16" s="143" t="e">
        <f>VLOOKUP($A16,[1]Matrice!$A$4:$P$497,16,0)</f>
        <v>#REF!</v>
      </c>
    </row>
    <row r="17" spans="1:16">
      <c r="A17" s="82"/>
      <c r="B17" s="121"/>
      <c r="C17" s="121"/>
      <c r="D17" s="121"/>
      <c r="E17" s="135"/>
      <c r="F17" s="136"/>
      <c r="G17" s="121"/>
      <c r="H17" s="121"/>
      <c r="I17" s="121"/>
      <c r="J17" s="121"/>
      <c r="K17" s="142">
        <f>VLOOKUP($A17,[1]Matrice!$A$4:$K$497,10,0)</f>
        <v>0</v>
      </c>
      <c r="L17" s="143">
        <f>VLOOKUP($A17,[1]Matrice!$A$4:$K$497,11,0)</f>
        <v>0</v>
      </c>
      <c r="M17" s="142" t="e">
        <f>VLOOKUP($A17,[1]Matrice!$A$4:$P$497,13,0)</f>
        <v>#REF!</v>
      </c>
      <c r="N17" s="143" t="e">
        <f>VLOOKUP($A17,[1]Matrice!$A$4:$P$497,14,0)</f>
        <v>#REF!</v>
      </c>
      <c r="O17" s="142" t="e">
        <f>VLOOKUP($A17,[1]Matrice!$A$4:$P$497,15,0)</f>
        <v>#REF!</v>
      </c>
      <c r="P17" s="143" t="e">
        <f>VLOOKUP($A17,[1]Matrice!$A$4:$P$497,16,0)</f>
        <v>#REF!</v>
      </c>
    </row>
    <row r="18" spans="1:16">
      <c r="A18" s="138"/>
      <c r="B18" s="121"/>
      <c r="C18" s="121"/>
      <c r="D18" s="121"/>
      <c r="E18" s="135"/>
      <c r="F18" s="136"/>
      <c r="G18" s="121"/>
      <c r="H18" s="121"/>
      <c r="I18" s="121"/>
      <c r="J18" s="121"/>
      <c r="K18" s="142">
        <f>VLOOKUP($A18,[1]Matrice!$A$4:$K$497,10,0)</f>
        <v>0</v>
      </c>
      <c r="L18" s="143">
        <f>VLOOKUP($A18,[1]Matrice!$A$4:$K$497,11,0)</f>
        <v>0</v>
      </c>
      <c r="M18" s="142" t="e">
        <f>VLOOKUP($A18,[1]Matrice!$A$4:$P$497,13,0)</f>
        <v>#REF!</v>
      </c>
      <c r="N18" s="143" t="e">
        <f>VLOOKUP($A18,[1]Matrice!$A$4:$P$497,14,0)</f>
        <v>#REF!</v>
      </c>
      <c r="O18" s="142" t="e">
        <f>VLOOKUP($A18,[1]Matrice!$A$4:$P$497,15,0)</f>
        <v>#REF!</v>
      </c>
      <c r="P18" s="143" t="e">
        <f>VLOOKUP($A18,[1]Matrice!$A$4:$P$497,16,0)</f>
        <v>#REF!</v>
      </c>
    </row>
    <row r="19" spans="1:16">
      <c r="A19" s="138"/>
      <c r="B19" s="121"/>
      <c r="C19" s="121"/>
      <c r="D19" s="121"/>
      <c r="E19" s="135"/>
      <c r="F19" s="136"/>
      <c r="G19" s="121"/>
      <c r="H19" s="121"/>
      <c r="I19" s="121"/>
      <c r="J19" s="121"/>
      <c r="K19" s="142">
        <f>VLOOKUP($A19,[1]Matrice!$A$4:$K$497,10,0)</f>
        <v>0</v>
      </c>
      <c r="L19" s="143">
        <f>VLOOKUP($A19,[1]Matrice!$A$4:$K$497,11,0)</f>
        <v>0</v>
      </c>
      <c r="M19" s="142" t="e">
        <f>VLOOKUP($A19,[1]Matrice!$A$4:$P$497,13,0)</f>
        <v>#REF!</v>
      </c>
      <c r="N19" s="143" t="e">
        <f>VLOOKUP($A19,[1]Matrice!$A$4:$P$497,14,0)</f>
        <v>#REF!</v>
      </c>
      <c r="O19" s="142" t="e">
        <f>VLOOKUP($A19,[1]Matrice!$A$4:$P$497,15,0)</f>
        <v>#REF!</v>
      </c>
      <c r="P19" s="143" t="e">
        <f>VLOOKUP($A19,[1]Matrice!$A$4:$P$497,16,0)</f>
        <v>#REF!</v>
      </c>
    </row>
    <row r="20" spans="1:16">
      <c r="A20" s="138"/>
      <c r="B20" s="121"/>
      <c r="C20" s="121"/>
      <c r="D20" s="121"/>
      <c r="E20" s="135"/>
      <c r="F20" s="136"/>
      <c r="G20" s="121"/>
      <c r="H20" s="121"/>
      <c r="I20" s="121"/>
      <c r="J20" s="121"/>
      <c r="K20" s="142">
        <f>VLOOKUP($A20,[1]Matrice!$A$4:$K$497,10,0)</f>
        <v>0</v>
      </c>
      <c r="L20" s="143">
        <f>VLOOKUP($A20,[1]Matrice!$A$4:$K$497,11,0)</f>
        <v>0</v>
      </c>
      <c r="M20" s="142" t="e">
        <f>VLOOKUP($A20,[1]Matrice!$A$4:$P$497,13,0)</f>
        <v>#REF!</v>
      </c>
      <c r="N20" s="143" t="e">
        <f>VLOOKUP($A20,[1]Matrice!$A$4:$P$497,14,0)</f>
        <v>#REF!</v>
      </c>
      <c r="O20" s="142" t="e">
        <f>VLOOKUP($A20,[1]Matrice!$A$4:$P$497,15,0)</f>
        <v>#REF!</v>
      </c>
      <c r="P20" s="143" t="e">
        <f>VLOOKUP($A20,[1]Matrice!$A$4:$P$497,16,0)</f>
        <v>#REF!</v>
      </c>
    </row>
    <row r="21" spans="1:16">
      <c r="A21" s="138"/>
      <c r="B21" s="121"/>
      <c r="C21" s="121"/>
      <c r="D21" s="121"/>
      <c r="E21" s="135"/>
      <c r="F21" s="136"/>
      <c r="G21" s="121"/>
      <c r="H21" s="121"/>
      <c r="I21" s="121"/>
      <c r="J21" s="121"/>
      <c r="K21" s="142">
        <f>VLOOKUP($A21,[1]Matrice!$A$4:$K$497,10,0)</f>
        <v>0</v>
      </c>
      <c r="L21" s="143">
        <f>VLOOKUP($A21,[1]Matrice!$A$4:$K$497,11,0)</f>
        <v>0</v>
      </c>
      <c r="M21" s="142" t="e">
        <f>VLOOKUP($A21,[1]Matrice!$A$4:$P$497,13,0)</f>
        <v>#REF!</v>
      </c>
      <c r="N21" s="143" t="e">
        <f>VLOOKUP($A21,[1]Matrice!$A$4:$P$497,14,0)</f>
        <v>#REF!</v>
      </c>
      <c r="O21" s="142" t="e">
        <f>VLOOKUP($A21,[1]Matrice!$A$4:$P$497,15,0)</f>
        <v>#REF!</v>
      </c>
      <c r="P21" s="143" t="e">
        <f>VLOOKUP($A21,[1]Matrice!$A$4:$P$497,16,0)</f>
        <v>#REF!</v>
      </c>
    </row>
    <row r="22" spans="1:16">
      <c r="A22" s="138"/>
      <c r="B22" s="121"/>
      <c r="C22" s="121"/>
      <c r="D22" s="121"/>
      <c r="E22" s="135"/>
      <c r="F22" s="136"/>
      <c r="G22" s="121"/>
      <c r="H22" s="121"/>
      <c r="I22" s="121"/>
      <c r="J22" s="121"/>
      <c r="K22" s="142">
        <f>VLOOKUP($A22,[1]Matrice!$A$4:$K$497,10,0)</f>
        <v>0</v>
      </c>
      <c r="L22" s="143">
        <f>VLOOKUP($A22,[1]Matrice!$A$4:$K$497,11,0)</f>
        <v>0</v>
      </c>
      <c r="M22" s="142" t="e">
        <f>VLOOKUP($A22,[1]Matrice!$A$4:$P$497,13,0)</f>
        <v>#REF!</v>
      </c>
      <c r="N22" s="143" t="e">
        <f>VLOOKUP($A22,[1]Matrice!$A$4:$P$497,14,0)</f>
        <v>#REF!</v>
      </c>
      <c r="O22" s="142" t="e">
        <f>VLOOKUP($A22,[1]Matrice!$A$4:$P$497,15,0)</f>
        <v>#REF!</v>
      </c>
      <c r="P22" s="143" t="e">
        <f>VLOOKUP($A22,[1]Matrice!$A$4:$P$497,16,0)</f>
        <v>#REF!</v>
      </c>
    </row>
    <row r="23" spans="1:16">
      <c r="A23" s="121"/>
      <c r="B23" s="121"/>
      <c r="C23" s="121"/>
      <c r="D23" s="121"/>
      <c r="E23" s="135"/>
      <c r="F23" s="136"/>
      <c r="G23" s="121"/>
      <c r="H23" s="121"/>
      <c r="I23" s="121"/>
      <c r="J23" s="121"/>
      <c r="K23" s="142">
        <f>VLOOKUP($A23,[1]Matrice!$A$4:$K$497,10,0)</f>
        <v>0</v>
      </c>
      <c r="L23" s="143">
        <f>VLOOKUP($A23,[1]Matrice!$A$4:$K$497,11,0)</f>
        <v>0</v>
      </c>
      <c r="M23" s="142" t="e">
        <f>VLOOKUP($A23,[1]Matrice!$A$4:$P$497,13,0)</f>
        <v>#REF!</v>
      </c>
      <c r="N23" s="143" t="e">
        <f>VLOOKUP($A23,[1]Matrice!$A$4:$P$497,14,0)</f>
        <v>#REF!</v>
      </c>
      <c r="O23" s="142" t="e">
        <f>VLOOKUP($A23,[1]Matrice!$A$4:$P$497,15,0)</f>
        <v>#REF!</v>
      </c>
      <c r="P23" s="143" t="e">
        <f>VLOOKUP($A23,[1]Matrice!$A$4:$P$497,16,0)</f>
        <v>#REF!</v>
      </c>
    </row>
    <row r="24" spans="1:16">
      <c r="A24" s="121"/>
      <c r="B24" s="121"/>
      <c r="C24" s="121"/>
      <c r="D24" s="121"/>
      <c r="E24" s="135"/>
      <c r="F24" s="136"/>
      <c r="G24" s="121"/>
      <c r="H24" s="121"/>
      <c r="I24" s="121"/>
      <c r="J24" s="121"/>
      <c r="K24" s="142">
        <f>VLOOKUP($A24,[1]Matrice!$A$4:$K$497,10,0)</f>
        <v>0</v>
      </c>
      <c r="L24" s="143">
        <f>VLOOKUP($A24,[1]Matrice!$A$4:$K$497,11,0)</f>
        <v>0</v>
      </c>
      <c r="M24" s="142" t="e">
        <f>VLOOKUP($A24,[1]Matrice!$A$4:$P$497,13,0)</f>
        <v>#REF!</v>
      </c>
      <c r="N24" s="143" t="e">
        <f>VLOOKUP($A24,[1]Matrice!$A$4:$P$497,14,0)</f>
        <v>#REF!</v>
      </c>
      <c r="O24" s="142" t="e">
        <f>VLOOKUP($A24,[1]Matrice!$A$4:$P$497,15,0)</f>
        <v>#REF!</v>
      </c>
      <c r="P24" s="143" t="e">
        <f>VLOOKUP($A24,[1]Matrice!$A$4:$P$497,16,0)</f>
        <v>#REF!</v>
      </c>
    </row>
    <row r="25" spans="1:16">
      <c r="A25" s="121"/>
      <c r="B25" s="121"/>
      <c r="C25" s="121"/>
      <c r="D25" s="121"/>
      <c r="E25" s="135"/>
      <c r="F25" s="136"/>
      <c r="G25" s="121"/>
      <c r="H25" s="121"/>
      <c r="I25" s="121"/>
      <c r="J25" s="121"/>
      <c r="K25" s="142">
        <f>VLOOKUP($A25,[1]Matrice!$A$4:$K$497,10,0)</f>
        <v>0</v>
      </c>
      <c r="L25" s="143">
        <f>VLOOKUP($A25,[1]Matrice!$A$4:$K$497,11,0)</f>
        <v>0</v>
      </c>
      <c r="M25" s="142" t="e">
        <f>VLOOKUP($A25,[1]Matrice!$A$4:$P$497,13,0)</f>
        <v>#REF!</v>
      </c>
      <c r="N25" s="143" t="e">
        <f>VLOOKUP($A25,[1]Matrice!$A$4:$P$497,14,0)</f>
        <v>#REF!</v>
      </c>
      <c r="O25" s="142" t="e">
        <f>VLOOKUP($A25,[1]Matrice!$A$4:$P$497,15,0)</f>
        <v>#REF!</v>
      </c>
      <c r="P25" s="143" t="e">
        <f>VLOOKUP($A25,[1]Matrice!$A$4:$P$497,16,0)</f>
        <v>#REF!</v>
      </c>
    </row>
    <row r="26" spans="1:16">
      <c r="A26" s="121"/>
      <c r="B26" s="121"/>
      <c r="C26" s="121"/>
      <c r="D26" s="121"/>
      <c r="E26" s="135"/>
      <c r="F26" s="136"/>
      <c r="G26" s="121"/>
      <c r="H26" s="121"/>
      <c r="I26" s="121"/>
      <c r="J26" s="121"/>
      <c r="K26" s="142">
        <f>VLOOKUP($A26,[1]Matrice!$A$4:$K$497,10,0)</f>
        <v>0</v>
      </c>
      <c r="L26" s="143">
        <f>VLOOKUP($A26,[1]Matrice!$A$4:$K$497,11,0)</f>
        <v>0</v>
      </c>
      <c r="M26" s="142" t="e">
        <f>VLOOKUP($A26,[1]Matrice!$A$4:$P$497,13,0)</f>
        <v>#REF!</v>
      </c>
      <c r="N26" s="143" t="e">
        <f>VLOOKUP($A26,[1]Matrice!$A$4:$P$497,14,0)</f>
        <v>#REF!</v>
      </c>
      <c r="O26" s="142" t="e">
        <f>VLOOKUP($A26,[1]Matrice!$A$4:$P$497,15,0)</f>
        <v>#REF!</v>
      </c>
      <c r="P26" s="143" t="e">
        <f>VLOOKUP($A26,[1]Matrice!$A$4:$P$497,16,0)</f>
        <v>#REF!</v>
      </c>
    </row>
    <row r="27" spans="1:16">
      <c r="A27" s="121"/>
      <c r="B27" s="121"/>
      <c r="C27" s="121"/>
      <c r="D27" s="121"/>
      <c r="E27" s="135"/>
      <c r="F27" s="136"/>
      <c r="G27" s="121"/>
      <c r="H27" s="121"/>
      <c r="I27" s="121"/>
      <c r="J27" s="121"/>
      <c r="K27" s="142">
        <f>VLOOKUP($A27,[1]Matrice!$A$4:$K$497,10,0)</f>
        <v>0</v>
      </c>
      <c r="L27" s="143">
        <f>VLOOKUP($A27,[1]Matrice!$A$4:$K$497,11,0)</f>
        <v>0</v>
      </c>
      <c r="M27" s="142" t="e">
        <f>VLOOKUP($A27,[1]Matrice!$A$4:$P$497,13,0)</f>
        <v>#REF!</v>
      </c>
      <c r="N27" s="143" t="e">
        <f>VLOOKUP($A27,[1]Matrice!$A$4:$P$497,14,0)</f>
        <v>#REF!</v>
      </c>
      <c r="O27" s="142" t="e">
        <f>VLOOKUP($A27,[1]Matrice!$A$4:$P$497,15,0)</f>
        <v>#REF!</v>
      </c>
      <c r="P27" s="143" t="e">
        <f>VLOOKUP($A27,[1]Matrice!$A$4:$P$497,16,0)</f>
        <v>#REF!</v>
      </c>
    </row>
    <row r="28" spans="1:16">
      <c r="A28" s="121"/>
      <c r="B28" s="121"/>
      <c r="C28" s="121"/>
      <c r="D28" s="121"/>
      <c r="E28" s="135"/>
      <c r="F28" s="136"/>
      <c r="G28" s="121"/>
      <c r="H28" s="121"/>
      <c r="I28" s="121"/>
      <c r="J28" s="121"/>
      <c r="K28" s="142">
        <f>VLOOKUP($A28,[1]Matrice!$A$4:$K$497,10,0)</f>
        <v>0</v>
      </c>
      <c r="L28" s="143">
        <f>VLOOKUP($A28,[1]Matrice!$A$4:$K$497,11,0)</f>
        <v>0</v>
      </c>
      <c r="M28" s="142" t="e">
        <f>VLOOKUP($A28,[1]Matrice!$A$4:$P$497,13,0)</f>
        <v>#REF!</v>
      </c>
      <c r="N28" s="143" t="e">
        <f>VLOOKUP($A28,[1]Matrice!$A$4:$P$497,14,0)</f>
        <v>#REF!</v>
      </c>
      <c r="O28" s="142" t="e">
        <f>VLOOKUP($A28,[1]Matrice!$A$4:$P$497,15,0)</f>
        <v>#REF!</v>
      </c>
      <c r="P28" s="143" t="e">
        <f>VLOOKUP($A28,[1]Matrice!$A$4:$P$497,16,0)</f>
        <v>#REF!</v>
      </c>
    </row>
    <row r="29" spans="1:16">
      <c r="A29" s="121"/>
      <c r="B29" s="121"/>
      <c r="C29" s="121"/>
      <c r="D29" s="121"/>
      <c r="E29" s="135"/>
      <c r="F29" s="136"/>
      <c r="G29" s="121"/>
      <c r="H29" s="121"/>
      <c r="I29" s="121"/>
      <c r="J29" s="121"/>
      <c r="K29" s="142">
        <f>VLOOKUP($A29,[1]Matrice!$A$4:$K$497,10,0)</f>
        <v>0</v>
      </c>
      <c r="L29" s="143">
        <f>VLOOKUP($A29,[1]Matrice!$A$4:$K$497,11,0)</f>
        <v>0</v>
      </c>
      <c r="M29" s="142" t="e">
        <f>VLOOKUP($A29,[1]Matrice!$A$4:$P$497,13,0)</f>
        <v>#REF!</v>
      </c>
      <c r="N29" s="143" t="e">
        <f>VLOOKUP($A29,[1]Matrice!$A$4:$P$497,14,0)</f>
        <v>#REF!</v>
      </c>
      <c r="O29" s="142" t="e">
        <f>VLOOKUP($A29,[1]Matrice!$A$4:$P$497,15,0)</f>
        <v>#REF!</v>
      </c>
      <c r="P29" s="143" t="e">
        <f>VLOOKUP($A29,[1]Matrice!$A$4:$P$497,16,0)</f>
        <v>#REF!</v>
      </c>
    </row>
    <row r="30" spans="1:16">
      <c r="A30" s="121"/>
      <c r="B30" s="121"/>
      <c r="C30" s="121"/>
      <c r="D30" s="121"/>
      <c r="E30" s="135"/>
      <c r="F30" s="136"/>
      <c r="G30" s="121"/>
      <c r="H30" s="121"/>
      <c r="I30" s="121"/>
      <c r="J30" s="121"/>
      <c r="K30" s="142">
        <f>VLOOKUP($A30,[1]Matrice!$A$4:$K$497,10,0)</f>
        <v>0</v>
      </c>
      <c r="L30" s="143">
        <f>VLOOKUP($A30,[1]Matrice!$A$4:$K$497,11,0)</f>
        <v>0</v>
      </c>
      <c r="M30" s="142" t="e">
        <f>VLOOKUP($A30,[1]Matrice!$A$4:$P$497,13,0)</f>
        <v>#REF!</v>
      </c>
      <c r="N30" s="143" t="e">
        <f>VLOOKUP($A30,[1]Matrice!$A$4:$P$497,14,0)</f>
        <v>#REF!</v>
      </c>
      <c r="O30" s="142" t="e">
        <f>VLOOKUP($A30,[1]Matrice!$A$4:$P$497,15,0)</f>
        <v>#REF!</v>
      </c>
      <c r="P30" s="143" t="e">
        <f>VLOOKUP($A30,[1]Matrice!$A$4:$P$497,16,0)</f>
        <v>#REF!</v>
      </c>
    </row>
    <row r="31" spans="1:16">
      <c r="A31" s="121"/>
      <c r="B31" s="121"/>
      <c r="C31" s="121"/>
      <c r="D31" s="121"/>
      <c r="E31" s="135"/>
      <c r="F31" s="136"/>
      <c r="G31" s="121"/>
      <c r="H31" s="121"/>
      <c r="I31" s="121"/>
      <c r="J31" s="121"/>
      <c r="K31" s="142">
        <f>VLOOKUP($A31,[1]Matrice!$A$4:$K$497,10,0)</f>
        <v>0</v>
      </c>
      <c r="L31" s="143">
        <f>VLOOKUP($A31,[1]Matrice!$A$4:$K$497,11,0)</f>
        <v>0</v>
      </c>
      <c r="M31" s="142" t="e">
        <f>VLOOKUP($A31,[1]Matrice!$A$4:$P$497,13,0)</f>
        <v>#REF!</v>
      </c>
      <c r="N31" s="143" t="e">
        <f>VLOOKUP($A31,[1]Matrice!$A$4:$P$497,14,0)</f>
        <v>#REF!</v>
      </c>
      <c r="O31" s="142" t="e">
        <f>VLOOKUP($A31,[1]Matrice!$A$4:$P$497,15,0)</f>
        <v>#REF!</v>
      </c>
      <c r="P31" s="143" t="e">
        <f>VLOOKUP($A31,[1]Matrice!$A$4:$P$497,16,0)</f>
        <v>#REF!</v>
      </c>
    </row>
    <row r="32" spans="1:16">
      <c r="A32" s="121"/>
      <c r="B32" s="121"/>
      <c r="C32" s="121"/>
      <c r="D32" s="121"/>
      <c r="E32" s="135"/>
      <c r="F32" s="136"/>
      <c r="G32" s="121"/>
      <c r="H32" s="121"/>
      <c r="I32" s="121"/>
      <c r="J32" s="121"/>
      <c r="K32" s="142">
        <f>VLOOKUP($A32,[1]Matrice!$A$4:$K$497,10,0)</f>
        <v>0</v>
      </c>
      <c r="L32" s="143">
        <f>VLOOKUP($A32,[1]Matrice!$A$4:$K$497,11,0)</f>
        <v>0</v>
      </c>
      <c r="M32" s="142" t="e">
        <f>VLOOKUP($A32,[1]Matrice!$A$4:$P$497,13,0)</f>
        <v>#REF!</v>
      </c>
      <c r="N32" s="143" t="e">
        <f>VLOOKUP($A32,[1]Matrice!$A$4:$P$497,14,0)</f>
        <v>#REF!</v>
      </c>
      <c r="O32" s="142" t="e">
        <f>VLOOKUP($A32,[1]Matrice!$A$4:$P$497,15,0)</f>
        <v>#REF!</v>
      </c>
      <c r="P32" s="143" t="e">
        <f>VLOOKUP($A32,[1]Matrice!$A$4:$P$497,16,0)</f>
        <v>#REF!</v>
      </c>
    </row>
    <row r="33" spans="1:16">
      <c r="A33" s="121"/>
      <c r="B33" s="121"/>
      <c r="C33" s="121"/>
      <c r="D33" s="121"/>
      <c r="E33" s="135"/>
      <c r="F33" s="136"/>
      <c r="G33" s="121"/>
      <c r="H33" s="121"/>
      <c r="I33" s="121"/>
      <c r="J33" s="121"/>
      <c r="K33" s="142">
        <f>VLOOKUP($A33,[1]Matrice!$A$4:$K$497,10,0)</f>
        <v>0</v>
      </c>
      <c r="L33" s="143">
        <f>VLOOKUP($A33,[1]Matrice!$A$4:$K$497,11,0)</f>
        <v>0</v>
      </c>
      <c r="M33" s="142" t="e">
        <f>VLOOKUP($A33,[1]Matrice!$A$4:$P$497,13,0)</f>
        <v>#REF!</v>
      </c>
      <c r="N33" s="143" t="e">
        <f>VLOOKUP($A33,[1]Matrice!$A$4:$P$497,14,0)</f>
        <v>#REF!</v>
      </c>
      <c r="O33" s="142" t="e">
        <f>VLOOKUP($A33,[1]Matrice!$A$4:$P$497,15,0)</f>
        <v>#REF!</v>
      </c>
      <c r="P33" s="143" t="e">
        <f>VLOOKUP($A33,[1]Matrice!$A$4:$P$497,16,0)</f>
        <v>#REF!</v>
      </c>
    </row>
    <row r="34" spans="1:16">
      <c r="A34" s="121"/>
      <c r="B34" s="121"/>
      <c r="C34" s="121"/>
      <c r="D34" s="121"/>
      <c r="E34" s="135"/>
      <c r="F34" s="136"/>
      <c r="G34" s="121"/>
      <c r="H34" s="121"/>
      <c r="I34" s="121"/>
      <c r="J34" s="121"/>
      <c r="K34" s="142">
        <f>VLOOKUP($A34,[1]Matrice!$A$4:$K$497,10,0)</f>
        <v>0</v>
      </c>
      <c r="L34" s="143">
        <f>VLOOKUP($A34,[1]Matrice!$A$4:$K$497,11,0)</f>
        <v>0</v>
      </c>
      <c r="M34" s="142" t="e">
        <f>VLOOKUP($A34,[1]Matrice!$A$4:$P$497,13,0)</f>
        <v>#REF!</v>
      </c>
      <c r="N34" s="143" t="e">
        <f>VLOOKUP($A34,[1]Matrice!$A$4:$P$497,14,0)</f>
        <v>#REF!</v>
      </c>
      <c r="O34" s="142" t="e">
        <f>VLOOKUP($A34,[1]Matrice!$A$4:$P$497,15,0)</f>
        <v>#REF!</v>
      </c>
      <c r="P34" s="143" t="e">
        <f>VLOOKUP($A34,[1]Matrice!$A$4:$P$497,16,0)</f>
        <v>#REF!</v>
      </c>
    </row>
    <row r="35" spans="1:16">
      <c r="A35" s="121"/>
      <c r="B35" s="121"/>
      <c r="C35" s="121"/>
      <c r="D35" s="121"/>
      <c r="E35" s="135"/>
      <c r="F35" s="136"/>
      <c r="G35" s="121"/>
      <c r="H35" s="121"/>
      <c r="I35" s="121"/>
      <c r="J35" s="121"/>
      <c r="K35" s="142">
        <f>VLOOKUP($A35,[1]Matrice!$A$4:$K$497,10,0)</f>
        <v>0</v>
      </c>
      <c r="L35" s="143">
        <f>VLOOKUP($A35,[1]Matrice!$A$4:$K$497,11,0)</f>
        <v>0</v>
      </c>
      <c r="M35" s="142" t="e">
        <f>VLOOKUP($A35,[1]Matrice!$A$4:$P$497,13,0)</f>
        <v>#REF!</v>
      </c>
      <c r="N35" s="143" t="e">
        <f>VLOOKUP($A35,[1]Matrice!$A$4:$P$497,14,0)</f>
        <v>#REF!</v>
      </c>
      <c r="O35" s="142" t="e">
        <f>VLOOKUP($A35,[1]Matrice!$A$4:$P$497,15,0)</f>
        <v>#REF!</v>
      </c>
      <c r="P35" s="143" t="e">
        <f>VLOOKUP($A35,[1]Matrice!$A$4:$P$497,16,0)</f>
        <v>#REF!</v>
      </c>
    </row>
    <row r="36" spans="1:16">
      <c r="A36" s="121"/>
      <c r="B36" s="121"/>
      <c r="C36" s="121"/>
      <c r="D36" s="121"/>
      <c r="E36" s="135"/>
      <c r="F36" s="136"/>
      <c r="G36" s="121"/>
      <c r="H36" s="121"/>
      <c r="I36" s="121"/>
      <c r="J36" s="121"/>
      <c r="K36" s="142">
        <f>VLOOKUP($A36,[1]Matrice!$A$4:$K$497,10,0)</f>
        <v>0</v>
      </c>
      <c r="L36" s="143">
        <f>VLOOKUP($A36,[1]Matrice!$A$4:$K$497,11,0)</f>
        <v>0</v>
      </c>
      <c r="M36" s="142" t="e">
        <f>VLOOKUP($A36,[1]Matrice!$A$4:$P$497,13,0)</f>
        <v>#REF!</v>
      </c>
      <c r="N36" s="143" t="e">
        <f>VLOOKUP($A36,[1]Matrice!$A$4:$P$497,14,0)</f>
        <v>#REF!</v>
      </c>
      <c r="O36" s="142" t="e">
        <f>VLOOKUP($A36,[1]Matrice!$A$4:$P$497,15,0)</f>
        <v>#REF!</v>
      </c>
      <c r="P36" s="143" t="e">
        <f>VLOOKUP($A36,[1]Matrice!$A$4:$P$497,16,0)</f>
        <v>#REF!</v>
      </c>
    </row>
    <row r="37" spans="1:16">
      <c r="A37" s="121"/>
      <c r="B37" s="121"/>
      <c r="C37" s="121"/>
      <c r="D37" s="121"/>
      <c r="E37" s="135"/>
      <c r="F37" s="136"/>
      <c r="G37" s="121"/>
      <c r="H37" s="121"/>
      <c r="I37" s="121"/>
      <c r="J37" s="121"/>
      <c r="K37" s="142">
        <f>VLOOKUP($A37,[1]Matrice!$A$4:$K$497,10,0)</f>
        <v>0</v>
      </c>
      <c r="L37" s="143">
        <f>VLOOKUP($A37,[1]Matrice!$A$4:$K$497,11,0)</f>
        <v>0</v>
      </c>
      <c r="M37" s="142" t="e">
        <f>VLOOKUP($A37,[1]Matrice!$A$4:$P$497,13,0)</f>
        <v>#REF!</v>
      </c>
      <c r="N37" s="143" t="e">
        <f>VLOOKUP($A37,[1]Matrice!$A$4:$P$497,14,0)</f>
        <v>#REF!</v>
      </c>
      <c r="O37" s="142" t="e">
        <f>VLOOKUP($A37,[1]Matrice!$A$4:$P$497,15,0)</f>
        <v>#REF!</v>
      </c>
      <c r="P37" s="143" t="e">
        <f>VLOOKUP($A37,[1]Matrice!$A$4:$P$497,16,0)</f>
        <v>#REF!</v>
      </c>
    </row>
    <row r="38" spans="1:16">
      <c r="A38" s="121"/>
      <c r="B38" s="121"/>
      <c r="C38" s="121"/>
      <c r="D38" s="121"/>
      <c r="E38" s="135"/>
      <c r="F38" s="136"/>
      <c r="G38" s="121"/>
      <c r="H38" s="121"/>
      <c r="I38" s="121"/>
      <c r="J38" s="121"/>
      <c r="K38" s="142">
        <f>VLOOKUP($A38,[1]Matrice!$A$4:$K$497,10,0)</f>
        <v>0</v>
      </c>
      <c r="L38" s="143">
        <f>VLOOKUP($A38,[1]Matrice!$A$4:$K$497,11,0)</f>
        <v>0</v>
      </c>
      <c r="M38" s="142" t="e">
        <f>VLOOKUP($A38,[1]Matrice!$A$4:$P$497,13,0)</f>
        <v>#REF!</v>
      </c>
      <c r="N38" s="143" t="e">
        <f>VLOOKUP($A38,[1]Matrice!$A$4:$P$497,14,0)</f>
        <v>#REF!</v>
      </c>
      <c r="O38" s="142" t="e">
        <f>VLOOKUP($A38,[1]Matrice!$A$4:$P$497,15,0)</f>
        <v>#REF!</v>
      </c>
      <c r="P38" s="143" t="e">
        <f>VLOOKUP($A38,[1]Matrice!$A$4:$P$497,16,0)</f>
        <v>#REF!</v>
      </c>
    </row>
    <row r="39" spans="1:16">
      <c r="A39" s="121"/>
      <c r="B39" s="121"/>
      <c r="C39" s="121"/>
      <c r="D39" s="121"/>
      <c r="E39" s="135"/>
      <c r="F39" s="136"/>
      <c r="G39" s="121"/>
      <c r="H39" s="121"/>
      <c r="I39" s="121"/>
      <c r="J39" s="121"/>
      <c r="K39" s="142">
        <f>VLOOKUP($A39,[1]Matrice!$A$4:$K$497,10,0)</f>
        <v>0</v>
      </c>
      <c r="L39" s="143">
        <f>VLOOKUP($A39,[1]Matrice!$A$4:$K$497,11,0)</f>
        <v>0</v>
      </c>
      <c r="M39" s="142" t="e">
        <f>VLOOKUP($A39,[1]Matrice!$A$4:$P$497,13,0)</f>
        <v>#REF!</v>
      </c>
      <c r="N39" s="143" t="e">
        <f>VLOOKUP($A39,[1]Matrice!$A$4:$P$497,14,0)</f>
        <v>#REF!</v>
      </c>
      <c r="O39" s="142" t="e">
        <f>VLOOKUP($A39,[1]Matrice!$A$4:$P$497,15,0)</f>
        <v>#REF!</v>
      </c>
      <c r="P39" s="143" t="e">
        <f>VLOOKUP($A39,[1]Matrice!$A$4:$P$497,16,0)</f>
        <v>#REF!</v>
      </c>
    </row>
    <row r="40" spans="1:16">
      <c r="A40" s="121"/>
      <c r="B40" s="121"/>
      <c r="C40" s="121"/>
      <c r="D40" s="121"/>
      <c r="E40" s="135"/>
      <c r="F40" s="136"/>
      <c r="G40" s="121"/>
      <c r="H40" s="121"/>
      <c r="I40" s="121"/>
      <c r="J40" s="121"/>
      <c r="K40" s="142">
        <f>VLOOKUP($A40,[1]Matrice!$A$4:$K$497,10,0)</f>
        <v>0</v>
      </c>
      <c r="L40" s="143">
        <f>VLOOKUP($A40,[1]Matrice!$A$4:$K$497,11,0)</f>
        <v>0</v>
      </c>
      <c r="M40" s="142" t="e">
        <f>VLOOKUP($A40,[1]Matrice!$A$4:$P$497,13,0)</f>
        <v>#REF!</v>
      </c>
      <c r="N40" s="143" t="e">
        <f>VLOOKUP($A40,[1]Matrice!$A$4:$P$497,14,0)</f>
        <v>#REF!</v>
      </c>
      <c r="O40" s="142" t="e">
        <f>VLOOKUP($A40,[1]Matrice!$A$4:$P$497,15,0)</f>
        <v>#REF!</v>
      </c>
      <c r="P40" s="143" t="e">
        <f>VLOOKUP($A40,[1]Matrice!$A$4:$P$497,16,0)</f>
        <v>#REF!</v>
      </c>
    </row>
    <row r="41" spans="1:16">
      <c r="A41" s="121"/>
      <c r="B41" s="121"/>
      <c r="C41" s="121"/>
      <c r="D41" s="121"/>
      <c r="E41" s="135"/>
      <c r="F41" s="136"/>
      <c r="G41" s="121"/>
      <c r="H41" s="121"/>
      <c r="I41" s="121"/>
      <c r="J41" s="121"/>
      <c r="K41" s="142">
        <f>VLOOKUP($A41,[1]Matrice!$A$4:$K$497,10,0)</f>
        <v>0</v>
      </c>
      <c r="L41" s="143">
        <f>VLOOKUP($A41,[1]Matrice!$A$4:$K$497,11,0)</f>
        <v>0</v>
      </c>
      <c r="M41" s="142" t="e">
        <f>VLOOKUP($A41,[1]Matrice!$A$4:$P$497,13,0)</f>
        <v>#REF!</v>
      </c>
      <c r="N41" s="143" t="e">
        <f>VLOOKUP($A41,[1]Matrice!$A$4:$P$497,14,0)</f>
        <v>#REF!</v>
      </c>
      <c r="O41" s="142" t="e">
        <f>VLOOKUP($A41,[1]Matrice!$A$4:$P$497,15,0)</f>
        <v>#REF!</v>
      </c>
      <c r="P41" s="143" t="e">
        <f>VLOOKUP($A41,[1]Matrice!$A$4:$P$497,16,0)</f>
        <v>#REF!</v>
      </c>
    </row>
    <row r="42" spans="1:16">
      <c r="A42" s="121"/>
      <c r="B42" s="121"/>
      <c r="C42" s="121"/>
      <c r="D42" s="121"/>
      <c r="E42" s="135"/>
      <c r="F42" s="136"/>
      <c r="G42" s="121"/>
      <c r="H42" s="121"/>
      <c r="I42" s="121"/>
      <c r="J42" s="121"/>
      <c r="K42" s="142">
        <f>VLOOKUP($A42,[1]Matrice!$A$4:$K$497,10,0)</f>
        <v>0</v>
      </c>
      <c r="L42" s="143">
        <f>VLOOKUP($A42,[1]Matrice!$A$4:$K$497,11,0)</f>
        <v>0</v>
      </c>
      <c r="M42" s="142" t="e">
        <f>VLOOKUP($A42,[1]Matrice!$A$4:$P$497,13,0)</f>
        <v>#REF!</v>
      </c>
      <c r="N42" s="143" t="e">
        <f>VLOOKUP($A42,[1]Matrice!$A$4:$P$497,14,0)</f>
        <v>#REF!</v>
      </c>
      <c r="O42" s="142" t="e">
        <f>VLOOKUP($A42,[1]Matrice!$A$4:$P$497,15,0)</f>
        <v>#REF!</v>
      </c>
      <c r="P42" s="143" t="e">
        <f>VLOOKUP($A42,[1]Matrice!$A$4:$P$497,16,0)</f>
        <v>#REF!</v>
      </c>
    </row>
    <row r="43" spans="1:16">
      <c r="A43" s="121"/>
      <c r="B43" s="121"/>
      <c r="C43" s="121"/>
      <c r="D43" s="121"/>
      <c r="E43" s="135"/>
      <c r="F43" s="136"/>
      <c r="G43" s="121"/>
      <c r="H43" s="121"/>
      <c r="I43" s="121"/>
      <c r="J43" s="121"/>
      <c r="K43" s="142">
        <f>VLOOKUP($A43,[1]Matrice!$A$4:$K$497,10,0)</f>
        <v>0</v>
      </c>
      <c r="L43" s="143">
        <f>VLOOKUP($A43,[1]Matrice!$A$4:$K$497,11,0)</f>
        <v>0</v>
      </c>
      <c r="M43" s="142" t="e">
        <f>VLOOKUP($A43,[1]Matrice!$A$4:$P$497,13,0)</f>
        <v>#REF!</v>
      </c>
      <c r="N43" s="143" t="e">
        <f>VLOOKUP($A43,[1]Matrice!$A$4:$P$497,14,0)</f>
        <v>#REF!</v>
      </c>
      <c r="O43" s="142" t="e">
        <f>VLOOKUP($A43,[1]Matrice!$A$4:$P$497,15,0)</f>
        <v>#REF!</v>
      </c>
      <c r="P43" s="143" t="e">
        <f>VLOOKUP($A43,[1]Matrice!$A$4:$P$497,16,0)</f>
        <v>#REF!</v>
      </c>
    </row>
    <row r="44" spans="1:16">
      <c r="A44" s="121"/>
      <c r="B44" s="121"/>
      <c r="C44" s="121"/>
      <c r="D44" s="121"/>
      <c r="E44" s="135"/>
      <c r="F44" s="136"/>
      <c r="G44" s="121"/>
      <c r="H44" s="121"/>
      <c r="I44" s="121"/>
      <c r="J44" s="121"/>
      <c r="K44" s="142">
        <f>VLOOKUP($A44,[1]Matrice!$A$4:$K$497,10,0)</f>
        <v>0</v>
      </c>
      <c r="L44" s="143">
        <f>VLOOKUP($A44,[1]Matrice!$A$4:$K$497,11,0)</f>
        <v>0</v>
      </c>
      <c r="M44" s="142" t="e">
        <f>VLOOKUP($A44,[1]Matrice!$A$4:$P$497,13,0)</f>
        <v>#REF!</v>
      </c>
      <c r="N44" s="143" t="e">
        <f>VLOOKUP($A44,[1]Matrice!$A$4:$P$497,14,0)</f>
        <v>#REF!</v>
      </c>
      <c r="O44" s="142" t="e">
        <f>VLOOKUP($A44,[1]Matrice!$A$4:$P$497,15,0)</f>
        <v>#REF!</v>
      </c>
      <c r="P44" s="143" t="e">
        <f>VLOOKUP($A44,[1]Matrice!$A$4:$P$497,16,0)</f>
        <v>#REF!</v>
      </c>
    </row>
    <row r="45" spans="1:16">
      <c r="A45" s="121"/>
      <c r="B45" s="121"/>
      <c r="C45" s="121"/>
      <c r="D45" s="121"/>
      <c r="E45" s="135"/>
      <c r="F45" s="136"/>
      <c r="G45" s="121"/>
      <c r="H45" s="121"/>
      <c r="I45" s="121"/>
      <c r="J45" s="121"/>
      <c r="K45" s="142">
        <f>VLOOKUP($A45,[1]Matrice!$A$4:$K$497,10,0)</f>
        <v>0</v>
      </c>
      <c r="L45" s="143">
        <f>VLOOKUP($A45,[1]Matrice!$A$4:$K$497,11,0)</f>
        <v>0</v>
      </c>
      <c r="M45" s="142" t="e">
        <f>VLOOKUP($A45,[1]Matrice!$A$4:$P$497,13,0)</f>
        <v>#REF!</v>
      </c>
      <c r="N45" s="143" t="e">
        <f>VLOOKUP($A45,[1]Matrice!$A$4:$P$497,14,0)</f>
        <v>#REF!</v>
      </c>
      <c r="O45" s="142" t="e">
        <f>VLOOKUP($A45,[1]Matrice!$A$4:$P$497,15,0)</f>
        <v>#REF!</v>
      </c>
      <c r="P45" s="143" t="e">
        <f>VLOOKUP($A45,[1]Matrice!$A$4:$P$497,16,0)</f>
        <v>#REF!</v>
      </c>
    </row>
    <row r="46" spans="1:16">
      <c r="A46" s="121"/>
      <c r="B46" s="121"/>
      <c r="C46" s="121"/>
      <c r="D46" s="121"/>
      <c r="E46" s="135"/>
      <c r="F46" s="136"/>
      <c r="G46" s="121"/>
      <c r="H46" s="121"/>
      <c r="I46" s="121"/>
      <c r="J46" s="121"/>
      <c r="K46" s="142">
        <f>VLOOKUP($A46,[1]Matrice!$A$4:$K$497,10,0)</f>
        <v>0</v>
      </c>
      <c r="L46" s="143">
        <f>VLOOKUP($A46,[1]Matrice!$A$4:$K$497,11,0)</f>
        <v>0</v>
      </c>
      <c r="M46" s="142" t="e">
        <f>VLOOKUP($A46,[1]Matrice!$A$4:$P$497,13,0)</f>
        <v>#REF!</v>
      </c>
      <c r="N46" s="143" t="e">
        <f>VLOOKUP($A46,[1]Matrice!$A$4:$P$497,14,0)</f>
        <v>#REF!</v>
      </c>
      <c r="O46" s="142" t="e">
        <f>VLOOKUP($A46,[1]Matrice!$A$4:$P$497,15,0)</f>
        <v>#REF!</v>
      </c>
      <c r="P46" s="143" t="e">
        <f>VLOOKUP($A46,[1]Matrice!$A$4:$P$497,16,0)</f>
        <v>#REF!</v>
      </c>
    </row>
    <row r="47" spans="1:16">
      <c r="A47" s="121"/>
      <c r="B47" s="121"/>
      <c r="C47" s="121"/>
      <c r="D47" s="121"/>
      <c r="E47" s="135"/>
      <c r="F47" s="136"/>
      <c r="G47" s="121"/>
      <c r="H47" s="121"/>
      <c r="I47" s="121"/>
      <c r="J47" s="121"/>
      <c r="K47" s="142">
        <f>VLOOKUP($A47,[1]Matrice!$A$4:$K$497,10,0)</f>
        <v>0</v>
      </c>
      <c r="L47" s="143">
        <f>VLOOKUP($A47,[1]Matrice!$A$4:$K$497,11,0)</f>
        <v>0</v>
      </c>
      <c r="M47" s="142" t="e">
        <f>VLOOKUP($A47,[1]Matrice!$A$4:$P$497,13,0)</f>
        <v>#REF!</v>
      </c>
      <c r="N47" s="143" t="e">
        <f>VLOOKUP($A47,[1]Matrice!$A$4:$P$497,14,0)</f>
        <v>#REF!</v>
      </c>
      <c r="O47" s="142" t="e">
        <f>VLOOKUP($A47,[1]Matrice!$A$4:$P$497,15,0)</f>
        <v>#REF!</v>
      </c>
      <c r="P47" s="143" t="e">
        <f>VLOOKUP($A47,[1]Matrice!$A$4:$P$497,16,0)</f>
        <v>#REF!</v>
      </c>
    </row>
    <row r="48" spans="1:16">
      <c r="A48" s="121"/>
      <c r="B48" s="121"/>
      <c r="C48" s="121"/>
      <c r="D48" s="121"/>
      <c r="E48" s="135"/>
      <c r="F48" s="136"/>
      <c r="G48" s="121"/>
      <c r="H48" s="121"/>
      <c r="I48" s="121"/>
      <c r="J48" s="121"/>
      <c r="K48" s="142">
        <f>VLOOKUP($A48,[1]Matrice!$A$4:$K$497,10,0)</f>
        <v>0</v>
      </c>
      <c r="L48" s="143">
        <f>VLOOKUP($A48,[1]Matrice!$A$4:$K$497,11,0)</f>
        <v>0</v>
      </c>
      <c r="M48" s="142" t="e">
        <f>VLOOKUP($A48,[1]Matrice!$A$4:$P$497,13,0)</f>
        <v>#REF!</v>
      </c>
      <c r="N48" s="143" t="e">
        <f>VLOOKUP($A48,[1]Matrice!$A$4:$P$497,14,0)</f>
        <v>#REF!</v>
      </c>
      <c r="O48" s="142" t="e">
        <f>VLOOKUP($A48,[1]Matrice!$A$4:$P$497,15,0)</f>
        <v>#REF!</v>
      </c>
      <c r="P48" s="143" t="e">
        <f>VLOOKUP($A48,[1]Matrice!$A$4:$P$497,16,0)</f>
        <v>#REF!</v>
      </c>
    </row>
    <row r="49" spans="1:16">
      <c r="A49" s="121"/>
      <c r="B49" s="121"/>
      <c r="C49" s="121"/>
      <c r="D49" s="121"/>
      <c r="E49" s="135"/>
      <c r="F49" s="136"/>
      <c r="G49" s="121"/>
      <c r="H49" s="121"/>
      <c r="I49" s="121"/>
      <c r="J49" s="121"/>
      <c r="K49" s="142">
        <f>VLOOKUP($A49,[1]Matrice!$A$4:$K$497,10,0)</f>
        <v>0</v>
      </c>
      <c r="L49" s="143">
        <f>VLOOKUP($A49,[1]Matrice!$A$4:$K$497,11,0)</f>
        <v>0</v>
      </c>
      <c r="M49" s="142" t="e">
        <f>VLOOKUP($A49,[1]Matrice!$A$4:$P$497,13,0)</f>
        <v>#REF!</v>
      </c>
      <c r="N49" s="143" t="e">
        <f>VLOOKUP($A49,[1]Matrice!$A$4:$P$497,14,0)</f>
        <v>#REF!</v>
      </c>
      <c r="O49" s="142" t="e">
        <f>VLOOKUP($A49,[1]Matrice!$A$4:$P$497,15,0)</f>
        <v>#REF!</v>
      </c>
      <c r="P49" s="143" t="e">
        <f>VLOOKUP($A49,[1]Matrice!$A$4:$P$497,16,0)</f>
        <v>#REF!</v>
      </c>
    </row>
  </sheetData>
  <sheetProtection sheet="1" objects="1" scenarios="1" formatCells="0" formatColumns="0"/>
  <autoFilter ref="A4:P4"/>
  <customSheetViews>
    <customSheetView guid="{3F2F44C3-1813-4011-B175-E9122953B07C}" showAutoFilter="1">
      <selection activeCell="H12" sqref="H12"/>
      <pageMargins left="0.7" right="0.7" top="0.75" bottom="0.75" header="0.3" footer="0.3"/>
      <pageSetup paperSize="9" orientation="portrait" horizontalDpi="4294967293" verticalDpi="4294967293" r:id="rId1"/>
      <autoFilter ref="A4:P4"/>
    </customSheetView>
    <customSheetView guid="{CFFE7984-B731-4224-ABB5-E3E4BEB0BEC1}" showAutoFilter="1">
      <selection activeCell="A14" sqref="A14"/>
      <pageMargins left="0.7" right="0.7" top="0.75" bottom="0.75" header="0.3" footer="0.3"/>
      <pageSetup paperSize="9" orientation="portrait" horizontalDpi="4294967293" verticalDpi="4294967293" r:id="rId2"/>
      <autoFilter ref="A4:P4"/>
    </customSheetView>
  </customSheetViews>
  <mergeCells count="17">
    <mergeCell ref="P2:P3"/>
    <mergeCell ref="J2:J3"/>
    <mergeCell ref="K2:K3"/>
    <mergeCell ref="L2:L3"/>
    <mergeCell ref="M2:M3"/>
    <mergeCell ref="N2:N3"/>
    <mergeCell ref="O2:O3"/>
    <mergeCell ref="G1:I1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conditionalFormatting sqref="H5:H1048576">
    <cfRule type="containsBlanks" priority="5" stopIfTrue="1">
      <formula>LEN(TRIM(H5))=0</formula>
    </cfRule>
    <cfRule type="cellIs" dxfId="16" priority="6" operator="notBetween">
      <formula>$M5</formula>
      <formula>$N5</formula>
    </cfRule>
  </conditionalFormatting>
  <conditionalFormatting sqref="I5:I1048576">
    <cfRule type="containsBlanks" priority="3" stopIfTrue="1">
      <formula>LEN(TRIM(I5))=0</formula>
    </cfRule>
    <cfRule type="cellIs" dxfId="15" priority="4" operator="notBetween">
      <formula>$O5</formula>
      <formula>$P5</formula>
    </cfRule>
  </conditionalFormatting>
  <conditionalFormatting sqref="J5:J1048576">
    <cfRule type="containsBlanks" priority="1" stopIfTrue="1">
      <formula>LEN(TRIM(J5))=0</formula>
    </cfRule>
    <cfRule type="cellIs" dxfId="14" priority="2" operator="notBetween">
      <formula>$K5</formula>
      <formula>$L5</formula>
    </cfRule>
  </conditionalFormatting>
  <pageMargins left="0.7" right="0.7" top="0.75" bottom="0.75" header="0.3" footer="0.3"/>
  <pageSetup paperSize="9" orientation="portrait" horizontalDpi="4294967293" verticalDpi="4294967293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Matrice</vt:lpstr>
      <vt:lpstr>JANVIER</vt:lpstr>
      <vt:lpstr>EAUX DE RINCAGE</vt:lpstr>
      <vt:lpstr>PP EN COURS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2017-02-01T08:01:50Z</cp:lastPrinted>
  <dcterms:created xsi:type="dcterms:W3CDTF">2017-01-12T17:38:24Z</dcterms:created>
  <dcterms:modified xsi:type="dcterms:W3CDTF">2018-01-18T14:42:17Z</dcterms:modified>
</cp:coreProperties>
</file>