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autoCompressPictures="0"/>
  <bookViews>
    <workbookView xWindow="0" yWindow="0" windowWidth="19200" windowHeight="6945" tabRatio="767"/>
  </bookViews>
  <sheets>
    <sheet name="Récapitulatif  Loyer PARIS 2018" sheetId="6" r:id="rId1"/>
    <sheet name="Récaptitulatif Résa PARIS 2018" sheetId="8" r:id="rId2"/>
    <sheet name="Comptabilité PARIS 2018" sheetId="10" r:id="rId3"/>
    <sheet name="Analyse Globale PARIS 2018 " sheetId="11" r:id="rId4"/>
    <sheet name="Analyse par appartement" sheetId="12" r:id="rId5"/>
    <sheet name="Questions" sheetId="13" r:id="rId6"/>
  </sheets>
  <functionGroups/>
  <definedNames>
    <definedName name="_xlnm._FilterDatabase" localSheetId="0" hidden="1">'Récapitulatif  Loyer PARIS 2018'!$A$1:$Y$6</definedName>
    <definedName name="_xlnm._FilterDatabase" localSheetId="1" hidden="1">'Récaptitulatif Résa PARIS 2018'!$A$1:$A$889</definedName>
    <definedName name="Appartements">OFFSET('Récapitulatif  Loyer PARIS 2018'!$A$4,0,0,COUNTA('Récapitulatif  Loyer PARIS 2018'!$A:$A)-3,1)</definedName>
    <definedName name="LastR1">ROW(OFFSET('Récapitulatif  Loyer PARIS 2018'!$A$1,0,0,COUNTA('Récapitulatif  Loyer PARIS 2018'!$A:$A),1))+ROWS(OFFSET('Récapitulatif  Loyer PARIS 2018'!$A$1,0,0,COUNTA('Récapitulatif  Loyer PARIS 2018'!$A:$A),1))-1</definedName>
    <definedName name="LastR2">ROW(OFFSET('Récaptitulatif Résa PARIS 2018'!$A$1,0,0,COUNTA('Récaptitulatif Résa PARIS 2018'!$A:$A),1))+ROWS(OFFSET('Récaptitulatif Résa PARIS 2018'!$A$1,0,0,COUNTA('Récaptitulatif Résa PARIS 2018'!$A:$A),1))-1</definedName>
    <definedName name="Mois">'Analyse Globale PARIS 2018 '!$B$1:$M$1</definedName>
    <definedName name="Types">'Analyse Globale PARIS 2018 '!$A$7:$A$10</definedName>
  </definedNames>
  <calcPr calcId="125725"/>
  <fileRecoveryPr autoRecover="0"/>
  <extLst xmlns:x15="http://schemas.microsoft.com/office/spreadsheetml/2010/11/main">
    <ext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836" i="10"/>
  <c r="J836" s="1"/>
  <c r="E836"/>
  <c r="H835"/>
  <c r="J835" s="1"/>
  <c r="E835"/>
  <c r="H834"/>
  <c r="J834" s="1"/>
  <c r="E834"/>
  <c r="H833"/>
  <c r="J833" s="1"/>
  <c r="E833"/>
  <c r="H832"/>
  <c r="J832" s="1"/>
  <c r="E832"/>
  <c r="H831"/>
  <c r="J831" s="1"/>
  <c r="E831"/>
  <c r="H830"/>
  <c r="J830" s="1"/>
  <c r="E830"/>
  <c r="H829"/>
  <c r="J829" s="1"/>
  <c r="E829"/>
  <c r="H828"/>
  <c r="J828" s="1"/>
  <c r="E828"/>
  <c r="H827"/>
  <c r="J827" s="1"/>
  <c r="E827"/>
  <c r="H826"/>
  <c r="J826" s="1"/>
  <c r="E826"/>
  <c r="H825"/>
  <c r="J825" s="1"/>
  <c r="E825"/>
  <c r="H824"/>
  <c r="J824" s="1"/>
  <c r="E824"/>
  <c r="H823"/>
  <c r="J823" s="1"/>
  <c r="E823"/>
  <c r="H822"/>
  <c r="J822" s="1"/>
  <c r="E822"/>
  <c r="H821"/>
  <c r="J821" s="1"/>
  <c r="E821"/>
  <c r="H820"/>
  <c r="J820" s="1"/>
  <c r="E820"/>
  <c r="H819"/>
  <c r="J819" s="1"/>
  <c r="E819"/>
  <c r="H818"/>
  <c r="J818" s="1"/>
  <c r="E818"/>
  <c r="H817"/>
  <c r="J817" s="1"/>
  <c r="E817"/>
  <c r="H816"/>
  <c r="J816" s="1"/>
  <c r="E816"/>
  <c r="H815"/>
  <c r="J815" s="1"/>
  <c r="E815"/>
  <c r="H814"/>
  <c r="J814" s="1"/>
  <c r="E814"/>
  <c r="H813"/>
  <c r="J813" s="1"/>
  <c r="E813"/>
  <c r="H812"/>
  <c r="J812" s="1"/>
  <c r="E812"/>
  <c r="H811"/>
  <c r="J811" s="1"/>
  <c r="E811"/>
  <c r="H810"/>
  <c r="J810" s="1"/>
  <c r="E810"/>
  <c r="H809"/>
  <c r="J809" s="1"/>
  <c r="E809"/>
  <c r="H808"/>
  <c r="J808" s="1"/>
  <c r="E808"/>
  <c r="H807"/>
  <c r="J807" s="1"/>
  <c r="E807"/>
  <c r="H806"/>
  <c r="J806" s="1"/>
  <c r="E806"/>
  <c r="H805"/>
  <c r="J805" s="1"/>
  <c r="E805"/>
  <c r="H804"/>
  <c r="J804" s="1"/>
  <c r="E804"/>
  <c r="H803"/>
  <c r="J803" s="1"/>
  <c r="E803"/>
  <c r="H802"/>
  <c r="J802" s="1"/>
  <c r="E802"/>
  <c r="H801"/>
  <c r="J801" s="1"/>
  <c r="E801"/>
  <c r="H800"/>
  <c r="J800" s="1"/>
  <c r="E800"/>
  <c r="H799"/>
  <c r="J799" s="1"/>
  <c r="E799"/>
  <c r="H798"/>
  <c r="J798" s="1"/>
  <c r="E798"/>
  <c r="H797"/>
  <c r="J797" s="1"/>
  <c r="E797"/>
  <c r="H796"/>
  <c r="J796" s="1"/>
  <c r="E796"/>
  <c r="H795"/>
  <c r="J795" s="1"/>
  <c r="E795"/>
  <c r="H794"/>
  <c r="J794" s="1"/>
  <c r="E794"/>
  <c r="H793"/>
  <c r="J793" s="1"/>
  <c r="E793"/>
  <c r="H792"/>
  <c r="J792" s="1"/>
  <c r="E792"/>
  <c r="H791"/>
  <c r="J791" s="1"/>
  <c r="E791"/>
  <c r="H790"/>
  <c r="J790" s="1"/>
  <c r="E790"/>
  <c r="H789"/>
  <c r="J789" s="1"/>
  <c r="E789"/>
  <c r="H788"/>
  <c r="J788" s="1"/>
  <c r="E788"/>
  <c r="H787"/>
  <c r="J787" s="1"/>
  <c r="E787"/>
  <c r="H786"/>
  <c r="J786" s="1"/>
  <c r="E786"/>
  <c r="H785"/>
  <c r="J785" s="1"/>
  <c r="E785"/>
  <c r="H784"/>
  <c r="J784" s="1"/>
  <c r="E784"/>
  <c r="H783"/>
  <c r="J783" s="1"/>
  <c r="E783"/>
  <c r="H782"/>
  <c r="J782" s="1"/>
  <c r="E782"/>
  <c r="H781"/>
  <c r="J781" s="1"/>
  <c r="E781"/>
  <c r="H780"/>
  <c r="J780" s="1"/>
  <c r="E780"/>
  <c r="H779"/>
  <c r="J779" s="1"/>
  <c r="E779"/>
  <c r="H778"/>
  <c r="J778" s="1"/>
  <c r="E778"/>
  <c r="H777"/>
  <c r="J777" s="1"/>
  <c r="E777"/>
  <c r="H776"/>
  <c r="J776" s="1"/>
  <c r="E776"/>
  <c r="H775"/>
  <c r="J775" s="1"/>
  <c r="E775"/>
  <c r="H774"/>
  <c r="J774" s="1"/>
  <c r="E774"/>
  <c r="H773"/>
  <c r="J773" s="1"/>
  <c r="E773"/>
  <c r="H772"/>
  <c r="J772" s="1"/>
  <c r="E772"/>
  <c r="H771"/>
  <c r="J771" s="1"/>
  <c r="E771"/>
  <c r="H770"/>
  <c r="J770" s="1"/>
  <c r="E770"/>
  <c r="H769"/>
  <c r="J769" s="1"/>
  <c r="E769"/>
  <c r="H768"/>
  <c r="J768" s="1"/>
  <c r="E768"/>
  <c r="H767"/>
  <c r="J767" s="1"/>
  <c r="E767"/>
  <c r="H766"/>
  <c r="J766" s="1"/>
  <c r="E766"/>
  <c r="H765"/>
  <c r="J765" s="1"/>
  <c r="E765"/>
  <c r="H764"/>
  <c r="J764" s="1"/>
  <c r="E764"/>
  <c r="H763"/>
  <c r="J763" s="1"/>
  <c r="E763"/>
  <c r="H762"/>
  <c r="J762" s="1"/>
  <c r="E762"/>
  <c r="H761"/>
  <c r="J761" s="1"/>
  <c r="E761"/>
  <c r="H760"/>
  <c r="J760" s="1"/>
  <c r="E760"/>
  <c r="H759"/>
  <c r="J759" s="1"/>
  <c r="E759"/>
  <c r="H758"/>
  <c r="J758" s="1"/>
  <c r="E758"/>
  <c r="H757"/>
  <c r="J757" s="1"/>
  <c r="E757"/>
  <c r="H756"/>
  <c r="J756" s="1"/>
  <c r="E756"/>
  <c r="H755"/>
  <c r="J755" s="1"/>
  <c r="E755"/>
  <c r="H754"/>
  <c r="J754" s="1"/>
  <c r="E754"/>
  <c r="H753"/>
  <c r="J753" s="1"/>
  <c r="E753"/>
  <c r="H752"/>
  <c r="J752" s="1"/>
  <c r="E752"/>
  <c r="H751"/>
  <c r="J751" s="1"/>
  <c r="E751"/>
  <c r="H750"/>
  <c r="J750" s="1"/>
  <c r="E750"/>
  <c r="H749"/>
  <c r="J749" s="1"/>
  <c r="E749"/>
  <c r="H748"/>
  <c r="J748" s="1"/>
  <c r="E748"/>
  <c r="H747"/>
  <c r="J747" s="1"/>
  <c r="E747"/>
  <c r="H746"/>
  <c r="J746" s="1"/>
  <c r="E746"/>
  <c r="H745"/>
  <c r="J745" s="1"/>
  <c r="E745"/>
  <c r="H744"/>
  <c r="J744" s="1"/>
  <c r="E744"/>
  <c r="H743"/>
  <c r="J743" s="1"/>
  <c r="E743"/>
  <c r="H742"/>
  <c r="J742" s="1"/>
  <c r="E742"/>
  <c r="H741"/>
  <c r="J741" s="1"/>
  <c r="E741"/>
  <c r="H740"/>
  <c r="J740" s="1"/>
  <c r="E740"/>
  <c r="H739"/>
  <c r="J739" s="1"/>
  <c r="E739"/>
  <c r="H738"/>
  <c r="J738" s="1"/>
  <c r="E738"/>
  <c r="H737"/>
  <c r="J737" s="1"/>
  <c r="E737"/>
  <c r="H736"/>
  <c r="J736" s="1"/>
  <c r="E736"/>
  <c r="H735"/>
  <c r="J735" s="1"/>
  <c r="E735"/>
  <c r="H734"/>
  <c r="J734" s="1"/>
  <c r="E734"/>
  <c r="H733"/>
  <c r="J733" s="1"/>
  <c r="E733"/>
  <c r="H732"/>
  <c r="J732" s="1"/>
  <c r="E732"/>
  <c r="H731"/>
  <c r="J731" s="1"/>
  <c r="E731"/>
  <c r="H730"/>
  <c r="J730" s="1"/>
  <c r="E730"/>
  <c r="H729"/>
  <c r="J729" s="1"/>
  <c r="E729"/>
  <c r="H728"/>
  <c r="J728" s="1"/>
  <c r="E728"/>
  <c r="H727"/>
  <c r="J727" s="1"/>
  <c r="E727"/>
  <c r="H726"/>
  <c r="J726" s="1"/>
  <c r="E726"/>
  <c r="H725"/>
  <c r="J725" s="1"/>
  <c r="E725"/>
  <c r="H724"/>
  <c r="J724" s="1"/>
  <c r="E724"/>
  <c r="H723"/>
  <c r="J723" s="1"/>
  <c r="E723"/>
  <c r="H722"/>
  <c r="J722" s="1"/>
  <c r="E722"/>
  <c r="H721"/>
  <c r="J721" s="1"/>
  <c r="E721"/>
  <c r="H720"/>
  <c r="J720" s="1"/>
  <c r="E720"/>
  <c r="H719"/>
  <c r="J719" s="1"/>
  <c r="E719"/>
  <c r="H718"/>
  <c r="J718" s="1"/>
  <c r="E718"/>
  <c r="H717"/>
  <c r="J717" s="1"/>
  <c r="E717"/>
  <c r="H716"/>
  <c r="J716" s="1"/>
  <c r="E716"/>
  <c r="H715"/>
  <c r="J715" s="1"/>
  <c r="E715"/>
  <c r="H714"/>
  <c r="J714" s="1"/>
  <c r="E714"/>
  <c r="H713"/>
  <c r="J713" s="1"/>
  <c r="E713"/>
  <c r="H712"/>
  <c r="J712" s="1"/>
  <c r="E712"/>
  <c r="H711"/>
  <c r="J711" s="1"/>
  <c r="E711"/>
  <c r="H710"/>
  <c r="J710" s="1"/>
  <c r="E710"/>
  <c r="H709"/>
  <c r="J709" s="1"/>
  <c r="E709"/>
  <c r="H708"/>
  <c r="J708" s="1"/>
  <c r="E708"/>
  <c r="H707"/>
  <c r="J707" s="1"/>
  <c r="E707"/>
  <c r="H706"/>
  <c r="J706" s="1"/>
  <c r="E706"/>
  <c r="H705"/>
  <c r="J705" s="1"/>
  <c r="E705"/>
  <c r="H704"/>
  <c r="J704" s="1"/>
  <c r="E704"/>
  <c r="H703"/>
  <c r="J703" s="1"/>
  <c r="E703"/>
  <c r="H702"/>
  <c r="J702" s="1"/>
  <c r="E702"/>
  <c r="H701"/>
  <c r="J701" s="1"/>
  <c r="E701"/>
  <c r="H700"/>
  <c r="J700" s="1"/>
  <c r="E700"/>
  <c r="H699"/>
  <c r="J699" s="1"/>
  <c r="E699"/>
  <c r="H698"/>
  <c r="J698" s="1"/>
  <c r="E698"/>
  <c r="H697"/>
  <c r="J697" s="1"/>
  <c r="E697"/>
  <c r="H696"/>
  <c r="J696" s="1"/>
  <c r="E696"/>
  <c r="H695"/>
  <c r="J695" s="1"/>
  <c r="E695"/>
  <c r="H694"/>
  <c r="J694" s="1"/>
  <c r="E694"/>
  <c r="H693"/>
  <c r="J693" s="1"/>
  <c r="E693"/>
  <c r="H692"/>
  <c r="J692" s="1"/>
  <c r="E692"/>
  <c r="H691"/>
  <c r="J691" s="1"/>
  <c r="E691"/>
  <c r="H690"/>
  <c r="J690" s="1"/>
  <c r="E690"/>
  <c r="H689"/>
  <c r="J689" s="1"/>
  <c r="E689"/>
  <c r="H688"/>
  <c r="J688" s="1"/>
  <c r="E688"/>
  <c r="H687"/>
  <c r="J687" s="1"/>
  <c r="E687"/>
  <c r="H686"/>
  <c r="J686" s="1"/>
  <c r="E686"/>
  <c r="H685"/>
  <c r="J685" s="1"/>
  <c r="E685"/>
  <c r="H684"/>
  <c r="J684" s="1"/>
  <c r="E684"/>
  <c r="H683"/>
  <c r="J683" s="1"/>
  <c r="E683"/>
  <c r="H682"/>
  <c r="J682" s="1"/>
  <c r="E682"/>
  <c r="H681"/>
  <c r="J681" s="1"/>
  <c r="E681"/>
  <c r="H680"/>
  <c r="J680" s="1"/>
  <c r="E680"/>
  <c r="H679"/>
  <c r="J679" s="1"/>
  <c r="E679"/>
  <c r="H678"/>
  <c r="J678" s="1"/>
  <c r="E678"/>
  <c r="H677"/>
  <c r="J677" s="1"/>
  <c r="E677"/>
  <c r="H676"/>
  <c r="J676" s="1"/>
  <c r="E676"/>
  <c r="H675"/>
  <c r="J675" s="1"/>
  <c r="E675"/>
  <c r="H674"/>
  <c r="J674" s="1"/>
  <c r="E674"/>
  <c r="H673"/>
  <c r="J673" s="1"/>
  <c r="E673"/>
  <c r="H672"/>
  <c r="J672" s="1"/>
  <c r="E672"/>
  <c r="H671"/>
  <c r="J671" s="1"/>
  <c r="E671"/>
  <c r="H670"/>
  <c r="J670" s="1"/>
  <c r="E670"/>
  <c r="H669"/>
  <c r="J669" s="1"/>
  <c r="E669"/>
  <c r="H668"/>
  <c r="J668" s="1"/>
  <c r="E668"/>
  <c r="H667"/>
  <c r="J667" s="1"/>
  <c r="E667"/>
  <c r="H666"/>
  <c r="J666" s="1"/>
  <c r="E666"/>
  <c r="H665"/>
  <c r="J665" s="1"/>
  <c r="E665"/>
  <c r="H664"/>
  <c r="J664" s="1"/>
  <c r="E664"/>
  <c r="H663"/>
  <c r="J663" s="1"/>
  <c r="E663"/>
  <c r="H662"/>
  <c r="J662" s="1"/>
  <c r="E662"/>
  <c r="H661"/>
  <c r="J661" s="1"/>
  <c r="E661"/>
  <c r="H660"/>
  <c r="J660" s="1"/>
  <c r="E660"/>
  <c r="H659"/>
  <c r="J659" s="1"/>
  <c r="E659"/>
  <c r="H658"/>
  <c r="J658" s="1"/>
  <c r="E658"/>
  <c r="H657"/>
  <c r="J657" s="1"/>
  <c r="E657"/>
  <c r="H656"/>
  <c r="J656" s="1"/>
  <c r="E656"/>
  <c r="H655"/>
  <c r="J655" s="1"/>
  <c r="E655"/>
  <c r="H654"/>
  <c r="J654" s="1"/>
  <c r="E654"/>
  <c r="H653"/>
  <c r="J653" s="1"/>
  <c r="E653"/>
  <c r="H652"/>
  <c r="J652" s="1"/>
  <c r="E652"/>
  <c r="H651"/>
  <c r="J651" s="1"/>
  <c r="E651"/>
  <c r="H650"/>
  <c r="J650" s="1"/>
  <c r="E650"/>
  <c r="H649"/>
  <c r="J649" s="1"/>
  <c r="E649"/>
  <c r="H648"/>
  <c r="J648" s="1"/>
  <c r="E648"/>
  <c r="H647"/>
  <c r="J647" s="1"/>
  <c r="E647"/>
  <c r="H646"/>
  <c r="J646" s="1"/>
  <c r="E646"/>
  <c r="H645"/>
  <c r="J645" s="1"/>
  <c r="E645"/>
  <c r="H644"/>
  <c r="J644" s="1"/>
  <c r="E644"/>
  <c r="H643"/>
  <c r="J643" s="1"/>
  <c r="E643"/>
  <c r="H642"/>
  <c r="J642" s="1"/>
  <c r="E642"/>
  <c r="H641"/>
  <c r="J641" s="1"/>
  <c r="E641"/>
  <c r="H640"/>
  <c r="J640" s="1"/>
  <c r="E640"/>
  <c r="H639"/>
  <c r="J639" s="1"/>
  <c r="E639"/>
  <c r="H638"/>
  <c r="J638" s="1"/>
  <c r="E638"/>
  <c r="H637"/>
  <c r="J637" s="1"/>
  <c r="E637"/>
  <c r="H636"/>
  <c r="J636" s="1"/>
  <c r="E636"/>
  <c r="H635"/>
  <c r="J635" s="1"/>
  <c r="E635"/>
  <c r="H634"/>
  <c r="J634" s="1"/>
  <c r="E634"/>
  <c r="H633"/>
  <c r="J633" s="1"/>
  <c r="E633"/>
  <c r="H632"/>
  <c r="J632" s="1"/>
  <c r="E632"/>
  <c r="H631"/>
  <c r="J631" s="1"/>
  <c r="E631"/>
  <c r="H630"/>
  <c r="J630" s="1"/>
  <c r="E630"/>
  <c r="H629"/>
  <c r="J629" s="1"/>
  <c r="E629"/>
  <c r="H628"/>
  <c r="J628" s="1"/>
  <c r="E628"/>
  <c r="H627"/>
  <c r="J627" s="1"/>
  <c r="E627"/>
  <c r="H626"/>
  <c r="J626" s="1"/>
  <c r="E626"/>
  <c r="H625"/>
  <c r="J625" s="1"/>
  <c r="E625"/>
  <c r="H624"/>
  <c r="J624" s="1"/>
  <c r="E624"/>
  <c r="H623"/>
  <c r="J623" s="1"/>
  <c r="E623"/>
  <c r="H622"/>
  <c r="J622" s="1"/>
  <c r="E622"/>
  <c r="H621"/>
  <c r="J621" s="1"/>
  <c r="E621"/>
  <c r="H620"/>
  <c r="J620" s="1"/>
  <c r="E620"/>
  <c r="H619"/>
  <c r="J619" s="1"/>
  <c r="E619"/>
  <c r="H618"/>
  <c r="J618" s="1"/>
  <c r="E618"/>
  <c r="H617"/>
  <c r="J617" s="1"/>
  <c r="E617"/>
  <c r="H616"/>
  <c r="J616" s="1"/>
  <c r="E616"/>
  <c r="H615"/>
  <c r="J615" s="1"/>
  <c r="E615"/>
  <c r="H614"/>
  <c r="J614" s="1"/>
  <c r="E614"/>
  <c r="H613"/>
  <c r="J613" s="1"/>
  <c r="E613"/>
  <c r="H612"/>
  <c r="J612" s="1"/>
  <c r="E612"/>
  <c r="H611"/>
  <c r="J611" s="1"/>
  <c r="E611"/>
  <c r="H610"/>
  <c r="J610" s="1"/>
  <c r="E610"/>
  <c r="H609"/>
  <c r="J609" s="1"/>
  <c r="E609"/>
  <c r="H608"/>
  <c r="J608" s="1"/>
  <c r="E608"/>
  <c r="H607"/>
  <c r="J607" s="1"/>
  <c r="E607"/>
  <c r="H606"/>
  <c r="J606" s="1"/>
  <c r="E606"/>
  <c r="H605"/>
  <c r="J605" s="1"/>
  <c r="E605"/>
  <c r="H604"/>
  <c r="J604" s="1"/>
  <c r="E604"/>
  <c r="H603"/>
  <c r="J603" s="1"/>
  <c r="E603"/>
  <c r="H602"/>
  <c r="J602" s="1"/>
  <c r="E602"/>
  <c r="H601"/>
  <c r="J601" s="1"/>
  <c r="E601"/>
  <c r="H600"/>
  <c r="J600" s="1"/>
  <c r="E600"/>
  <c r="H599"/>
  <c r="J599" s="1"/>
  <c r="E599"/>
  <c r="H598"/>
  <c r="J598" s="1"/>
  <c r="E598"/>
  <c r="H597"/>
  <c r="J597" s="1"/>
  <c r="E597"/>
  <c r="H596"/>
  <c r="J596" s="1"/>
  <c r="E596"/>
  <c r="H595"/>
  <c r="J595" s="1"/>
  <c r="E595"/>
  <c r="H594"/>
  <c r="J594" s="1"/>
  <c r="E594"/>
  <c r="H593"/>
  <c r="J593" s="1"/>
  <c r="E593"/>
  <c r="H592"/>
  <c r="J592" s="1"/>
  <c r="E592"/>
  <c r="H591"/>
  <c r="J591" s="1"/>
  <c r="E591"/>
  <c r="H590"/>
  <c r="J590" s="1"/>
  <c r="E590"/>
  <c r="H589"/>
  <c r="J589" s="1"/>
  <c r="E589"/>
  <c r="H588"/>
  <c r="J588" s="1"/>
  <c r="E588"/>
  <c r="H587"/>
  <c r="J587" s="1"/>
  <c r="E587"/>
  <c r="H586"/>
  <c r="J586" s="1"/>
  <c r="E586"/>
  <c r="H585"/>
  <c r="J585" s="1"/>
  <c r="E585"/>
  <c r="H584"/>
  <c r="J584" s="1"/>
  <c r="E584"/>
  <c r="H583"/>
  <c r="J583" s="1"/>
  <c r="E583"/>
  <c r="H582"/>
  <c r="J582" s="1"/>
  <c r="E582"/>
  <c r="H581"/>
  <c r="J581" s="1"/>
  <c r="E581"/>
  <c r="H580"/>
  <c r="J580" s="1"/>
  <c r="E580"/>
  <c r="H579"/>
  <c r="J579" s="1"/>
  <c r="E579"/>
  <c r="H578"/>
  <c r="J578" s="1"/>
  <c r="E578"/>
  <c r="H577"/>
  <c r="J577" s="1"/>
  <c r="E577"/>
  <c r="H576"/>
  <c r="J576" s="1"/>
  <c r="E576"/>
  <c r="H575"/>
  <c r="J575" s="1"/>
  <c r="E575"/>
  <c r="H574"/>
  <c r="J574" s="1"/>
  <c r="E574"/>
  <c r="H573"/>
  <c r="J573" s="1"/>
  <c r="E573"/>
  <c r="H572"/>
  <c r="J572" s="1"/>
  <c r="E572"/>
  <c r="H571"/>
  <c r="J571" s="1"/>
  <c r="E571"/>
  <c r="H570"/>
  <c r="J570" s="1"/>
  <c r="E570"/>
  <c r="H569"/>
  <c r="J569" s="1"/>
  <c r="E569"/>
  <c r="H568"/>
  <c r="J568" s="1"/>
  <c r="E568"/>
  <c r="H567"/>
  <c r="J567" s="1"/>
  <c r="E567"/>
  <c r="H566"/>
  <c r="J566" s="1"/>
  <c r="E566"/>
  <c r="H565"/>
  <c r="J565" s="1"/>
  <c r="E565"/>
  <c r="H564"/>
  <c r="J564" s="1"/>
  <c r="E564"/>
  <c r="H563"/>
  <c r="J563" s="1"/>
  <c r="E563"/>
  <c r="H562"/>
  <c r="J562" s="1"/>
  <c r="E562"/>
  <c r="H561"/>
  <c r="J561" s="1"/>
  <c r="E561"/>
  <c r="H560"/>
  <c r="J560" s="1"/>
  <c r="E560"/>
  <c r="H559"/>
  <c r="J559" s="1"/>
  <c r="E559"/>
  <c r="H558"/>
  <c r="J558" s="1"/>
  <c r="E558"/>
  <c r="H557"/>
  <c r="J557" s="1"/>
  <c r="E557"/>
  <c r="H556"/>
  <c r="J556" s="1"/>
  <c r="E556"/>
  <c r="H555"/>
  <c r="J555" s="1"/>
  <c r="E555"/>
  <c r="H554"/>
  <c r="J554" s="1"/>
  <c r="E554"/>
  <c r="H553"/>
  <c r="J553" s="1"/>
  <c r="E553"/>
  <c r="H552"/>
  <c r="J552" s="1"/>
  <c r="E552"/>
  <c r="H551"/>
  <c r="J551" s="1"/>
  <c r="E551"/>
  <c r="H550"/>
  <c r="J550" s="1"/>
  <c r="E550"/>
  <c r="H549"/>
  <c r="J549" s="1"/>
  <c r="E549"/>
  <c r="H548"/>
  <c r="J548" s="1"/>
  <c r="E548"/>
  <c r="H547"/>
  <c r="J547" s="1"/>
  <c r="E547"/>
  <c r="H546"/>
  <c r="J546" s="1"/>
  <c r="E546"/>
  <c r="H545"/>
  <c r="J545" s="1"/>
  <c r="E545"/>
  <c r="H544"/>
  <c r="J544" s="1"/>
  <c r="E544"/>
  <c r="H543"/>
  <c r="J543" s="1"/>
  <c r="E543"/>
  <c r="H542"/>
  <c r="J542" s="1"/>
  <c r="E542"/>
  <c r="H541"/>
  <c r="J541" s="1"/>
  <c r="E541"/>
  <c r="H540"/>
  <c r="J540" s="1"/>
  <c r="E540"/>
  <c r="H539"/>
  <c r="J539" s="1"/>
  <c r="E539"/>
  <c r="H538"/>
  <c r="J538" s="1"/>
  <c r="E538"/>
  <c r="H537"/>
  <c r="J537" s="1"/>
  <c r="E537"/>
  <c r="H536"/>
  <c r="J536" s="1"/>
  <c r="E536"/>
  <c r="H535"/>
  <c r="J535" s="1"/>
  <c r="E535"/>
  <c r="H534"/>
  <c r="J534" s="1"/>
  <c r="E534"/>
  <c r="H533"/>
  <c r="J533" s="1"/>
  <c r="E533"/>
  <c r="H532"/>
  <c r="J532" s="1"/>
  <c r="E532"/>
  <c r="H531"/>
  <c r="J531" s="1"/>
  <c r="E531"/>
  <c r="H530"/>
  <c r="J530" s="1"/>
  <c r="E530"/>
  <c r="H529"/>
  <c r="J529" s="1"/>
  <c r="E529"/>
  <c r="H528"/>
  <c r="J528" s="1"/>
  <c r="E528"/>
  <c r="H527"/>
  <c r="J527" s="1"/>
  <c r="E527"/>
  <c r="H526"/>
  <c r="J526" s="1"/>
  <c r="E526"/>
  <c r="H525"/>
  <c r="J525" s="1"/>
  <c r="E525"/>
  <c r="H524"/>
  <c r="J524" s="1"/>
  <c r="E524"/>
  <c r="H523"/>
  <c r="J523" s="1"/>
  <c r="E523"/>
  <c r="H522"/>
  <c r="J522" s="1"/>
  <c r="E522"/>
  <c r="H521"/>
  <c r="J521" s="1"/>
  <c r="E521"/>
  <c r="H520"/>
  <c r="J520" s="1"/>
  <c r="E520"/>
  <c r="H519"/>
  <c r="J519" s="1"/>
  <c r="E519"/>
  <c r="H518"/>
  <c r="J518" s="1"/>
  <c r="E518"/>
  <c r="H517"/>
  <c r="J517" s="1"/>
  <c r="E517"/>
  <c r="H516"/>
  <c r="J516" s="1"/>
  <c r="E516"/>
  <c r="H515"/>
  <c r="J515" s="1"/>
  <c r="E515"/>
  <c r="H514"/>
  <c r="J514" s="1"/>
  <c r="E514"/>
  <c r="H513"/>
  <c r="J513" s="1"/>
  <c r="E513"/>
  <c r="H512"/>
  <c r="J512" s="1"/>
  <c r="E512"/>
  <c r="H511"/>
  <c r="J511" s="1"/>
  <c r="E511"/>
  <c r="H510"/>
  <c r="J510" s="1"/>
  <c r="E510"/>
  <c r="H509"/>
  <c r="J509" s="1"/>
  <c r="E509"/>
  <c r="H508"/>
  <c r="J508" s="1"/>
  <c r="E508"/>
  <c r="H507"/>
  <c r="J507" s="1"/>
  <c r="E507"/>
  <c r="H506"/>
  <c r="J506" s="1"/>
  <c r="E506"/>
  <c r="H505"/>
  <c r="J505" s="1"/>
  <c r="E505"/>
  <c r="H504"/>
  <c r="J504" s="1"/>
  <c r="E504"/>
  <c r="H503"/>
  <c r="J503" s="1"/>
  <c r="E503"/>
  <c r="H502"/>
  <c r="J502" s="1"/>
  <c r="E502"/>
  <c r="H501"/>
  <c r="J501" s="1"/>
  <c r="E501"/>
  <c r="H500"/>
  <c r="J500" s="1"/>
  <c r="E500"/>
  <c r="H499"/>
  <c r="J499" s="1"/>
  <c r="E499"/>
  <c r="H498"/>
  <c r="J498" s="1"/>
  <c r="E498"/>
  <c r="H497"/>
  <c r="J497" s="1"/>
  <c r="E497"/>
  <c r="H496"/>
  <c r="J496" s="1"/>
  <c r="E496"/>
  <c r="H495"/>
  <c r="J495" s="1"/>
  <c r="E495"/>
  <c r="H494"/>
  <c r="J494" s="1"/>
  <c r="E494"/>
  <c r="H493"/>
  <c r="J493" s="1"/>
  <c r="E493"/>
  <c r="H492"/>
  <c r="J492" s="1"/>
  <c r="E492"/>
  <c r="H491"/>
  <c r="J491" s="1"/>
  <c r="E491"/>
  <c r="H490"/>
  <c r="J490" s="1"/>
  <c r="E490"/>
  <c r="H489"/>
  <c r="J489" s="1"/>
  <c r="E489"/>
  <c r="H488"/>
  <c r="J488" s="1"/>
  <c r="E488"/>
  <c r="H487"/>
  <c r="J487" s="1"/>
  <c r="E487"/>
  <c r="H486"/>
  <c r="J486" s="1"/>
  <c r="E486"/>
  <c r="H485"/>
  <c r="J485" s="1"/>
  <c r="E485"/>
  <c r="H484"/>
  <c r="J484" s="1"/>
  <c r="E484"/>
  <c r="H483"/>
  <c r="J483" s="1"/>
  <c r="E483"/>
  <c r="H482"/>
  <c r="J482" s="1"/>
  <c r="E482"/>
  <c r="H481"/>
  <c r="J481" s="1"/>
  <c r="E481"/>
  <c r="H480"/>
  <c r="J480" s="1"/>
  <c r="E480"/>
  <c r="H479"/>
  <c r="J479" s="1"/>
  <c r="E479"/>
  <c r="H478"/>
  <c r="J478" s="1"/>
  <c r="E478"/>
  <c r="H477"/>
  <c r="J477" s="1"/>
  <c r="E477"/>
  <c r="H476"/>
  <c r="J476" s="1"/>
  <c r="E476"/>
  <c r="H475"/>
  <c r="J475" s="1"/>
  <c r="E475"/>
  <c r="H474"/>
  <c r="J474" s="1"/>
  <c r="E474"/>
  <c r="H473"/>
  <c r="J473" s="1"/>
  <c r="E473"/>
  <c r="H472"/>
  <c r="J472" s="1"/>
  <c r="E472"/>
  <c r="H471"/>
  <c r="J471" s="1"/>
  <c r="E471"/>
  <c r="H470"/>
  <c r="J470" s="1"/>
  <c r="E470"/>
  <c r="H469"/>
  <c r="J469" s="1"/>
  <c r="E469"/>
  <c r="H468"/>
  <c r="J468" s="1"/>
  <c r="E468"/>
  <c r="H467"/>
  <c r="J467" s="1"/>
  <c r="E467"/>
  <c r="H466"/>
  <c r="J466" s="1"/>
  <c r="E466"/>
  <c r="H465"/>
  <c r="J465" s="1"/>
  <c r="E465"/>
  <c r="H464"/>
  <c r="J464" s="1"/>
  <c r="E464"/>
  <c r="H463"/>
  <c r="J463" s="1"/>
  <c r="E463"/>
  <c r="H462"/>
  <c r="J462" s="1"/>
  <c r="E462"/>
  <c r="H461"/>
  <c r="J461" s="1"/>
  <c r="E461"/>
  <c r="H460"/>
  <c r="J460" s="1"/>
  <c r="E460"/>
  <c r="H459"/>
  <c r="J459" s="1"/>
  <c r="E459"/>
  <c r="H458"/>
  <c r="J458" s="1"/>
  <c r="E458"/>
  <c r="H457"/>
  <c r="J457" s="1"/>
  <c r="E457"/>
  <c r="H456"/>
  <c r="J456" s="1"/>
  <c r="E456"/>
  <c r="H455"/>
  <c r="J455" s="1"/>
  <c r="E455"/>
  <c r="H454"/>
  <c r="J454" s="1"/>
  <c r="E454"/>
  <c r="H453"/>
  <c r="J453" s="1"/>
  <c r="E453"/>
  <c r="H452"/>
  <c r="J452" s="1"/>
  <c r="E452"/>
  <c r="H451"/>
  <c r="J451" s="1"/>
  <c r="E451"/>
  <c r="H450"/>
  <c r="J450" s="1"/>
  <c r="E450"/>
  <c r="H449"/>
  <c r="J449" s="1"/>
  <c r="E449"/>
  <c r="H448"/>
  <c r="J448" s="1"/>
  <c r="E448"/>
  <c r="H447"/>
  <c r="J447" s="1"/>
  <c r="E447"/>
  <c r="H446"/>
  <c r="J446" s="1"/>
  <c r="E446"/>
  <c r="H445"/>
  <c r="J445" s="1"/>
  <c r="E445"/>
  <c r="H444"/>
  <c r="J444" s="1"/>
  <c r="E444"/>
  <c r="H443"/>
  <c r="J443" s="1"/>
  <c r="E443"/>
  <c r="H442"/>
  <c r="J442" s="1"/>
  <c r="E442"/>
  <c r="H441"/>
  <c r="J441" s="1"/>
  <c r="E441"/>
  <c r="H440"/>
  <c r="J440" s="1"/>
  <c r="E440"/>
  <c r="H439"/>
  <c r="J439" s="1"/>
  <c r="E439"/>
  <c r="H438"/>
  <c r="J438" s="1"/>
  <c r="E438"/>
  <c r="H437"/>
  <c r="J437" s="1"/>
  <c r="E437"/>
  <c r="H436"/>
  <c r="J436" s="1"/>
  <c r="E436"/>
  <c r="H435"/>
  <c r="J435" s="1"/>
  <c r="E435"/>
  <c r="H434"/>
  <c r="J434" s="1"/>
  <c r="E434"/>
  <c r="H433"/>
  <c r="J433" s="1"/>
  <c r="E433"/>
  <c r="H432"/>
  <c r="J432" s="1"/>
  <c r="E432"/>
  <c r="H431"/>
  <c r="J431" s="1"/>
  <c r="E431"/>
  <c r="H430"/>
  <c r="J430" s="1"/>
  <c r="E430"/>
  <c r="H429"/>
  <c r="J429" s="1"/>
  <c r="E429"/>
  <c r="H428"/>
  <c r="J428" s="1"/>
  <c r="E428"/>
  <c r="H427"/>
  <c r="J427" s="1"/>
  <c r="E427"/>
  <c r="H426"/>
  <c r="J426" s="1"/>
  <c r="E426"/>
  <c r="H425"/>
  <c r="J425" s="1"/>
  <c r="E425"/>
  <c r="H424"/>
  <c r="J424" s="1"/>
  <c r="E424"/>
  <c r="H423"/>
  <c r="J423" s="1"/>
  <c r="E423"/>
  <c r="H422"/>
  <c r="J422" s="1"/>
  <c r="E422"/>
  <c r="H421"/>
  <c r="J421" s="1"/>
  <c r="E421"/>
  <c r="H420"/>
  <c r="J420" s="1"/>
  <c r="E420"/>
  <c r="H419"/>
  <c r="J419" s="1"/>
  <c r="E419"/>
  <c r="H418"/>
  <c r="J418" s="1"/>
  <c r="E418"/>
  <c r="H417"/>
  <c r="J417" s="1"/>
  <c r="E417"/>
  <c r="H416"/>
  <c r="J416" s="1"/>
  <c r="E416"/>
  <c r="H415"/>
  <c r="J415" s="1"/>
  <c r="E415"/>
  <c r="H414"/>
  <c r="J414" s="1"/>
  <c r="E414"/>
  <c r="H413"/>
  <c r="J413" s="1"/>
  <c r="E413"/>
  <c r="H412"/>
  <c r="J412" s="1"/>
  <c r="E412"/>
  <c r="H411"/>
  <c r="J411" s="1"/>
  <c r="E411"/>
  <c r="H410"/>
  <c r="J410" s="1"/>
  <c r="E410"/>
  <c r="H409"/>
  <c r="J409" s="1"/>
  <c r="E409"/>
  <c r="H408"/>
  <c r="J408" s="1"/>
  <c r="E408"/>
  <c r="H407"/>
  <c r="J407" s="1"/>
  <c r="E407"/>
  <c r="H406"/>
  <c r="J406" s="1"/>
  <c r="E406"/>
  <c r="H405"/>
  <c r="J405" s="1"/>
  <c r="E405"/>
  <c r="H404"/>
  <c r="J404" s="1"/>
  <c r="E404"/>
  <c r="H403"/>
  <c r="J403" s="1"/>
  <c r="E403"/>
  <c r="H402"/>
  <c r="J402" s="1"/>
  <c r="E402"/>
  <c r="H401"/>
  <c r="J401" s="1"/>
  <c r="E401"/>
  <c r="H400"/>
  <c r="J400" s="1"/>
  <c r="E400"/>
  <c r="H399"/>
  <c r="J399" s="1"/>
  <c r="E399"/>
  <c r="H398"/>
  <c r="J398" s="1"/>
  <c r="E398"/>
  <c r="H397"/>
  <c r="J397" s="1"/>
  <c r="E397"/>
  <c r="H396"/>
  <c r="J396" s="1"/>
  <c r="E396"/>
  <c r="H395"/>
  <c r="J395" s="1"/>
  <c r="E395"/>
  <c r="H394"/>
  <c r="J394" s="1"/>
  <c r="E394"/>
  <c r="H393"/>
  <c r="J393" s="1"/>
  <c r="E393"/>
  <c r="H392"/>
  <c r="J392" s="1"/>
  <c r="E392"/>
  <c r="H391"/>
  <c r="J391" s="1"/>
  <c r="E391"/>
  <c r="H390"/>
  <c r="J390" s="1"/>
  <c r="E390"/>
  <c r="H389"/>
  <c r="J389" s="1"/>
  <c r="E389"/>
  <c r="H388"/>
  <c r="J388" s="1"/>
  <c r="E388"/>
  <c r="H387"/>
  <c r="J387" s="1"/>
  <c r="E387"/>
  <c r="H386"/>
  <c r="J386" s="1"/>
  <c r="E386"/>
  <c r="H385"/>
  <c r="J385" s="1"/>
  <c r="E385"/>
  <c r="H384"/>
  <c r="J384" s="1"/>
  <c r="E384"/>
  <c r="H383"/>
  <c r="J383" s="1"/>
  <c r="E383"/>
  <c r="H382"/>
  <c r="J382" s="1"/>
  <c r="E382"/>
  <c r="H381"/>
  <c r="J381" s="1"/>
  <c r="E381"/>
  <c r="H380"/>
  <c r="J380" s="1"/>
  <c r="E380"/>
  <c r="H379"/>
  <c r="J379" s="1"/>
  <c r="E379"/>
  <c r="H378"/>
  <c r="J378" s="1"/>
  <c r="E378"/>
  <c r="H377"/>
  <c r="J377" s="1"/>
  <c r="E377"/>
  <c r="H376"/>
  <c r="J376" s="1"/>
  <c r="E376"/>
  <c r="H375"/>
  <c r="J375" s="1"/>
  <c r="E375"/>
  <c r="H374"/>
  <c r="J374" s="1"/>
  <c r="E374"/>
  <c r="H373"/>
  <c r="J373" s="1"/>
  <c r="E373"/>
  <c r="H372"/>
  <c r="J372" s="1"/>
  <c r="E372"/>
  <c r="H371"/>
  <c r="J371" s="1"/>
  <c r="E371"/>
  <c r="H370"/>
  <c r="J370" s="1"/>
  <c r="E370"/>
  <c r="H369"/>
  <c r="J369" s="1"/>
  <c r="E369"/>
  <c r="H368"/>
  <c r="J368" s="1"/>
  <c r="E368"/>
  <c r="H367"/>
  <c r="J367" s="1"/>
  <c r="E367"/>
  <c r="H366"/>
  <c r="J366" s="1"/>
  <c r="E366"/>
  <c r="H365"/>
  <c r="J365" s="1"/>
  <c r="E365"/>
  <c r="H364"/>
  <c r="J364" s="1"/>
  <c r="E364"/>
  <c r="H363"/>
  <c r="J363" s="1"/>
  <c r="E363"/>
  <c r="H362"/>
  <c r="J362" s="1"/>
  <c r="E362"/>
  <c r="H361"/>
  <c r="J361" s="1"/>
  <c r="E361"/>
  <c r="H360"/>
  <c r="J360" s="1"/>
  <c r="E360"/>
  <c r="H359"/>
  <c r="J359" s="1"/>
  <c r="E359"/>
  <c r="H358"/>
  <c r="J358" s="1"/>
  <c r="E358"/>
  <c r="H357"/>
  <c r="J357" s="1"/>
  <c r="E357"/>
  <c r="H356"/>
  <c r="J356" s="1"/>
  <c r="E356"/>
  <c r="H355"/>
  <c r="J355" s="1"/>
  <c r="E355"/>
  <c r="H354"/>
  <c r="J354" s="1"/>
  <c r="E354"/>
  <c r="H353"/>
  <c r="J353" s="1"/>
  <c r="E353"/>
  <c r="H352"/>
  <c r="J352" s="1"/>
  <c r="E352"/>
  <c r="H351"/>
  <c r="J351" s="1"/>
  <c r="E351"/>
  <c r="H350"/>
  <c r="J350" s="1"/>
  <c r="E350"/>
  <c r="H349"/>
  <c r="J349" s="1"/>
  <c r="E349"/>
  <c r="H348"/>
  <c r="J348" s="1"/>
  <c r="E348"/>
  <c r="H347"/>
  <c r="J347" s="1"/>
  <c r="E347"/>
  <c r="H346"/>
  <c r="J346" s="1"/>
  <c r="E346"/>
  <c r="H345"/>
  <c r="J345" s="1"/>
  <c r="E345"/>
  <c r="H344"/>
  <c r="J344" s="1"/>
  <c r="E344"/>
  <c r="H343"/>
  <c r="J343" s="1"/>
  <c r="E343"/>
  <c r="H342"/>
  <c r="J342" s="1"/>
  <c r="E342"/>
  <c r="H341"/>
  <c r="J341" s="1"/>
  <c r="E341"/>
  <c r="H340"/>
  <c r="J340" s="1"/>
  <c r="E340"/>
  <c r="H339"/>
  <c r="J339" s="1"/>
  <c r="E339"/>
  <c r="H338"/>
  <c r="J338" s="1"/>
  <c r="E338"/>
  <c r="H337"/>
  <c r="J337" s="1"/>
  <c r="E337"/>
  <c r="H336"/>
  <c r="J336" s="1"/>
  <c r="E336"/>
  <c r="H335"/>
  <c r="J335" s="1"/>
  <c r="E335"/>
  <c r="H334"/>
  <c r="J334" s="1"/>
  <c r="E334"/>
  <c r="H333"/>
  <c r="J333" s="1"/>
  <c r="E333"/>
  <c r="H332"/>
  <c r="J332" s="1"/>
  <c r="E332"/>
  <c r="H331"/>
  <c r="J331" s="1"/>
  <c r="E331"/>
  <c r="H330"/>
  <c r="J330" s="1"/>
  <c r="E330"/>
  <c r="H329"/>
  <c r="J329" s="1"/>
  <c r="E329"/>
  <c r="H328"/>
  <c r="J328" s="1"/>
  <c r="E328"/>
  <c r="H327"/>
  <c r="J327" s="1"/>
  <c r="E327"/>
  <c r="H326"/>
  <c r="J326" s="1"/>
  <c r="E326"/>
  <c r="H325"/>
  <c r="J325" s="1"/>
  <c r="E325"/>
  <c r="H324"/>
  <c r="J324" s="1"/>
  <c r="E324"/>
  <c r="H323"/>
  <c r="J323" s="1"/>
  <c r="E323"/>
  <c r="H322"/>
  <c r="J322" s="1"/>
  <c r="E322"/>
  <c r="H321"/>
  <c r="J321" s="1"/>
  <c r="E321"/>
  <c r="H320"/>
  <c r="J320" s="1"/>
  <c r="E320"/>
  <c r="H319"/>
  <c r="J319" s="1"/>
  <c r="E319"/>
  <c r="H318"/>
  <c r="J318" s="1"/>
  <c r="E318"/>
  <c r="H317"/>
  <c r="J317" s="1"/>
  <c r="E317"/>
  <c r="H316"/>
  <c r="J316" s="1"/>
  <c r="E316"/>
  <c r="H315"/>
  <c r="J315" s="1"/>
  <c r="E315"/>
  <c r="H314"/>
  <c r="J314" s="1"/>
  <c r="E314"/>
  <c r="H313"/>
  <c r="J313" s="1"/>
  <c r="E313"/>
  <c r="H312"/>
  <c r="J312" s="1"/>
  <c r="E312"/>
  <c r="H311"/>
  <c r="J311" s="1"/>
  <c r="E311"/>
  <c r="H310"/>
  <c r="J310" s="1"/>
  <c r="E310"/>
  <c r="H309"/>
  <c r="J309" s="1"/>
  <c r="E309"/>
  <c r="H308"/>
  <c r="J308" s="1"/>
  <c r="E308"/>
  <c r="H307"/>
  <c r="J307" s="1"/>
  <c r="E307"/>
  <c r="H306"/>
  <c r="J306" s="1"/>
  <c r="E306"/>
  <c r="H305"/>
  <c r="J305" s="1"/>
  <c r="E305"/>
  <c r="H304"/>
  <c r="J304" s="1"/>
  <c r="E304"/>
  <c r="H303"/>
  <c r="J303" s="1"/>
  <c r="E303"/>
  <c r="H302"/>
  <c r="J302" s="1"/>
  <c r="E302"/>
  <c r="H301"/>
  <c r="J301" s="1"/>
  <c r="E301"/>
  <c r="H300"/>
  <c r="J300" s="1"/>
  <c r="E300"/>
  <c r="H299"/>
  <c r="J299" s="1"/>
  <c r="E299"/>
  <c r="H298"/>
  <c r="J298" s="1"/>
  <c r="E298"/>
  <c r="H297"/>
  <c r="J297" s="1"/>
  <c r="E297"/>
  <c r="H296"/>
  <c r="J296" s="1"/>
  <c r="E296"/>
  <c r="H295"/>
  <c r="J295" s="1"/>
  <c r="E295"/>
  <c r="H294"/>
  <c r="J294" s="1"/>
  <c r="E294"/>
  <c r="H293"/>
  <c r="J293" s="1"/>
  <c r="E293"/>
  <c r="H292"/>
  <c r="J292" s="1"/>
  <c r="E292"/>
  <c r="H291"/>
  <c r="J291" s="1"/>
  <c r="E291"/>
  <c r="H290"/>
  <c r="J290" s="1"/>
  <c r="E290"/>
  <c r="H289"/>
  <c r="J289" s="1"/>
  <c r="E289"/>
  <c r="H288"/>
  <c r="J288" s="1"/>
  <c r="E288"/>
  <c r="H287"/>
  <c r="J287" s="1"/>
  <c r="E287"/>
  <c r="H286"/>
  <c r="J286" s="1"/>
  <c r="E286"/>
  <c r="H285"/>
  <c r="J285" s="1"/>
  <c r="E285"/>
  <c r="H284"/>
  <c r="J284" s="1"/>
  <c r="E284"/>
  <c r="H283"/>
  <c r="J283" s="1"/>
  <c r="E283"/>
  <c r="H282"/>
  <c r="J282" s="1"/>
  <c r="E282"/>
  <c r="H281"/>
  <c r="J281" s="1"/>
  <c r="E281"/>
  <c r="H280"/>
  <c r="J280" s="1"/>
  <c r="E280"/>
  <c r="H279"/>
  <c r="J279" s="1"/>
  <c r="E279"/>
  <c r="H278"/>
  <c r="J278" s="1"/>
  <c r="E278"/>
  <c r="H277"/>
  <c r="J277" s="1"/>
  <c r="E277"/>
  <c r="H276"/>
  <c r="J276" s="1"/>
  <c r="E276"/>
  <c r="H275"/>
  <c r="J275" s="1"/>
  <c r="E275"/>
  <c r="H274"/>
  <c r="J274" s="1"/>
  <c r="E274"/>
  <c r="H273"/>
  <c r="J273" s="1"/>
  <c r="E273"/>
  <c r="H272"/>
  <c r="J272" s="1"/>
  <c r="E272"/>
  <c r="H271"/>
  <c r="J271" s="1"/>
  <c r="E271"/>
  <c r="H270"/>
  <c r="J270" s="1"/>
  <c r="E270"/>
  <c r="H269"/>
  <c r="J269" s="1"/>
  <c r="E269"/>
  <c r="H268"/>
  <c r="J268" s="1"/>
  <c r="E268"/>
  <c r="H267"/>
  <c r="J267" s="1"/>
  <c r="E267"/>
  <c r="H266"/>
  <c r="J266" s="1"/>
  <c r="E266"/>
  <c r="H265"/>
  <c r="J265" s="1"/>
  <c r="E265"/>
  <c r="H264"/>
  <c r="J264" s="1"/>
  <c r="E264"/>
  <c r="H263"/>
  <c r="J263" s="1"/>
  <c r="E263"/>
  <c r="H262"/>
  <c r="J262" s="1"/>
  <c r="E262"/>
  <c r="H261"/>
  <c r="J261" s="1"/>
  <c r="E261"/>
  <c r="H260"/>
  <c r="J260" s="1"/>
  <c r="E260"/>
  <c r="H259"/>
  <c r="J259" s="1"/>
  <c r="E259"/>
  <c r="H258"/>
  <c r="J258" s="1"/>
  <c r="E258"/>
  <c r="H257"/>
  <c r="J257" s="1"/>
  <c r="E257"/>
  <c r="H256"/>
  <c r="J256" s="1"/>
  <c r="E256"/>
  <c r="H255"/>
  <c r="J255" s="1"/>
  <c r="E255"/>
  <c r="H254"/>
  <c r="J254" s="1"/>
  <c r="E254"/>
  <c r="H253"/>
  <c r="J253" s="1"/>
  <c r="E253"/>
  <c r="H252"/>
  <c r="J252" s="1"/>
  <c r="E252"/>
  <c r="H251"/>
  <c r="J251" s="1"/>
  <c r="E251"/>
  <c r="H250"/>
  <c r="J250" s="1"/>
  <c r="E250"/>
  <c r="H249"/>
  <c r="J249" s="1"/>
  <c r="E249"/>
  <c r="H248"/>
  <c r="J248" s="1"/>
  <c r="E248"/>
  <c r="H247"/>
  <c r="J247" s="1"/>
  <c r="E247"/>
  <c r="H246"/>
  <c r="J246" s="1"/>
  <c r="E246"/>
  <c r="H245"/>
  <c r="J245" s="1"/>
  <c r="E245"/>
  <c r="H244"/>
  <c r="J244" s="1"/>
  <c r="E244"/>
  <c r="H243"/>
  <c r="J243" s="1"/>
  <c r="E243"/>
  <c r="H242"/>
  <c r="J242" s="1"/>
  <c r="E242"/>
  <c r="H241"/>
  <c r="J241" s="1"/>
  <c r="E241"/>
  <c r="H240"/>
  <c r="J240" s="1"/>
  <c r="E240"/>
  <c r="H239"/>
  <c r="J239" s="1"/>
  <c r="E239"/>
  <c r="H238"/>
  <c r="J238" s="1"/>
  <c r="E238"/>
  <c r="H237"/>
  <c r="J237" s="1"/>
  <c r="E237"/>
  <c r="H236"/>
  <c r="J236" s="1"/>
  <c r="E236"/>
  <c r="H235"/>
  <c r="J235" s="1"/>
  <c r="E235"/>
  <c r="H234"/>
  <c r="J234" s="1"/>
  <c r="E234"/>
  <c r="H233"/>
  <c r="J233" s="1"/>
  <c r="E233"/>
  <c r="H232"/>
  <c r="J232" s="1"/>
  <c r="E232"/>
  <c r="H231"/>
  <c r="J231" s="1"/>
  <c r="E231"/>
  <c r="H230"/>
  <c r="J230" s="1"/>
  <c r="E230"/>
  <c r="H229"/>
  <c r="J229" s="1"/>
  <c r="E229"/>
  <c r="H228"/>
  <c r="J228" s="1"/>
  <c r="E228"/>
  <c r="H227"/>
  <c r="J227" s="1"/>
  <c r="E227"/>
  <c r="H226"/>
  <c r="J226" s="1"/>
  <c r="E226"/>
  <c r="H225"/>
  <c r="J225" s="1"/>
  <c r="E225"/>
  <c r="H224"/>
  <c r="J224" s="1"/>
  <c r="E224"/>
  <c r="H223"/>
  <c r="J223" s="1"/>
  <c r="E223"/>
  <c r="H222"/>
  <c r="J222" s="1"/>
  <c r="E222"/>
  <c r="H221"/>
  <c r="J221" s="1"/>
  <c r="E221"/>
  <c r="H220"/>
  <c r="J220" s="1"/>
  <c r="E220"/>
  <c r="H219"/>
  <c r="J219" s="1"/>
  <c r="E219"/>
  <c r="H218"/>
  <c r="J218" s="1"/>
  <c r="E218"/>
  <c r="H217"/>
  <c r="J217" s="1"/>
  <c r="E217"/>
  <c r="H216"/>
  <c r="J216" s="1"/>
  <c r="E216"/>
  <c r="H215"/>
  <c r="J215" s="1"/>
  <c r="E215"/>
  <c r="H214"/>
  <c r="J214" s="1"/>
  <c r="E214"/>
  <c r="H213"/>
  <c r="J213" s="1"/>
  <c r="E213"/>
  <c r="H212"/>
  <c r="J212" s="1"/>
  <c r="E212"/>
  <c r="H211"/>
  <c r="J211" s="1"/>
  <c r="E211"/>
  <c r="H210"/>
  <c r="J210" s="1"/>
  <c r="E210"/>
  <c r="H209"/>
  <c r="J209" s="1"/>
  <c r="E209"/>
  <c r="H208"/>
  <c r="J208" s="1"/>
  <c r="E208"/>
  <c r="H207"/>
  <c r="J207" s="1"/>
  <c r="E207"/>
  <c r="H206"/>
  <c r="J206" s="1"/>
  <c r="E206"/>
  <c r="H205"/>
  <c r="J205" s="1"/>
  <c r="E205"/>
  <c r="H204"/>
  <c r="J204" s="1"/>
  <c r="E204"/>
  <c r="H203"/>
  <c r="J203" s="1"/>
  <c r="E203"/>
  <c r="H202"/>
  <c r="J202" s="1"/>
  <c r="E202"/>
  <c r="H201"/>
  <c r="J201" s="1"/>
  <c r="E201"/>
  <c r="H200"/>
  <c r="J200" s="1"/>
  <c r="E200"/>
  <c r="H199"/>
  <c r="J199" s="1"/>
  <c r="E199"/>
  <c r="H198"/>
  <c r="J198" s="1"/>
  <c r="E198"/>
  <c r="H197"/>
  <c r="J197" s="1"/>
  <c r="E197"/>
  <c r="H196"/>
  <c r="J196" s="1"/>
  <c r="E196"/>
  <c r="H195"/>
  <c r="J195" s="1"/>
  <c r="E195"/>
  <c r="H194"/>
  <c r="J194" s="1"/>
  <c r="E194"/>
  <c r="H193"/>
  <c r="J193" s="1"/>
  <c r="E193"/>
  <c r="H192"/>
  <c r="J192" s="1"/>
  <c r="E192"/>
  <c r="H191"/>
  <c r="J191" s="1"/>
  <c r="E191"/>
  <c r="H190"/>
  <c r="J190" s="1"/>
  <c r="E190"/>
  <c r="H189"/>
  <c r="J189" s="1"/>
  <c r="E189"/>
  <c r="H188"/>
  <c r="J188" s="1"/>
  <c r="E188"/>
  <c r="H187"/>
  <c r="J187" s="1"/>
  <c r="E187"/>
  <c r="H186"/>
  <c r="J186" s="1"/>
  <c r="E186"/>
  <c r="H185"/>
  <c r="J185" s="1"/>
  <c r="E185"/>
  <c r="H184"/>
  <c r="J184" s="1"/>
  <c r="E184"/>
  <c r="H183"/>
  <c r="J183" s="1"/>
  <c r="E183"/>
  <c r="H182"/>
  <c r="J182" s="1"/>
  <c r="E182"/>
  <c r="H181"/>
  <c r="J181" s="1"/>
  <c r="E181"/>
  <c r="H180"/>
  <c r="J180" s="1"/>
  <c r="E180"/>
  <c r="H179"/>
  <c r="J179" s="1"/>
  <c r="E179"/>
  <c r="H178"/>
  <c r="J178" s="1"/>
  <c r="E178"/>
  <c r="H177"/>
  <c r="J177" s="1"/>
  <c r="E177"/>
  <c r="H176"/>
  <c r="J176" s="1"/>
  <c r="E176"/>
  <c r="H175"/>
  <c r="J175" s="1"/>
  <c r="E175"/>
  <c r="H174"/>
  <c r="J174" s="1"/>
  <c r="E174"/>
  <c r="H173"/>
  <c r="J173" s="1"/>
  <c r="E173"/>
  <c r="H172"/>
  <c r="J172" s="1"/>
  <c r="E172"/>
  <c r="H171"/>
  <c r="J171" s="1"/>
  <c r="E171"/>
  <c r="H170"/>
  <c r="J170" s="1"/>
  <c r="E170"/>
  <c r="H169"/>
  <c r="J169" s="1"/>
  <c r="E169"/>
  <c r="H168"/>
  <c r="J168" s="1"/>
  <c r="E168"/>
  <c r="H167"/>
  <c r="J167" s="1"/>
  <c r="E167"/>
  <c r="H166"/>
  <c r="J166" s="1"/>
  <c r="E166"/>
  <c r="H165"/>
  <c r="J165" s="1"/>
  <c r="E165"/>
  <c r="H164"/>
  <c r="J164" s="1"/>
  <c r="E164"/>
  <c r="H163"/>
  <c r="J163" s="1"/>
  <c r="E163"/>
  <c r="H162"/>
  <c r="J162" s="1"/>
  <c r="E162"/>
  <c r="H161"/>
  <c r="J161" s="1"/>
  <c r="E161"/>
  <c r="H160"/>
  <c r="J160" s="1"/>
  <c r="E160"/>
  <c r="H159"/>
  <c r="J159" s="1"/>
  <c r="E159"/>
  <c r="H158"/>
  <c r="J158" s="1"/>
  <c r="E158"/>
  <c r="H157"/>
  <c r="J157" s="1"/>
  <c r="E157"/>
  <c r="H156"/>
  <c r="J156" s="1"/>
  <c r="E156"/>
  <c r="H155"/>
  <c r="J155" s="1"/>
  <c r="E155"/>
  <c r="H154"/>
  <c r="J154" s="1"/>
  <c r="E154"/>
  <c r="H153"/>
  <c r="J153" s="1"/>
  <c r="E153"/>
  <c r="H152"/>
  <c r="J152" s="1"/>
  <c r="E152"/>
  <c r="H151"/>
  <c r="J151" s="1"/>
  <c r="E151"/>
  <c r="H150"/>
  <c r="J150" s="1"/>
  <c r="E150"/>
  <c r="H149"/>
  <c r="J149" s="1"/>
  <c r="E149"/>
  <c r="H148"/>
  <c r="J148" s="1"/>
  <c r="E148"/>
  <c r="H147"/>
  <c r="J147" s="1"/>
  <c r="E147"/>
  <c r="H146"/>
  <c r="J146" s="1"/>
  <c r="E146"/>
  <c r="H145"/>
  <c r="J145" s="1"/>
  <c r="E145"/>
  <c r="H144"/>
  <c r="J144" s="1"/>
  <c r="E144"/>
  <c r="H143"/>
  <c r="J143" s="1"/>
  <c r="E143"/>
  <c r="H142"/>
  <c r="J142" s="1"/>
  <c r="E142"/>
  <c r="H141"/>
  <c r="J141" s="1"/>
  <c r="E141"/>
  <c r="H140"/>
  <c r="J140" s="1"/>
  <c r="E140"/>
  <c r="H139"/>
  <c r="J139" s="1"/>
  <c r="E139"/>
  <c r="H138"/>
  <c r="J138" s="1"/>
  <c r="E138"/>
  <c r="H137"/>
  <c r="J137" s="1"/>
  <c r="E137"/>
  <c r="H136"/>
  <c r="J136" s="1"/>
  <c r="E136"/>
  <c r="H135"/>
  <c r="J135" s="1"/>
  <c r="E135"/>
  <c r="H134"/>
  <c r="J134" s="1"/>
  <c r="E134"/>
  <c r="H133"/>
  <c r="J133" s="1"/>
  <c r="E133"/>
  <c r="H132"/>
  <c r="J132" s="1"/>
  <c r="E132"/>
  <c r="H131"/>
  <c r="J131" s="1"/>
  <c r="E131"/>
  <c r="H130"/>
  <c r="J130" s="1"/>
  <c r="E130"/>
  <c r="H129"/>
  <c r="J129" s="1"/>
  <c r="E129"/>
  <c r="H128"/>
  <c r="J128" s="1"/>
  <c r="E128"/>
  <c r="H127"/>
  <c r="J127" s="1"/>
  <c r="E127"/>
  <c r="H126"/>
  <c r="J126" s="1"/>
  <c r="E126"/>
  <c r="H125"/>
  <c r="J125" s="1"/>
  <c r="E125"/>
  <c r="H124"/>
  <c r="J124" s="1"/>
  <c r="E124"/>
  <c r="H123"/>
  <c r="J123" s="1"/>
  <c r="E123"/>
  <c r="H122"/>
  <c r="J122" s="1"/>
  <c r="E122"/>
  <c r="H121"/>
  <c r="J121" s="1"/>
  <c r="E121"/>
  <c r="H120"/>
  <c r="J120" s="1"/>
  <c r="E120"/>
  <c r="H119"/>
  <c r="J119" s="1"/>
  <c r="E119"/>
  <c r="H118"/>
  <c r="J118" s="1"/>
  <c r="E118"/>
  <c r="H117"/>
  <c r="J117" s="1"/>
  <c r="E117"/>
  <c r="H116"/>
  <c r="J116" s="1"/>
  <c r="E116"/>
  <c r="H115"/>
  <c r="J115" s="1"/>
  <c r="E115"/>
  <c r="H114"/>
  <c r="J114" s="1"/>
  <c r="E114"/>
  <c r="H113"/>
  <c r="J113" s="1"/>
  <c r="E113"/>
  <c r="H112"/>
  <c r="J112" s="1"/>
  <c r="E112"/>
  <c r="H111"/>
  <c r="J111" s="1"/>
  <c r="E111"/>
  <c r="H110"/>
  <c r="J110" s="1"/>
  <c r="E110"/>
  <c r="H109"/>
  <c r="J109" s="1"/>
  <c r="E109"/>
  <c r="H108"/>
  <c r="J108" s="1"/>
  <c r="E108"/>
  <c r="H107"/>
  <c r="J107" s="1"/>
  <c r="E107"/>
  <c r="H106"/>
  <c r="J106" s="1"/>
  <c r="E106"/>
  <c r="H105"/>
  <c r="J105" s="1"/>
  <c r="E105"/>
  <c r="H104"/>
  <c r="J104" s="1"/>
  <c r="E104"/>
  <c r="H103"/>
  <c r="J103" s="1"/>
  <c r="E103"/>
  <c r="H102"/>
  <c r="J102" s="1"/>
  <c r="E102"/>
  <c r="H101"/>
  <c r="J101" s="1"/>
  <c r="E101"/>
  <c r="H100"/>
  <c r="J100" s="1"/>
  <c r="E100"/>
  <c r="H99"/>
  <c r="J99" s="1"/>
  <c r="E99"/>
  <c r="H98"/>
  <c r="J98" s="1"/>
  <c r="E98"/>
  <c r="H97"/>
  <c r="J97" s="1"/>
  <c r="E97"/>
  <c r="H96"/>
  <c r="J96" s="1"/>
  <c r="E96"/>
  <c r="H95"/>
  <c r="J95" s="1"/>
  <c r="E95"/>
  <c r="H94"/>
  <c r="J94" s="1"/>
  <c r="E94"/>
  <c r="H93"/>
  <c r="J93" s="1"/>
  <c r="E93"/>
  <c r="H92"/>
  <c r="J92" s="1"/>
  <c r="E92"/>
  <c r="H91"/>
  <c r="J91" s="1"/>
  <c r="E91"/>
  <c r="H90"/>
  <c r="J90" s="1"/>
  <c r="E90"/>
  <c r="H89"/>
  <c r="J89" s="1"/>
  <c r="E89"/>
  <c r="H88"/>
  <c r="J88" s="1"/>
  <c r="E88"/>
  <c r="H87"/>
  <c r="J87" s="1"/>
  <c r="E87"/>
  <c r="H86"/>
  <c r="J86" s="1"/>
  <c r="E86"/>
  <c r="H85"/>
  <c r="J85" s="1"/>
  <c r="E85"/>
  <c r="H84"/>
  <c r="J84" s="1"/>
  <c r="E84"/>
  <c r="H83"/>
  <c r="J83" s="1"/>
  <c r="E83"/>
  <c r="H82"/>
  <c r="J82" s="1"/>
  <c r="E82"/>
  <c r="H81"/>
  <c r="J81" s="1"/>
  <c r="E81"/>
  <c r="H80"/>
  <c r="J80" s="1"/>
  <c r="E80"/>
  <c r="H79"/>
  <c r="J79" s="1"/>
  <c r="E79"/>
  <c r="H78"/>
  <c r="J78" s="1"/>
  <c r="E78"/>
  <c r="H77"/>
  <c r="J77" s="1"/>
  <c r="E77"/>
  <c r="H76"/>
  <c r="J76" s="1"/>
  <c r="E76"/>
  <c r="H75"/>
  <c r="J75" s="1"/>
  <c r="E75"/>
  <c r="H74"/>
  <c r="J74" s="1"/>
  <c r="E74"/>
  <c r="H73"/>
  <c r="J73" s="1"/>
  <c r="E73"/>
  <c r="H72"/>
  <c r="J72" s="1"/>
  <c r="E72"/>
  <c r="H71"/>
  <c r="J71" s="1"/>
  <c r="E71"/>
  <c r="H70"/>
  <c r="J70" s="1"/>
  <c r="E70"/>
  <c r="H69"/>
  <c r="J69" s="1"/>
  <c r="E69"/>
  <c r="H68"/>
  <c r="J68" s="1"/>
  <c r="E68"/>
  <c r="H67"/>
  <c r="J67" s="1"/>
  <c r="E67"/>
  <c r="H66"/>
  <c r="J66" s="1"/>
  <c r="E66"/>
  <c r="H65"/>
  <c r="J65" s="1"/>
  <c r="E65"/>
  <c r="H64"/>
  <c r="J64" s="1"/>
  <c r="E64"/>
  <c r="H63"/>
  <c r="J63" s="1"/>
  <c r="E63"/>
  <c r="H62"/>
  <c r="J62" s="1"/>
  <c r="E62"/>
  <c r="H61"/>
  <c r="J61" s="1"/>
  <c r="E61"/>
  <c r="H60"/>
  <c r="J60" s="1"/>
  <c r="E60"/>
  <c r="H59"/>
  <c r="J59" s="1"/>
  <c r="E59"/>
  <c r="H58"/>
  <c r="J58" s="1"/>
  <c r="E58"/>
  <c r="H57"/>
  <c r="J57" s="1"/>
  <c r="E57"/>
  <c r="H56"/>
  <c r="J56" s="1"/>
  <c r="E56"/>
  <c r="H55"/>
  <c r="J55" s="1"/>
  <c r="E55"/>
  <c r="H54"/>
  <c r="J54" s="1"/>
  <c r="E54"/>
  <c r="H53"/>
  <c r="J53" s="1"/>
  <c r="E53"/>
  <c r="H52"/>
  <c r="J52" s="1"/>
  <c r="E52"/>
  <c r="H51"/>
  <c r="J51" s="1"/>
  <c r="E51"/>
  <c r="H50"/>
  <c r="J50" s="1"/>
  <c r="E50"/>
  <c r="H49"/>
  <c r="J49" s="1"/>
  <c r="E49"/>
  <c r="H48"/>
  <c r="J48" s="1"/>
  <c r="E48"/>
  <c r="H47"/>
  <c r="J47" s="1"/>
  <c r="E47"/>
  <c r="H46"/>
  <c r="J46" s="1"/>
  <c r="E46"/>
  <c r="H45"/>
  <c r="J45" s="1"/>
  <c r="E45"/>
  <c r="H44"/>
  <c r="J44" s="1"/>
  <c r="E44"/>
  <c r="H43"/>
  <c r="J43" s="1"/>
  <c r="E43"/>
  <c r="H42"/>
  <c r="J42" s="1"/>
  <c r="E42"/>
  <c r="H41"/>
  <c r="J41" s="1"/>
  <c r="E41"/>
  <c r="H40"/>
  <c r="J40" s="1"/>
  <c r="E40"/>
  <c r="H39"/>
  <c r="J39" s="1"/>
  <c r="E39"/>
  <c r="H38"/>
  <c r="J38" s="1"/>
  <c r="E38"/>
  <c r="H37"/>
  <c r="J37" s="1"/>
  <c r="E37"/>
  <c r="H36"/>
  <c r="J36" s="1"/>
  <c r="E36"/>
  <c r="H35"/>
  <c r="J35" s="1"/>
  <c r="E35"/>
  <c r="H34"/>
  <c r="J34" s="1"/>
  <c r="E34"/>
  <c r="H33"/>
  <c r="J33" s="1"/>
  <c r="E33"/>
  <c r="H32"/>
  <c r="J32" s="1"/>
  <c r="E32"/>
  <c r="H31"/>
  <c r="J31" s="1"/>
  <c r="E31"/>
  <c r="H30"/>
  <c r="J30" s="1"/>
  <c r="E30"/>
  <c r="H29"/>
  <c r="J29" s="1"/>
  <c r="E29"/>
  <c r="H28"/>
  <c r="J28" s="1"/>
  <c r="E28"/>
  <c r="H27"/>
  <c r="J27" s="1"/>
  <c r="E27"/>
  <c r="H26"/>
  <c r="J26" s="1"/>
  <c r="E26"/>
  <c r="H25"/>
  <c r="J25" s="1"/>
  <c r="E25"/>
  <c r="H24"/>
  <c r="J24" s="1"/>
  <c r="E24"/>
  <c r="H23"/>
  <c r="J23" s="1"/>
  <c r="E23"/>
  <c r="H22"/>
  <c r="J22" s="1"/>
  <c r="E22"/>
  <c r="H21"/>
  <c r="J21" s="1"/>
  <c r="E21"/>
  <c r="H20"/>
  <c r="J20" s="1"/>
  <c r="E20"/>
  <c r="H19"/>
  <c r="J19" s="1"/>
  <c r="E19"/>
  <c r="H18"/>
  <c r="J18" s="1"/>
  <c r="E18"/>
  <c r="H17"/>
  <c r="J17" s="1"/>
  <c r="E17"/>
  <c r="H16"/>
  <c r="J16" s="1"/>
  <c r="E16"/>
  <c r="H15"/>
  <c r="J15" s="1"/>
  <c r="E15"/>
  <c r="H14"/>
  <c r="J14" s="1"/>
  <c r="E14"/>
  <c r="H13"/>
  <c r="J13" s="1"/>
  <c r="E13"/>
  <c r="H12"/>
  <c r="J12" s="1"/>
  <c r="E12"/>
  <c r="H11"/>
  <c r="J11" s="1"/>
  <c r="E11"/>
  <c r="H10"/>
  <c r="J10" s="1"/>
  <c r="E10"/>
  <c r="H9"/>
  <c r="J9" s="1"/>
  <c r="E9"/>
  <c r="H8"/>
  <c r="J8" s="1"/>
  <c r="E8"/>
  <c r="H7"/>
  <c r="J7" s="1"/>
  <c r="E7"/>
  <c r="H6"/>
  <c r="J6" s="1"/>
  <c r="E6"/>
  <c r="H5"/>
  <c r="J5" s="1"/>
  <c r="E5"/>
  <c r="H4"/>
  <c r="J4" s="1"/>
  <c r="E4"/>
  <c r="H3"/>
  <c r="J3" s="1"/>
  <c r="E3"/>
  <c r="H2"/>
  <c r="J2" s="1"/>
  <c r="E2"/>
  <c r="A3" i="12" a="1"/>
  <c r="I836" i="10"/>
  <c r="I834"/>
  <c r="I832"/>
  <c r="I830"/>
  <c r="I828"/>
  <c r="I826"/>
  <c r="I824"/>
  <c r="I822"/>
  <c r="I820"/>
  <c r="I818"/>
  <c r="I816"/>
  <c r="I814"/>
  <c r="I812"/>
  <c r="I810"/>
  <c r="I808"/>
  <c r="I806"/>
  <c r="I804"/>
  <c r="I802"/>
  <c r="I800"/>
  <c r="I798"/>
  <c r="I796"/>
  <c r="I794"/>
  <c r="I792"/>
  <c r="I790"/>
  <c r="I788"/>
  <c r="I786"/>
  <c r="I784"/>
  <c r="I782"/>
  <c r="I780"/>
  <c r="I778"/>
  <c r="I776"/>
  <c r="I774"/>
  <c r="I772"/>
  <c r="I770"/>
  <c r="I768"/>
  <c r="I766"/>
  <c r="I764"/>
  <c r="I762"/>
  <c r="I760"/>
  <c r="I758"/>
  <c r="I756"/>
  <c r="I754"/>
  <c r="I752"/>
  <c r="I750"/>
  <c r="I748"/>
  <c r="I746"/>
  <c r="I744"/>
  <c r="I742"/>
  <c r="I740"/>
  <c r="I738"/>
  <c r="I736"/>
  <c r="I734"/>
  <c r="I732"/>
  <c r="I730"/>
  <c r="I728"/>
  <c r="I726"/>
  <c r="I724"/>
  <c r="I722"/>
  <c r="I720"/>
  <c r="I718"/>
  <c r="I716"/>
  <c r="I714"/>
  <c r="I712"/>
  <c r="I710"/>
  <c r="I708"/>
  <c r="I706"/>
  <c r="I704"/>
  <c r="I702"/>
  <c r="I700"/>
  <c r="I698"/>
  <c r="I696"/>
  <c r="I694"/>
  <c r="I692"/>
  <c r="I690"/>
  <c r="I688"/>
  <c r="I686"/>
  <c r="I684"/>
  <c r="I682"/>
  <c r="I680"/>
  <c r="I678"/>
  <c r="I676"/>
  <c r="I674"/>
  <c r="I672"/>
  <c r="I670"/>
  <c r="I668"/>
  <c r="I666"/>
  <c r="I664"/>
  <c r="I662"/>
  <c r="I660"/>
  <c r="I658"/>
  <c r="I656"/>
  <c r="I654"/>
  <c r="I652"/>
  <c r="I650"/>
  <c r="I648"/>
  <c r="I646"/>
  <c r="I644"/>
  <c r="I642"/>
  <c r="I640"/>
  <c r="I638"/>
  <c r="I636"/>
  <c r="I634"/>
  <c r="I632"/>
  <c r="I630"/>
  <c r="I628"/>
  <c r="I626"/>
  <c r="I624"/>
  <c r="I622"/>
  <c r="I620"/>
  <c r="I618"/>
  <c r="I616"/>
  <c r="I614"/>
  <c r="I612"/>
  <c r="I485"/>
  <c r="I483"/>
  <c r="I481"/>
  <c r="I479"/>
  <c r="I477"/>
  <c r="I475"/>
  <c r="I473"/>
  <c r="I471"/>
  <c r="I469"/>
  <c r="I467"/>
  <c r="I465"/>
  <c r="I463"/>
  <c r="I461"/>
  <c r="I459"/>
  <c r="I457"/>
  <c r="I455"/>
  <c r="I453"/>
  <c r="I451"/>
  <c r="I449"/>
  <c r="I447"/>
  <c r="I445"/>
  <c r="I443"/>
  <c r="I441"/>
  <c r="I439"/>
  <c r="I437"/>
  <c r="I435"/>
  <c r="I433"/>
  <c r="I431"/>
  <c r="I429"/>
  <c r="I427"/>
  <c r="I425"/>
  <c r="I423"/>
  <c r="I421"/>
  <c r="I419"/>
  <c r="I417"/>
  <c r="I415"/>
  <c r="I413"/>
  <c r="I411"/>
  <c r="I409"/>
  <c r="I407"/>
  <c r="I405"/>
  <c r="I403"/>
  <c r="I401"/>
  <c r="I399"/>
  <c r="I397"/>
  <c r="I395"/>
  <c r="I393"/>
  <c r="I391"/>
  <c r="I389"/>
  <c r="I387"/>
  <c r="I385"/>
  <c r="I383"/>
  <c r="I381"/>
  <c r="I379"/>
  <c r="I377"/>
  <c r="I375"/>
  <c r="I373"/>
  <c r="I371"/>
  <c r="I369"/>
  <c r="I367"/>
  <c r="I365"/>
  <c r="I363"/>
  <c r="I361"/>
  <c r="I359"/>
  <c r="I357"/>
  <c r="I611"/>
  <c r="I609"/>
  <c r="I607"/>
  <c r="I605"/>
  <c r="I603"/>
  <c r="I601"/>
  <c r="I599"/>
  <c r="I597"/>
  <c r="I595"/>
  <c r="I593"/>
  <c r="I591"/>
  <c r="I589"/>
  <c r="I587"/>
  <c r="I585"/>
  <c r="I583"/>
  <c r="I581"/>
  <c r="I579"/>
  <c r="I577"/>
  <c r="I575"/>
  <c r="I573"/>
  <c r="I571"/>
  <c r="I569"/>
  <c r="I567"/>
  <c r="I565"/>
  <c r="I563"/>
  <c r="I561"/>
  <c r="I559"/>
  <c r="I557"/>
  <c r="I555"/>
  <c r="I553"/>
  <c r="I551"/>
  <c r="I549"/>
  <c r="I547"/>
  <c r="I545"/>
  <c r="I543"/>
  <c r="I541"/>
  <c r="I539"/>
  <c r="I537"/>
  <c r="I535"/>
  <c r="I533"/>
  <c r="I531"/>
  <c r="I529"/>
  <c r="I527"/>
  <c r="I525"/>
  <c r="I523"/>
  <c r="I521"/>
  <c r="I519"/>
  <c r="I517"/>
  <c r="I515"/>
  <c r="I513"/>
  <c r="I511"/>
  <c r="I509"/>
  <c r="I507"/>
  <c r="I505"/>
  <c r="I503"/>
  <c r="I501"/>
  <c r="I499"/>
  <c r="I497"/>
  <c r="I495"/>
  <c r="I493"/>
  <c r="I491"/>
  <c r="I489"/>
  <c r="I487"/>
  <c r="I354"/>
  <c r="I352"/>
  <c r="I350"/>
  <c r="I348"/>
  <c r="I346"/>
  <c r="I344"/>
  <c r="I342"/>
  <c r="I340"/>
  <c r="I338"/>
  <c r="I336"/>
  <c r="I334"/>
  <c r="I332"/>
  <c r="I330"/>
  <c r="I328"/>
  <c r="I326"/>
  <c r="I835"/>
  <c r="I831"/>
  <c r="I827"/>
  <c r="I823"/>
  <c r="I819"/>
  <c r="I815"/>
  <c r="I811"/>
  <c r="I807"/>
  <c r="I803"/>
  <c r="I799"/>
  <c r="I795"/>
  <c r="I791"/>
  <c r="I787"/>
  <c r="I783"/>
  <c r="I779"/>
  <c r="I775"/>
  <c r="I771"/>
  <c r="I767"/>
  <c r="I763"/>
  <c r="I759"/>
  <c r="I755"/>
  <c r="I751"/>
  <c r="I747"/>
  <c r="I743"/>
  <c r="I739"/>
  <c r="I735"/>
  <c r="I731"/>
  <c r="I727"/>
  <c r="I723"/>
  <c r="I719"/>
  <c r="I715"/>
  <c r="I711"/>
  <c r="I707"/>
  <c r="I703"/>
  <c r="I699"/>
  <c r="I695"/>
  <c r="I691"/>
  <c r="I687"/>
  <c r="I683"/>
  <c r="I679"/>
  <c r="I675"/>
  <c r="I671"/>
  <c r="I667"/>
  <c r="I663"/>
  <c r="I659"/>
  <c r="I655"/>
  <c r="I651"/>
  <c r="I647"/>
  <c r="I643"/>
  <c r="I639"/>
  <c r="I635"/>
  <c r="I631"/>
  <c r="I627"/>
  <c r="I623"/>
  <c r="I619"/>
  <c r="I615"/>
  <c r="I486"/>
  <c r="I482"/>
  <c r="I478"/>
  <c r="I474"/>
  <c r="I470"/>
  <c r="I466"/>
  <c r="I462"/>
  <c r="I458"/>
  <c r="I454"/>
  <c r="I450"/>
  <c r="I446"/>
  <c r="I442"/>
  <c r="I438"/>
  <c r="I434"/>
  <c r="I430"/>
  <c r="I426"/>
  <c r="I422"/>
  <c r="I418"/>
  <c r="I414"/>
  <c r="I410"/>
  <c r="I406"/>
  <c r="I402"/>
  <c r="I398"/>
  <c r="I394"/>
  <c r="I390"/>
  <c r="I386"/>
  <c r="I382"/>
  <c r="I378"/>
  <c r="I374"/>
  <c r="I370"/>
  <c r="I366"/>
  <c r="I362"/>
  <c r="I358"/>
  <c r="I610"/>
  <c r="I606"/>
  <c r="I602"/>
  <c r="I598"/>
  <c r="I594"/>
  <c r="I590"/>
  <c r="I586"/>
  <c r="I582"/>
  <c r="I578"/>
  <c r="I574"/>
  <c r="I570"/>
  <c r="I566"/>
  <c r="I562"/>
  <c r="I558"/>
  <c r="I554"/>
  <c r="I550"/>
  <c r="I546"/>
  <c r="I542"/>
  <c r="I538"/>
  <c r="I534"/>
  <c r="I530"/>
  <c r="I526"/>
  <c r="I522"/>
  <c r="I518"/>
  <c r="I514"/>
  <c r="I510"/>
  <c r="I506"/>
  <c r="I502"/>
  <c r="I498"/>
  <c r="I494"/>
  <c r="I490"/>
  <c r="I355"/>
  <c r="I351"/>
  <c r="I347"/>
  <c r="I343"/>
  <c r="I339"/>
  <c r="I335"/>
  <c r="I331"/>
  <c r="I327"/>
  <c r="I324"/>
  <c r="I322"/>
  <c r="I320"/>
  <c r="I318"/>
  <c r="I316"/>
  <c r="I314"/>
  <c r="I312"/>
  <c r="I310"/>
  <c r="I308"/>
  <c r="I306"/>
  <c r="I304"/>
  <c r="I302"/>
  <c r="I300"/>
  <c r="I298"/>
  <c r="I296"/>
  <c r="I294"/>
  <c r="I292"/>
  <c r="I290"/>
  <c r="I288"/>
  <c r="I286"/>
  <c r="I284"/>
  <c r="I282"/>
  <c r="I280"/>
  <c r="I278"/>
  <c r="I276"/>
  <c r="I274"/>
  <c r="I272"/>
  <c r="I270"/>
  <c r="I268"/>
  <c r="I266"/>
  <c r="I264"/>
  <c r="I262"/>
  <c r="I260"/>
  <c r="I258"/>
  <c r="I256"/>
  <c r="I254"/>
  <c r="I252"/>
  <c r="I250"/>
  <c r="I248"/>
  <c r="I246"/>
  <c r="I244"/>
  <c r="I242"/>
  <c r="I240"/>
  <c r="I238"/>
  <c r="I236"/>
  <c r="I234"/>
  <c r="I232"/>
  <c r="I230"/>
  <c r="I228"/>
  <c r="I226"/>
  <c r="I224"/>
  <c r="I222"/>
  <c r="I220"/>
  <c r="I218"/>
  <c r="I216"/>
  <c r="I214"/>
  <c r="I212"/>
  <c r="I210"/>
  <c r="I208"/>
  <c r="I206"/>
  <c r="I204"/>
  <c r="I202"/>
  <c r="I200"/>
  <c r="I833"/>
  <c r="I829"/>
  <c r="I825"/>
  <c r="I821"/>
  <c r="I817"/>
  <c r="I813"/>
  <c r="I809"/>
  <c r="I805"/>
  <c r="I801"/>
  <c r="I797"/>
  <c r="I793"/>
  <c r="I789"/>
  <c r="I785"/>
  <c r="I781"/>
  <c r="I777"/>
  <c r="I773"/>
  <c r="I769"/>
  <c r="I765"/>
  <c r="I761"/>
  <c r="I757"/>
  <c r="I753"/>
  <c r="I749"/>
  <c r="I745"/>
  <c r="I741"/>
  <c r="I737"/>
  <c r="I733"/>
  <c r="I729"/>
  <c r="I725"/>
  <c r="I721"/>
  <c r="I717"/>
  <c r="I713"/>
  <c r="I709"/>
  <c r="I705"/>
  <c r="I701"/>
  <c r="I697"/>
  <c r="I693"/>
  <c r="I689"/>
  <c r="I685"/>
  <c r="I681"/>
  <c r="I677"/>
  <c r="I673"/>
  <c r="I669"/>
  <c r="I665"/>
  <c r="I661"/>
  <c r="I657"/>
  <c r="I653"/>
  <c r="I649"/>
  <c r="I645"/>
  <c r="I641"/>
  <c r="I637"/>
  <c r="I633"/>
  <c r="I629"/>
  <c r="I625"/>
  <c r="I621"/>
  <c r="I617"/>
  <c r="I613"/>
  <c r="I484"/>
  <c r="I480"/>
  <c r="I476"/>
  <c r="I472"/>
  <c r="I468"/>
  <c r="I464"/>
  <c r="I460"/>
  <c r="I456"/>
  <c r="I452"/>
  <c r="I448"/>
  <c r="I444"/>
  <c r="I440"/>
  <c r="I436"/>
  <c r="I432"/>
  <c r="I428"/>
  <c r="I424"/>
  <c r="I420"/>
  <c r="I416"/>
  <c r="I412"/>
  <c r="I408"/>
  <c r="I404"/>
  <c r="I400"/>
  <c r="I396"/>
  <c r="I392"/>
  <c r="I388"/>
  <c r="I384"/>
  <c r="I380"/>
  <c r="I376"/>
  <c r="I372"/>
  <c r="I368"/>
  <c r="I364"/>
  <c r="I360"/>
  <c r="I356"/>
  <c r="I608"/>
  <c r="I604"/>
  <c r="I600"/>
  <c r="I596"/>
  <c r="I592"/>
  <c r="I588"/>
  <c r="I584"/>
  <c r="I580"/>
  <c r="I576"/>
  <c r="I572"/>
  <c r="I568"/>
  <c r="I564"/>
  <c r="I560"/>
  <c r="I556"/>
  <c r="I552"/>
  <c r="I548"/>
  <c r="I544"/>
  <c r="I540"/>
  <c r="I536"/>
  <c r="I532"/>
  <c r="I528"/>
  <c r="I524"/>
  <c r="I520"/>
  <c r="I516"/>
  <c r="I512"/>
  <c r="I508"/>
  <c r="I504"/>
  <c r="I500"/>
  <c r="I496"/>
  <c r="I492"/>
  <c r="I488"/>
  <c r="I353"/>
  <c r="I349"/>
  <c r="I345"/>
  <c r="I341"/>
  <c r="I337"/>
  <c r="I333"/>
  <c r="I329"/>
  <c r="I325"/>
  <c r="I323"/>
  <c r="I321"/>
  <c r="I319"/>
  <c r="I317"/>
  <c r="I315"/>
  <c r="I313"/>
  <c r="I311"/>
  <c r="I309"/>
  <c r="I307"/>
  <c r="I305"/>
  <c r="I303"/>
  <c r="I301"/>
  <c r="I299"/>
  <c r="I297"/>
  <c r="I295"/>
  <c r="I293"/>
  <c r="I291"/>
  <c r="I289"/>
  <c r="I287"/>
  <c r="I285"/>
  <c r="I283"/>
  <c r="I281"/>
  <c r="I279"/>
  <c r="I277"/>
  <c r="I275"/>
  <c r="I273"/>
  <c r="I271"/>
  <c r="I269"/>
  <c r="I267"/>
  <c r="I265"/>
  <c r="I263"/>
  <c r="I261"/>
  <c r="I259"/>
  <c r="I257"/>
  <c r="I255"/>
  <c r="I253"/>
  <c r="I251"/>
  <c r="I249"/>
  <c r="I247"/>
  <c r="I245"/>
  <c r="I243"/>
  <c r="I241"/>
  <c r="I239"/>
  <c r="I237"/>
  <c r="I235"/>
  <c r="I233"/>
  <c r="I231"/>
  <c r="I229"/>
  <c r="I227"/>
  <c r="I225"/>
  <c r="I223"/>
  <c r="I221"/>
  <c r="I219"/>
  <c r="I217"/>
  <c r="I215"/>
  <c r="I213"/>
  <c r="I211"/>
  <c r="I209"/>
  <c r="I207"/>
  <c r="I205"/>
  <c r="I203"/>
  <c r="I201"/>
  <c r="I199"/>
  <c r="I197"/>
  <c r="I195"/>
  <c r="I193"/>
  <c r="I191"/>
  <c r="I189"/>
  <c r="I187"/>
  <c r="I185"/>
  <c r="I183"/>
  <c r="I181"/>
  <c r="I179"/>
  <c r="I177"/>
  <c r="I175"/>
  <c r="I173"/>
  <c r="I171"/>
  <c r="I169"/>
  <c r="I167"/>
  <c r="I165"/>
  <c r="I163"/>
  <c r="I161"/>
  <c r="I159"/>
  <c r="I157"/>
  <c r="I155"/>
  <c r="I153"/>
  <c r="I151"/>
  <c r="I149"/>
  <c r="I147"/>
  <c r="I145"/>
  <c r="I143"/>
  <c r="I141"/>
  <c r="I139"/>
  <c r="I137"/>
  <c r="I135"/>
  <c r="I133"/>
  <c r="I131"/>
  <c r="I129"/>
  <c r="I127"/>
  <c r="I125"/>
  <c r="I123"/>
  <c r="I121"/>
  <c r="I119"/>
  <c r="I117"/>
  <c r="I115"/>
  <c r="I113"/>
  <c r="I111"/>
  <c r="I109"/>
  <c r="I107"/>
  <c r="I105"/>
  <c r="I103"/>
  <c r="I101"/>
  <c r="I99"/>
  <c r="I97"/>
  <c r="I95"/>
  <c r="I93"/>
  <c r="I91"/>
  <c r="I89"/>
  <c r="I87"/>
  <c r="I85"/>
  <c r="I83"/>
  <c r="I81"/>
  <c r="I79"/>
  <c r="I77"/>
  <c r="I75"/>
  <c r="I73"/>
  <c r="I71"/>
  <c r="I69"/>
  <c r="I196"/>
  <c r="I192"/>
  <c r="I188"/>
  <c r="I180"/>
  <c r="I172"/>
  <c r="I164"/>
  <c r="I156"/>
  <c r="I148"/>
  <c r="I140"/>
  <c r="I132"/>
  <c r="I124"/>
  <c r="I116"/>
  <c r="I104"/>
  <c r="I96"/>
  <c r="I88"/>
  <c r="I80"/>
  <c r="I72"/>
  <c r="I64"/>
  <c r="I60"/>
  <c r="I56"/>
  <c r="I52"/>
  <c r="I48"/>
  <c r="I44"/>
  <c r="I40"/>
  <c r="I36"/>
  <c r="I32"/>
  <c r="I28"/>
  <c r="I24"/>
  <c r="I18"/>
  <c r="I14"/>
  <c r="I10"/>
  <c r="I6"/>
  <c r="I2"/>
  <c r="I198"/>
  <c r="I194"/>
  <c r="I190"/>
  <c r="I186"/>
  <c r="I182"/>
  <c r="I178"/>
  <c r="I174"/>
  <c r="I170"/>
  <c r="I166"/>
  <c r="I162"/>
  <c r="I158"/>
  <c r="I154"/>
  <c r="I150"/>
  <c r="I146"/>
  <c r="I142"/>
  <c r="I138"/>
  <c r="I134"/>
  <c r="I130"/>
  <c r="I126"/>
  <c r="I122"/>
  <c r="I118"/>
  <c r="I114"/>
  <c r="I110"/>
  <c r="I106"/>
  <c r="I102"/>
  <c r="I98"/>
  <c r="I94"/>
  <c r="I90"/>
  <c r="I86"/>
  <c r="I82"/>
  <c r="I78"/>
  <c r="I74"/>
  <c r="I70"/>
  <c r="I67"/>
  <c r="I65"/>
  <c r="I63"/>
  <c r="I61"/>
  <c r="I59"/>
  <c r="I57"/>
  <c r="I55"/>
  <c r="I53"/>
  <c r="I51"/>
  <c r="I49"/>
  <c r="I47"/>
  <c r="I45"/>
  <c r="I43"/>
  <c r="I41"/>
  <c r="I39"/>
  <c r="I37"/>
  <c r="I35"/>
  <c r="I33"/>
  <c r="I31"/>
  <c r="I29"/>
  <c r="I27"/>
  <c r="I25"/>
  <c r="I23"/>
  <c r="I21"/>
  <c r="I19"/>
  <c r="I17"/>
  <c r="I15"/>
  <c r="I13"/>
  <c r="I11"/>
  <c r="I9"/>
  <c r="I7"/>
  <c r="I5"/>
  <c r="I3"/>
  <c r="I184"/>
  <c r="I176"/>
  <c r="I168"/>
  <c r="I160"/>
  <c r="I152"/>
  <c r="I144"/>
  <c r="I136"/>
  <c r="I128"/>
  <c r="I120"/>
  <c r="I112"/>
  <c r="I108"/>
  <c r="I100"/>
  <c r="I92"/>
  <c r="I84"/>
  <c r="I76"/>
  <c r="I68"/>
  <c r="I66"/>
  <c r="I62"/>
  <c r="I58"/>
  <c r="I54"/>
  <c r="I50"/>
  <c r="I46"/>
  <c r="I42"/>
  <c r="I38"/>
  <c r="I34"/>
  <c r="I30"/>
  <c r="I26"/>
  <c r="I22"/>
  <c r="I20"/>
  <c r="I16"/>
  <c r="I12"/>
  <c r="I8"/>
  <c r="I4"/>
  <c r="M5" i="11"/>
  <c r="K5"/>
  <c r="I5"/>
  <c r="G5"/>
  <c r="B5"/>
  <c r="L5"/>
  <c r="J5"/>
  <c r="H5"/>
  <c r="F5"/>
  <c r="C5"/>
  <c r="E5"/>
  <c r="D5"/>
  <c r="A3" i="12" l="1"/>
  <c r="K4" i="10"/>
  <c r="L4" s="1"/>
  <c r="K8"/>
  <c r="L8" s="1"/>
  <c r="K12"/>
  <c r="L12" s="1"/>
  <c r="K16"/>
  <c r="L16" s="1"/>
  <c r="K20"/>
  <c r="L20" s="1"/>
  <c r="K22"/>
  <c r="L22" s="1"/>
  <c r="K26"/>
  <c r="L26" s="1"/>
  <c r="K30"/>
  <c r="L30" s="1"/>
  <c r="K34"/>
  <c r="L34" s="1"/>
  <c r="K38"/>
  <c r="L38" s="1"/>
  <c r="K42"/>
  <c r="L42" s="1"/>
  <c r="K46"/>
  <c r="L46" s="1"/>
  <c r="K50"/>
  <c r="L50" s="1"/>
  <c r="K54"/>
  <c r="L54" s="1"/>
  <c r="K58"/>
  <c r="L58" s="1"/>
  <c r="K62"/>
  <c r="L62" s="1"/>
  <c r="K66"/>
  <c r="L66" s="1"/>
  <c r="K68"/>
  <c r="L68" s="1"/>
  <c r="K76"/>
  <c r="L76" s="1"/>
  <c r="K84"/>
  <c r="L84" s="1"/>
  <c r="K92"/>
  <c r="L92" s="1"/>
  <c r="K100"/>
  <c r="L100" s="1"/>
  <c r="K108"/>
  <c r="L108" s="1"/>
  <c r="K112"/>
  <c r="L112" s="1"/>
  <c r="K120"/>
  <c r="L120" s="1"/>
  <c r="K128"/>
  <c r="L128" s="1"/>
  <c r="K136"/>
  <c r="L136" s="1"/>
  <c r="K144"/>
  <c r="L144" s="1"/>
  <c r="K152"/>
  <c r="L152" s="1"/>
  <c r="K160"/>
  <c r="L160" s="1"/>
  <c r="K168"/>
  <c r="L168" s="1"/>
  <c r="K176"/>
  <c r="L176" s="1"/>
  <c r="K184"/>
  <c r="L184" s="1"/>
  <c r="K3"/>
  <c r="L3" s="1"/>
  <c r="K5"/>
  <c r="L5" s="1"/>
  <c r="K7"/>
  <c r="L7" s="1"/>
  <c r="K9"/>
  <c r="L9" s="1"/>
  <c r="K11"/>
  <c r="L11" s="1"/>
  <c r="K13"/>
  <c r="L13" s="1"/>
  <c r="K15"/>
  <c r="L15" s="1"/>
  <c r="K17"/>
  <c r="L17" s="1"/>
  <c r="K19"/>
  <c r="L19" s="1"/>
  <c r="K21"/>
  <c r="L21" s="1"/>
  <c r="K23"/>
  <c r="L23" s="1"/>
  <c r="K25"/>
  <c r="L25" s="1"/>
  <c r="K27"/>
  <c r="L27" s="1"/>
  <c r="K29"/>
  <c r="L29" s="1"/>
  <c r="K31"/>
  <c r="L31" s="1"/>
  <c r="K33"/>
  <c r="L33" s="1"/>
  <c r="K35"/>
  <c r="L35" s="1"/>
  <c r="K37"/>
  <c r="L37" s="1"/>
  <c r="K39"/>
  <c r="L39" s="1"/>
  <c r="K41"/>
  <c r="L41" s="1"/>
  <c r="K43"/>
  <c r="L43" s="1"/>
  <c r="K45"/>
  <c r="L45" s="1"/>
  <c r="K47"/>
  <c r="L47" s="1"/>
  <c r="K49"/>
  <c r="L49" s="1"/>
  <c r="K51"/>
  <c r="L51" s="1"/>
  <c r="K53"/>
  <c r="L53" s="1"/>
  <c r="K55"/>
  <c r="L55" s="1"/>
  <c r="K57"/>
  <c r="L57" s="1"/>
  <c r="K59"/>
  <c r="L59" s="1"/>
  <c r="K61"/>
  <c r="L61" s="1"/>
  <c r="K63"/>
  <c r="L63" s="1"/>
  <c r="K65"/>
  <c r="L65" s="1"/>
  <c r="K67"/>
  <c r="L67" s="1"/>
  <c r="K70"/>
  <c r="L70" s="1"/>
  <c r="K74"/>
  <c r="L74" s="1"/>
  <c r="K78"/>
  <c r="L78" s="1"/>
  <c r="K82"/>
  <c r="L82" s="1"/>
  <c r="K86"/>
  <c r="L86" s="1"/>
  <c r="K90"/>
  <c r="L90" s="1"/>
  <c r="K94"/>
  <c r="L94" s="1"/>
  <c r="K98"/>
  <c r="L98" s="1"/>
  <c r="K102"/>
  <c r="L102" s="1"/>
  <c r="K106"/>
  <c r="L106" s="1"/>
  <c r="K110"/>
  <c r="L110" s="1"/>
  <c r="K114"/>
  <c r="L114" s="1"/>
  <c r="K118"/>
  <c r="L118" s="1"/>
  <c r="K122"/>
  <c r="L122" s="1"/>
  <c r="K126"/>
  <c r="L126" s="1"/>
  <c r="K130"/>
  <c r="L130" s="1"/>
  <c r="K134"/>
  <c r="L134" s="1"/>
  <c r="K138"/>
  <c r="L138" s="1"/>
  <c r="K142"/>
  <c r="L142" s="1"/>
  <c r="K146"/>
  <c r="L146" s="1"/>
  <c r="K150"/>
  <c r="L150" s="1"/>
  <c r="K154"/>
  <c r="L154" s="1"/>
  <c r="K158"/>
  <c r="L158" s="1"/>
  <c r="K162"/>
  <c r="L162" s="1"/>
  <c r="K166"/>
  <c r="L166" s="1"/>
  <c r="K170"/>
  <c r="L170" s="1"/>
  <c r="K174"/>
  <c r="L174" s="1"/>
  <c r="K178"/>
  <c r="L178" s="1"/>
  <c r="K182"/>
  <c r="L182" s="1"/>
  <c r="K186"/>
  <c r="L186" s="1"/>
  <c r="K190"/>
  <c r="L190" s="1"/>
  <c r="K194"/>
  <c r="L194" s="1"/>
  <c r="K198"/>
  <c r="L198" s="1"/>
  <c r="K2"/>
  <c r="L2" s="1"/>
  <c r="K6"/>
  <c r="L6" s="1"/>
  <c r="K10"/>
  <c r="L10" s="1"/>
  <c r="K14"/>
  <c r="L14" s="1"/>
  <c r="K18"/>
  <c r="L18" s="1"/>
  <c r="K24"/>
  <c r="L24" s="1"/>
  <c r="K28"/>
  <c r="L28" s="1"/>
  <c r="K32"/>
  <c r="L32" s="1"/>
  <c r="K36"/>
  <c r="L36" s="1"/>
  <c r="K40"/>
  <c r="L40" s="1"/>
  <c r="K44"/>
  <c r="L44" s="1"/>
  <c r="K48"/>
  <c r="L48" s="1"/>
  <c r="K52"/>
  <c r="L52" s="1"/>
  <c r="K56"/>
  <c r="L56" s="1"/>
  <c r="K60"/>
  <c r="L60" s="1"/>
  <c r="K64"/>
  <c r="L64" s="1"/>
  <c r="K72"/>
  <c r="L72" s="1"/>
  <c r="K80"/>
  <c r="L80" s="1"/>
  <c r="K88"/>
  <c r="L88" s="1"/>
  <c r="K96"/>
  <c r="L96" s="1"/>
  <c r="K104"/>
  <c r="L104" s="1"/>
  <c r="K116"/>
  <c r="L116" s="1"/>
  <c r="K124"/>
  <c r="L124" s="1"/>
  <c r="K132"/>
  <c r="L132" s="1"/>
  <c r="K140"/>
  <c r="L140" s="1"/>
  <c r="K148"/>
  <c r="L148" s="1"/>
  <c r="K156"/>
  <c r="L156" s="1"/>
  <c r="K164"/>
  <c r="L164" s="1"/>
  <c r="K172"/>
  <c r="L172" s="1"/>
  <c r="K180"/>
  <c r="L180" s="1"/>
  <c r="K188"/>
  <c r="L188" s="1"/>
  <c r="K192"/>
  <c r="L192" s="1"/>
  <c r="K196"/>
  <c r="L196" s="1"/>
  <c r="K69"/>
  <c r="L69" s="1"/>
  <c r="K71"/>
  <c r="L71" s="1"/>
  <c r="K73"/>
  <c r="L73" s="1"/>
  <c r="K75"/>
  <c r="L75" s="1"/>
  <c r="K77"/>
  <c r="L77" s="1"/>
  <c r="K79"/>
  <c r="L79" s="1"/>
  <c r="K81"/>
  <c r="L81" s="1"/>
  <c r="K83"/>
  <c r="L83" s="1"/>
  <c r="K85"/>
  <c r="L85" s="1"/>
  <c r="K87"/>
  <c r="L87" s="1"/>
  <c r="K89"/>
  <c r="L89" s="1"/>
  <c r="K91"/>
  <c r="L91" s="1"/>
  <c r="K93"/>
  <c r="L93" s="1"/>
  <c r="K95"/>
  <c r="L95" s="1"/>
  <c r="K97"/>
  <c r="L97" s="1"/>
  <c r="K99"/>
  <c r="L99" s="1"/>
  <c r="K101"/>
  <c r="L101" s="1"/>
  <c r="K103"/>
  <c r="L103" s="1"/>
  <c r="K105"/>
  <c r="L105" s="1"/>
  <c r="K107"/>
  <c r="L107" s="1"/>
  <c r="K109"/>
  <c r="L109" s="1"/>
  <c r="K111"/>
  <c r="L111" s="1"/>
  <c r="K113"/>
  <c r="L113" s="1"/>
  <c r="K115"/>
  <c r="L115" s="1"/>
  <c r="K117"/>
  <c r="L117" s="1"/>
  <c r="K119"/>
  <c r="L119" s="1"/>
  <c r="K121"/>
  <c r="L121" s="1"/>
  <c r="K123"/>
  <c r="L123" s="1"/>
  <c r="K125"/>
  <c r="L125" s="1"/>
  <c r="K127"/>
  <c r="L127" s="1"/>
  <c r="K129"/>
  <c r="L129" s="1"/>
  <c r="K131"/>
  <c r="L131" s="1"/>
  <c r="K133"/>
  <c r="L133" s="1"/>
  <c r="K135"/>
  <c r="L135" s="1"/>
  <c r="K137"/>
  <c r="L137" s="1"/>
  <c r="K139"/>
  <c r="L139" s="1"/>
  <c r="K141"/>
  <c r="L141" s="1"/>
  <c r="K143"/>
  <c r="L143" s="1"/>
  <c r="K145"/>
  <c r="L145" s="1"/>
  <c r="K147"/>
  <c r="L147" s="1"/>
  <c r="K149"/>
  <c r="L149" s="1"/>
  <c r="K151"/>
  <c r="L151" s="1"/>
  <c r="K153"/>
  <c r="L153" s="1"/>
  <c r="K155"/>
  <c r="L155" s="1"/>
  <c r="K157"/>
  <c r="L157" s="1"/>
  <c r="K159"/>
  <c r="L159" s="1"/>
  <c r="K161"/>
  <c r="L161" s="1"/>
  <c r="K163"/>
  <c r="L163" s="1"/>
  <c r="K165"/>
  <c r="L165" s="1"/>
  <c r="K167"/>
  <c r="L167" s="1"/>
  <c r="K169"/>
  <c r="L169" s="1"/>
  <c r="K171"/>
  <c r="L171" s="1"/>
  <c r="K173"/>
  <c r="L173" s="1"/>
  <c r="K175"/>
  <c r="L175" s="1"/>
  <c r="K177"/>
  <c r="L177" s="1"/>
  <c r="K179"/>
  <c r="L179" s="1"/>
  <c r="K181"/>
  <c r="L181" s="1"/>
  <c r="K183"/>
  <c r="L183" s="1"/>
  <c r="K185"/>
  <c r="L185" s="1"/>
  <c r="K187"/>
  <c r="L187" s="1"/>
  <c r="K189"/>
  <c r="L189" s="1"/>
  <c r="K191"/>
  <c r="L191" s="1"/>
  <c r="K193"/>
  <c r="L193" s="1"/>
  <c r="K195"/>
  <c r="L195" s="1"/>
  <c r="K197"/>
  <c r="L197" s="1"/>
  <c r="K199"/>
  <c r="L199" s="1"/>
  <c r="K201"/>
  <c r="L201" s="1"/>
  <c r="K203"/>
  <c r="L203" s="1"/>
  <c r="K205"/>
  <c r="L205" s="1"/>
  <c r="K207"/>
  <c r="L207" s="1"/>
  <c r="K209"/>
  <c r="L209" s="1"/>
  <c r="K211"/>
  <c r="L211" s="1"/>
  <c r="K213"/>
  <c r="L213" s="1"/>
  <c r="K215"/>
  <c r="L215" s="1"/>
  <c r="K217"/>
  <c r="L217" s="1"/>
  <c r="K219"/>
  <c r="L219" s="1"/>
  <c r="K221"/>
  <c r="L221" s="1"/>
  <c r="K223"/>
  <c r="L223" s="1"/>
  <c r="K225"/>
  <c r="L225" s="1"/>
  <c r="K227"/>
  <c r="L227" s="1"/>
  <c r="K229"/>
  <c r="L229" s="1"/>
  <c r="K231"/>
  <c r="L231" s="1"/>
  <c r="K233"/>
  <c r="L233" s="1"/>
  <c r="K235"/>
  <c r="L235" s="1"/>
  <c r="K237"/>
  <c r="L237" s="1"/>
  <c r="K239"/>
  <c r="L239" s="1"/>
  <c r="K241"/>
  <c r="L241" s="1"/>
  <c r="K243"/>
  <c r="L243" s="1"/>
  <c r="K245"/>
  <c r="L245" s="1"/>
  <c r="K247"/>
  <c r="L247" s="1"/>
  <c r="K249"/>
  <c r="L249" s="1"/>
  <c r="K251"/>
  <c r="L251" s="1"/>
  <c r="K253"/>
  <c r="L253" s="1"/>
  <c r="K255"/>
  <c r="L255" s="1"/>
  <c r="K257"/>
  <c r="L257" s="1"/>
  <c r="K259"/>
  <c r="L259" s="1"/>
  <c r="K261"/>
  <c r="L261" s="1"/>
  <c r="K263"/>
  <c r="L263" s="1"/>
  <c r="K265"/>
  <c r="L265" s="1"/>
  <c r="K267"/>
  <c r="L267" s="1"/>
  <c r="K269"/>
  <c r="L269" s="1"/>
  <c r="K271"/>
  <c r="L271" s="1"/>
  <c r="K273"/>
  <c r="L273" s="1"/>
  <c r="K275"/>
  <c r="L275" s="1"/>
  <c r="K277"/>
  <c r="L277" s="1"/>
  <c r="K279"/>
  <c r="L279" s="1"/>
  <c r="K281"/>
  <c r="L281" s="1"/>
  <c r="K283"/>
  <c r="L283" s="1"/>
  <c r="K285"/>
  <c r="L285" s="1"/>
  <c r="K287"/>
  <c r="L287" s="1"/>
  <c r="K289"/>
  <c r="L289" s="1"/>
  <c r="K291"/>
  <c r="L291" s="1"/>
  <c r="K293"/>
  <c r="L293" s="1"/>
  <c r="K295"/>
  <c r="L295" s="1"/>
  <c r="K297"/>
  <c r="L297" s="1"/>
  <c r="K299"/>
  <c r="L299" s="1"/>
  <c r="K301"/>
  <c r="L301" s="1"/>
  <c r="K303"/>
  <c r="L303" s="1"/>
  <c r="K305"/>
  <c r="L305" s="1"/>
  <c r="K307"/>
  <c r="L307" s="1"/>
  <c r="K309"/>
  <c r="L309" s="1"/>
  <c r="K311"/>
  <c r="L311" s="1"/>
  <c r="K313"/>
  <c r="L313" s="1"/>
  <c r="K315"/>
  <c r="L315" s="1"/>
  <c r="K317"/>
  <c r="L317" s="1"/>
  <c r="K319"/>
  <c r="L319" s="1"/>
  <c r="K321"/>
  <c r="L321" s="1"/>
  <c r="K323"/>
  <c r="L323" s="1"/>
  <c r="K325"/>
  <c r="L325" s="1"/>
  <c r="K329"/>
  <c r="L329" s="1"/>
  <c r="K333"/>
  <c r="L333" s="1"/>
  <c r="K337"/>
  <c r="L337" s="1"/>
  <c r="K341"/>
  <c r="L341" s="1"/>
  <c r="K345"/>
  <c r="L345" s="1"/>
  <c r="K349"/>
  <c r="L349" s="1"/>
  <c r="K353"/>
  <c r="L353" s="1"/>
  <c r="K488"/>
  <c r="L488" s="1"/>
  <c r="K492"/>
  <c r="L492" s="1"/>
  <c r="K496"/>
  <c r="L496" s="1"/>
  <c r="K500"/>
  <c r="L500" s="1"/>
  <c r="K504"/>
  <c r="L504" s="1"/>
  <c r="K508"/>
  <c r="L508" s="1"/>
  <c r="K512"/>
  <c r="L512" s="1"/>
  <c r="K516"/>
  <c r="L516" s="1"/>
  <c r="K520"/>
  <c r="L520" s="1"/>
  <c r="K524"/>
  <c r="L524" s="1"/>
  <c r="K528"/>
  <c r="L528" s="1"/>
  <c r="K532"/>
  <c r="L532" s="1"/>
  <c r="K536"/>
  <c r="L536" s="1"/>
  <c r="K540"/>
  <c r="L540" s="1"/>
  <c r="K544"/>
  <c r="L544" s="1"/>
  <c r="K548"/>
  <c r="L548" s="1"/>
  <c r="K552"/>
  <c r="L552" s="1"/>
  <c r="K556"/>
  <c r="L556" s="1"/>
  <c r="K560"/>
  <c r="L560" s="1"/>
  <c r="K564"/>
  <c r="L564" s="1"/>
  <c r="K568"/>
  <c r="L568" s="1"/>
  <c r="K572"/>
  <c r="L572" s="1"/>
  <c r="K576"/>
  <c r="L576" s="1"/>
  <c r="K580"/>
  <c r="L580" s="1"/>
  <c r="K584"/>
  <c r="L584" s="1"/>
  <c r="K588"/>
  <c r="L588" s="1"/>
  <c r="K592"/>
  <c r="L592" s="1"/>
  <c r="K596"/>
  <c r="L596" s="1"/>
  <c r="K600"/>
  <c r="L600" s="1"/>
  <c r="K604"/>
  <c r="L604" s="1"/>
  <c r="K608"/>
  <c r="L608" s="1"/>
  <c r="K356"/>
  <c r="L356" s="1"/>
  <c r="K360"/>
  <c r="L360" s="1"/>
  <c r="K364"/>
  <c r="L364" s="1"/>
  <c r="K368"/>
  <c r="L368" s="1"/>
  <c r="K372"/>
  <c r="L372" s="1"/>
  <c r="K376"/>
  <c r="L376" s="1"/>
  <c r="K380"/>
  <c r="L380" s="1"/>
  <c r="K384"/>
  <c r="L384" s="1"/>
  <c r="K388"/>
  <c r="L388" s="1"/>
  <c r="K392"/>
  <c r="L392" s="1"/>
  <c r="K396"/>
  <c r="L396" s="1"/>
  <c r="K400"/>
  <c r="L400" s="1"/>
  <c r="K404"/>
  <c r="L404" s="1"/>
  <c r="K408"/>
  <c r="L408" s="1"/>
  <c r="K412"/>
  <c r="L412" s="1"/>
  <c r="K416"/>
  <c r="L416" s="1"/>
  <c r="K420"/>
  <c r="L420" s="1"/>
  <c r="K424"/>
  <c r="L424" s="1"/>
  <c r="K428"/>
  <c r="L428" s="1"/>
  <c r="K432"/>
  <c r="L432" s="1"/>
  <c r="K436"/>
  <c r="L436" s="1"/>
  <c r="K440"/>
  <c r="L440" s="1"/>
  <c r="K444"/>
  <c r="L444" s="1"/>
  <c r="K448"/>
  <c r="L448" s="1"/>
  <c r="K452"/>
  <c r="L452" s="1"/>
  <c r="K456"/>
  <c r="L456" s="1"/>
  <c r="K460"/>
  <c r="L460" s="1"/>
  <c r="K464"/>
  <c r="L464" s="1"/>
  <c r="K468"/>
  <c r="L468" s="1"/>
  <c r="K472"/>
  <c r="L472" s="1"/>
  <c r="K476"/>
  <c r="L476" s="1"/>
  <c r="K480"/>
  <c r="L480" s="1"/>
  <c r="K484"/>
  <c r="L484" s="1"/>
  <c r="K613"/>
  <c r="L613" s="1"/>
  <c r="K617"/>
  <c r="L617" s="1"/>
  <c r="K621"/>
  <c r="L621" s="1"/>
  <c r="K625"/>
  <c r="L625" s="1"/>
  <c r="K629"/>
  <c r="L629" s="1"/>
  <c r="K633"/>
  <c r="L633" s="1"/>
  <c r="K637"/>
  <c r="L637" s="1"/>
  <c r="K641"/>
  <c r="L641" s="1"/>
  <c r="K645"/>
  <c r="L645" s="1"/>
  <c r="K649"/>
  <c r="L649" s="1"/>
  <c r="K653"/>
  <c r="L653" s="1"/>
  <c r="K657"/>
  <c r="L657" s="1"/>
  <c r="K661"/>
  <c r="L661" s="1"/>
  <c r="K665"/>
  <c r="L665" s="1"/>
  <c r="K669"/>
  <c r="L669" s="1"/>
  <c r="K673"/>
  <c r="L673" s="1"/>
  <c r="K677"/>
  <c r="L677" s="1"/>
  <c r="K681"/>
  <c r="L681" s="1"/>
  <c r="K685"/>
  <c r="L685" s="1"/>
  <c r="K689"/>
  <c r="L689" s="1"/>
  <c r="K693"/>
  <c r="L693" s="1"/>
  <c r="K697"/>
  <c r="L697" s="1"/>
  <c r="K701"/>
  <c r="L701" s="1"/>
  <c r="K705"/>
  <c r="L705" s="1"/>
  <c r="K709"/>
  <c r="L709" s="1"/>
  <c r="K713"/>
  <c r="L713" s="1"/>
  <c r="K717"/>
  <c r="L717" s="1"/>
  <c r="K721"/>
  <c r="L721" s="1"/>
  <c r="K725"/>
  <c r="L725" s="1"/>
  <c r="K729"/>
  <c r="L729" s="1"/>
  <c r="K733"/>
  <c r="L733" s="1"/>
  <c r="K737"/>
  <c r="L737" s="1"/>
  <c r="K741"/>
  <c r="L741" s="1"/>
  <c r="K745"/>
  <c r="L745" s="1"/>
  <c r="K749"/>
  <c r="L749" s="1"/>
  <c r="K753"/>
  <c r="L753" s="1"/>
  <c r="K757"/>
  <c r="L757" s="1"/>
  <c r="K761"/>
  <c r="L761" s="1"/>
  <c r="K765"/>
  <c r="L765" s="1"/>
  <c r="K769"/>
  <c r="L769" s="1"/>
  <c r="K773"/>
  <c r="L773" s="1"/>
  <c r="K777"/>
  <c r="L777" s="1"/>
  <c r="K781"/>
  <c r="L781" s="1"/>
  <c r="K785"/>
  <c r="L785" s="1"/>
  <c r="K789"/>
  <c r="L789" s="1"/>
  <c r="K793"/>
  <c r="L793" s="1"/>
  <c r="K797"/>
  <c r="L797" s="1"/>
  <c r="K801"/>
  <c r="L801" s="1"/>
  <c r="K805"/>
  <c r="L805" s="1"/>
  <c r="K809"/>
  <c r="L809" s="1"/>
  <c r="K813"/>
  <c r="L813" s="1"/>
  <c r="K817"/>
  <c r="L817" s="1"/>
  <c r="K821"/>
  <c r="L821" s="1"/>
  <c r="K825"/>
  <c r="L825" s="1"/>
  <c r="K829"/>
  <c r="L829" s="1"/>
  <c r="K833"/>
  <c r="L833" s="1"/>
  <c r="K200"/>
  <c r="L200" s="1"/>
  <c r="K202"/>
  <c r="L202" s="1"/>
  <c r="K204"/>
  <c r="L204" s="1"/>
  <c r="K206"/>
  <c r="L206" s="1"/>
  <c r="K208"/>
  <c r="L208" s="1"/>
  <c r="K210"/>
  <c r="L210" s="1"/>
  <c r="K212"/>
  <c r="L212" s="1"/>
  <c r="K214"/>
  <c r="L214" s="1"/>
  <c r="K216"/>
  <c r="L216" s="1"/>
  <c r="K218"/>
  <c r="L218" s="1"/>
  <c r="K220"/>
  <c r="L220" s="1"/>
  <c r="K222"/>
  <c r="L222" s="1"/>
  <c r="K224"/>
  <c r="L224" s="1"/>
  <c r="K226"/>
  <c r="L226" s="1"/>
  <c r="K228"/>
  <c r="L228" s="1"/>
  <c r="K230"/>
  <c r="L230" s="1"/>
  <c r="K232"/>
  <c r="L232" s="1"/>
  <c r="K234"/>
  <c r="L234" s="1"/>
  <c r="K236"/>
  <c r="L236" s="1"/>
  <c r="K238"/>
  <c r="L238" s="1"/>
  <c r="K240"/>
  <c r="L240" s="1"/>
  <c r="K242"/>
  <c r="L242" s="1"/>
  <c r="K244"/>
  <c r="L244" s="1"/>
  <c r="K246"/>
  <c r="L246" s="1"/>
  <c r="K248"/>
  <c r="L248" s="1"/>
  <c r="K250"/>
  <c r="L250" s="1"/>
  <c r="K252"/>
  <c r="L252" s="1"/>
  <c r="K254"/>
  <c r="L254" s="1"/>
  <c r="K256"/>
  <c r="L256" s="1"/>
  <c r="K258"/>
  <c r="L258" s="1"/>
  <c r="K260"/>
  <c r="L260" s="1"/>
  <c r="K262"/>
  <c r="L262" s="1"/>
  <c r="K264"/>
  <c r="L264" s="1"/>
  <c r="K266"/>
  <c r="L266" s="1"/>
  <c r="K268"/>
  <c r="L268" s="1"/>
  <c r="K270"/>
  <c r="L270" s="1"/>
  <c r="K272"/>
  <c r="L272" s="1"/>
  <c r="K274"/>
  <c r="L274" s="1"/>
  <c r="K276"/>
  <c r="L276" s="1"/>
  <c r="K278"/>
  <c r="L278" s="1"/>
  <c r="K280"/>
  <c r="L280" s="1"/>
  <c r="K282"/>
  <c r="L282" s="1"/>
  <c r="K284"/>
  <c r="L284" s="1"/>
  <c r="K286"/>
  <c r="L286" s="1"/>
  <c r="K288"/>
  <c r="L288" s="1"/>
  <c r="K290"/>
  <c r="L290" s="1"/>
  <c r="K292"/>
  <c r="L292" s="1"/>
  <c r="K294"/>
  <c r="L294" s="1"/>
  <c r="K296"/>
  <c r="L296" s="1"/>
  <c r="K298"/>
  <c r="L298" s="1"/>
  <c r="K300"/>
  <c r="L300" s="1"/>
  <c r="K302"/>
  <c r="L302" s="1"/>
  <c r="K304"/>
  <c r="L304" s="1"/>
  <c r="K306"/>
  <c r="L306" s="1"/>
  <c r="K308"/>
  <c r="L308" s="1"/>
  <c r="K310"/>
  <c r="L310" s="1"/>
  <c r="K312"/>
  <c r="L312" s="1"/>
  <c r="K314"/>
  <c r="L314" s="1"/>
  <c r="K316"/>
  <c r="L316" s="1"/>
  <c r="K318"/>
  <c r="L318" s="1"/>
  <c r="K320"/>
  <c r="L320" s="1"/>
  <c r="K322"/>
  <c r="L322" s="1"/>
  <c r="K324"/>
  <c r="L324" s="1"/>
  <c r="K327"/>
  <c r="L327" s="1"/>
  <c r="K331"/>
  <c r="L331" s="1"/>
  <c r="K335"/>
  <c r="L335" s="1"/>
  <c r="K339"/>
  <c r="L339" s="1"/>
  <c r="K343"/>
  <c r="L343" s="1"/>
  <c r="K347"/>
  <c r="L347" s="1"/>
  <c r="K351"/>
  <c r="L351" s="1"/>
  <c r="K355"/>
  <c r="L355" s="1"/>
  <c r="K490"/>
  <c r="L490" s="1"/>
  <c r="K494"/>
  <c r="L494" s="1"/>
  <c r="K498"/>
  <c r="L498" s="1"/>
  <c r="K502"/>
  <c r="L502" s="1"/>
  <c r="K506"/>
  <c r="L506" s="1"/>
  <c r="K510"/>
  <c r="L510" s="1"/>
  <c r="K514"/>
  <c r="L514" s="1"/>
  <c r="K518"/>
  <c r="L518" s="1"/>
  <c r="K522"/>
  <c r="L522" s="1"/>
  <c r="K526"/>
  <c r="L526" s="1"/>
  <c r="K530"/>
  <c r="L530" s="1"/>
  <c r="K534"/>
  <c r="L534" s="1"/>
  <c r="K538"/>
  <c r="L538" s="1"/>
  <c r="K542"/>
  <c r="L542" s="1"/>
  <c r="K546"/>
  <c r="L546" s="1"/>
  <c r="K550"/>
  <c r="L550" s="1"/>
  <c r="K554"/>
  <c r="L554" s="1"/>
  <c r="K558"/>
  <c r="L558" s="1"/>
  <c r="K562"/>
  <c r="L562" s="1"/>
  <c r="K566"/>
  <c r="L566" s="1"/>
  <c r="K570"/>
  <c r="L570" s="1"/>
  <c r="K574"/>
  <c r="L574" s="1"/>
  <c r="K578"/>
  <c r="L578" s="1"/>
  <c r="K582"/>
  <c r="L582" s="1"/>
  <c r="K586"/>
  <c r="L586" s="1"/>
  <c r="K590"/>
  <c r="L590" s="1"/>
  <c r="K594"/>
  <c r="L594" s="1"/>
  <c r="K598"/>
  <c r="L598" s="1"/>
  <c r="K602"/>
  <c r="L602" s="1"/>
  <c r="K606"/>
  <c r="L606" s="1"/>
  <c r="K610"/>
  <c r="L610" s="1"/>
  <c r="K358"/>
  <c r="L358" s="1"/>
  <c r="K362"/>
  <c r="L362" s="1"/>
  <c r="K366"/>
  <c r="L366" s="1"/>
  <c r="K370"/>
  <c r="L370" s="1"/>
  <c r="K374"/>
  <c r="L374" s="1"/>
  <c r="K378"/>
  <c r="L378" s="1"/>
  <c r="K382"/>
  <c r="L382" s="1"/>
  <c r="K386"/>
  <c r="L386" s="1"/>
  <c r="K390"/>
  <c r="L390" s="1"/>
  <c r="K394"/>
  <c r="L394" s="1"/>
  <c r="K398"/>
  <c r="L398" s="1"/>
  <c r="K402"/>
  <c r="L402" s="1"/>
  <c r="K406"/>
  <c r="L406" s="1"/>
  <c r="K410"/>
  <c r="L410" s="1"/>
  <c r="K414"/>
  <c r="L414" s="1"/>
  <c r="K418"/>
  <c r="L418" s="1"/>
  <c r="K422"/>
  <c r="L422" s="1"/>
  <c r="K426"/>
  <c r="L426" s="1"/>
  <c r="K430"/>
  <c r="L430" s="1"/>
  <c r="K434"/>
  <c r="L434" s="1"/>
  <c r="K438"/>
  <c r="L438" s="1"/>
  <c r="K442"/>
  <c r="L442" s="1"/>
  <c r="K446"/>
  <c r="L446" s="1"/>
  <c r="K450"/>
  <c r="L450" s="1"/>
  <c r="K454"/>
  <c r="L454" s="1"/>
  <c r="K458"/>
  <c r="L458" s="1"/>
  <c r="K462"/>
  <c r="L462" s="1"/>
  <c r="K466"/>
  <c r="L466" s="1"/>
  <c r="K470"/>
  <c r="L470" s="1"/>
  <c r="K474"/>
  <c r="L474" s="1"/>
  <c r="K478"/>
  <c r="L478" s="1"/>
  <c r="K482"/>
  <c r="L482" s="1"/>
  <c r="K486"/>
  <c r="L486" s="1"/>
  <c r="K615"/>
  <c r="L615" s="1"/>
  <c r="K619"/>
  <c r="L619" s="1"/>
  <c r="K623"/>
  <c r="L623" s="1"/>
  <c r="K627"/>
  <c r="L627" s="1"/>
  <c r="K631"/>
  <c r="L631" s="1"/>
  <c r="K635"/>
  <c r="L635" s="1"/>
  <c r="K639"/>
  <c r="L639" s="1"/>
  <c r="K643"/>
  <c r="L643" s="1"/>
  <c r="K647"/>
  <c r="L647" s="1"/>
  <c r="K651"/>
  <c r="L651" s="1"/>
  <c r="K655"/>
  <c r="L655" s="1"/>
  <c r="K659"/>
  <c r="L659" s="1"/>
  <c r="K663"/>
  <c r="L663" s="1"/>
  <c r="K667"/>
  <c r="L667" s="1"/>
  <c r="K671"/>
  <c r="L671" s="1"/>
  <c r="K675"/>
  <c r="L675" s="1"/>
  <c r="K679"/>
  <c r="L679" s="1"/>
  <c r="K683"/>
  <c r="L683" s="1"/>
  <c r="K687"/>
  <c r="L687" s="1"/>
  <c r="K691"/>
  <c r="L691" s="1"/>
  <c r="K695"/>
  <c r="L695" s="1"/>
  <c r="K699"/>
  <c r="L699" s="1"/>
  <c r="K703"/>
  <c r="L703" s="1"/>
  <c r="K707"/>
  <c r="L707" s="1"/>
  <c r="K711"/>
  <c r="L711" s="1"/>
  <c r="K715"/>
  <c r="L715" s="1"/>
  <c r="K719"/>
  <c r="L719" s="1"/>
  <c r="K723"/>
  <c r="L723" s="1"/>
  <c r="K727"/>
  <c r="L727" s="1"/>
  <c r="K731"/>
  <c r="L731" s="1"/>
  <c r="K735"/>
  <c r="L735" s="1"/>
  <c r="K739"/>
  <c r="L739" s="1"/>
  <c r="K743"/>
  <c r="L743" s="1"/>
  <c r="K747"/>
  <c r="L747" s="1"/>
  <c r="K751"/>
  <c r="L751" s="1"/>
  <c r="K755"/>
  <c r="L755" s="1"/>
  <c r="K759"/>
  <c r="L759" s="1"/>
  <c r="K763"/>
  <c r="L763" s="1"/>
  <c r="K767"/>
  <c r="L767" s="1"/>
  <c r="K771"/>
  <c r="L771" s="1"/>
  <c r="K775"/>
  <c r="L775" s="1"/>
  <c r="K779"/>
  <c r="L779" s="1"/>
  <c r="K783"/>
  <c r="L783" s="1"/>
  <c r="K787"/>
  <c r="L787" s="1"/>
  <c r="K791"/>
  <c r="L791" s="1"/>
  <c r="K795"/>
  <c r="L795" s="1"/>
  <c r="K799"/>
  <c r="L799" s="1"/>
  <c r="K803"/>
  <c r="L803" s="1"/>
  <c r="K807"/>
  <c r="L807" s="1"/>
  <c r="K811"/>
  <c r="L811" s="1"/>
  <c r="K815"/>
  <c r="L815" s="1"/>
  <c r="K819"/>
  <c r="L819" s="1"/>
  <c r="K823"/>
  <c r="L823" s="1"/>
  <c r="K827"/>
  <c r="L827" s="1"/>
  <c r="K831"/>
  <c r="L831" s="1"/>
  <c r="K835"/>
  <c r="L835" s="1"/>
  <c r="K326"/>
  <c r="L326" s="1"/>
  <c r="K328"/>
  <c r="L328" s="1"/>
  <c r="K330"/>
  <c r="L330" s="1"/>
  <c r="K332"/>
  <c r="L332" s="1"/>
  <c r="K334"/>
  <c r="L334" s="1"/>
  <c r="K336"/>
  <c r="L336" s="1"/>
  <c r="K338"/>
  <c r="L338" s="1"/>
  <c r="K340"/>
  <c r="L340" s="1"/>
  <c r="K342"/>
  <c r="L342" s="1"/>
  <c r="K344"/>
  <c r="L344" s="1"/>
  <c r="K346"/>
  <c r="L346" s="1"/>
  <c r="K348"/>
  <c r="L348" s="1"/>
  <c r="K350"/>
  <c r="L350" s="1"/>
  <c r="K352"/>
  <c r="L352" s="1"/>
  <c r="K354"/>
  <c r="L354" s="1"/>
  <c r="K487"/>
  <c r="L487" s="1"/>
  <c r="K489"/>
  <c r="L489" s="1"/>
  <c r="K491"/>
  <c r="L491" s="1"/>
  <c r="K493"/>
  <c r="L493" s="1"/>
  <c r="K495"/>
  <c r="L495" s="1"/>
  <c r="K497"/>
  <c r="L497" s="1"/>
  <c r="K499"/>
  <c r="L499" s="1"/>
  <c r="K501"/>
  <c r="L501" s="1"/>
  <c r="K503"/>
  <c r="L503" s="1"/>
  <c r="K505"/>
  <c r="L505" s="1"/>
  <c r="K507"/>
  <c r="L507" s="1"/>
  <c r="K509"/>
  <c r="L509" s="1"/>
  <c r="K511"/>
  <c r="L511" s="1"/>
  <c r="K513"/>
  <c r="L513" s="1"/>
  <c r="K515"/>
  <c r="L515" s="1"/>
  <c r="K517"/>
  <c r="L517" s="1"/>
  <c r="K519"/>
  <c r="L519" s="1"/>
  <c r="K521"/>
  <c r="L521" s="1"/>
  <c r="K523"/>
  <c r="L523" s="1"/>
  <c r="K525"/>
  <c r="L525" s="1"/>
  <c r="K527"/>
  <c r="L527" s="1"/>
  <c r="K529"/>
  <c r="L529" s="1"/>
  <c r="K531"/>
  <c r="L531" s="1"/>
  <c r="K533"/>
  <c r="L533" s="1"/>
  <c r="K535"/>
  <c r="L535" s="1"/>
  <c r="K537"/>
  <c r="L537" s="1"/>
  <c r="K539"/>
  <c r="L539" s="1"/>
  <c r="K541"/>
  <c r="L541" s="1"/>
  <c r="K543"/>
  <c r="L543" s="1"/>
  <c r="K545"/>
  <c r="L545" s="1"/>
  <c r="K547"/>
  <c r="L547" s="1"/>
  <c r="K549"/>
  <c r="L549" s="1"/>
  <c r="K551"/>
  <c r="L551" s="1"/>
  <c r="K553"/>
  <c r="L553" s="1"/>
  <c r="K555"/>
  <c r="L555" s="1"/>
  <c r="K557"/>
  <c r="L557" s="1"/>
  <c r="K559"/>
  <c r="L559" s="1"/>
  <c r="K561"/>
  <c r="L561" s="1"/>
  <c r="K563"/>
  <c r="L563" s="1"/>
  <c r="K565"/>
  <c r="L565" s="1"/>
  <c r="K567"/>
  <c r="L567" s="1"/>
  <c r="K569"/>
  <c r="L569" s="1"/>
  <c r="K571"/>
  <c r="L571" s="1"/>
  <c r="K573"/>
  <c r="L573" s="1"/>
  <c r="K575"/>
  <c r="L575" s="1"/>
  <c r="K577"/>
  <c r="L577" s="1"/>
  <c r="K579"/>
  <c r="L579" s="1"/>
  <c r="K581"/>
  <c r="L581" s="1"/>
  <c r="K583"/>
  <c r="L583" s="1"/>
  <c r="K585"/>
  <c r="L585" s="1"/>
  <c r="K587"/>
  <c r="L587" s="1"/>
  <c r="K589"/>
  <c r="L589" s="1"/>
  <c r="K591"/>
  <c r="L591" s="1"/>
  <c r="K593"/>
  <c r="L593" s="1"/>
  <c r="K595"/>
  <c r="L595" s="1"/>
  <c r="K597"/>
  <c r="L597" s="1"/>
  <c r="K599"/>
  <c r="L599" s="1"/>
  <c r="K601"/>
  <c r="L601" s="1"/>
  <c r="K603"/>
  <c r="L603" s="1"/>
  <c r="K605"/>
  <c r="L605" s="1"/>
  <c r="K607"/>
  <c r="L607" s="1"/>
  <c r="K609"/>
  <c r="L609" s="1"/>
  <c r="K611"/>
  <c r="L611" s="1"/>
  <c r="K357"/>
  <c r="L357" s="1"/>
  <c r="K359"/>
  <c r="L359" s="1"/>
  <c r="K361"/>
  <c r="L361" s="1"/>
  <c r="K363"/>
  <c r="L363" s="1"/>
  <c r="K365"/>
  <c r="L365" s="1"/>
  <c r="K367"/>
  <c r="L367" s="1"/>
  <c r="K369"/>
  <c r="L369" s="1"/>
  <c r="K371"/>
  <c r="L371" s="1"/>
  <c r="K373"/>
  <c r="L373" s="1"/>
  <c r="K375"/>
  <c r="L375" s="1"/>
  <c r="K377"/>
  <c r="L377" s="1"/>
  <c r="K379"/>
  <c r="L379" s="1"/>
  <c r="K381"/>
  <c r="L381" s="1"/>
  <c r="K383"/>
  <c r="L383" s="1"/>
  <c r="K385"/>
  <c r="L385" s="1"/>
  <c r="K387"/>
  <c r="L387" s="1"/>
  <c r="K389"/>
  <c r="L389" s="1"/>
  <c r="K391"/>
  <c r="L391" s="1"/>
  <c r="K393"/>
  <c r="L393" s="1"/>
  <c r="K395"/>
  <c r="L395" s="1"/>
  <c r="K397"/>
  <c r="L397" s="1"/>
  <c r="K399"/>
  <c r="L399" s="1"/>
  <c r="K401"/>
  <c r="L401" s="1"/>
  <c r="K403"/>
  <c r="L403" s="1"/>
  <c r="K405"/>
  <c r="L405" s="1"/>
  <c r="K407"/>
  <c r="L407" s="1"/>
  <c r="K409"/>
  <c r="L409" s="1"/>
  <c r="K411"/>
  <c r="L411" s="1"/>
  <c r="K413"/>
  <c r="L413" s="1"/>
  <c r="K415"/>
  <c r="L415" s="1"/>
  <c r="K417"/>
  <c r="L417" s="1"/>
  <c r="K419"/>
  <c r="L419" s="1"/>
  <c r="K421"/>
  <c r="L421" s="1"/>
  <c r="K423"/>
  <c r="L423" s="1"/>
  <c r="K425"/>
  <c r="L425" s="1"/>
  <c r="K427"/>
  <c r="L427" s="1"/>
  <c r="K429"/>
  <c r="L429" s="1"/>
  <c r="K431"/>
  <c r="L431" s="1"/>
  <c r="K433"/>
  <c r="L433" s="1"/>
  <c r="K435"/>
  <c r="L435" s="1"/>
  <c r="K437"/>
  <c r="L437" s="1"/>
  <c r="K439"/>
  <c r="L439" s="1"/>
  <c r="K441"/>
  <c r="L441" s="1"/>
  <c r="K443"/>
  <c r="L443" s="1"/>
  <c r="K445"/>
  <c r="L445" s="1"/>
  <c r="K447"/>
  <c r="L447" s="1"/>
  <c r="K449"/>
  <c r="L449" s="1"/>
  <c r="K451"/>
  <c r="L451" s="1"/>
  <c r="K453"/>
  <c r="L453" s="1"/>
  <c r="K455"/>
  <c r="L455" s="1"/>
  <c r="K457"/>
  <c r="L457" s="1"/>
  <c r="K459"/>
  <c r="L459" s="1"/>
  <c r="K461"/>
  <c r="L461" s="1"/>
  <c r="K463"/>
  <c r="L463" s="1"/>
  <c r="K465"/>
  <c r="L465" s="1"/>
  <c r="K467"/>
  <c r="L467" s="1"/>
  <c r="K469"/>
  <c r="L469" s="1"/>
  <c r="K471"/>
  <c r="L471" s="1"/>
  <c r="K473"/>
  <c r="L473" s="1"/>
  <c r="K475"/>
  <c r="L475" s="1"/>
  <c r="K477"/>
  <c r="L477" s="1"/>
  <c r="K479"/>
  <c r="L479" s="1"/>
  <c r="K481"/>
  <c r="L481" s="1"/>
  <c r="K483"/>
  <c r="L483" s="1"/>
  <c r="K485"/>
  <c r="L485" s="1"/>
  <c r="K612"/>
  <c r="L612" s="1"/>
  <c r="K614"/>
  <c r="L614" s="1"/>
  <c r="K616"/>
  <c r="L616" s="1"/>
  <c r="K618"/>
  <c r="L618" s="1"/>
  <c r="K620"/>
  <c r="L620" s="1"/>
  <c r="K622"/>
  <c r="L622" s="1"/>
  <c r="K624"/>
  <c r="L624" s="1"/>
  <c r="K626"/>
  <c r="L626" s="1"/>
  <c r="K628"/>
  <c r="L628" s="1"/>
  <c r="K630"/>
  <c r="L630" s="1"/>
  <c r="K632"/>
  <c r="L632" s="1"/>
  <c r="K634"/>
  <c r="L634" s="1"/>
  <c r="K636"/>
  <c r="L636" s="1"/>
  <c r="K638"/>
  <c r="L638" s="1"/>
  <c r="K640"/>
  <c r="L640" s="1"/>
  <c r="K642"/>
  <c r="L642" s="1"/>
  <c r="K644"/>
  <c r="L644" s="1"/>
  <c r="K646"/>
  <c r="L646" s="1"/>
  <c r="K648"/>
  <c r="L648" s="1"/>
  <c r="K650"/>
  <c r="L650" s="1"/>
  <c r="K652"/>
  <c r="L652" s="1"/>
  <c r="K654"/>
  <c r="L654" s="1"/>
  <c r="K656"/>
  <c r="L656" s="1"/>
  <c r="K658"/>
  <c r="L658" s="1"/>
  <c r="K660"/>
  <c r="L660" s="1"/>
  <c r="K662"/>
  <c r="L662" s="1"/>
  <c r="K664"/>
  <c r="L664" s="1"/>
  <c r="K666"/>
  <c r="L666" s="1"/>
  <c r="K668"/>
  <c r="L668" s="1"/>
  <c r="K670"/>
  <c r="L670" s="1"/>
  <c r="K672"/>
  <c r="L672" s="1"/>
  <c r="K674"/>
  <c r="L674" s="1"/>
  <c r="K676"/>
  <c r="L676" s="1"/>
  <c r="K678"/>
  <c r="L678" s="1"/>
  <c r="K680"/>
  <c r="L680" s="1"/>
  <c r="K682"/>
  <c r="L682" s="1"/>
  <c r="K684"/>
  <c r="L684" s="1"/>
  <c r="K686"/>
  <c r="L686" s="1"/>
  <c r="K688"/>
  <c r="L688" s="1"/>
  <c r="K690"/>
  <c r="L690" s="1"/>
  <c r="K692"/>
  <c r="L692" s="1"/>
  <c r="K694"/>
  <c r="L694" s="1"/>
  <c r="K696"/>
  <c r="L696" s="1"/>
  <c r="K698"/>
  <c r="L698" s="1"/>
  <c r="K700"/>
  <c r="L700" s="1"/>
  <c r="K702"/>
  <c r="L702" s="1"/>
  <c r="K704"/>
  <c r="L704" s="1"/>
  <c r="K706"/>
  <c r="L706" s="1"/>
  <c r="K708"/>
  <c r="L708" s="1"/>
  <c r="K710"/>
  <c r="L710" s="1"/>
  <c r="K712"/>
  <c r="L712" s="1"/>
  <c r="K714"/>
  <c r="L714" s="1"/>
  <c r="K716"/>
  <c r="L716" s="1"/>
  <c r="K718"/>
  <c r="L718" s="1"/>
  <c r="K720"/>
  <c r="L720" s="1"/>
  <c r="K722"/>
  <c r="L722" s="1"/>
  <c r="K724"/>
  <c r="L724" s="1"/>
  <c r="K726"/>
  <c r="L726" s="1"/>
  <c r="K728"/>
  <c r="L728" s="1"/>
  <c r="K730"/>
  <c r="L730" s="1"/>
  <c r="K732"/>
  <c r="L732" s="1"/>
  <c r="K734"/>
  <c r="L734" s="1"/>
  <c r="K736"/>
  <c r="L736" s="1"/>
  <c r="K738"/>
  <c r="L738" s="1"/>
  <c r="K740"/>
  <c r="L740" s="1"/>
  <c r="K742"/>
  <c r="L742" s="1"/>
  <c r="K744"/>
  <c r="L744" s="1"/>
  <c r="K746"/>
  <c r="L746" s="1"/>
  <c r="K748"/>
  <c r="L748" s="1"/>
  <c r="K750"/>
  <c r="L750" s="1"/>
  <c r="K752"/>
  <c r="L752" s="1"/>
  <c r="K754"/>
  <c r="L754" s="1"/>
  <c r="K756"/>
  <c r="L756" s="1"/>
  <c r="K758"/>
  <c r="L758" s="1"/>
  <c r="K760"/>
  <c r="L760" s="1"/>
  <c r="K762"/>
  <c r="L762" s="1"/>
  <c r="K764"/>
  <c r="L764" s="1"/>
  <c r="K766"/>
  <c r="L766" s="1"/>
  <c r="K768"/>
  <c r="L768" s="1"/>
  <c r="K770"/>
  <c r="L770" s="1"/>
  <c r="K772"/>
  <c r="L772" s="1"/>
  <c r="K774"/>
  <c r="L774" s="1"/>
  <c r="K776"/>
  <c r="L776" s="1"/>
  <c r="K778"/>
  <c r="L778" s="1"/>
  <c r="K780"/>
  <c r="L780" s="1"/>
  <c r="K782"/>
  <c r="L782" s="1"/>
  <c r="K784"/>
  <c r="L784" s="1"/>
  <c r="K786"/>
  <c r="L786" s="1"/>
  <c r="K788"/>
  <c r="L788" s="1"/>
  <c r="K790"/>
  <c r="L790" s="1"/>
  <c r="K792"/>
  <c r="L792" s="1"/>
  <c r="K794"/>
  <c r="L794" s="1"/>
  <c r="K796"/>
  <c r="L796" s="1"/>
  <c r="K798"/>
  <c r="L798" s="1"/>
  <c r="K800"/>
  <c r="L800" s="1"/>
  <c r="K802"/>
  <c r="L802" s="1"/>
  <c r="K804"/>
  <c r="L804" s="1"/>
  <c r="K806"/>
  <c r="L806" s="1"/>
  <c r="K808"/>
  <c r="L808" s="1"/>
  <c r="K810"/>
  <c r="L810" s="1"/>
  <c r="K812"/>
  <c r="L812" s="1"/>
  <c r="K814"/>
  <c r="L814" s="1"/>
  <c r="K816"/>
  <c r="L816" s="1"/>
  <c r="K818"/>
  <c r="L818" s="1"/>
  <c r="K820"/>
  <c r="L820" s="1"/>
  <c r="K822"/>
  <c r="L822" s="1"/>
  <c r="K824"/>
  <c r="L824" s="1"/>
  <c r="K826"/>
  <c r="L826" s="1"/>
  <c r="K828"/>
  <c r="L828" s="1"/>
  <c r="K830"/>
  <c r="L830" s="1"/>
  <c r="K832"/>
  <c r="L832" s="1"/>
  <c r="K834"/>
  <c r="L834" s="1"/>
  <c r="K836"/>
  <c r="L836" s="1"/>
  <c r="M889" i="8"/>
  <c r="M888"/>
  <c r="M887"/>
  <c r="M886"/>
  <c r="M885"/>
  <c r="M884"/>
  <c r="M883"/>
  <c r="M882"/>
  <c r="M881"/>
  <c r="M880"/>
  <c r="M879"/>
  <c r="M878"/>
  <c r="M877"/>
  <c r="M876"/>
  <c r="M875"/>
  <c r="M874"/>
  <c r="M873"/>
  <c r="M872"/>
  <c r="M871"/>
  <c r="M870"/>
  <c r="M869"/>
  <c r="M868"/>
  <c r="M867"/>
  <c r="M866"/>
  <c r="M865"/>
  <c r="M864"/>
  <c r="M863"/>
  <c r="M862"/>
  <c r="M861"/>
  <c r="M860"/>
  <c r="M859"/>
  <c r="M858"/>
  <c r="M857"/>
  <c r="M856"/>
  <c r="M855"/>
  <c r="M854"/>
  <c r="M853"/>
  <c r="M852"/>
  <c r="M851"/>
  <c r="M850"/>
  <c r="M849"/>
  <c r="M848"/>
  <c r="M847"/>
  <c r="M846"/>
  <c r="M845"/>
  <c r="M844"/>
  <c r="M843"/>
  <c r="M842"/>
  <c r="M841"/>
  <c r="M840"/>
  <c r="M839"/>
  <c r="M838"/>
  <c r="M837"/>
  <c r="M836"/>
  <c r="M835"/>
  <c r="M834"/>
  <c r="M833"/>
  <c r="M832"/>
  <c r="M831"/>
  <c r="M830"/>
  <c r="M829"/>
  <c r="M828"/>
  <c r="M827"/>
  <c r="M826"/>
  <c r="M825"/>
  <c r="M824"/>
  <c r="M823"/>
  <c r="M822"/>
  <c r="M821"/>
  <c r="M820"/>
  <c r="M819"/>
  <c r="M818"/>
  <c r="M817"/>
  <c r="M816"/>
  <c r="M815"/>
  <c r="M814"/>
  <c r="M813"/>
  <c r="M812"/>
  <c r="M811"/>
  <c r="M810"/>
  <c r="M809"/>
  <c r="M808"/>
  <c r="M807"/>
  <c r="M806"/>
  <c r="M805"/>
  <c r="M804"/>
  <c r="M803"/>
  <c r="M802"/>
  <c r="M801"/>
  <c r="M800"/>
  <c r="M799"/>
  <c r="M798"/>
  <c r="M797"/>
  <c r="M796"/>
  <c r="M795"/>
  <c r="M794"/>
  <c r="M793"/>
  <c r="M792"/>
  <c r="M791"/>
  <c r="M790"/>
  <c r="M789"/>
  <c r="M788"/>
  <c r="M787"/>
  <c r="M786"/>
  <c r="M785"/>
  <c r="M784"/>
  <c r="M783"/>
  <c r="M782"/>
  <c r="M781"/>
  <c r="M780"/>
  <c r="M779"/>
  <c r="M778"/>
  <c r="M777"/>
  <c r="M776"/>
  <c r="M775"/>
  <c r="M774"/>
  <c r="M773"/>
  <c r="M772"/>
  <c r="M771"/>
  <c r="M770"/>
  <c r="M769"/>
  <c r="M768"/>
  <c r="M767"/>
  <c r="M766"/>
  <c r="M765"/>
  <c r="M764"/>
  <c r="M763"/>
  <c r="M762"/>
  <c r="M761"/>
  <c r="M760"/>
  <c r="M759"/>
  <c r="M758"/>
  <c r="M757"/>
  <c r="M756"/>
  <c r="M755"/>
  <c r="M754"/>
  <c r="M753"/>
  <c r="M752"/>
  <c r="M751"/>
  <c r="M750"/>
  <c r="M749"/>
  <c r="M748"/>
  <c r="M747"/>
  <c r="M746"/>
  <c r="M745"/>
  <c r="M744"/>
  <c r="M743"/>
  <c r="M742"/>
  <c r="M741"/>
  <c r="M740"/>
  <c r="M739"/>
  <c r="M738"/>
  <c r="M737"/>
  <c r="M736"/>
  <c r="M735"/>
  <c r="M734"/>
  <c r="M733"/>
  <c r="M732"/>
  <c r="M731"/>
  <c r="M730"/>
  <c r="M729"/>
  <c r="M728"/>
  <c r="M727"/>
  <c r="M726"/>
  <c r="M725"/>
  <c r="M724"/>
  <c r="M723"/>
  <c r="M722"/>
  <c r="M721"/>
  <c r="M720"/>
  <c r="M719"/>
  <c r="M718"/>
  <c r="M717"/>
  <c r="M716"/>
  <c r="M715"/>
  <c r="M714"/>
  <c r="M713"/>
  <c r="M712"/>
  <c r="M711"/>
  <c r="M710"/>
  <c r="M709"/>
  <c r="M708"/>
  <c r="M707"/>
  <c r="M706"/>
  <c r="M705"/>
  <c r="M704"/>
  <c r="M703"/>
  <c r="M702"/>
  <c r="M701"/>
  <c r="M700"/>
  <c r="M699"/>
  <c r="M698"/>
  <c r="M697"/>
  <c r="M696"/>
  <c r="M695"/>
  <c r="M694"/>
  <c r="M693"/>
  <c r="M692"/>
  <c r="M691"/>
  <c r="M690"/>
  <c r="M689"/>
  <c r="M688"/>
  <c r="M687"/>
  <c r="M686"/>
  <c r="M685"/>
  <c r="M684"/>
  <c r="M683"/>
  <c r="M682"/>
  <c r="M681"/>
  <c r="M680"/>
  <c r="M679"/>
  <c r="M678"/>
  <c r="M677"/>
  <c r="M676"/>
  <c r="M675"/>
  <c r="M674"/>
  <c r="M673"/>
  <c r="M672"/>
  <c r="M671"/>
  <c r="M670"/>
  <c r="M669"/>
  <c r="M668"/>
  <c r="M667"/>
  <c r="M666"/>
  <c r="M665"/>
  <c r="M664"/>
  <c r="M663"/>
  <c r="M662"/>
  <c r="M661"/>
  <c r="M660"/>
  <c r="M659"/>
  <c r="M658"/>
  <c r="M657"/>
  <c r="M656"/>
  <c r="M655"/>
  <c r="M654"/>
  <c r="M653"/>
  <c r="M652"/>
  <c r="M651"/>
  <c r="M650"/>
  <c r="M649"/>
  <c r="M648"/>
  <c r="M647"/>
  <c r="M646"/>
  <c r="M645"/>
  <c r="M644"/>
  <c r="M643"/>
  <c r="M642"/>
  <c r="M641"/>
  <c r="M640"/>
  <c r="M639"/>
  <c r="M638"/>
  <c r="M637"/>
  <c r="M636"/>
  <c r="M635"/>
  <c r="M634"/>
  <c r="M633"/>
  <c r="M632"/>
  <c r="M631"/>
  <c r="M630"/>
  <c r="M629"/>
  <c r="M628"/>
  <c r="M627"/>
  <c r="M626"/>
  <c r="M625"/>
  <c r="M624"/>
  <c r="M623"/>
  <c r="M622"/>
  <c r="M621"/>
  <c r="M620"/>
  <c r="M619"/>
  <c r="M618"/>
  <c r="M617"/>
  <c r="M616"/>
  <c r="M615"/>
  <c r="M614"/>
  <c r="M613"/>
  <c r="M612"/>
  <c r="M611"/>
  <c r="M610"/>
  <c r="M609"/>
  <c r="M608"/>
  <c r="M607"/>
  <c r="M606"/>
  <c r="M605"/>
  <c r="M604"/>
  <c r="M603"/>
  <c r="M602"/>
  <c r="M601"/>
  <c r="M600"/>
  <c r="M599"/>
  <c r="M598"/>
  <c r="M597"/>
  <c r="M596"/>
  <c r="M595"/>
  <c r="M594"/>
  <c r="M593"/>
  <c r="M592"/>
  <c r="M591"/>
  <c r="M590"/>
  <c r="M589"/>
  <c r="M588"/>
  <c r="M587"/>
  <c r="M586"/>
  <c r="M585"/>
  <c r="M584"/>
  <c r="M583"/>
  <c r="M582"/>
  <c r="M581"/>
  <c r="M580"/>
  <c r="M579"/>
  <c r="M578"/>
  <c r="M577"/>
  <c r="M576"/>
  <c r="M575"/>
  <c r="M574"/>
  <c r="M573"/>
  <c r="M572"/>
  <c r="M571"/>
  <c r="M570"/>
  <c r="M569"/>
  <c r="M568"/>
  <c r="M567"/>
  <c r="M566"/>
  <c r="M565"/>
  <c r="M564"/>
  <c r="M563"/>
  <c r="M562"/>
  <c r="M561"/>
  <c r="M560"/>
  <c r="M559"/>
  <c r="M558"/>
  <c r="M557"/>
  <c r="M556"/>
  <c r="M555"/>
  <c r="M554"/>
  <c r="M553"/>
  <c r="M552"/>
  <c r="M551"/>
  <c r="M550"/>
  <c r="M549"/>
  <c r="M548"/>
  <c r="M547"/>
  <c r="M546"/>
  <c r="M545"/>
  <c r="M544"/>
  <c r="M543"/>
  <c r="M542"/>
  <c r="M541"/>
  <c r="M540"/>
  <c r="M539"/>
  <c r="M538"/>
  <c r="M537"/>
  <c r="M536"/>
  <c r="M535"/>
  <c r="M534"/>
  <c r="M533"/>
  <c r="M532"/>
  <c r="M531"/>
  <c r="M530"/>
  <c r="M529"/>
  <c r="M528"/>
  <c r="M527"/>
  <c r="M526"/>
  <c r="M525"/>
  <c r="M524"/>
  <c r="M523"/>
  <c r="M522"/>
  <c r="M521"/>
  <c r="M520"/>
  <c r="M519"/>
  <c r="M518"/>
  <c r="M517"/>
  <c r="M516"/>
  <c r="M515"/>
  <c r="M514"/>
  <c r="M513"/>
  <c r="M512"/>
  <c r="M511"/>
  <c r="M510"/>
  <c r="M509"/>
  <c r="M508"/>
  <c r="M507"/>
  <c r="M506"/>
  <c r="M505"/>
  <c r="M504"/>
  <c r="M503"/>
  <c r="M502"/>
  <c r="M501"/>
  <c r="M500"/>
  <c r="M499"/>
  <c r="M498"/>
  <c r="M497"/>
  <c r="M496"/>
  <c r="M495"/>
  <c r="M494"/>
  <c r="M493"/>
  <c r="M492"/>
  <c r="M491"/>
  <c r="M490"/>
  <c r="M489"/>
  <c r="M488"/>
  <c r="M487"/>
  <c r="M486"/>
  <c r="M485"/>
  <c r="M484"/>
  <c r="M483"/>
  <c r="M482"/>
  <c r="M481"/>
  <c r="M480"/>
  <c r="M479"/>
  <c r="M478"/>
  <c r="M477"/>
  <c r="M476"/>
  <c r="M475"/>
  <c r="M474"/>
  <c r="M473"/>
  <c r="M472"/>
  <c r="M471"/>
  <c r="M470"/>
  <c r="M469"/>
  <c r="M468"/>
  <c r="M467"/>
  <c r="M466"/>
  <c r="M465"/>
  <c r="M464"/>
  <c r="M463"/>
  <c r="M462"/>
  <c r="M461"/>
  <c r="M460"/>
  <c r="M459"/>
  <c r="M458"/>
  <c r="M457"/>
  <c r="M456"/>
  <c r="M455"/>
  <c r="M454"/>
  <c r="M453"/>
  <c r="M452"/>
  <c r="M451"/>
  <c r="M450"/>
  <c r="M449"/>
  <c r="M448"/>
  <c r="M447"/>
  <c r="M446"/>
  <c r="M445"/>
  <c r="M444"/>
  <c r="M443"/>
  <c r="M442"/>
  <c r="M441"/>
  <c r="M440"/>
  <c r="M439"/>
  <c r="M438"/>
  <c r="M437"/>
  <c r="M436"/>
  <c r="M435"/>
  <c r="M434"/>
  <c r="M433"/>
  <c r="M432"/>
  <c r="M431"/>
  <c r="M430"/>
  <c r="M429"/>
  <c r="M428"/>
  <c r="M427"/>
  <c r="M426"/>
  <c r="M425"/>
  <c r="M424"/>
  <c r="M423"/>
  <c r="M422"/>
  <c r="M421"/>
  <c r="M420"/>
  <c r="M419"/>
  <c r="M418"/>
  <c r="M417"/>
  <c r="M416"/>
  <c r="M415"/>
  <c r="M414"/>
  <c r="M413"/>
  <c r="M412"/>
  <c r="M411"/>
  <c r="M410"/>
  <c r="M409"/>
  <c r="M408"/>
  <c r="M407"/>
  <c r="M406"/>
  <c r="M405"/>
  <c r="M404"/>
  <c r="M403"/>
  <c r="M402"/>
  <c r="M401"/>
  <c r="M400"/>
  <c r="M399"/>
  <c r="M398"/>
  <c r="M397"/>
  <c r="M396"/>
  <c r="M395"/>
  <c r="M394"/>
  <c r="M393"/>
  <c r="M392"/>
  <c r="M391"/>
  <c r="M390"/>
  <c r="M389"/>
  <c r="M388"/>
  <c r="M387"/>
  <c r="M386"/>
  <c r="M385"/>
  <c r="M384"/>
  <c r="M383"/>
  <c r="M382"/>
  <c r="M381"/>
  <c r="M380"/>
  <c r="M379"/>
  <c r="M378"/>
  <c r="M377"/>
  <c r="M376"/>
  <c r="M375"/>
  <c r="M374"/>
  <c r="M373"/>
  <c r="M372"/>
  <c r="M371"/>
  <c r="M370"/>
  <c r="M369"/>
  <c r="M368"/>
  <c r="M367"/>
  <c r="M366"/>
  <c r="M365"/>
  <c r="M364"/>
  <c r="M363"/>
  <c r="M362"/>
  <c r="M361"/>
  <c r="M360"/>
  <c r="M359"/>
  <c r="M358"/>
  <c r="M357"/>
  <c r="M356"/>
  <c r="M355"/>
  <c r="M354"/>
  <c r="M353"/>
  <c r="M352"/>
  <c r="M351"/>
  <c r="M350"/>
  <c r="M349"/>
  <c r="M348"/>
  <c r="M347"/>
  <c r="M346"/>
  <c r="M345"/>
  <c r="M344"/>
  <c r="M343"/>
  <c r="M342"/>
  <c r="M341"/>
  <c r="M340"/>
  <c r="M339"/>
  <c r="M338"/>
  <c r="M337"/>
  <c r="M336"/>
  <c r="M335"/>
  <c r="M334"/>
  <c r="M333"/>
  <c r="M332"/>
  <c r="M331"/>
  <c r="M330"/>
  <c r="M329"/>
  <c r="M328"/>
  <c r="M327"/>
  <c r="M326"/>
  <c r="M325"/>
  <c r="M324"/>
  <c r="M323"/>
  <c r="M322"/>
  <c r="M321"/>
  <c r="M320"/>
  <c r="M319"/>
  <c r="M318"/>
  <c r="M317"/>
  <c r="M316"/>
  <c r="M315"/>
  <c r="M314"/>
  <c r="M313"/>
  <c r="M312"/>
  <c r="M311"/>
  <c r="M310"/>
  <c r="M309"/>
  <c r="M308"/>
  <c r="M307"/>
  <c r="M306"/>
  <c r="M305"/>
  <c r="M304"/>
  <c r="M303"/>
  <c r="M302"/>
  <c r="M301"/>
  <c r="M300"/>
  <c r="M299"/>
  <c r="M298"/>
  <c r="M297"/>
  <c r="M296"/>
  <c r="M295"/>
  <c r="M294"/>
  <c r="M293"/>
  <c r="M292"/>
  <c r="M291"/>
  <c r="M290"/>
  <c r="M289"/>
  <c r="M288"/>
  <c r="M287"/>
  <c r="M286"/>
  <c r="M285"/>
  <c r="M284"/>
  <c r="M283"/>
  <c r="M282"/>
  <c r="M281"/>
  <c r="M280"/>
  <c r="M279"/>
  <c r="M278"/>
  <c r="M277"/>
  <c r="M276"/>
  <c r="M275"/>
  <c r="M274"/>
  <c r="M273"/>
  <c r="M272"/>
  <c r="M271"/>
  <c r="M270"/>
  <c r="M269"/>
  <c r="M268"/>
  <c r="M267"/>
  <c r="M266"/>
  <c r="M265"/>
  <c r="M264"/>
  <c r="M263"/>
  <c r="M262"/>
  <c r="M261"/>
  <c r="M260"/>
  <c r="M259"/>
  <c r="M258"/>
  <c r="M257"/>
  <c r="M256"/>
  <c r="M255"/>
  <c r="M254"/>
  <c r="M253"/>
  <c r="M252"/>
  <c r="M251"/>
  <c r="M250"/>
  <c r="M249"/>
  <c r="M248"/>
  <c r="M247"/>
  <c r="M246"/>
  <c r="M245"/>
  <c r="M244"/>
  <c r="M243"/>
  <c r="M242"/>
  <c r="M241"/>
  <c r="M240"/>
  <c r="M239"/>
  <c r="M238"/>
  <c r="M237"/>
  <c r="M236"/>
  <c r="M235"/>
  <c r="M234"/>
  <c r="M233"/>
  <c r="M232"/>
  <c r="M231"/>
  <c r="M230"/>
  <c r="M229"/>
  <c r="M228"/>
  <c r="M227"/>
  <c r="M226"/>
  <c r="M225"/>
  <c r="M224"/>
  <c r="M223"/>
  <c r="M222"/>
  <c r="M221"/>
  <c r="M220"/>
  <c r="M219"/>
  <c r="M218"/>
  <c r="M217"/>
  <c r="M216"/>
  <c r="M215"/>
  <c r="M214"/>
  <c r="M213"/>
  <c r="M212"/>
  <c r="M211"/>
  <c r="M210"/>
  <c r="M209"/>
  <c r="M208"/>
  <c r="M207"/>
  <c r="M206"/>
  <c r="M205"/>
  <c r="M204"/>
  <c r="M203"/>
  <c r="M202"/>
  <c r="M201"/>
  <c r="M200"/>
  <c r="M199"/>
  <c r="M198"/>
  <c r="M197"/>
  <c r="M196"/>
  <c r="M195"/>
  <c r="M194"/>
  <c r="M193"/>
  <c r="M192"/>
  <c r="M191"/>
  <c r="M190"/>
  <c r="M189"/>
  <c r="M188"/>
  <c r="M187"/>
  <c r="M186"/>
  <c r="M185"/>
  <c r="M184"/>
  <c r="M183"/>
  <c r="M182"/>
  <c r="M181"/>
  <c r="M180"/>
  <c r="M179"/>
  <c r="M178"/>
  <c r="M177"/>
  <c r="M176"/>
  <c r="M175"/>
  <c r="M174"/>
  <c r="M173"/>
  <c r="M172"/>
  <c r="M171"/>
  <c r="M170"/>
  <c r="M169"/>
  <c r="M168"/>
  <c r="M167"/>
  <c r="M166"/>
  <c r="M165"/>
  <c r="M164"/>
  <c r="M163"/>
  <c r="M162"/>
  <c r="M161"/>
  <c r="M160"/>
  <c r="M159"/>
  <c r="M158"/>
  <c r="M157"/>
  <c r="M156"/>
  <c r="M155"/>
  <c r="M154"/>
  <c r="M153"/>
  <c r="M152"/>
  <c r="M151"/>
  <c r="M150"/>
  <c r="M149"/>
  <c r="M148"/>
  <c r="M147"/>
  <c r="M146"/>
  <c r="M145"/>
  <c r="M144"/>
  <c r="M143"/>
  <c r="M142"/>
  <c r="M141"/>
  <c r="M140"/>
  <c r="M139"/>
  <c r="M138"/>
  <c r="M137"/>
  <c r="M136"/>
  <c r="M135"/>
  <c r="M134"/>
  <c r="M133"/>
  <c r="M132"/>
  <c r="M131"/>
  <c r="M130"/>
  <c r="M129"/>
  <c r="M128"/>
  <c r="M127"/>
  <c r="M126"/>
  <c r="M125"/>
  <c r="M124"/>
  <c r="M123"/>
  <c r="M122"/>
  <c r="M121"/>
  <c r="M120"/>
  <c r="M119"/>
  <c r="M118"/>
  <c r="M117"/>
  <c r="M116"/>
  <c r="M115"/>
  <c r="M114"/>
  <c r="M113"/>
  <c r="M112"/>
  <c r="M111"/>
  <c r="M110"/>
  <c r="M109"/>
  <c r="M108"/>
  <c r="M107"/>
  <c r="M106"/>
  <c r="M105"/>
  <c r="M104"/>
  <c r="M103"/>
  <c r="M102"/>
  <c r="M101"/>
  <c r="M100"/>
  <c r="M99"/>
  <c r="M98"/>
  <c r="M97"/>
  <c r="M96"/>
  <c r="M95"/>
  <c r="M94"/>
  <c r="M93"/>
  <c r="M92"/>
  <c r="M91"/>
  <c r="M90"/>
  <c r="M89"/>
  <c r="M88"/>
  <c r="M87"/>
  <c r="M86"/>
  <c r="M85"/>
  <c r="M84"/>
  <c r="M83"/>
  <c r="M82"/>
  <c r="M81"/>
  <c r="M80"/>
  <c r="M79"/>
  <c r="M78"/>
  <c r="M77"/>
  <c r="M76"/>
  <c r="M75"/>
  <c r="M74"/>
  <c r="M73"/>
  <c r="M72"/>
  <c r="M71"/>
  <c r="M70"/>
  <c r="M69"/>
  <c r="M68"/>
  <c r="M67"/>
  <c r="M66"/>
  <c r="M65"/>
  <c r="M64"/>
  <c r="M63"/>
  <c r="M62"/>
  <c r="M61"/>
  <c r="M60"/>
  <c r="M59"/>
  <c r="M58"/>
  <c r="M57"/>
  <c r="M56"/>
  <c r="M55"/>
  <c r="M54"/>
  <c r="M53"/>
  <c r="M52"/>
  <c r="M51"/>
  <c r="M50"/>
  <c r="M49"/>
  <c r="M48"/>
  <c r="M47"/>
  <c r="M46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/>
  <c r="M4"/>
  <c r="M3"/>
  <c r="M2"/>
  <c r="I785"/>
  <c r="F785"/>
  <c r="I784"/>
  <c r="F784"/>
  <c r="I783"/>
  <c r="F783"/>
  <c r="I782"/>
  <c r="F782"/>
  <c r="I781"/>
  <c r="F781"/>
  <c r="I780"/>
  <c r="F780"/>
  <c r="I779"/>
  <c r="F779"/>
  <c r="I778"/>
  <c r="F778"/>
  <c r="I677"/>
  <c r="F677"/>
  <c r="I676"/>
  <c r="F676"/>
  <c r="I675"/>
  <c r="F675"/>
  <c r="I674"/>
  <c r="F674"/>
  <c r="I673"/>
  <c r="F673"/>
  <c r="I532"/>
  <c r="F532"/>
  <c r="I531"/>
  <c r="F531"/>
  <c r="I530"/>
  <c r="F530"/>
  <c r="I529"/>
  <c r="F529"/>
  <c r="I528"/>
  <c r="F528"/>
  <c r="I527"/>
  <c r="F527"/>
  <c r="I526"/>
  <c r="F526"/>
  <c r="I525"/>
  <c r="F525"/>
  <c r="I375"/>
  <c r="F375"/>
  <c r="I374"/>
  <c r="F374"/>
  <c r="I373"/>
  <c r="F373"/>
  <c r="I372"/>
  <c r="F372"/>
  <c r="I371"/>
  <c r="F371"/>
  <c r="I370"/>
  <c r="F370"/>
  <c r="I369"/>
  <c r="F369"/>
  <c r="I368"/>
  <c r="F368"/>
  <c r="I367"/>
  <c r="F367"/>
  <c r="I244"/>
  <c r="F244"/>
  <c r="I243"/>
  <c r="F243"/>
  <c r="I242"/>
  <c r="F242"/>
  <c r="I241"/>
  <c r="F241"/>
  <c r="I109"/>
  <c r="F109"/>
  <c r="I108"/>
  <c r="F108"/>
  <c r="I107"/>
  <c r="F107"/>
  <c r="I106"/>
  <c r="F106"/>
  <c r="I105"/>
  <c r="F105"/>
  <c r="I104"/>
  <c r="F104"/>
  <c r="I103"/>
  <c r="F103"/>
  <c r="I102"/>
  <c r="F102"/>
  <c r="I28"/>
  <c r="F28"/>
  <c r="I27"/>
  <c r="F27"/>
  <c r="I26"/>
  <c r="F26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551"/>
  <c r="I552"/>
  <c r="I553"/>
  <c r="I554"/>
  <c r="I555"/>
  <c r="I556"/>
  <c r="I557"/>
  <c r="I558"/>
  <c r="I559"/>
  <c r="I560"/>
  <c r="I561"/>
  <c r="I562"/>
  <c r="I563"/>
  <c r="I564"/>
  <c r="I565"/>
  <c r="I566"/>
  <c r="I567"/>
  <c r="I568"/>
  <c r="I569"/>
  <c r="I570"/>
  <c r="I571"/>
  <c r="I572"/>
  <c r="I573"/>
  <c r="I574"/>
  <c r="I575"/>
  <c r="I576"/>
  <c r="I577"/>
  <c r="I578"/>
  <c r="I579"/>
  <c r="I580"/>
  <c r="I581"/>
  <c r="I582"/>
  <c r="I583"/>
  <c r="I584"/>
  <c r="I585"/>
  <c r="I586"/>
  <c r="I587"/>
  <c r="I588"/>
  <c r="I589"/>
  <c r="I590"/>
  <c r="I591"/>
  <c r="I592"/>
  <c r="I593"/>
  <c r="I594"/>
  <c r="I595"/>
  <c r="I596"/>
  <c r="I597"/>
  <c r="I598"/>
  <c r="I599"/>
  <c r="I600"/>
  <c r="I601"/>
  <c r="I602"/>
  <c r="I603"/>
  <c r="I604"/>
  <c r="I605"/>
  <c r="I606"/>
  <c r="I607"/>
  <c r="I608"/>
  <c r="I609"/>
  <c r="I610"/>
  <c r="I611"/>
  <c r="I612"/>
  <c r="I613"/>
  <c r="I614"/>
  <c r="I615"/>
  <c r="I616"/>
  <c r="I617"/>
  <c r="I618"/>
  <c r="I619"/>
  <c r="I620"/>
  <c r="I621"/>
  <c r="I622"/>
  <c r="I623"/>
  <c r="I624"/>
  <c r="I625"/>
  <c r="I626"/>
  <c r="I627"/>
  <c r="I628"/>
  <c r="I629"/>
  <c r="I630"/>
  <c r="I631"/>
  <c r="I632"/>
  <c r="I633"/>
  <c r="I634"/>
  <c r="I635"/>
  <c r="I636"/>
  <c r="I637"/>
  <c r="I638"/>
  <c r="I639"/>
  <c r="I640"/>
  <c r="I641"/>
  <c r="I642"/>
  <c r="I643"/>
  <c r="I644"/>
  <c r="I645"/>
  <c r="I646"/>
  <c r="I647"/>
  <c r="I648"/>
  <c r="I649"/>
  <c r="I650"/>
  <c r="I651"/>
  <c r="I652"/>
  <c r="I653"/>
  <c r="I654"/>
  <c r="I655"/>
  <c r="I656"/>
  <c r="I657"/>
  <c r="I658"/>
  <c r="I659"/>
  <c r="I660"/>
  <c r="I661"/>
  <c r="I662"/>
  <c r="I663"/>
  <c r="I664"/>
  <c r="I665"/>
  <c r="I666"/>
  <c r="I667"/>
  <c r="I668"/>
  <c r="I669"/>
  <c r="I670"/>
  <c r="I671"/>
  <c r="I672"/>
  <c r="I678"/>
  <c r="I679"/>
  <c r="I680"/>
  <c r="I681"/>
  <c r="I682"/>
  <c r="I683"/>
  <c r="I684"/>
  <c r="I685"/>
  <c r="I686"/>
  <c r="I687"/>
  <c r="I688"/>
  <c r="I689"/>
  <c r="I690"/>
  <c r="I691"/>
  <c r="I692"/>
  <c r="I693"/>
  <c r="I694"/>
  <c r="I695"/>
  <c r="I696"/>
  <c r="I697"/>
  <c r="I698"/>
  <c r="I699"/>
  <c r="I700"/>
  <c r="I701"/>
  <c r="I702"/>
  <c r="I703"/>
  <c r="I704"/>
  <c r="I705"/>
  <c r="I706"/>
  <c r="I707"/>
  <c r="I708"/>
  <c r="I709"/>
  <c r="I710"/>
  <c r="I711"/>
  <c r="I712"/>
  <c r="I713"/>
  <c r="I714"/>
  <c r="I715"/>
  <c r="I716"/>
  <c r="I717"/>
  <c r="I718"/>
  <c r="I719"/>
  <c r="I720"/>
  <c r="I721"/>
  <c r="I722"/>
  <c r="I723"/>
  <c r="I724"/>
  <c r="I725"/>
  <c r="I726"/>
  <c r="I727"/>
  <c r="I728"/>
  <c r="I729"/>
  <c r="I730"/>
  <c r="I731"/>
  <c r="I732"/>
  <c r="I733"/>
  <c r="I734"/>
  <c r="I735"/>
  <c r="I736"/>
  <c r="I737"/>
  <c r="I738"/>
  <c r="I739"/>
  <c r="I740"/>
  <c r="I741"/>
  <c r="I742"/>
  <c r="I743"/>
  <c r="I744"/>
  <c r="I745"/>
  <c r="I746"/>
  <c r="I747"/>
  <c r="I748"/>
  <c r="I749"/>
  <c r="I750"/>
  <c r="I751"/>
  <c r="I752"/>
  <c r="I753"/>
  <c r="I754"/>
  <c r="I755"/>
  <c r="I756"/>
  <c r="I757"/>
  <c r="I758"/>
  <c r="I759"/>
  <c r="I760"/>
  <c r="I761"/>
  <c r="I762"/>
  <c r="I763"/>
  <c r="I764"/>
  <c r="I765"/>
  <c r="I766"/>
  <c r="I767"/>
  <c r="I768"/>
  <c r="I769"/>
  <c r="I770"/>
  <c r="I771"/>
  <c r="I772"/>
  <c r="I773"/>
  <c r="I774"/>
  <c r="I775"/>
  <c r="I776"/>
  <c r="I777"/>
  <c r="I786"/>
  <c r="I787"/>
  <c r="I788"/>
  <c r="I789"/>
  <c r="I790"/>
  <c r="I791"/>
  <c r="I792"/>
  <c r="I793"/>
  <c r="I794"/>
  <c r="I795"/>
  <c r="I796"/>
  <c r="I797"/>
  <c r="I798"/>
  <c r="I799"/>
  <c r="I800"/>
  <c r="I801"/>
  <c r="I802"/>
  <c r="I803"/>
  <c r="I804"/>
  <c r="I805"/>
  <c r="I806"/>
  <c r="I807"/>
  <c r="I808"/>
  <c r="I809"/>
  <c r="I810"/>
  <c r="I811"/>
  <c r="I812"/>
  <c r="I813"/>
  <c r="I814"/>
  <c r="I815"/>
  <c r="I816"/>
  <c r="I817"/>
  <c r="I818"/>
  <c r="I819"/>
  <c r="I820"/>
  <c r="I821"/>
  <c r="I822"/>
  <c r="I823"/>
  <c r="I824"/>
  <c r="I825"/>
  <c r="I826"/>
  <c r="I827"/>
  <c r="I828"/>
  <c r="I829"/>
  <c r="I830"/>
  <c r="I831"/>
  <c r="I832"/>
  <c r="I833"/>
  <c r="I834"/>
  <c r="I835"/>
  <c r="I836"/>
  <c r="I837"/>
  <c r="I838"/>
  <c r="I839"/>
  <c r="I840"/>
  <c r="I841"/>
  <c r="I842"/>
  <c r="I843"/>
  <c r="I844"/>
  <c r="I845"/>
  <c r="I846"/>
  <c r="I847"/>
  <c r="I848"/>
  <c r="I849"/>
  <c r="I850"/>
  <c r="I851"/>
  <c r="I852"/>
  <c r="I853"/>
  <c r="I854"/>
  <c r="I855"/>
  <c r="I856"/>
  <c r="I857"/>
  <c r="I858"/>
  <c r="I859"/>
  <c r="I860"/>
  <c r="I861"/>
  <c r="I862"/>
  <c r="I863"/>
  <c r="I864"/>
  <c r="I865"/>
  <c r="I866"/>
  <c r="I867"/>
  <c r="I868"/>
  <c r="I869"/>
  <c r="I870"/>
  <c r="I871"/>
  <c r="I872"/>
  <c r="I873"/>
  <c r="I874"/>
  <c r="I875"/>
  <c r="I876"/>
  <c r="I877"/>
  <c r="I878"/>
  <c r="I879"/>
  <c r="I880"/>
  <c r="I881"/>
  <c r="I882"/>
  <c r="I883"/>
  <c r="I884"/>
  <c r="I885"/>
  <c r="I886"/>
  <c r="I887"/>
  <c r="I888"/>
  <c r="I889"/>
  <c r="B3" i="6"/>
  <c r="D3"/>
  <c r="F3"/>
  <c r="H3"/>
  <c r="J3"/>
  <c r="L3"/>
  <c r="N3"/>
  <c r="P3"/>
  <c r="R3"/>
  <c r="T3"/>
  <c r="V3"/>
  <c r="X3"/>
  <c r="F812" i="8" l="1"/>
  <c r="F804"/>
  <c r="F840"/>
  <c r="F795"/>
  <c r="F820"/>
  <c r="F787"/>
  <c r="F849"/>
  <c r="F829"/>
  <c r="F678"/>
  <c r="F686"/>
  <c r="F694"/>
  <c r="F706"/>
  <c r="F714"/>
  <c r="F592"/>
  <c r="F576"/>
  <c r="F584"/>
  <c r="F533"/>
  <c r="F560"/>
  <c r="F568"/>
  <c r="F541"/>
  <c r="F550"/>
  <c r="F410"/>
  <c r="F394"/>
  <c r="F421"/>
  <c r="F439"/>
  <c r="F402"/>
  <c r="F430"/>
  <c r="F377"/>
  <c r="F386"/>
  <c r="F447"/>
  <c r="F254"/>
  <c r="F246"/>
  <c r="F266"/>
  <c r="F275"/>
  <c r="F127"/>
  <c r="F162"/>
  <c r="F119"/>
  <c r="F153"/>
  <c r="F145"/>
  <c r="F137"/>
  <c r="F170"/>
  <c r="F111"/>
  <c r="F39"/>
  <c r="F31"/>
  <c r="F813"/>
  <c r="F805"/>
  <c r="F841"/>
  <c r="F796"/>
  <c r="F821"/>
  <c r="F788"/>
  <c r="F850"/>
  <c r="F830"/>
  <c r="F679"/>
  <c r="F687"/>
  <c r="F695"/>
  <c r="F707"/>
  <c r="F715"/>
  <c r="F593"/>
  <c r="F577"/>
  <c r="F585"/>
  <c r="F534"/>
  <c r="F561"/>
  <c r="F569"/>
  <c r="F542"/>
  <c r="F551"/>
  <c r="F411"/>
  <c r="F395"/>
  <c r="F422"/>
  <c r="F440"/>
  <c r="F403"/>
  <c r="F431"/>
  <c r="F378"/>
  <c r="F387"/>
  <c r="F448"/>
  <c r="F255"/>
  <c r="F247"/>
  <c r="F267"/>
  <c r="F276"/>
  <c r="F128"/>
  <c r="F163"/>
  <c r="F120"/>
  <c r="F154"/>
  <c r="F146"/>
  <c r="F138"/>
  <c r="F171"/>
  <c r="F112"/>
  <c r="F40"/>
  <c r="F32"/>
  <c r="F814" l="1"/>
  <c r="F806"/>
  <c r="F842"/>
  <c r="F797"/>
  <c r="F822"/>
  <c r="F789"/>
  <c r="F851"/>
  <c r="F831"/>
  <c r="F680"/>
  <c r="F688"/>
  <c r="F696"/>
  <c r="F708"/>
  <c r="F716"/>
  <c r="F594"/>
  <c r="F578"/>
  <c r="F586"/>
  <c r="F535"/>
  <c r="F562"/>
  <c r="F570"/>
  <c r="F543"/>
  <c r="F552"/>
  <c r="F412"/>
  <c r="F396"/>
  <c r="F423"/>
  <c r="F441"/>
  <c r="F404"/>
  <c r="F432"/>
  <c r="F379"/>
  <c r="F388"/>
  <c r="F449"/>
  <c r="F256"/>
  <c r="F248"/>
  <c r="F268"/>
  <c r="F277"/>
  <c r="F129"/>
  <c r="F164"/>
  <c r="F121"/>
  <c r="F155"/>
  <c r="F147"/>
  <c r="F139"/>
  <c r="F172"/>
  <c r="F113"/>
  <c r="F41"/>
  <c r="F33"/>
  <c r="F815" l="1"/>
  <c r="F807"/>
  <c r="F843"/>
  <c r="F798"/>
  <c r="F823"/>
  <c r="F790"/>
  <c r="F852"/>
  <c r="F832"/>
  <c r="F681"/>
  <c r="F689"/>
  <c r="F697"/>
  <c r="F709"/>
  <c r="F717"/>
  <c r="F595"/>
  <c r="F579"/>
  <c r="F587"/>
  <c r="F536"/>
  <c r="F563"/>
  <c r="F571"/>
  <c r="F544"/>
  <c r="F553"/>
  <c r="F413"/>
  <c r="F397"/>
  <c r="F424"/>
  <c r="F442"/>
  <c r="F405"/>
  <c r="F433"/>
  <c r="F380"/>
  <c r="F389"/>
  <c r="F450"/>
  <c r="F257"/>
  <c r="F249"/>
  <c r="F269"/>
  <c r="F278"/>
  <c r="F130"/>
  <c r="F165"/>
  <c r="F122"/>
  <c r="F156"/>
  <c r="F148"/>
  <c r="F140"/>
  <c r="F173"/>
  <c r="F114"/>
  <c r="F42"/>
  <c r="F34"/>
  <c r="F816"/>
  <c r="F808"/>
  <c r="F844"/>
  <c r="F799"/>
  <c r="F824"/>
  <c r="F791"/>
  <c r="F853"/>
  <c r="F833"/>
  <c r="F682"/>
  <c r="F690"/>
  <c r="F698"/>
  <c r="F710"/>
  <c r="F718"/>
  <c r="F596"/>
  <c r="F580"/>
  <c r="F588"/>
  <c r="F537"/>
  <c r="F564"/>
  <c r="F572"/>
  <c r="F545"/>
  <c r="F554"/>
  <c r="F414"/>
  <c r="F398"/>
  <c r="F425"/>
  <c r="F443"/>
  <c r="F406"/>
  <c r="F434"/>
  <c r="F381"/>
  <c r="F390"/>
  <c r="F451"/>
  <c r="F258"/>
  <c r="F250"/>
  <c r="F270"/>
  <c r="F279"/>
  <c r="F131"/>
  <c r="F166"/>
  <c r="F123"/>
  <c r="F157"/>
  <c r="F149"/>
  <c r="F141"/>
  <c r="F174"/>
  <c r="F115"/>
  <c r="F43"/>
  <c r="F35"/>
  <c r="F817"/>
  <c r="F809"/>
  <c r="F845"/>
  <c r="F800"/>
  <c r="F825"/>
  <c r="F792"/>
  <c r="F854"/>
  <c r="F834"/>
  <c r="F683"/>
  <c r="F691"/>
  <c r="F699"/>
  <c r="F711"/>
  <c r="F719"/>
  <c r="F597"/>
  <c r="F581"/>
  <c r="F589"/>
  <c r="F538"/>
  <c r="F565"/>
  <c r="F573"/>
  <c r="F546"/>
  <c r="F555"/>
  <c r="F415"/>
  <c r="F399"/>
  <c r="F426"/>
  <c r="F444"/>
  <c r="F407"/>
  <c r="F435"/>
  <c r="F382"/>
  <c r="F391"/>
  <c r="F452"/>
  <c r="F259"/>
  <c r="F251"/>
  <c r="F271"/>
  <c r="F280"/>
  <c r="F132"/>
  <c r="F167"/>
  <c r="F124"/>
  <c r="F158"/>
  <c r="F150"/>
  <c r="F142"/>
  <c r="F175"/>
  <c r="F116"/>
  <c r="F44"/>
  <c r="F36"/>
  <c r="F818"/>
  <c r="F810"/>
  <c r="F846"/>
  <c r="F801"/>
  <c r="F826"/>
  <c r="F793"/>
  <c r="F855"/>
  <c r="F835"/>
  <c r="F684"/>
  <c r="F692"/>
  <c r="F700"/>
  <c r="F712"/>
  <c r="F720"/>
  <c r="F598"/>
  <c r="F582"/>
  <c r="F590"/>
  <c r="F539"/>
  <c r="F566"/>
  <c r="F574"/>
  <c r="F547"/>
  <c r="F556"/>
  <c r="F416"/>
  <c r="F400"/>
  <c r="F427"/>
  <c r="F445"/>
  <c r="F408"/>
  <c r="F436"/>
  <c r="F383"/>
  <c r="F392"/>
  <c r="F453"/>
  <c r="F260"/>
  <c r="F252"/>
  <c r="F272"/>
  <c r="F281"/>
  <c r="F133"/>
  <c r="F168"/>
  <c r="F125"/>
  <c r="F159"/>
  <c r="F151"/>
  <c r="F143"/>
  <c r="F176"/>
  <c r="F117"/>
  <c r="F45"/>
  <c r="F37"/>
  <c r="F819"/>
  <c r="F811"/>
  <c r="F847"/>
  <c r="F802"/>
  <c r="F827"/>
  <c r="F794"/>
  <c r="F856"/>
  <c r="F786"/>
  <c r="F836"/>
  <c r="F705"/>
  <c r="F685"/>
  <c r="F693"/>
  <c r="F701"/>
  <c r="F713"/>
  <c r="F702"/>
  <c r="F721"/>
  <c r="F599"/>
  <c r="F559"/>
  <c r="F583"/>
  <c r="F591"/>
  <c r="F540"/>
  <c r="F567"/>
  <c r="F575"/>
  <c r="F548"/>
  <c r="F557"/>
  <c r="F417"/>
  <c r="F401"/>
  <c r="F428"/>
  <c r="F446"/>
  <c r="F376"/>
  <c r="F409"/>
  <c r="F437"/>
  <c r="F384"/>
  <c r="F393"/>
  <c r="F454"/>
  <c r="F263"/>
  <c r="F274"/>
  <c r="F261"/>
  <c r="F262"/>
  <c r="F253"/>
  <c r="F273"/>
  <c r="F282"/>
  <c r="F245"/>
  <c r="F264"/>
  <c r="F134"/>
  <c r="F169"/>
  <c r="F126"/>
  <c r="F160"/>
  <c r="F152"/>
  <c r="F144"/>
  <c r="F177"/>
  <c r="F110"/>
  <c r="F118"/>
  <c r="F46"/>
  <c r="F38"/>
  <c r="I30"/>
  <c r="F30"/>
  <c r="I29"/>
  <c r="F29"/>
  <c r="F47"/>
  <c r="I10"/>
  <c r="F10"/>
  <c r="F69"/>
  <c r="F48"/>
  <c r="F65"/>
  <c r="F78"/>
  <c r="F54"/>
  <c r="F57"/>
  <c r="F87"/>
  <c r="F190"/>
  <c r="F200"/>
  <c r="F187"/>
  <c r="F101"/>
  <c r="F188"/>
  <c r="F197"/>
  <c r="F223"/>
  <c r="F215"/>
  <c r="F211"/>
  <c r="F203"/>
  <c r="F227"/>
  <c r="F229"/>
  <c r="F220"/>
  <c r="F195"/>
  <c r="F218"/>
  <c r="F217"/>
  <c r="F192"/>
  <c r="F186"/>
  <c r="F182"/>
  <c r="F161"/>
  <c r="F213"/>
  <c r="F226"/>
  <c r="F224"/>
  <c r="F100"/>
  <c r="F193"/>
  <c r="F178"/>
  <c r="F208"/>
  <c r="F184"/>
  <c r="F180"/>
  <c r="F214"/>
  <c r="F205"/>
  <c r="F231"/>
  <c r="F201"/>
  <c r="F194"/>
  <c r="F183"/>
  <c r="F212"/>
  <c r="F202"/>
  <c r="F225"/>
  <c r="F230"/>
  <c r="F136"/>
  <c r="F98"/>
  <c r="F179"/>
  <c r="F210"/>
  <c r="F228"/>
  <c r="F221"/>
  <c r="F196"/>
  <c r="F222"/>
  <c r="F206"/>
  <c r="F216"/>
  <c r="F207"/>
  <c r="F198"/>
  <c r="F135"/>
  <c r="F95"/>
  <c r="F189"/>
  <c r="F96"/>
  <c r="F209"/>
  <c r="F199"/>
  <c r="F219"/>
  <c r="F88"/>
  <c r="F185"/>
  <c r="F99"/>
  <c r="F93"/>
  <c r="F204"/>
  <c r="F191"/>
  <c r="F181"/>
  <c r="F312"/>
  <c r="F318"/>
  <c r="F239"/>
  <c r="F320"/>
  <c r="F346"/>
  <c r="F297"/>
  <c r="F329"/>
  <c r="F337"/>
  <c r="F308"/>
  <c r="F307"/>
  <c r="F358"/>
  <c r="F339"/>
  <c r="F338"/>
  <c r="F315"/>
  <c r="F301"/>
  <c r="F350"/>
  <c r="F352"/>
  <c r="F349"/>
  <c r="F334"/>
  <c r="F289"/>
  <c r="F342"/>
  <c r="F326"/>
  <c r="F288"/>
  <c r="F287"/>
  <c r="F353"/>
  <c r="F336"/>
  <c r="F322"/>
  <c r="F293"/>
  <c r="F236"/>
  <c r="F304"/>
  <c r="F305"/>
  <c r="F351"/>
  <c r="F348"/>
  <c r="F343"/>
  <c r="F332"/>
  <c r="F317"/>
  <c r="F309"/>
  <c r="F303"/>
  <c r="F235"/>
  <c r="F302"/>
  <c r="F357"/>
  <c r="F333"/>
  <c r="F299"/>
  <c r="F335"/>
  <c r="F292"/>
  <c r="F345"/>
  <c r="F314"/>
  <c r="F285"/>
  <c r="F344"/>
  <c r="F340"/>
  <c r="F321"/>
  <c r="F300"/>
  <c r="F316"/>
  <c r="F284"/>
  <c r="F327"/>
  <c r="F323"/>
  <c r="F296"/>
  <c r="F286"/>
  <c r="F354"/>
  <c r="F291"/>
  <c r="F234"/>
  <c r="F347"/>
  <c r="F294"/>
  <c r="F295"/>
  <c r="F283"/>
  <c r="F330"/>
  <c r="F232"/>
  <c r="F237"/>
  <c r="F319"/>
  <c r="F324"/>
  <c r="F310"/>
  <c r="F265"/>
  <c r="F355"/>
  <c r="F290"/>
  <c r="F328"/>
  <c r="F233"/>
  <c r="F313"/>
  <c r="F298"/>
  <c r="F240"/>
  <c r="F238"/>
  <c r="F325"/>
  <c r="F306"/>
  <c r="F311"/>
  <c r="F366"/>
  <c r="F492"/>
  <c r="F506"/>
  <c r="F483"/>
  <c r="F516"/>
  <c r="F481"/>
  <c r="F474"/>
  <c r="F472"/>
  <c r="F438"/>
  <c r="F510"/>
  <c r="F363"/>
  <c r="F485"/>
  <c r="F489"/>
  <c r="F429"/>
  <c r="F503"/>
  <c r="F497"/>
  <c r="F459"/>
  <c r="F385"/>
  <c r="F493"/>
  <c r="F419"/>
  <c r="F362"/>
  <c r="F364"/>
  <c r="F456"/>
  <c r="F460"/>
  <c r="F468"/>
  <c r="F513"/>
  <c r="F473"/>
  <c r="F455"/>
  <c r="F501"/>
  <c r="F495"/>
  <c r="F475"/>
  <c r="F418"/>
  <c r="F361"/>
  <c r="F512"/>
  <c r="F505"/>
  <c r="F500"/>
  <c r="F502"/>
  <c r="F496"/>
  <c r="F482"/>
  <c r="F477"/>
  <c r="F488"/>
  <c r="F486"/>
  <c r="F461"/>
  <c r="F491"/>
  <c r="F465"/>
  <c r="F494"/>
  <c r="F462"/>
  <c r="F360"/>
  <c r="F507"/>
  <c r="F466"/>
  <c r="F499"/>
  <c r="F469"/>
  <c r="F464"/>
  <c r="F478"/>
  <c r="F463"/>
  <c r="F420"/>
  <c r="F509"/>
  <c r="F471"/>
  <c r="F458"/>
  <c r="F490"/>
  <c r="F484"/>
  <c r="F514"/>
  <c r="F511"/>
  <c r="F479"/>
  <c r="F365"/>
  <c r="F341"/>
  <c r="F356"/>
  <c r="F470"/>
  <c r="F467"/>
  <c r="F498"/>
  <c r="F480"/>
  <c r="F359"/>
  <c r="F457"/>
  <c r="F487"/>
  <c r="F331"/>
  <c r="F508"/>
  <c r="F504"/>
  <c r="F476"/>
  <c r="F518"/>
  <c r="F517"/>
  <c r="F520"/>
  <c r="F519"/>
  <c r="F515"/>
  <c r="F523"/>
  <c r="F522"/>
  <c r="F524"/>
  <c r="F549"/>
  <c r="F558"/>
  <c r="F601"/>
  <c r="F602"/>
  <c r="F603"/>
  <c r="F605"/>
  <c r="F600"/>
  <c r="F521"/>
  <c r="F604"/>
  <c r="F611"/>
  <c r="F614"/>
  <c r="F609"/>
  <c r="F613"/>
  <c r="F606"/>
  <c r="F612"/>
  <c r="F610"/>
  <c r="F615"/>
  <c r="F616"/>
  <c r="F607"/>
  <c r="F608"/>
  <c r="F618"/>
  <c r="F622"/>
  <c r="F621"/>
  <c r="F623"/>
  <c r="F617"/>
  <c r="F620"/>
  <c r="F625"/>
  <c r="F629"/>
  <c r="F630"/>
  <c r="F626"/>
  <c r="F628"/>
  <c r="F631"/>
  <c r="F624"/>
  <c r="F632"/>
  <c r="F627"/>
  <c r="F619"/>
  <c r="F636"/>
  <c r="F635"/>
  <c r="F638"/>
  <c r="F637"/>
  <c r="F639"/>
  <c r="F634"/>
  <c r="F633"/>
  <c r="F640"/>
  <c r="F644"/>
  <c r="F641"/>
  <c r="F643"/>
  <c r="F650"/>
  <c r="F645"/>
  <c r="F648"/>
  <c r="F647"/>
  <c r="F642"/>
  <c r="F652"/>
  <c r="F651"/>
  <c r="F649"/>
  <c r="F654"/>
  <c r="F659"/>
  <c r="F655"/>
  <c r="F656"/>
  <c r="F653"/>
  <c r="F661"/>
  <c r="F660"/>
  <c r="F658"/>
  <c r="F663"/>
  <c r="F664"/>
  <c r="F657"/>
  <c r="F665"/>
  <c r="F662"/>
  <c r="F646"/>
  <c r="F722"/>
  <c r="F670"/>
  <c r="F671"/>
  <c r="F766"/>
  <c r="F754"/>
  <c r="F724"/>
  <c r="F768"/>
  <c r="F746"/>
  <c r="F739"/>
  <c r="F737"/>
  <c r="F726"/>
  <c r="F765"/>
  <c r="F750"/>
  <c r="F747"/>
  <c r="F752"/>
  <c r="F763"/>
  <c r="F734"/>
  <c r="F669"/>
  <c r="F743"/>
  <c r="F732"/>
  <c r="F758"/>
  <c r="F769"/>
  <c r="F744"/>
  <c r="F668"/>
  <c r="F728"/>
  <c r="F729"/>
  <c r="F745"/>
  <c r="F741"/>
  <c r="F736"/>
  <c r="F723"/>
  <c r="F667"/>
  <c r="F748"/>
  <c r="F725"/>
  <c r="F751"/>
  <c r="F740"/>
  <c r="F759"/>
  <c r="F757"/>
  <c r="F704"/>
  <c r="F767"/>
  <c r="F762"/>
  <c r="F703"/>
  <c r="F756"/>
  <c r="F760"/>
  <c r="F666"/>
  <c r="F738"/>
  <c r="F733"/>
  <c r="F742"/>
  <c r="F764"/>
  <c r="F761"/>
  <c r="F755"/>
  <c r="F749"/>
  <c r="F730"/>
  <c r="F731"/>
  <c r="F672"/>
  <c r="F727"/>
  <c r="F735"/>
  <c r="F775"/>
  <c r="F888"/>
  <c r="F877"/>
  <c r="F889"/>
  <c r="F884"/>
  <c r="F861"/>
  <c r="F878"/>
  <c r="F777"/>
  <c r="F857"/>
  <c r="F776"/>
  <c r="F880"/>
  <c r="F886"/>
  <c r="F879"/>
  <c r="F887"/>
  <c r="F770"/>
  <c r="F874"/>
  <c r="F838"/>
  <c r="F882"/>
  <c r="F885"/>
  <c r="F771"/>
  <c r="F859"/>
  <c r="F869"/>
  <c r="F883"/>
  <c r="F860"/>
  <c r="F828"/>
  <c r="F837"/>
  <c r="F881"/>
  <c r="F772"/>
  <c r="F875"/>
  <c r="F876"/>
  <c r="F868"/>
  <c r="F753"/>
  <c r="F871"/>
  <c r="F848"/>
  <c r="F858"/>
  <c r="F867"/>
  <c r="F873"/>
  <c r="F866"/>
  <c r="F862"/>
  <c r="F870"/>
  <c r="F872"/>
  <c r="F864"/>
  <c r="F863"/>
  <c r="F839"/>
  <c r="F803"/>
  <c r="F865"/>
  <c r="F773"/>
  <c r="F774"/>
  <c r="F3"/>
  <c r="F5"/>
  <c r="F6"/>
  <c r="F7"/>
  <c r="F8"/>
  <c r="F4"/>
  <c r="I22"/>
  <c r="I21"/>
  <c r="I24"/>
  <c r="I23"/>
  <c r="I25"/>
  <c r="I13"/>
  <c r="I20"/>
  <c r="I18"/>
  <c r="I12"/>
  <c r="I9"/>
  <c r="I15"/>
  <c r="I17"/>
  <c r="I16"/>
  <c r="I14"/>
  <c r="I11"/>
  <c r="I19"/>
  <c r="I2"/>
  <c r="I3"/>
  <c r="I5"/>
  <c r="I6"/>
  <c r="I7"/>
  <c r="I8"/>
  <c r="I4"/>
  <c r="M22" i="11" l="1"/>
  <c r="L22"/>
  <c r="K22"/>
  <c r="J22"/>
  <c r="I22"/>
  <c r="H22"/>
  <c r="G22"/>
  <c r="F22"/>
  <c r="E22"/>
  <c r="D22"/>
  <c r="C22"/>
  <c r="B22"/>
  <c r="N22" s="1"/>
  <c r="F71" i="8"/>
  <c r="F50"/>
  <c r="F61"/>
  <c r="F85"/>
  <c r="F52"/>
  <c r="F64"/>
  <c r="F94"/>
  <c r="F70"/>
  <c r="F75"/>
  <c r="F80"/>
  <c r="F67"/>
  <c r="F92"/>
  <c r="F56"/>
  <c r="F51"/>
  <c r="F84"/>
  <c r="F74"/>
  <c r="F79"/>
  <c r="F89"/>
  <c r="F77"/>
  <c r="F90"/>
  <c r="F97"/>
  <c r="F22"/>
  <c r="F21"/>
  <c r="F82"/>
  <c r="F83"/>
  <c r="F60"/>
  <c r="F55"/>
  <c r="F59"/>
  <c r="F81"/>
  <c r="F91"/>
  <c r="F24"/>
  <c r="F66"/>
  <c r="F23"/>
  <c r="F72"/>
  <c r="F63"/>
  <c r="F53"/>
  <c r="F62"/>
  <c r="F68"/>
  <c r="F76"/>
  <c r="F25"/>
  <c r="F73"/>
  <c r="F58"/>
  <c r="F49"/>
  <c r="F86"/>
  <c r="F13"/>
  <c r="F20"/>
  <c r="F18"/>
  <c r="F12"/>
  <c r="F9"/>
  <c r="F15"/>
  <c r="F17"/>
  <c r="F16"/>
  <c r="F14"/>
  <c r="F11"/>
  <c r="F19"/>
  <c r="F2"/>
  <c r="G6" i="11" l="1"/>
  <c r="I6"/>
  <c r="K6"/>
  <c r="M6"/>
  <c r="C6"/>
  <c r="E6"/>
  <c r="D6"/>
  <c r="F6"/>
  <c r="H6"/>
  <c r="J6"/>
  <c r="L6"/>
  <c r="N5"/>
  <c r="B6"/>
  <c r="L12"/>
  <c r="L16" s="1"/>
  <c r="I12"/>
  <c r="I16" s="1"/>
  <c r="C12"/>
  <c r="C16" s="1"/>
  <c r="F12"/>
  <c r="F16" s="1"/>
  <c r="E12"/>
  <c r="E16" s="1"/>
  <c r="G12"/>
  <c r="G16" s="1"/>
  <c r="J12"/>
  <c r="J16" s="1"/>
  <c r="D12"/>
  <c r="D16" s="1"/>
  <c r="H12"/>
  <c r="H16" s="1"/>
  <c r="K12"/>
  <c r="K16" s="1"/>
  <c r="M12"/>
  <c r="M16" s="1"/>
  <c r="B12"/>
  <c r="B16" s="1"/>
  <c r="N6" l="1"/>
  <c r="M4"/>
  <c r="K4"/>
  <c r="I4"/>
  <c r="G4"/>
  <c r="E4"/>
  <c r="C4"/>
  <c r="M3"/>
  <c r="M19" s="1"/>
  <c r="K3"/>
  <c r="K19" s="1"/>
  <c r="I3"/>
  <c r="I19" s="1"/>
  <c r="G3"/>
  <c r="G19" s="1"/>
  <c r="E3"/>
  <c r="E19" s="1"/>
  <c r="C3"/>
  <c r="C19" s="1"/>
  <c r="M2"/>
  <c r="M18" s="1"/>
  <c r="K2"/>
  <c r="K18" s="1"/>
  <c r="I2"/>
  <c r="I18" s="1"/>
  <c r="G2"/>
  <c r="G18" s="1"/>
  <c r="E2"/>
  <c r="E18" s="1"/>
  <c r="C2"/>
  <c r="C18" s="1"/>
  <c r="L10"/>
  <c r="J10"/>
  <c r="H10"/>
  <c r="F10"/>
  <c r="D10"/>
  <c r="B10"/>
  <c r="L9"/>
  <c r="J9"/>
  <c r="H9"/>
  <c r="F9"/>
  <c r="D9"/>
  <c r="B9"/>
  <c r="L8"/>
  <c r="J8"/>
  <c r="H8"/>
  <c r="F8"/>
  <c r="D8"/>
  <c r="B8"/>
  <c r="L7"/>
  <c r="J7"/>
  <c r="H7"/>
  <c r="F7"/>
  <c r="D7"/>
  <c r="B7"/>
  <c r="C7"/>
  <c r="L4"/>
  <c r="J4"/>
  <c r="H4"/>
  <c r="F4"/>
  <c r="D4"/>
  <c r="B4"/>
  <c r="L3"/>
  <c r="L19" s="1"/>
  <c r="J3"/>
  <c r="J19" s="1"/>
  <c r="H3"/>
  <c r="H19" s="1"/>
  <c r="F3"/>
  <c r="F19" s="1"/>
  <c r="D3"/>
  <c r="D19" s="1"/>
  <c r="B3"/>
  <c r="L2"/>
  <c r="L18" s="1"/>
  <c r="J2"/>
  <c r="J18" s="1"/>
  <c r="H2"/>
  <c r="H18" s="1"/>
  <c r="F2"/>
  <c r="F18" s="1"/>
  <c r="D2"/>
  <c r="D18" s="1"/>
  <c r="B2"/>
  <c r="M10"/>
  <c r="K10"/>
  <c r="I10"/>
  <c r="G10"/>
  <c r="E10"/>
  <c r="C10"/>
  <c r="M9"/>
  <c r="K9"/>
  <c r="I9"/>
  <c r="G9"/>
  <c r="E9"/>
  <c r="C9"/>
  <c r="M8"/>
  <c r="K8"/>
  <c r="I8"/>
  <c r="G8"/>
  <c r="E8"/>
  <c r="C8"/>
  <c r="M7"/>
  <c r="K7"/>
  <c r="I7"/>
  <c r="G7"/>
  <c r="E7"/>
  <c r="N12"/>
  <c r="N16" s="1"/>
  <c r="N2" l="1"/>
  <c r="N18" s="1"/>
  <c r="B18"/>
  <c r="N3"/>
  <c r="N19" s="1"/>
  <c r="B19"/>
  <c r="N4"/>
  <c r="B21"/>
  <c r="B20"/>
  <c r="F21"/>
  <c r="F20"/>
  <c r="J21"/>
  <c r="J20"/>
  <c r="E21"/>
  <c r="E20"/>
  <c r="I21"/>
  <c r="I20"/>
  <c r="M21"/>
  <c r="M20"/>
  <c r="D21"/>
  <c r="D20"/>
  <c r="H21"/>
  <c r="H20"/>
  <c r="L21"/>
  <c r="L20"/>
  <c r="C21"/>
  <c r="C20"/>
  <c r="G21"/>
  <c r="G20"/>
  <c r="K21"/>
  <c r="K20"/>
  <c r="H11"/>
  <c r="H15" s="1"/>
  <c r="H17" s="1"/>
  <c r="G11"/>
  <c r="M11"/>
  <c r="M15" s="1"/>
  <c r="D11"/>
  <c r="D15" s="1"/>
  <c r="K11"/>
  <c r="K15" s="1"/>
  <c r="E11"/>
  <c r="E15" s="1"/>
  <c r="F11"/>
  <c r="F15" s="1"/>
  <c r="N10"/>
  <c r="L11"/>
  <c r="L15" s="1"/>
  <c r="J11"/>
  <c r="J15" s="1"/>
  <c r="N9"/>
  <c r="B11"/>
  <c r="B15" s="1"/>
  <c r="I11"/>
  <c r="I15" s="1"/>
  <c r="N8"/>
  <c r="N7"/>
  <c r="C11"/>
  <c r="H13" l="1"/>
  <c r="H14" s="1"/>
  <c r="C15"/>
  <c r="C17" s="1"/>
  <c r="G13"/>
  <c r="G14" s="1"/>
  <c r="G15"/>
  <c r="G17" s="1"/>
  <c r="N21"/>
  <c r="N20"/>
  <c r="I13"/>
  <c r="I14" s="1"/>
  <c r="I17"/>
  <c r="L13"/>
  <c r="L14" s="1"/>
  <c r="L17"/>
  <c r="F13"/>
  <c r="F14" s="1"/>
  <c r="F17"/>
  <c r="K13"/>
  <c r="K14" s="1"/>
  <c r="K17"/>
  <c r="M13"/>
  <c r="M14" s="1"/>
  <c r="M17"/>
  <c r="B13"/>
  <c r="B14" s="1"/>
  <c r="B17"/>
  <c r="J13"/>
  <c r="J14" s="1"/>
  <c r="J17"/>
  <c r="E13"/>
  <c r="E14" s="1"/>
  <c r="E17"/>
  <c r="D13"/>
  <c r="D14" s="1"/>
  <c r="D17"/>
  <c r="C13"/>
  <c r="C14" s="1"/>
  <c r="N11"/>
  <c r="N15" s="1"/>
  <c r="N13" l="1"/>
  <c r="N14" s="1"/>
  <c r="N17"/>
  <c r="G3" i="12" l="1"/>
  <c r="F3"/>
  <c r="H3"/>
  <c r="K3" l="1"/>
  <c r="D3"/>
  <c r="E3"/>
  <c r="B3"/>
  <c r="I3" l="1"/>
  <c r="J3" s="1"/>
  <c r="C3"/>
  <c r="A4" a="1"/>
  <c r="A4"/>
  <c r="H4"/>
  <c r="G4"/>
  <c r="F4"/>
  <c r="E4"/>
  <c r="D4"/>
  <c r="C4"/>
  <c r="B4"/>
  <c r="K4"/>
  <c r="I4"/>
  <c r="J4" s="1"/>
  <c r="A5" a="1"/>
  <c r="A5"/>
  <c r="C5"/>
  <c r="A6" a="1"/>
  <c r="A6"/>
  <c r="C6"/>
  <c r="A7" a="1"/>
  <c r="A7"/>
  <c r="C7"/>
  <c r="A8" a="1"/>
  <c r="A8"/>
  <c r="C8"/>
  <c r="A9" a="1"/>
  <c r="A9"/>
  <c r="C9"/>
  <c r="A10" a="1"/>
  <c r="A10"/>
  <c r="C10"/>
  <c r="A11" a="1"/>
  <c r="A11"/>
  <c r="C11"/>
  <c r="A12" a="1"/>
  <c r="A12"/>
  <c r="C12"/>
  <c r="A13" a="1"/>
  <c r="A13"/>
  <c r="C13"/>
  <c r="A14" a="1"/>
  <c r="A14"/>
  <c r="C14"/>
  <c r="A15" a="1"/>
  <c r="A15"/>
  <c r="C15"/>
  <c r="A16" a="1"/>
  <c r="A16"/>
  <c r="C16"/>
  <c r="A17" a="1"/>
  <c r="A17"/>
  <c r="C17"/>
  <c r="A18" a="1"/>
  <c r="A18"/>
  <c r="C18"/>
  <c r="A19" a="1"/>
  <c r="A19"/>
  <c r="C19"/>
  <c r="A20" a="1"/>
  <c r="A20"/>
  <c r="C20"/>
  <c r="C2"/>
  <c r="B5"/>
  <c r="B6"/>
  <c r="B7"/>
  <c r="B8"/>
  <c r="B9"/>
  <c r="B10"/>
  <c r="B11"/>
  <c r="B12"/>
  <c r="B13"/>
  <c r="B14"/>
  <c r="B15"/>
  <c r="B16"/>
  <c r="B17"/>
  <c r="B18"/>
  <c r="B19"/>
  <c r="B20"/>
  <c r="B2"/>
  <c r="G5"/>
  <c r="G6"/>
  <c r="G7"/>
  <c r="G8"/>
  <c r="G9"/>
  <c r="G10"/>
  <c r="G11"/>
  <c r="G12"/>
  <c r="G13"/>
  <c r="G14"/>
  <c r="G15"/>
  <c r="G16"/>
  <c r="G17"/>
  <c r="G18"/>
  <c r="G19"/>
  <c r="G20"/>
  <c r="G2"/>
  <c r="I2" s="1"/>
  <c r="J2" s="1"/>
  <c r="E5"/>
  <c r="E6"/>
  <c r="E7"/>
  <c r="E8"/>
  <c r="E9"/>
  <c r="E10"/>
  <c r="E11"/>
  <c r="E12"/>
  <c r="E13"/>
  <c r="E14"/>
  <c r="E15"/>
  <c r="E16"/>
  <c r="E17"/>
  <c r="E18"/>
  <c r="E19"/>
  <c r="E20"/>
  <c r="E2"/>
  <c r="D5"/>
  <c r="D6"/>
  <c r="D7"/>
  <c r="D8"/>
  <c r="D9"/>
  <c r="D10"/>
  <c r="D11"/>
  <c r="D12"/>
  <c r="D13"/>
  <c r="D14"/>
  <c r="D15"/>
  <c r="D16"/>
  <c r="D17"/>
  <c r="D18"/>
  <c r="D19"/>
  <c r="D20"/>
  <c r="D2"/>
  <c r="F5"/>
  <c r="F6"/>
  <c r="F7"/>
  <c r="F8"/>
  <c r="F9"/>
  <c r="F10"/>
  <c r="F11"/>
  <c r="F12"/>
  <c r="F13"/>
  <c r="F14"/>
  <c r="F15"/>
  <c r="F16"/>
  <c r="F17"/>
  <c r="F18"/>
  <c r="F19"/>
  <c r="F20"/>
  <c r="F2"/>
  <c r="H5"/>
  <c r="H6"/>
  <c r="H7"/>
  <c r="H8"/>
  <c r="H9"/>
  <c r="H10"/>
  <c r="H11"/>
  <c r="H12"/>
  <c r="H13"/>
  <c r="H14"/>
  <c r="H15"/>
  <c r="H16"/>
  <c r="H17"/>
  <c r="H18"/>
  <c r="H19"/>
  <c r="H20"/>
  <c r="H2"/>
  <c r="K2" s="1"/>
  <c r="I15"/>
  <c r="J15" s="1"/>
  <c r="I14"/>
  <c r="J14" s="1"/>
  <c r="I13"/>
  <c r="J13" s="1"/>
  <c r="I12"/>
  <c r="J12" s="1"/>
  <c r="I11"/>
  <c r="J11" s="1"/>
  <c r="I10"/>
  <c r="J10" s="1"/>
  <c r="I9"/>
  <c r="J9" s="1"/>
  <c r="K20"/>
  <c r="I19"/>
  <c r="J19"/>
  <c r="K8"/>
  <c r="K7"/>
  <c r="I18"/>
  <c r="J18"/>
  <c r="I17"/>
  <c r="J17"/>
  <c r="I7"/>
  <c r="J7"/>
  <c r="I5"/>
  <c r="J5"/>
  <c r="I16"/>
  <c r="J16"/>
  <c r="K15"/>
  <c r="K14"/>
  <c r="K13"/>
  <c r="K12"/>
  <c r="K11"/>
  <c r="K10"/>
  <c r="I20"/>
  <c r="J20"/>
  <c r="K9"/>
  <c r="K19"/>
  <c r="I8"/>
  <c r="J8"/>
  <c r="K18"/>
  <c r="I6"/>
  <c r="J6" s="1"/>
  <c r="K6"/>
  <c r="K17"/>
  <c r="K5"/>
  <c r="K16"/>
</calcChain>
</file>

<file path=xl/sharedStrings.xml><?xml version="1.0" encoding="utf-8"?>
<sst xmlns="http://schemas.openxmlformats.org/spreadsheetml/2006/main" count="7867" uniqueCount="141">
  <si>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</si>
  <si>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</si>
  <si>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</si>
  <si>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</si>
  <si>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</si>
  <si>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</si>
  <si>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</si>
  <si>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</si>
  <si>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</si>
  <si>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</si>
  <si>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</si>
  <si>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</si>
  <si>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</si>
  <si>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TOTAL</t>
  </si>
  <si>
    <t>Loyer</t>
  </si>
  <si>
    <t>Date d'arrivée</t>
  </si>
  <si>
    <t>Date de départ</t>
  </si>
  <si>
    <t>Nombre de nuits</t>
  </si>
  <si>
    <t>Prestations de services</t>
  </si>
  <si>
    <t>Plateforme</t>
  </si>
  <si>
    <t>Réservation</t>
  </si>
  <si>
    <t>Caution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</si>
  <si>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</si>
  <si>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</si>
  <si>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</si>
  <si>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</si>
  <si>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</si>
  <si>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</si>
  <si>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</si>
  <si>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</si>
  <si>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CA TOTAL</t>
  </si>
  <si>
    <t>MARGE OPERATIONNELLE</t>
  </si>
  <si>
    <t>Taux de marge</t>
  </si>
  <si>
    <t>Nuit</t>
  </si>
  <si>
    <t>Loyer reversé</t>
  </si>
  <si>
    <t>Nombre de nuits possibles</t>
  </si>
  <si>
    <t>Résultat brut 
(CA - Loyers)</t>
  </si>
  <si>
    <t>Taux de remplissage</t>
  </si>
  <si>
    <t>Total</t>
  </si>
  <si>
    <t>Nombre voyageurs</t>
  </si>
  <si>
    <t>Nombre de réservations</t>
  </si>
  <si>
    <t>Nombre de mois de gestion</t>
  </si>
  <si>
    <t>Nb de voyageurs moyen</t>
  </si>
  <si>
    <t>CA Moyen</t>
  </si>
  <si>
    <t>Loyer moyen</t>
  </si>
  <si>
    <t>Marge moyen</t>
  </si>
  <si>
    <t>Nb résa moyen</t>
  </si>
  <si>
    <t>Nb nuit moyen</t>
  </si>
  <si>
    <t>Taux de remplissage moyen</t>
  </si>
  <si>
    <t>KPI</t>
  </si>
  <si>
    <t>Code</t>
  </si>
  <si>
    <t>appartement</t>
  </si>
  <si>
    <t>Montant Net de la réservation</t>
  </si>
  <si>
    <t>Nombre de nuits passées</t>
  </si>
  <si>
    <t>Nombre de touristes</t>
  </si>
  <si>
    <t>Nb jours</t>
  </si>
  <si>
    <t>ü</t>
  </si>
  <si>
    <t>Direct</t>
  </si>
  <si>
    <t>A</t>
  </si>
  <si>
    <t>B</t>
  </si>
  <si>
    <t>B*</t>
  </si>
  <si>
    <t>Ke-B</t>
  </si>
  <si>
    <t>KE-B</t>
  </si>
  <si>
    <t>AT</t>
  </si>
  <si>
    <t>BT</t>
  </si>
  <si>
    <t>CE</t>
  </si>
  <si>
    <t>CT</t>
  </si>
  <si>
    <t>CR</t>
  </si>
  <si>
    <t>FN</t>
  </si>
  <si>
    <t>LN</t>
  </si>
  <si>
    <t>CFT</t>
  </si>
  <si>
    <t>LE</t>
  </si>
  <si>
    <t>SA</t>
  </si>
  <si>
    <t>VR</t>
  </si>
  <si>
    <t>SAT</t>
  </si>
  <si>
    <t>PBC</t>
  </si>
  <si>
    <t>TMN</t>
  </si>
  <si>
    <t>DER</t>
  </si>
  <si>
    <t>PC</t>
  </si>
  <si>
    <t>PG</t>
  </si>
  <si>
    <t>DS</t>
  </si>
  <si>
    <t>ED</t>
  </si>
  <si>
    <t>Anna</t>
  </si>
  <si>
    <t>Bernard</t>
  </si>
  <si>
    <t>Caroline</t>
  </si>
  <si>
    <t>Didier</t>
  </si>
  <si>
    <t>Etienne</t>
  </si>
  <si>
    <t>Fabienne</t>
  </si>
  <si>
    <t>Gerald</t>
  </si>
  <si>
    <t>Hannah</t>
  </si>
  <si>
    <t>Isak</t>
  </si>
  <si>
    <t>Jessica</t>
  </si>
  <si>
    <t>Karen</t>
  </si>
  <si>
    <t>Louise</t>
  </si>
  <si>
    <t>Mathilde</t>
  </si>
  <si>
    <t>Nina</t>
  </si>
  <si>
    <t>Olga</t>
  </si>
  <si>
    <t>Philippe</t>
  </si>
  <si>
    <t>Quentin</t>
  </si>
  <si>
    <t>Rachel</t>
  </si>
  <si>
    <t>Sara</t>
  </si>
  <si>
    <t>Thomas</t>
  </si>
  <si>
    <t>Ulysse</t>
  </si>
  <si>
    <t>Veronique</t>
  </si>
  <si>
    <t>William</t>
  </si>
  <si>
    <t>Xavier</t>
  </si>
  <si>
    <t>Yannick</t>
  </si>
  <si>
    <t>Zach</t>
  </si>
  <si>
    <t>Pierre</t>
  </si>
  <si>
    <t>Anne</t>
  </si>
  <si>
    <t>Cedric</t>
  </si>
  <si>
    <t>Hélène</t>
  </si>
  <si>
    <t>Marie Bernard</t>
  </si>
  <si>
    <t>Peter Foster</t>
  </si>
  <si>
    <t>Valentine Perrin</t>
  </si>
  <si>
    <t>George Pierre</t>
  </si>
  <si>
    <t>Louis Martin</t>
  </si>
  <si>
    <t>Astrid Moliere</t>
  </si>
  <si>
    <t>Carole</t>
  </si>
  <si>
    <t>Fabien</t>
  </si>
  <si>
    <t xml:space="preserve">Anne-Marie </t>
  </si>
  <si>
    <t>David</t>
  </si>
  <si>
    <t>Louis Jagger</t>
  </si>
  <si>
    <t>Simone</t>
  </si>
  <si>
    <t>Lola</t>
  </si>
  <si>
    <t>Matthieu</t>
  </si>
  <si>
    <t>Francois</t>
  </si>
  <si>
    <t>Nina Fredric</t>
  </si>
  <si>
    <t>Jonathan Adam</t>
  </si>
  <si>
    <t>Didier-Olivier</t>
  </si>
  <si>
    <t>Stephanie Joubert</t>
  </si>
  <si>
    <t>J'ai listé les différents points :</t>
  </si>
  <si>
    <t>1. FICHIER 1 « Récapitulatif Loyer PARIS 2018 »</t>
  </si>
  <si>
    <t>2. FICHIER 2 </t>
  </si>
  <si>
    <t>3. FICHIER 3 « Comptabilité PARIS 2018 »</t>
  </si>
  <si>
    <t>La macro ne donne pas les chiffres, qu’une seule ligne.</t>
  </si>
  <si>
    <t>4. FICHIER 5 « Analyse par appartement »</t>
  </si>
  <si>
    <t>Il n’y a aucun de donnés qui apparaisse </t>
  </si>
  <si>
    <t>Après avoir appuyé sur le bouton pour la macro, plusieurs lignes apparaissent par exemple :</t>
  </si>
  <si>
    <r>
      <t xml:space="preserve">COLONNE X&amp;Y, ligne 3. La somme pour décembre n’est pas correcte, elle ne prend pas compte </t>
    </r>
    <r>
      <rPr>
        <b/>
        <u/>
        <sz val="18"/>
        <color rgb="FF333333"/>
        <rFont val="Arial"/>
        <family val="2"/>
      </rPr>
      <t>toutes les lignes.</t>
    </r>
  </si>
  <si>
    <t>????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</si>
</sst>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\ &quot;€&quot;_-;\-* #,##0\ &quot;€&quot;_-;_-* &quot;-&quot;??\ &quot;€&quot;_-;_-@_-"/>
    <numFmt numFmtId="166" formatCode="#,##0\ &quot;€&quot;"/>
    <numFmt numFmtId="167" formatCode="#,##0.0"/>
  </numFmts>
  <fonts count="2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Verdana"/>
      <family val="2"/>
    </font>
    <font>
      <sz val="10"/>
      <color theme="0"/>
      <name val="Verdana"/>
      <family val="2"/>
    </font>
    <font>
      <sz val="10"/>
      <color theme="1"/>
      <name val="Verdana"/>
      <family val="2"/>
    </font>
    <font>
      <sz val="9"/>
      <color theme="0"/>
      <name val="Verdana"/>
      <family val="2"/>
    </font>
    <font>
      <b/>
      <sz val="9"/>
      <color rgb="FFFFFF00"/>
      <name val="Verdana"/>
      <family val="2"/>
    </font>
    <font>
      <sz val="9"/>
      <color theme="1"/>
      <name val="Verdana"/>
      <family val="2"/>
    </font>
    <font>
      <b/>
      <sz val="10"/>
      <color theme="1"/>
      <name val="Verdana"/>
      <family val="2"/>
    </font>
    <font>
      <sz val="12"/>
      <color theme="0"/>
      <name val="Verdana"/>
      <family val="2"/>
    </font>
    <font>
      <sz val="8"/>
      <color theme="1"/>
      <name val="Verdana"/>
      <family val="2"/>
    </font>
    <font>
      <sz val="8"/>
      <name val="Verdana"/>
      <family val="2"/>
    </font>
    <font>
      <sz val="10"/>
      <name val="Verdana"/>
      <family val="2"/>
    </font>
    <font>
      <sz val="12"/>
      <color theme="0"/>
      <name val="Calibri"/>
      <family val="2"/>
      <scheme val="minor"/>
    </font>
    <font>
      <b/>
      <sz val="16"/>
      <color theme="1"/>
      <name val="Verdana"/>
      <family val="2"/>
    </font>
    <font>
      <sz val="9"/>
      <color theme="1"/>
      <name val="Wingdings"/>
      <charset val="2"/>
    </font>
    <font>
      <u/>
      <sz val="11"/>
      <color theme="10"/>
      <name val="Calibri"/>
      <family val="2"/>
    </font>
    <font>
      <sz val="18"/>
      <color rgb="FF333333"/>
      <name val="Arial"/>
      <family val="2"/>
    </font>
    <font>
      <sz val="18"/>
      <color theme="1"/>
      <name val="Calibri"/>
      <family val="2"/>
      <scheme val="minor"/>
    </font>
    <font>
      <u/>
      <sz val="18"/>
      <color theme="10"/>
      <name val="Calibri"/>
      <family val="2"/>
    </font>
    <font>
      <b/>
      <u/>
      <sz val="18"/>
      <color rgb="FF333333"/>
      <name val="Arial"/>
      <family val="2"/>
    </font>
    <font>
      <sz val="11"/>
      <color theme="1"/>
      <name val="Wingdings"/>
      <charset val="2"/>
    </font>
    <font>
      <sz val="18"/>
      <color theme="1"/>
      <name val="Wingdings"/>
      <charset val="2"/>
    </font>
    <font>
      <sz val="1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92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 style="medium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theme="1"/>
      </right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4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2" fillId="0" borderId="0" xfId="0" applyFont="1"/>
    <xf numFmtId="0" fontId="3" fillId="0" borderId="0" xfId="0" applyFont="1" applyFill="1" applyAlignment="1">
      <alignment horizontal="center" vertical="center" wrapText="1"/>
    </xf>
    <xf numFmtId="0" fontId="2" fillId="0" borderId="3" xfId="0" applyFont="1" applyBorder="1"/>
    <xf numFmtId="0" fontId="2" fillId="0" borderId="0" xfId="0" applyFont="1" applyBorder="1"/>
    <xf numFmtId="0" fontId="4" fillId="2" borderId="4" xfId="0" applyFont="1" applyFill="1" applyBorder="1" applyAlignment="1">
      <alignment horizontal="center" vertical="center"/>
    </xf>
    <xf numFmtId="0" fontId="2" fillId="0" borderId="8" xfId="0" applyFont="1" applyFill="1" applyBorder="1"/>
    <xf numFmtId="165" fontId="2" fillId="0" borderId="8" xfId="1" applyNumberFormat="1" applyFont="1" applyFill="1" applyBorder="1"/>
    <xf numFmtId="0" fontId="2" fillId="0" borderId="9" xfId="0" applyFont="1" applyFill="1" applyBorder="1"/>
    <xf numFmtId="165" fontId="2" fillId="0" borderId="9" xfId="1" applyNumberFormat="1" applyFont="1" applyFill="1" applyBorder="1"/>
    <xf numFmtId="0" fontId="3" fillId="0" borderId="0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3" borderId="4" xfId="0" applyFont="1" applyFill="1" applyBorder="1" applyAlignment="1">
      <alignment horizontal="center" vertical="center" wrapText="1"/>
    </xf>
    <xf numFmtId="14" fontId="7" fillId="3" borderId="4" xfId="0" applyNumberFormat="1" applyFont="1" applyFill="1" applyBorder="1" applyAlignment="1">
      <alignment horizontal="center" vertical="center" wrapText="1"/>
    </xf>
    <xf numFmtId="164" fontId="7" fillId="3" borderId="4" xfId="1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0" xfId="0" applyFont="1"/>
    <xf numFmtId="14" fontId="7" fillId="3" borderId="4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6" fillId="0" borderId="0" xfId="0" applyFont="1"/>
    <xf numFmtId="165" fontId="6" fillId="0" borderId="5" xfId="0" applyNumberFormat="1" applyFont="1" applyBorder="1" applyAlignment="1">
      <alignment vertical="center"/>
    </xf>
    <xf numFmtId="165" fontId="5" fillId="3" borderId="4" xfId="0" applyNumberFormat="1" applyFont="1" applyFill="1" applyBorder="1" applyAlignment="1">
      <alignment horizontal="left" vertical="center" wrapText="1"/>
    </xf>
    <xf numFmtId="165" fontId="5" fillId="2" borderId="4" xfId="0" applyNumberFormat="1" applyFont="1" applyFill="1" applyBorder="1" applyAlignment="1">
      <alignment horizontal="center" vertical="center" wrapText="1"/>
    </xf>
    <xf numFmtId="165" fontId="6" fillId="0" borderId="6" xfId="0" applyNumberFormat="1" applyFont="1" applyBorder="1" applyAlignment="1">
      <alignment vertical="center"/>
    </xf>
    <xf numFmtId="9" fontId="6" fillId="0" borderId="4" xfId="2" applyFont="1" applyBorder="1" applyAlignment="1">
      <alignment horizontal="center" vertical="center"/>
    </xf>
    <xf numFmtId="9" fontId="6" fillId="0" borderId="7" xfId="2" applyFont="1" applyBorder="1" applyAlignment="1">
      <alignment horizontal="center" vertical="center"/>
    </xf>
    <xf numFmtId="9" fontId="5" fillId="3" borderId="4" xfId="2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165" fontId="6" fillId="4" borderId="16" xfId="1" applyNumberFormat="1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165" fontId="10" fillId="0" borderId="14" xfId="1" applyNumberFormat="1" applyFont="1" applyBorder="1" applyAlignment="1">
      <alignment horizontal="center" vertical="center"/>
    </xf>
    <xf numFmtId="9" fontId="6" fillId="0" borderId="14" xfId="2" applyFont="1" applyBorder="1" applyAlignment="1">
      <alignment horizontal="center" vertical="center"/>
    </xf>
    <xf numFmtId="9" fontId="10" fillId="0" borderId="14" xfId="2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65" fontId="6" fillId="0" borderId="15" xfId="1" applyNumberFormat="1" applyFont="1" applyBorder="1" applyAlignment="1">
      <alignment horizontal="center" vertical="center"/>
    </xf>
    <xf numFmtId="9" fontId="6" fillId="0" borderId="15" xfId="2" applyFont="1" applyBorder="1" applyAlignment="1">
      <alignment horizontal="center" vertical="center"/>
    </xf>
    <xf numFmtId="9" fontId="10" fillId="0" borderId="15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65" fontId="6" fillId="0" borderId="0" xfId="1" applyNumberFormat="1" applyFont="1" applyAlignment="1">
      <alignment horizontal="center" vertical="center"/>
    </xf>
    <xf numFmtId="164" fontId="6" fillId="0" borderId="0" xfId="1" applyFont="1" applyAlignment="1">
      <alignment horizontal="center" vertical="center"/>
    </xf>
    <xf numFmtId="165" fontId="6" fillId="0" borderId="0" xfId="1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/>
    </xf>
    <xf numFmtId="0" fontId="13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14" fontId="12" fillId="0" borderId="4" xfId="0" applyNumberFormat="1" applyFont="1" applyBorder="1" applyAlignment="1">
      <alignment horizontal="center" vertical="center"/>
    </xf>
    <xf numFmtId="164" fontId="12" fillId="0" borderId="4" xfId="1" applyFont="1" applyBorder="1" applyAlignment="1">
      <alignment horizontal="right" vertical="center"/>
    </xf>
    <xf numFmtId="164" fontId="12" fillId="0" borderId="4" xfId="1" applyFont="1" applyBorder="1" applyAlignment="1">
      <alignment horizontal="center" vertical="center"/>
    </xf>
    <xf numFmtId="164" fontId="12" fillId="0" borderId="4" xfId="3" applyFont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14" fontId="12" fillId="0" borderId="4" xfId="0" applyNumberFormat="1" applyFont="1" applyFill="1" applyBorder="1" applyAlignment="1">
      <alignment horizontal="center" vertical="center"/>
    </xf>
    <xf numFmtId="14" fontId="13" fillId="0" borderId="4" xfId="0" applyNumberFormat="1" applyFont="1" applyBorder="1" applyAlignment="1">
      <alignment horizontal="center" vertical="center"/>
    </xf>
    <xf numFmtId="164" fontId="12" fillId="0" borderId="4" xfId="1" applyFont="1" applyFill="1" applyBorder="1" applyAlignment="1">
      <alignment horizontal="center" vertical="center"/>
    </xf>
    <xf numFmtId="164" fontId="13" fillId="0" borderId="4" xfId="1" applyFont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5" fillId="6" borderId="4" xfId="0" applyFont="1" applyFill="1" applyBorder="1" applyAlignment="1">
      <alignment horizontal="left" vertical="center" wrapText="1"/>
    </xf>
    <xf numFmtId="0" fontId="15" fillId="5" borderId="4" xfId="4" applyFont="1" applyFill="1" applyBorder="1" applyAlignment="1">
      <alignment horizontal="left" vertical="center"/>
    </xf>
    <xf numFmtId="164" fontId="6" fillId="0" borderId="4" xfId="0" applyNumberFormat="1" applyFont="1" applyBorder="1" applyAlignment="1">
      <alignment horizontal="left" vertical="center"/>
    </xf>
    <xf numFmtId="0" fontId="15" fillId="6" borderId="4" xfId="4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0" xfId="0" applyFont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/>
    </xf>
    <xf numFmtId="164" fontId="7" fillId="2" borderId="5" xfId="1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3" fontId="5" fillId="5" borderId="4" xfId="0" applyNumberFormat="1" applyFont="1" applyFill="1" applyBorder="1" applyAlignment="1">
      <alignment horizontal="center" vertical="center" wrapText="1"/>
    </xf>
    <xf numFmtId="3" fontId="14" fillId="0" borderId="5" xfId="0" applyNumberFormat="1" applyFont="1" applyFill="1" applyBorder="1" applyAlignment="1">
      <alignment horizontal="center" vertical="center"/>
    </xf>
    <xf numFmtId="4" fontId="14" fillId="0" borderId="5" xfId="0" applyNumberFormat="1" applyFont="1" applyFill="1" applyBorder="1" applyAlignment="1">
      <alignment horizontal="center" vertical="center"/>
    </xf>
    <xf numFmtId="4" fontId="5" fillId="5" borderId="4" xfId="0" applyNumberFormat="1" applyFont="1" applyFill="1" applyBorder="1" applyAlignment="1">
      <alignment horizontal="center" vertical="center" wrapText="1"/>
    </xf>
    <xf numFmtId="164" fontId="5" fillId="7" borderId="4" xfId="0" applyNumberFormat="1" applyFont="1" applyFill="1" applyBorder="1" applyAlignment="1">
      <alignment horizontal="left" vertical="center"/>
    </xf>
    <xf numFmtId="167" fontId="5" fillId="6" borderId="4" xfId="0" applyNumberFormat="1" applyFont="1" applyFill="1" applyBorder="1" applyAlignment="1">
      <alignment horizontal="center" vertical="center"/>
    </xf>
    <xf numFmtId="3" fontId="6" fillId="0" borderId="4" xfId="0" applyNumberFormat="1" applyFont="1" applyBorder="1" applyAlignment="1">
      <alignment horizontal="center" vertical="center"/>
    </xf>
    <xf numFmtId="10" fontId="6" fillId="0" borderId="4" xfId="0" applyNumberFormat="1" applyFont="1" applyBorder="1" applyAlignment="1">
      <alignment horizontal="center" vertical="center"/>
    </xf>
    <xf numFmtId="10" fontId="5" fillId="6" borderId="4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Continuous" vertical="center"/>
    </xf>
    <xf numFmtId="0" fontId="4" fillId="3" borderId="11" xfId="0" applyFont="1" applyFill="1" applyBorder="1" applyAlignment="1">
      <alignment horizontal="centerContinuous" vertical="center"/>
    </xf>
    <xf numFmtId="0" fontId="4" fillId="3" borderId="7" xfId="0" applyFont="1" applyFill="1" applyBorder="1" applyAlignment="1">
      <alignment horizontal="centerContinuous" vertical="center"/>
    </xf>
    <xf numFmtId="3" fontId="6" fillId="0" borderId="1" xfId="0" applyNumberFormat="1" applyFont="1" applyBorder="1" applyAlignment="1">
      <alignment horizontal="center" vertical="center"/>
    </xf>
    <xf numFmtId="3" fontId="10" fillId="0" borderId="2" xfId="0" applyNumberFormat="1" applyFont="1" applyBorder="1" applyAlignment="1">
      <alignment horizontal="center" vertical="center"/>
    </xf>
    <xf numFmtId="0" fontId="1" fillId="0" borderId="19" xfId="0" applyFont="1" applyFill="1" applyBorder="1"/>
    <xf numFmtId="0" fontId="13" fillId="8" borderId="4" xfId="0" applyFont="1" applyFill="1" applyBorder="1" applyAlignment="1">
      <alignment horizontal="center" vertical="center"/>
    </xf>
    <xf numFmtId="0" fontId="19" fillId="0" borderId="0" xfId="0" applyFont="1"/>
    <xf numFmtId="0" fontId="20" fillId="0" borderId="0" xfId="0" applyFont="1"/>
    <xf numFmtId="0" fontId="21" fillId="0" borderId="0" xfId="5" applyFont="1" applyAlignment="1" applyProtection="1"/>
    <xf numFmtId="0" fontId="6" fillId="0" borderId="0" xfId="0" applyFont="1" applyAlignment="1">
      <alignment horizontal="center"/>
    </xf>
    <xf numFmtId="0" fontId="23" fillId="0" borderId="0" xfId="0" applyFont="1"/>
    <xf numFmtId="0" fontId="24" fillId="0" borderId="0" xfId="0" applyFont="1" applyAlignment="1">
      <alignment horizontal="center"/>
    </xf>
    <xf numFmtId="166" fontId="4" fillId="2" borderId="12" xfId="0" applyNumberFormat="1" applyFont="1" applyFill="1" applyBorder="1" applyAlignment="1">
      <alignment horizontal="center" vertical="center"/>
    </xf>
    <xf numFmtId="166" fontId="4" fillId="2" borderId="13" xfId="0" applyNumberFormat="1" applyFont="1" applyFill="1" applyBorder="1" applyAlignment="1">
      <alignment horizontal="center" vertical="center"/>
    </xf>
    <xf numFmtId="0" fontId="25" fillId="0" borderId="0" xfId="0" applyFont="1"/>
  </cellXfs>
  <cellStyles count="6">
    <cellStyle name="Currency" xfId="1" builtinId="4"/>
    <cellStyle name="Hyperlink" xfId="5" builtinId="8"/>
    <cellStyle name="Monétaire 2" xfId="3"/>
    <cellStyle name="Normal" xfId="0" builtinId="0"/>
    <cellStyle name="Normal 5" xfId="4"/>
    <cellStyle name="Percent" xfId="2" builtinId="5"/>
  </cellStyles>
  <dxfs count="7">
    <dxf>
      <font>
        <color rgb="FF00B050"/>
      </font>
    </dxf>
    <dxf>
      <font>
        <color rgb="FFFF0000"/>
      </font>
    </dxf>
    <dxf>
      <font>
        <color rgb="FFFFC000"/>
      </font>
    </dxf>
    <dxf>
      <font>
        <color rgb="FF00B050"/>
      </font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C000"/>
      </font>
      <fill>
        <patternFill>
          <bgColor theme="0"/>
        </patternFill>
      </fill>
    </dxf>
  </dxfs>
  <tableStyles count="0" defaultTableStyle="TableStyleMedium2" defaultPivotStyle="PivotStyleLight16"/>
  <colors>
    <mruColors>
      <color rgb="FFC09200"/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45309</xdr:colOff>
      <xdr:row>0</xdr:row>
      <xdr:rowOff>161094</xdr:rowOff>
    </xdr:from>
    <xdr:to>
      <xdr:col>11</xdr:col>
      <xdr:colOff>643797</xdr:colOff>
      <xdr:row>2</xdr:row>
      <xdr:rowOff>92245</xdr:rowOff>
    </xdr:to>
    <xdr:pic macro="[0]!Résa">
      <xdr:nvPicPr>
        <xdr:cNvPr id="2" name="Picture 1" descr="Répéter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=""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2527200" y="161094"/>
          <a:ext cx="598488" cy="6103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AL51"/>
  <sheetViews>
    <sheetView showGridLines="0" showZeros="0" tabSelected="1" zoomScaleNormal="100" zoomScalePageLayoutView="80" workbookViewId="0">
      <pane xSplit="1" ySplit="2" topLeftCell="B3" activePane="bottomRight" state="frozen"/>
      <selection pane="topRight" activeCell="D1" sqref="D1"/>
      <selection pane="bottomLeft" activeCell="A4" sqref="A4"/>
      <selection pane="bottomRight" activeCell="A3" sqref="A3"/>
    </sheetView>
  </sheetViews>
  <sheetFormatPr defaultColWidth="11.42578125" defaultRowHeight="15"/>
  <cols>
    <col min="1" max="1" width="20.28515625" style="1" customWidth="1"/>
    <col min="2" max="25" width="11.42578125" style="1"/>
    <col min="26" max="38" width="11.42578125" style="4"/>
    <col min="39" max="16384" width="11.42578125" style="1"/>
  </cols>
  <sheetData>
    <row r="1" spans="1:38" ht="18.75" customHeight="1">
      <c r="A1" s="71" t="s">
        <v>50</v>
      </c>
      <c r="B1" s="88" t="s">
        <v>11</v>
      </c>
      <c r="C1" s="89"/>
      <c r="D1" s="90" t="s">
        <v>10</v>
      </c>
      <c r="E1" s="89"/>
      <c r="F1" s="90" t="s">
        <v>9</v>
      </c>
      <c r="G1" s="89"/>
      <c r="H1" s="90" t="s">
        <v>8</v>
      </c>
      <c r="I1" s="89"/>
      <c r="J1" s="90" t="s">
        <v>7</v>
      </c>
      <c r="K1" s="89"/>
      <c r="L1" s="90" t="s">
        <v>6</v>
      </c>
      <c r="M1" s="89"/>
      <c r="N1" s="90" t="s">
        <v>5</v>
      </c>
      <c r="O1" s="89"/>
      <c r="P1" s="90" t="s">
        <v>4</v>
      </c>
      <c r="Q1" s="89"/>
      <c r="R1" s="90" t="s">
        <v>3</v>
      </c>
      <c r="S1" s="89"/>
      <c r="T1" s="90" t="s">
        <v>2</v>
      </c>
      <c r="U1" s="89"/>
      <c r="V1" s="90" t="s">
        <v>1</v>
      </c>
      <c r="W1" s="89"/>
      <c r="X1" s="90" t="s">
        <v>0</v>
      </c>
      <c r="Y1" s="89"/>
    </row>
    <row r="2" spans="1:38" s="2" customFormat="1" ht="14.45" customHeight="1">
      <c r="A2" s="72" t="s">
        <v>51</v>
      </c>
      <c r="B2" s="78" t="s">
        <v>33</v>
      </c>
      <c r="C2" s="11" t="s">
        <v>14</v>
      </c>
      <c r="D2" s="11" t="s">
        <v>33</v>
      </c>
      <c r="E2" s="11" t="s">
        <v>14</v>
      </c>
      <c r="F2" s="11" t="s">
        <v>33</v>
      </c>
      <c r="G2" s="11" t="s">
        <v>14</v>
      </c>
      <c r="H2" s="11" t="s">
        <v>33</v>
      </c>
      <c r="I2" s="11" t="s">
        <v>14</v>
      </c>
      <c r="J2" s="11" t="s">
        <v>33</v>
      </c>
      <c r="K2" s="11" t="s">
        <v>14</v>
      </c>
      <c r="L2" s="11" t="s">
        <v>33</v>
      </c>
      <c r="M2" s="11" t="s">
        <v>14</v>
      </c>
      <c r="N2" s="11" t="s">
        <v>33</v>
      </c>
      <c r="O2" s="11" t="s">
        <v>14</v>
      </c>
      <c r="P2" s="11" t="s">
        <v>33</v>
      </c>
      <c r="Q2" s="11" t="s">
        <v>14</v>
      </c>
      <c r="R2" s="11" t="s">
        <v>33</v>
      </c>
      <c r="S2" s="11" t="s">
        <v>14</v>
      </c>
      <c r="T2" s="11" t="s">
        <v>33</v>
      </c>
      <c r="U2" s="11" t="s">
        <v>14</v>
      </c>
      <c r="V2" s="11" t="s">
        <v>33</v>
      </c>
      <c r="W2" s="11" t="s">
        <v>14</v>
      </c>
      <c r="X2" s="11" t="s">
        <v>33</v>
      </c>
      <c r="Y2" s="11" t="s">
        <v>14</v>
      </c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</row>
    <row r="3" spans="1:38" s="2" customFormat="1" ht="26.1" customHeight="1" thickBot="1">
      <c r="A3" s="5" t="s">
        <v>13</v>
      </c>
      <c r="B3" s="101">
        <f ca="1">SUM(C4:OFFSET(C4,LastR1-3,0))</f>
        <v>0</v>
      </c>
      <c r="C3" s="102"/>
      <c r="D3" s="101">
        <f ca="1">SUM(E4:OFFSET(E4,LastR1-3,0))</f>
        <v>0</v>
      </c>
      <c r="E3" s="102"/>
      <c r="F3" s="101">
        <f ca="1">SUM(G4:OFFSET(G4,LastR1-3,0))</f>
        <v>0</v>
      </c>
      <c r="G3" s="102"/>
      <c r="H3" s="101">
        <f ca="1">SUM(I4:OFFSET(I4,LastR1-3,0))</f>
        <v>750</v>
      </c>
      <c r="I3" s="102"/>
      <c r="J3" s="101">
        <f ca="1">SUM(K4:OFFSET(K4,LastR1-3,0))</f>
        <v>1005</v>
      </c>
      <c r="K3" s="102"/>
      <c r="L3" s="101">
        <f ca="1">SUM(M4:OFFSET(M4,LastR1-3,0))</f>
        <v>5447</v>
      </c>
      <c r="M3" s="102"/>
      <c r="N3" s="101">
        <f ca="1">SUM(O4:OFFSET(O4,LastR1-3,0))</f>
        <v>7080.01</v>
      </c>
      <c r="O3" s="102"/>
      <c r="P3" s="101">
        <f ca="1">SUM(Q4:OFFSET(Q4,LastR1-3,0))</f>
        <v>6665.7300000000005</v>
      </c>
      <c r="Q3" s="102"/>
      <c r="R3" s="101">
        <f ca="1">SUM(S4:OFFSET(S4,LastR1-3,0))</f>
        <v>6520.39</v>
      </c>
      <c r="S3" s="102"/>
      <c r="T3" s="101">
        <f ca="1">SUM(U4:OFFSET(U4,LastR1-3,0))</f>
        <v>6011.91</v>
      </c>
      <c r="U3" s="102"/>
      <c r="V3" s="101">
        <f ca="1">SUM(W4:OFFSET(W4,LastR1-3,0))</f>
        <v>5355.01</v>
      </c>
      <c r="W3" s="102"/>
      <c r="X3" s="101">
        <f ca="1">SUM(Y4:OFFSET(Y4,LastR1-3,0))</f>
        <v>6115.01</v>
      </c>
      <c r="Y3" s="102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</row>
    <row r="4" spans="1:38" s="3" customFormat="1" ht="17.25" customHeight="1">
      <c r="A4" s="12" t="s">
        <v>63</v>
      </c>
      <c r="B4" s="6">
        <v>0</v>
      </c>
      <c r="C4" s="7">
        <v>0</v>
      </c>
      <c r="D4" s="6">
        <v>0</v>
      </c>
      <c r="E4" s="7">
        <v>0</v>
      </c>
      <c r="F4" s="6">
        <v>0</v>
      </c>
      <c r="G4" s="7">
        <v>0</v>
      </c>
      <c r="H4" s="6">
        <v>30</v>
      </c>
      <c r="I4" s="7">
        <v>750</v>
      </c>
      <c r="J4" s="6">
        <v>31</v>
      </c>
      <c r="K4" s="7">
        <v>750</v>
      </c>
      <c r="L4" s="6">
        <v>30</v>
      </c>
      <c r="M4" s="7">
        <v>750</v>
      </c>
      <c r="N4" s="6">
        <v>15</v>
      </c>
      <c r="O4" s="7">
        <v>375</v>
      </c>
      <c r="P4" s="6">
        <v>0</v>
      </c>
      <c r="Q4" s="7">
        <v>0</v>
      </c>
      <c r="R4" s="6">
        <v>0</v>
      </c>
      <c r="S4" s="7">
        <v>0</v>
      </c>
      <c r="T4" s="6">
        <v>0</v>
      </c>
      <c r="U4" s="7">
        <v>0</v>
      </c>
      <c r="V4" s="6">
        <v>0</v>
      </c>
      <c r="W4" s="7">
        <v>0</v>
      </c>
      <c r="X4" s="6">
        <v>0</v>
      </c>
      <c r="Y4" s="7">
        <v>0</v>
      </c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</row>
    <row r="5" spans="1:38" s="3" customFormat="1" ht="17.25" customHeight="1">
      <c r="A5" s="12" t="s">
        <v>64</v>
      </c>
      <c r="B5" s="8">
        <v>0</v>
      </c>
      <c r="C5" s="9">
        <v>0</v>
      </c>
      <c r="D5" s="8">
        <v>0</v>
      </c>
      <c r="E5" s="9">
        <v>0</v>
      </c>
      <c r="F5" s="8">
        <v>0</v>
      </c>
      <c r="G5" s="9">
        <v>0</v>
      </c>
      <c r="H5" s="8"/>
      <c r="I5" s="9">
        <v>0</v>
      </c>
      <c r="J5" s="8">
        <v>22</v>
      </c>
      <c r="K5" s="9">
        <v>144</v>
      </c>
      <c r="L5" s="8">
        <v>30</v>
      </c>
      <c r="M5" s="9">
        <v>720</v>
      </c>
      <c r="N5" s="8">
        <v>31</v>
      </c>
      <c r="O5" s="9">
        <v>800</v>
      </c>
      <c r="P5" s="8">
        <v>31</v>
      </c>
      <c r="Q5" s="9">
        <v>800</v>
      </c>
      <c r="R5" s="8">
        <v>30</v>
      </c>
      <c r="S5" s="9">
        <v>800</v>
      </c>
      <c r="T5" s="8">
        <v>31</v>
      </c>
      <c r="U5" s="9">
        <v>800</v>
      </c>
      <c r="V5" s="93">
        <v>30</v>
      </c>
      <c r="W5" s="9">
        <v>800</v>
      </c>
      <c r="X5" s="8">
        <v>31</v>
      </c>
      <c r="Y5" s="9">
        <v>800</v>
      </c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</row>
    <row r="6" spans="1:38" s="3" customFormat="1" ht="17.25" customHeight="1">
      <c r="A6" s="12" t="s">
        <v>65</v>
      </c>
      <c r="B6" s="8">
        <v>0</v>
      </c>
      <c r="C6" s="9">
        <v>0</v>
      </c>
      <c r="D6" s="8">
        <v>0</v>
      </c>
      <c r="E6" s="9">
        <v>0</v>
      </c>
      <c r="F6" s="8">
        <v>0</v>
      </c>
      <c r="G6" s="9">
        <v>0</v>
      </c>
      <c r="H6" s="8"/>
      <c r="I6" s="9">
        <v>0</v>
      </c>
      <c r="J6" s="8">
        <v>1</v>
      </c>
      <c r="K6" s="9">
        <v>17</v>
      </c>
      <c r="L6" s="8">
        <v>30</v>
      </c>
      <c r="M6" s="9">
        <v>528</v>
      </c>
      <c r="N6" s="8">
        <v>31</v>
      </c>
      <c r="O6" s="9">
        <v>625</v>
      </c>
      <c r="P6" s="8">
        <v>31</v>
      </c>
      <c r="Q6" s="9">
        <v>625</v>
      </c>
      <c r="R6" s="8">
        <v>30</v>
      </c>
      <c r="S6" s="9">
        <v>625</v>
      </c>
      <c r="T6" s="8">
        <v>17</v>
      </c>
      <c r="U6" s="9">
        <v>354.17</v>
      </c>
      <c r="V6" s="93">
        <v>17</v>
      </c>
      <c r="W6" s="9">
        <v>0</v>
      </c>
      <c r="X6" s="8">
        <v>17</v>
      </c>
      <c r="Y6" s="9">
        <v>0</v>
      </c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>
      <c r="A7" s="12" t="s">
        <v>70</v>
      </c>
      <c r="B7" s="8">
        <v>0</v>
      </c>
      <c r="C7" s="9">
        <v>0</v>
      </c>
      <c r="D7" s="8">
        <v>0</v>
      </c>
      <c r="E7" s="9">
        <v>0</v>
      </c>
      <c r="F7" s="8">
        <v>0</v>
      </c>
      <c r="G7" s="9">
        <v>0</v>
      </c>
      <c r="H7" s="8"/>
      <c r="I7" s="9">
        <v>0</v>
      </c>
      <c r="J7" s="8">
        <v>7</v>
      </c>
      <c r="K7" s="9">
        <v>94</v>
      </c>
      <c r="L7" s="8">
        <v>30</v>
      </c>
      <c r="M7" s="9">
        <v>403</v>
      </c>
      <c r="N7" s="8">
        <v>31</v>
      </c>
      <c r="O7" s="9">
        <v>403</v>
      </c>
      <c r="P7" s="8">
        <v>21</v>
      </c>
      <c r="Q7" s="9">
        <v>273</v>
      </c>
      <c r="R7" s="8">
        <v>0</v>
      </c>
      <c r="S7" s="9">
        <v>0</v>
      </c>
      <c r="T7" s="8">
        <v>0</v>
      </c>
      <c r="U7" s="9">
        <v>0</v>
      </c>
      <c r="V7" s="8">
        <v>0</v>
      </c>
      <c r="W7" s="9">
        <v>0</v>
      </c>
      <c r="X7" s="8">
        <v>0</v>
      </c>
      <c r="Y7" s="9">
        <v>0</v>
      </c>
    </row>
    <row r="8" spans="1:38">
      <c r="A8" s="12" t="s">
        <v>67</v>
      </c>
      <c r="B8" s="8">
        <v>0</v>
      </c>
      <c r="C8" s="9">
        <v>0</v>
      </c>
      <c r="D8" s="8">
        <v>0</v>
      </c>
      <c r="E8" s="9">
        <v>0</v>
      </c>
      <c r="F8" s="8">
        <v>0</v>
      </c>
      <c r="G8" s="9">
        <v>0</v>
      </c>
      <c r="H8" s="8"/>
      <c r="I8" s="9">
        <v>0</v>
      </c>
      <c r="J8" s="8">
        <v>0</v>
      </c>
      <c r="K8" s="9">
        <v>0</v>
      </c>
      <c r="L8" s="8">
        <v>30</v>
      </c>
      <c r="M8" s="9">
        <v>830</v>
      </c>
      <c r="N8" s="8">
        <v>31</v>
      </c>
      <c r="O8" s="9">
        <v>830</v>
      </c>
      <c r="P8" s="8">
        <v>31</v>
      </c>
      <c r="Q8" s="9">
        <v>830</v>
      </c>
      <c r="R8" s="8">
        <v>30</v>
      </c>
      <c r="S8" s="9">
        <v>830</v>
      </c>
      <c r="T8" s="8">
        <v>31</v>
      </c>
      <c r="U8" s="9">
        <v>830</v>
      </c>
      <c r="V8" s="8">
        <v>30</v>
      </c>
      <c r="W8" s="9">
        <v>830</v>
      </c>
      <c r="X8" s="8">
        <v>31</v>
      </c>
      <c r="Y8" s="9">
        <v>830</v>
      </c>
    </row>
    <row r="9" spans="1:38">
      <c r="A9" s="12" t="s">
        <v>66</v>
      </c>
      <c r="B9" s="8">
        <v>0</v>
      </c>
      <c r="C9" s="9">
        <v>0</v>
      </c>
      <c r="D9" s="8">
        <v>0</v>
      </c>
      <c r="E9" s="9">
        <v>0</v>
      </c>
      <c r="F9" s="8">
        <v>0</v>
      </c>
      <c r="G9" s="9">
        <v>0</v>
      </c>
      <c r="H9" s="8"/>
      <c r="I9" s="9">
        <v>0</v>
      </c>
      <c r="J9" s="8">
        <v>0</v>
      </c>
      <c r="K9" s="9">
        <v>0</v>
      </c>
      <c r="L9" s="8">
        <v>30</v>
      </c>
      <c r="M9" s="9">
        <v>1000</v>
      </c>
      <c r="N9" s="8">
        <v>31</v>
      </c>
      <c r="O9" s="9">
        <v>1000</v>
      </c>
      <c r="P9" s="8">
        <v>31</v>
      </c>
      <c r="Q9" s="9">
        <v>1000</v>
      </c>
      <c r="R9" s="8">
        <v>30</v>
      </c>
      <c r="S9" s="9">
        <v>1000</v>
      </c>
      <c r="T9" s="8">
        <v>31</v>
      </c>
      <c r="U9" s="9">
        <v>1000</v>
      </c>
      <c r="V9" s="8">
        <v>30</v>
      </c>
      <c r="W9" s="9">
        <v>1000</v>
      </c>
      <c r="X9" s="8">
        <v>31</v>
      </c>
      <c r="Y9" s="9">
        <v>1000</v>
      </c>
    </row>
    <row r="10" spans="1:38">
      <c r="A10" s="12" t="s">
        <v>77</v>
      </c>
      <c r="B10" s="8">
        <v>0</v>
      </c>
      <c r="C10" s="9">
        <v>0</v>
      </c>
      <c r="D10" s="8">
        <v>0</v>
      </c>
      <c r="E10" s="9">
        <v>0</v>
      </c>
      <c r="F10" s="8">
        <v>0</v>
      </c>
      <c r="G10" s="9">
        <v>0</v>
      </c>
      <c r="H10" s="8"/>
      <c r="I10" s="9">
        <v>0</v>
      </c>
      <c r="J10" s="8">
        <v>0</v>
      </c>
      <c r="K10" s="9">
        <v>0</v>
      </c>
      <c r="L10" s="8">
        <v>30</v>
      </c>
      <c r="M10" s="9">
        <v>409</v>
      </c>
      <c r="N10" s="8">
        <v>31</v>
      </c>
      <c r="O10" s="9">
        <v>700</v>
      </c>
      <c r="P10" s="8">
        <v>31</v>
      </c>
      <c r="Q10" s="9">
        <v>700</v>
      </c>
      <c r="R10" s="8">
        <v>0</v>
      </c>
      <c r="S10" s="9">
        <v>0</v>
      </c>
      <c r="T10" s="8">
        <v>0</v>
      </c>
      <c r="U10" s="9">
        <v>0</v>
      </c>
      <c r="V10" s="8">
        <v>0</v>
      </c>
      <c r="W10" s="9">
        <v>0</v>
      </c>
      <c r="X10" s="8">
        <v>0</v>
      </c>
      <c r="Y10" s="9">
        <v>0</v>
      </c>
    </row>
    <row r="11" spans="1:38">
      <c r="A11" s="12" t="s">
        <v>80</v>
      </c>
      <c r="B11" s="8">
        <v>0</v>
      </c>
      <c r="C11" s="9">
        <v>0</v>
      </c>
      <c r="D11" s="8">
        <v>0</v>
      </c>
      <c r="E11" s="9">
        <v>0</v>
      </c>
      <c r="F11" s="8">
        <v>0</v>
      </c>
      <c r="G11" s="9">
        <v>0</v>
      </c>
      <c r="H11" s="8"/>
      <c r="I11" s="9">
        <v>0</v>
      </c>
      <c r="J11" s="8">
        <v>0</v>
      </c>
      <c r="K11" s="9">
        <v>0</v>
      </c>
      <c r="L11" s="8">
        <v>25</v>
      </c>
      <c r="M11" s="9">
        <v>523</v>
      </c>
      <c r="N11" s="8">
        <v>31</v>
      </c>
      <c r="O11" s="9">
        <v>523</v>
      </c>
      <c r="P11" s="8">
        <v>31</v>
      </c>
      <c r="Q11" s="9">
        <v>523</v>
      </c>
      <c r="R11" s="8">
        <v>30</v>
      </c>
      <c r="S11" s="9">
        <v>523</v>
      </c>
      <c r="T11" s="8">
        <v>31</v>
      </c>
      <c r="U11" s="9">
        <v>523</v>
      </c>
      <c r="V11" s="8">
        <v>0</v>
      </c>
      <c r="W11" s="9">
        <v>0</v>
      </c>
      <c r="X11" s="8">
        <v>0</v>
      </c>
      <c r="Y11" s="9">
        <v>0</v>
      </c>
    </row>
    <row r="12" spans="1:38">
      <c r="A12" s="12" t="s">
        <v>68</v>
      </c>
      <c r="B12" s="8">
        <v>0</v>
      </c>
      <c r="C12" s="9">
        <v>0</v>
      </c>
      <c r="D12" s="8">
        <v>0</v>
      </c>
      <c r="E12" s="9">
        <v>0</v>
      </c>
      <c r="F12" s="8">
        <v>0</v>
      </c>
      <c r="G12" s="9">
        <v>0</v>
      </c>
      <c r="H12" s="8"/>
      <c r="I12" s="9">
        <v>0</v>
      </c>
      <c r="J12" s="8">
        <v>0</v>
      </c>
      <c r="K12" s="9">
        <v>0</v>
      </c>
      <c r="L12" s="8">
        <v>9</v>
      </c>
      <c r="M12" s="9">
        <v>84</v>
      </c>
      <c r="N12" s="8">
        <v>31</v>
      </c>
      <c r="O12" s="9">
        <v>273</v>
      </c>
      <c r="P12" s="8">
        <v>29</v>
      </c>
      <c r="Q12" s="9">
        <v>255.38</v>
      </c>
      <c r="R12" s="8">
        <v>30</v>
      </c>
      <c r="S12" s="9">
        <v>290.62</v>
      </c>
      <c r="T12" s="8">
        <v>0</v>
      </c>
      <c r="U12" s="9">
        <v>0</v>
      </c>
      <c r="V12" s="8">
        <v>30</v>
      </c>
      <c r="W12" s="9">
        <v>0</v>
      </c>
      <c r="X12" s="8">
        <v>31</v>
      </c>
      <c r="Y12" s="9">
        <v>0</v>
      </c>
    </row>
    <row r="13" spans="1:38">
      <c r="A13" s="12" t="s">
        <v>71</v>
      </c>
      <c r="B13" s="8">
        <v>0</v>
      </c>
      <c r="C13" s="9">
        <v>0</v>
      </c>
      <c r="D13" s="8">
        <v>0</v>
      </c>
      <c r="E13" s="9">
        <v>0</v>
      </c>
      <c r="F13" s="8">
        <v>0</v>
      </c>
      <c r="G13" s="9">
        <v>0</v>
      </c>
      <c r="H13" s="8"/>
      <c r="I13" s="9">
        <v>0</v>
      </c>
      <c r="J13" s="8">
        <v>0</v>
      </c>
      <c r="K13" s="9">
        <v>0</v>
      </c>
      <c r="L13" s="8">
        <v>15</v>
      </c>
      <c r="M13" s="9">
        <v>200</v>
      </c>
      <c r="N13" s="8">
        <v>31</v>
      </c>
      <c r="O13" s="9">
        <v>840</v>
      </c>
      <c r="P13" s="8">
        <v>31</v>
      </c>
      <c r="Q13" s="9">
        <v>840</v>
      </c>
      <c r="R13" s="8">
        <v>0</v>
      </c>
      <c r="S13" s="9">
        <v>0</v>
      </c>
      <c r="T13" s="8">
        <v>0</v>
      </c>
      <c r="U13" s="9">
        <v>0</v>
      </c>
      <c r="V13" s="8">
        <v>0</v>
      </c>
      <c r="W13" s="9">
        <v>0</v>
      </c>
      <c r="X13" s="8">
        <v>0</v>
      </c>
      <c r="Y13" s="9">
        <v>0</v>
      </c>
    </row>
    <row r="14" spans="1:38">
      <c r="A14" s="12" t="s">
        <v>69</v>
      </c>
      <c r="B14" s="8">
        <v>0</v>
      </c>
      <c r="C14" s="9">
        <v>0</v>
      </c>
      <c r="D14" s="8">
        <v>0</v>
      </c>
      <c r="E14" s="9">
        <v>0</v>
      </c>
      <c r="F14" s="8">
        <v>0</v>
      </c>
      <c r="G14" s="9">
        <v>0</v>
      </c>
      <c r="H14" s="8"/>
      <c r="I14" s="9">
        <v>0</v>
      </c>
      <c r="J14" s="8">
        <v>0</v>
      </c>
      <c r="K14" s="9">
        <v>0</v>
      </c>
      <c r="L14" s="8">
        <v>0</v>
      </c>
      <c r="M14" s="9">
        <v>0</v>
      </c>
      <c r="N14" s="8">
        <v>25</v>
      </c>
      <c r="O14" s="9">
        <v>541.66</v>
      </c>
      <c r="P14" s="8">
        <v>31</v>
      </c>
      <c r="Q14" s="9">
        <v>650</v>
      </c>
      <c r="R14" s="8">
        <v>30</v>
      </c>
      <c r="S14" s="9">
        <v>650</v>
      </c>
      <c r="T14" s="8">
        <v>31</v>
      </c>
      <c r="U14" s="9">
        <v>650</v>
      </c>
      <c r="V14" s="8">
        <v>30</v>
      </c>
      <c r="W14" s="9">
        <v>650</v>
      </c>
      <c r="X14" s="8">
        <v>31</v>
      </c>
      <c r="Y14" s="9">
        <v>650</v>
      </c>
    </row>
    <row r="15" spans="1:38">
      <c r="A15" s="12" t="s">
        <v>75</v>
      </c>
      <c r="B15" s="8">
        <v>0</v>
      </c>
      <c r="C15" s="9">
        <v>0</v>
      </c>
      <c r="D15" s="8">
        <v>0</v>
      </c>
      <c r="E15" s="9">
        <v>0</v>
      </c>
      <c r="F15" s="8">
        <v>0</v>
      </c>
      <c r="G15" s="9">
        <v>0</v>
      </c>
      <c r="H15" s="8"/>
      <c r="I15" s="9">
        <v>0</v>
      </c>
      <c r="J15" s="8">
        <v>0</v>
      </c>
      <c r="K15" s="9">
        <v>0</v>
      </c>
      <c r="L15" s="8">
        <v>0</v>
      </c>
      <c r="M15" s="9">
        <v>0</v>
      </c>
      <c r="N15" s="8">
        <v>7</v>
      </c>
      <c r="O15" s="9">
        <v>169.35</v>
      </c>
      <c r="P15" s="8">
        <v>7</v>
      </c>
      <c r="Q15" s="9">
        <v>169.35</v>
      </c>
      <c r="R15" s="8">
        <v>30</v>
      </c>
      <c r="S15" s="9">
        <v>659.01</v>
      </c>
      <c r="T15" s="8">
        <v>31</v>
      </c>
      <c r="U15" s="9">
        <v>750</v>
      </c>
      <c r="V15" s="8">
        <v>30</v>
      </c>
      <c r="W15" s="9">
        <v>659.01</v>
      </c>
      <c r="X15" s="8">
        <v>31</v>
      </c>
      <c r="Y15" s="9">
        <v>659.01</v>
      </c>
    </row>
    <row r="16" spans="1:38">
      <c r="A16" s="12" t="s">
        <v>78</v>
      </c>
      <c r="B16" s="8">
        <v>0</v>
      </c>
      <c r="C16" s="9">
        <v>0</v>
      </c>
      <c r="D16" s="8">
        <v>0</v>
      </c>
      <c r="E16" s="9">
        <v>0</v>
      </c>
      <c r="F16" s="8">
        <v>0</v>
      </c>
      <c r="G16" s="9">
        <v>0</v>
      </c>
      <c r="H16" s="8"/>
      <c r="I16" s="9">
        <v>0</v>
      </c>
      <c r="J16" s="8">
        <v>0</v>
      </c>
      <c r="K16" s="9">
        <v>0</v>
      </c>
      <c r="L16" s="8">
        <v>0</v>
      </c>
      <c r="M16" s="9">
        <v>0</v>
      </c>
      <c r="N16" s="8">
        <v>0</v>
      </c>
      <c r="O16" s="9">
        <v>0</v>
      </c>
      <c r="P16" s="8">
        <v>0</v>
      </c>
      <c r="Q16" s="9">
        <v>0</v>
      </c>
      <c r="R16" s="8">
        <v>30</v>
      </c>
      <c r="S16" s="9">
        <v>1000</v>
      </c>
      <c r="T16" s="8">
        <v>0</v>
      </c>
      <c r="U16" s="9">
        <v>0</v>
      </c>
      <c r="V16" s="8">
        <v>1</v>
      </c>
      <c r="W16" s="9">
        <v>0</v>
      </c>
      <c r="X16" s="8">
        <v>1</v>
      </c>
      <c r="Y16" s="9">
        <v>0</v>
      </c>
    </row>
    <row r="17" spans="1:25">
      <c r="A17" s="12" t="s">
        <v>79</v>
      </c>
      <c r="B17" s="8">
        <v>0</v>
      </c>
      <c r="C17" s="9">
        <v>0</v>
      </c>
      <c r="D17" s="8">
        <v>0</v>
      </c>
      <c r="E17" s="9">
        <v>0</v>
      </c>
      <c r="F17" s="8">
        <v>0</v>
      </c>
      <c r="G17" s="9">
        <v>0</v>
      </c>
      <c r="H17" s="8"/>
      <c r="I17" s="9">
        <v>0</v>
      </c>
      <c r="J17" s="8">
        <v>0</v>
      </c>
      <c r="K17" s="9">
        <v>0</v>
      </c>
      <c r="L17" s="8">
        <v>0</v>
      </c>
      <c r="M17" s="9">
        <v>0</v>
      </c>
      <c r="N17" s="8">
        <v>0</v>
      </c>
      <c r="O17" s="9">
        <v>0</v>
      </c>
      <c r="P17" s="8">
        <v>0</v>
      </c>
      <c r="Q17" s="9">
        <v>0</v>
      </c>
      <c r="R17" s="8">
        <v>9</v>
      </c>
      <c r="S17" s="9">
        <v>142.76</v>
      </c>
      <c r="T17" s="8">
        <v>0</v>
      </c>
      <c r="U17" s="9">
        <v>0</v>
      </c>
      <c r="V17" s="8">
        <v>0</v>
      </c>
      <c r="W17" s="9">
        <v>0</v>
      </c>
      <c r="X17" s="8">
        <v>0</v>
      </c>
      <c r="Y17" s="9">
        <v>0</v>
      </c>
    </row>
    <row r="18" spans="1:25">
      <c r="A18" s="12" t="s">
        <v>72</v>
      </c>
      <c r="B18" s="8">
        <v>0</v>
      </c>
      <c r="C18" s="9">
        <v>0</v>
      </c>
      <c r="D18" s="8">
        <v>0</v>
      </c>
      <c r="E18" s="9">
        <v>0</v>
      </c>
      <c r="F18" s="8">
        <v>0</v>
      </c>
      <c r="G18" s="9">
        <v>0</v>
      </c>
      <c r="H18" s="8"/>
      <c r="I18" s="9">
        <v>0</v>
      </c>
      <c r="J18" s="8">
        <v>0</v>
      </c>
      <c r="K18" s="9">
        <v>0</v>
      </c>
      <c r="L18" s="8">
        <v>0</v>
      </c>
      <c r="M18" s="9">
        <v>0</v>
      </c>
      <c r="N18" s="8">
        <v>0</v>
      </c>
      <c r="O18" s="9">
        <v>0</v>
      </c>
      <c r="P18" s="8">
        <v>0</v>
      </c>
      <c r="Q18" s="9">
        <v>0</v>
      </c>
      <c r="R18" s="8">
        <v>0</v>
      </c>
      <c r="S18" s="9">
        <v>0</v>
      </c>
      <c r="T18" s="8">
        <v>31</v>
      </c>
      <c r="U18" s="9">
        <v>444.74</v>
      </c>
      <c r="V18" s="8">
        <v>30</v>
      </c>
      <c r="W18" s="9">
        <v>391</v>
      </c>
      <c r="X18" s="8">
        <v>31</v>
      </c>
      <c r="Y18" s="9">
        <v>391</v>
      </c>
    </row>
    <row r="19" spans="1:25">
      <c r="A19" s="12" t="s">
        <v>74</v>
      </c>
      <c r="B19" s="8">
        <v>0</v>
      </c>
      <c r="C19" s="9">
        <v>0</v>
      </c>
      <c r="D19" s="8">
        <v>0</v>
      </c>
      <c r="E19" s="9">
        <v>0</v>
      </c>
      <c r="F19" s="8">
        <v>0</v>
      </c>
      <c r="G19" s="9">
        <v>0</v>
      </c>
      <c r="H19" s="8"/>
      <c r="I19" s="9">
        <v>0</v>
      </c>
      <c r="J19" s="8">
        <v>0</v>
      </c>
      <c r="K19" s="9">
        <v>0</v>
      </c>
      <c r="L19" s="8">
        <v>0</v>
      </c>
      <c r="M19" s="9">
        <v>0</v>
      </c>
      <c r="N19" s="8">
        <v>0</v>
      </c>
      <c r="O19" s="9">
        <v>0</v>
      </c>
      <c r="P19" s="8">
        <v>0</v>
      </c>
      <c r="Q19" s="9">
        <v>0</v>
      </c>
      <c r="R19" s="8">
        <v>0</v>
      </c>
      <c r="S19" s="9">
        <v>0</v>
      </c>
      <c r="T19" s="8">
        <v>31</v>
      </c>
      <c r="U19" s="9">
        <v>310</v>
      </c>
      <c r="V19" s="8">
        <v>30</v>
      </c>
      <c r="W19" s="9">
        <v>675</v>
      </c>
      <c r="X19" s="8">
        <v>31</v>
      </c>
      <c r="Y19" s="9">
        <v>675</v>
      </c>
    </row>
    <row r="20" spans="1:25">
      <c r="A20" s="12" t="s">
        <v>76</v>
      </c>
      <c r="B20" s="8">
        <v>0</v>
      </c>
      <c r="C20" s="9">
        <v>0</v>
      </c>
      <c r="D20" s="8">
        <v>0</v>
      </c>
      <c r="E20" s="9">
        <v>0</v>
      </c>
      <c r="F20" s="8">
        <v>0</v>
      </c>
      <c r="G20" s="9">
        <v>0</v>
      </c>
      <c r="H20" s="8"/>
      <c r="I20" s="9">
        <v>0</v>
      </c>
      <c r="J20" s="8">
        <v>0</v>
      </c>
      <c r="K20" s="9">
        <v>0</v>
      </c>
      <c r="L20" s="8">
        <v>0</v>
      </c>
      <c r="M20" s="9">
        <v>0</v>
      </c>
      <c r="N20" s="8">
        <v>0</v>
      </c>
      <c r="O20" s="9">
        <v>0</v>
      </c>
      <c r="P20" s="8">
        <v>0</v>
      </c>
      <c r="Q20" s="9">
        <v>0</v>
      </c>
      <c r="R20" s="8">
        <v>0</v>
      </c>
      <c r="S20" s="9">
        <v>0</v>
      </c>
      <c r="T20" s="8">
        <v>31</v>
      </c>
      <c r="U20" s="9">
        <v>350</v>
      </c>
      <c r="V20" s="8">
        <v>30</v>
      </c>
      <c r="W20" s="9">
        <v>350</v>
      </c>
      <c r="X20" s="8">
        <v>31</v>
      </c>
      <c r="Y20" s="9">
        <v>350</v>
      </c>
    </row>
    <row r="21" spans="1:25">
      <c r="A21" s="12" t="s">
        <v>73</v>
      </c>
      <c r="B21" s="8">
        <v>0</v>
      </c>
      <c r="C21" s="9">
        <v>0</v>
      </c>
      <c r="D21" s="8">
        <v>0</v>
      </c>
      <c r="E21" s="9">
        <v>0</v>
      </c>
      <c r="F21" s="8">
        <v>0</v>
      </c>
      <c r="G21" s="9">
        <v>0</v>
      </c>
      <c r="H21" s="8"/>
      <c r="I21" s="9">
        <v>0</v>
      </c>
      <c r="J21" s="8">
        <v>0</v>
      </c>
      <c r="K21" s="9">
        <v>0</v>
      </c>
      <c r="L21" s="8">
        <v>0</v>
      </c>
      <c r="M21" s="9">
        <v>0</v>
      </c>
      <c r="N21" s="8">
        <v>0</v>
      </c>
      <c r="O21" s="9">
        <v>0</v>
      </c>
      <c r="P21" s="8">
        <v>0</v>
      </c>
      <c r="Q21" s="9">
        <v>0</v>
      </c>
      <c r="R21" s="8">
        <v>0</v>
      </c>
      <c r="S21" s="9">
        <v>0</v>
      </c>
      <c r="T21" s="8">
        <v>0</v>
      </c>
      <c r="U21" s="9">
        <v>0</v>
      </c>
      <c r="V21" s="8">
        <v>0</v>
      </c>
      <c r="W21" s="9">
        <v>0</v>
      </c>
      <c r="X21" s="8">
        <v>31</v>
      </c>
      <c r="Y21" s="9">
        <v>760</v>
      </c>
    </row>
    <row r="22" spans="1:25">
      <c r="A22" s="12"/>
      <c r="B22" s="8"/>
      <c r="C22" s="9"/>
      <c r="D22" s="8"/>
      <c r="E22" s="9"/>
      <c r="F22" s="8"/>
      <c r="G22" s="9"/>
      <c r="H22" s="8"/>
      <c r="I22" s="9"/>
      <c r="J22" s="8"/>
      <c r="K22" s="9"/>
      <c r="L22" s="8"/>
      <c r="M22" s="9"/>
      <c r="N22" s="8"/>
      <c r="O22" s="9"/>
      <c r="P22" s="8"/>
      <c r="Q22" s="9"/>
      <c r="R22" s="8"/>
      <c r="S22" s="9"/>
      <c r="T22" s="8"/>
      <c r="U22" s="9"/>
      <c r="V22" s="8"/>
      <c r="W22" s="9"/>
      <c r="X22" s="8"/>
      <c r="Y22" s="9"/>
    </row>
    <row r="23" spans="1:25">
      <c r="A23" s="12"/>
      <c r="B23" s="8"/>
      <c r="C23" s="9"/>
      <c r="D23" s="8"/>
      <c r="E23" s="9"/>
      <c r="F23" s="8"/>
      <c r="G23" s="9"/>
      <c r="H23" s="8"/>
      <c r="I23" s="9"/>
      <c r="J23" s="8"/>
      <c r="K23" s="9"/>
      <c r="L23" s="8"/>
      <c r="M23" s="9"/>
      <c r="N23" s="8"/>
      <c r="O23" s="9"/>
      <c r="P23" s="8"/>
      <c r="Q23" s="9"/>
      <c r="R23" s="8"/>
      <c r="S23" s="9"/>
      <c r="T23" s="8"/>
      <c r="U23" s="9"/>
      <c r="V23" s="8"/>
      <c r="W23" s="9"/>
      <c r="X23" s="8"/>
      <c r="Y23" s="9"/>
    </row>
    <row r="24" spans="1:25">
      <c r="A24" s="12"/>
      <c r="B24" s="8"/>
      <c r="C24" s="9"/>
      <c r="D24" s="8"/>
      <c r="E24" s="9"/>
      <c r="F24" s="8"/>
      <c r="G24" s="9"/>
      <c r="H24" s="8"/>
      <c r="I24" s="9"/>
      <c r="J24" s="8"/>
      <c r="K24" s="9"/>
      <c r="L24" s="8"/>
      <c r="M24" s="9"/>
      <c r="N24" s="8"/>
      <c r="O24" s="9"/>
      <c r="P24" s="8"/>
      <c r="Q24" s="9"/>
      <c r="R24" s="8"/>
      <c r="S24" s="9"/>
      <c r="T24" s="8"/>
      <c r="U24" s="9"/>
      <c r="V24" s="8"/>
      <c r="W24" s="9"/>
      <c r="X24" s="8"/>
      <c r="Y24" s="9"/>
    </row>
    <row r="25" spans="1:25">
      <c r="A25" s="12"/>
      <c r="B25" s="8"/>
      <c r="C25" s="9"/>
      <c r="D25" s="8"/>
      <c r="E25" s="9"/>
      <c r="F25" s="8"/>
      <c r="G25" s="9"/>
      <c r="H25" s="8"/>
      <c r="I25" s="9"/>
      <c r="J25" s="8"/>
      <c r="K25" s="9"/>
      <c r="L25" s="8"/>
      <c r="M25" s="9"/>
      <c r="N25" s="8"/>
      <c r="O25" s="9"/>
      <c r="P25" s="8"/>
      <c r="Q25" s="9"/>
      <c r="R25" s="8"/>
      <c r="S25" s="9"/>
      <c r="T25" s="8"/>
      <c r="U25" s="9"/>
      <c r="V25" s="8"/>
      <c r="W25" s="9"/>
      <c r="X25" s="8"/>
      <c r="Y25" s="9"/>
    </row>
    <row r="26" spans="1:25">
      <c r="A26" s="12"/>
      <c r="B26" s="8"/>
      <c r="C26" s="9"/>
      <c r="D26" s="8"/>
      <c r="E26" s="9"/>
      <c r="F26" s="8"/>
      <c r="G26" s="9"/>
      <c r="H26" s="8"/>
      <c r="I26" s="9"/>
      <c r="J26" s="8"/>
      <c r="K26" s="9"/>
      <c r="L26" s="8"/>
      <c r="M26" s="9"/>
      <c r="N26" s="8"/>
      <c r="O26" s="9"/>
      <c r="P26" s="8"/>
      <c r="Q26" s="9"/>
      <c r="R26" s="8"/>
      <c r="S26" s="9"/>
      <c r="T26" s="8"/>
      <c r="U26" s="9"/>
      <c r="V26" s="8"/>
      <c r="W26" s="9"/>
      <c r="X26" s="8"/>
      <c r="Y26" s="9"/>
    </row>
    <row r="27" spans="1:25">
      <c r="A27" s="12"/>
      <c r="B27" s="8"/>
      <c r="C27" s="9"/>
      <c r="D27" s="8"/>
      <c r="E27" s="9"/>
      <c r="F27" s="8"/>
      <c r="G27" s="9"/>
      <c r="H27" s="8"/>
      <c r="I27" s="9"/>
      <c r="J27" s="8"/>
      <c r="K27" s="9"/>
      <c r="L27" s="8"/>
      <c r="M27" s="9"/>
      <c r="N27" s="8"/>
      <c r="O27" s="9"/>
      <c r="P27" s="8"/>
      <c r="Q27" s="9"/>
      <c r="R27" s="8"/>
      <c r="S27" s="9"/>
      <c r="T27" s="8"/>
      <c r="U27" s="9"/>
      <c r="V27" s="8"/>
      <c r="W27" s="9"/>
      <c r="X27" s="8"/>
      <c r="Y27" s="9"/>
    </row>
    <row r="28" spans="1:25">
      <c r="A28" s="12"/>
      <c r="B28" s="8"/>
      <c r="C28" s="9"/>
      <c r="D28" s="8"/>
      <c r="E28" s="9"/>
      <c r="F28" s="8"/>
      <c r="G28" s="9"/>
      <c r="H28" s="8"/>
      <c r="I28" s="9"/>
      <c r="J28" s="8"/>
      <c r="K28" s="9"/>
      <c r="L28" s="8"/>
      <c r="M28" s="9"/>
      <c r="N28" s="8"/>
      <c r="O28" s="9"/>
      <c r="P28" s="8"/>
      <c r="Q28" s="9"/>
      <c r="R28" s="8"/>
      <c r="S28" s="9"/>
      <c r="T28" s="8"/>
      <c r="U28" s="9"/>
      <c r="V28" s="8"/>
      <c r="W28" s="9"/>
      <c r="X28" s="8"/>
      <c r="Y28" s="9"/>
    </row>
    <row r="29" spans="1:25">
      <c r="A29" s="12"/>
      <c r="B29" s="8"/>
      <c r="C29" s="9"/>
      <c r="D29" s="8"/>
      <c r="E29" s="9"/>
      <c r="F29" s="8"/>
      <c r="G29" s="9"/>
      <c r="H29" s="8"/>
      <c r="I29" s="9"/>
      <c r="J29" s="8"/>
      <c r="K29" s="9"/>
      <c r="L29" s="8"/>
      <c r="M29" s="9"/>
      <c r="N29" s="8"/>
      <c r="O29" s="9"/>
      <c r="P29" s="8"/>
      <c r="Q29" s="9"/>
      <c r="R29" s="8"/>
      <c r="S29" s="9"/>
      <c r="T29" s="8"/>
      <c r="U29" s="9"/>
      <c r="V29" s="8"/>
      <c r="W29" s="9"/>
      <c r="X29" s="8"/>
      <c r="Y29" s="9"/>
    </row>
    <row r="30" spans="1:25">
      <c r="A30" s="12"/>
      <c r="B30" s="8"/>
      <c r="C30" s="9"/>
      <c r="D30" s="8"/>
      <c r="E30" s="9"/>
      <c r="F30" s="8"/>
      <c r="G30" s="9"/>
      <c r="H30" s="8"/>
      <c r="I30" s="9"/>
      <c r="J30" s="8"/>
      <c r="K30" s="9"/>
      <c r="L30" s="8"/>
      <c r="M30" s="9"/>
      <c r="N30" s="8"/>
      <c r="O30" s="9"/>
      <c r="P30" s="8"/>
      <c r="Q30" s="9"/>
      <c r="R30" s="8"/>
      <c r="S30" s="9"/>
      <c r="T30" s="8"/>
      <c r="U30" s="9"/>
      <c r="V30" s="8"/>
      <c r="W30" s="9"/>
      <c r="X30" s="8"/>
      <c r="Y30" s="9"/>
    </row>
    <row r="31" spans="1:25">
      <c r="A31" s="12"/>
      <c r="B31" s="8"/>
      <c r="C31" s="9"/>
      <c r="D31" s="8"/>
      <c r="E31" s="9"/>
      <c r="F31" s="8"/>
      <c r="G31" s="9"/>
      <c r="H31" s="8"/>
      <c r="I31" s="9"/>
      <c r="J31" s="8"/>
      <c r="K31" s="9"/>
      <c r="L31" s="8"/>
      <c r="M31" s="9"/>
      <c r="N31" s="8"/>
      <c r="O31" s="9"/>
      <c r="P31" s="8"/>
      <c r="Q31" s="9"/>
      <c r="R31" s="8"/>
      <c r="S31" s="9"/>
      <c r="T31" s="8"/>
      <c r="U31" s="9"/>
      <c r="V31" s="8"/>
      <c r="W31" s="9"/>
      <c r="X31" s="8"/>
      <c r="Y31" s="9"/>
    </row>
    <row r="32" spans="1:25">
      <c r="A32" s="12"/>
      <c r="B32" s="8"/>
      <c r="C32" s="9"/>
      <c r="D32" s="8"/>
      <c r="E32" s="9"/>
      <c r="F32" s="8"/>
      <c r="G32" s="9"/>
      <c r="H32" s="8"/>
      <c r="I32" s="9"/>
      <c r="J32" s="8"/>
      <c r="K32" s="9"/>
      <c r="L32" s="8"/>
      <c r="M32" s="9"/>
      <c r="N32" s="8"/>
      <c r="O32" s="9"/>
      <c r="P32" s="8"/>
      <c r="Q32" s="9"/>
      <c r="R32" s="8"/>
      <c r="S32" s="9"/>
      <c r="T32" s="8"/>
      <c r="U32" s="9"/>
      <c r="V32" s="8"/>
      <c r="W32" s="9"/>
      <c r="X32" s="8"/>
      <c r="Y32" s="9"/>
    </row>
    <row r="33" spans="1:25">
      <c r="A33" s="12"/>
      <c r="B33" s="8"/>
      <c r="C33" s="9"/>
      <c r="D33" s="8"/>
      <c r="E33" s="9"/>
      <c r="F33" s="8"/>
      <c r="G33" s="9"/>
      <c r="H33" s="8"/>
      <c r="I33" s="9"/>
      <c r="J33" s="8"/>
      <c r="K33" s="9"/>
      <c r="L33" s="8"/>
      <c r="M33" s="9"/>
      <c r="N33" s="8"/>
      <c r="O33" s="9"/>
      <c r="P33" s="8"/>
      <c r="Q33" s="9"/>
      <c r="R33" s="8"/>
      <c r="S33" s="9"/>
      <c r="T33" s="8"/>
      <c r="U33" s="9"/>
      <c r="V33" s="8"/>
      <c r="W33" s="9"/>
      <c r="X33" s="8"/>
      <c r="Y33" s="9"/>
    </row>
    <row r="34" spans="1:25">
      <c r="A34" s="12"/>
      <c r="B34" s="8"/>
      <c r="C34" s="9"/>
      <c r="D34" s="8"/>
      <c r="E34" s="9"/>
      <c r="F34" s="8"/>
      <c r="G34" s="9"/>
      <c r="H34" s="8"/>
      <c r="I34" s="9"/>
      <c r="J34" s="8"/>
      <c r="K34" s="9"/>
      <c r="L34" s="8"/>
      <c r="M34" s="9"/>
      <c r="N34" s="8"/>
      <c r="O34" s="9"/>
      <c r="P34" s="8"/>
      <c r="Q34" s="9"/>
      <c r="R34" s="8"/>
      <c r="S34" s="9"/>
      <c r="T34" s="8"/>
      <c r="U34" s="9"/>
      <c r="V34" s="8"/>
      <c r="W34" s="9"/>
      <c r="X34" s="8"/>
      <c r="Y34" s="9"/>
    </row>
    <row r="35" spans="1:25">
      <c r="A35" s="12"/>
      <c r="B35" s="8"/>
      <c r="C35" s="9"/>
      <c r="D35" s="8"/>
      <c r="E35" s="9"/>
      <c r="F35" s="8"/>
      <c r="G35" s="9"/>
      <c r="H35" s="8"/>
      <c r="I35" s="9"/>
      <c r="J35" s="8"/>
      <c r="K35" s="9"/>
      <c r="L35" s="8"/>
      <c r="M35" s="9"/>
      <c r="N35" s="8"/>
      <c r="O35" s="9"/>
      <c r="P35" s="8"/>
      <c r="Q35" s="9"/>
      <c r="R35" s="8"/>
      <c r="S35" s="9"/>
      <c r="T35" s="8"/>
      <c r="U35" s="9"/>
      <c r="V35" s="8"/>
      <c r="W35" s="9"/>
      <c r="X35" s="8"/>
      <c r="Y35" s="9"/>
    </row>
    <row r="36" spans="1:25">
      <c r="A36" s="12"/>
      <c r="B36" s="8"/>
      <c r="C36" s="9"/>
      <c r="D36" s="8"/>
      <c r="E36" s="9"/>
      <c r="F36" s="8"/>
      <c r="G36" s="9"/>
      <c r="H36" s="8"/>
      <c r="I36" s="9"/>
      <c r="J36" s="8"/>
      <c r="K36" s="9"/>
      <c r="L36" s="8"/>
      <c r="M36" s="9"/>
      <c r="N36" s="8"/>
      <c r="O36" s="9"/>
      <c r="P36" s="8"/>
      <c r="Q36" s="9"/>
      <c r="R36" s="8"/>
      <c r="S36" s="9"/>
      <c r="T36" s="8"/>
      <c r="U36" s="9"/>
      <c r="V36" s="8"/>
      <c r="W36" s="9"/>
      <c r="X36" s="8"/>
      <c r="Y36" s="9"/>
    </row>
    <row r="37" spans="1:25">
      <c r="A37" s="12"/>
      <c r="B37" s="8"/>
      <c r="C37" s="9"/>
      <c r="D37" s="8"/>
      <c r="E37" s="9"/>
      <c r="F37" s="8"/>
      <c r="G37" s="9"/>
      <c r="H37" s="8"/>
      <c r="I37" s="9"/>
      <c r="J37" s="8"/>
      <c r="K37" s="9"/>
      <c r="L37" s="8"/>
      <c r="M37" s="9"/>
      <c r="N37" s="8"/>
      <c r="O37" s="9"/>
      <c r="P37" s="8"/>
      <c r="Q37" s="9"/>
      <c r="R37" s="8"/>
      <c r="S37" s="9"/>
      <c r="T37" s="8"/>
      <c r="U37" s="9"/>
      <c r="V37" s="8"/>
      <c r="W37" s="9"/>
      <c r="X37" s="8"/>
      <c r="Y37" s="9"/>
    </row>
    <row r="38" spans="1:25">
      <c r="A38" s="12"/>
      <c r="B38" s="8"/>
      <c r="C38" s="9"/>
      <c r="D38" s="8"/>
      <c r="E38" s="9"/>
      <c r="F38" s="8"/>
      <c r="G38" s="9"/>
      <c r="H38" s="8"/>
      <c r="I38" s="9"/>
      <c r="J38" s="8"/>
      <c r="K38" s="9"/>
      <c r="L38" s="8"/>
      <c r="M38" s="9"/>
      <c r="N38" s="8"/>
      <c r="O38" s="9"/>
      <c r="P38" s="8"/>
      <c r="Q38" s="9"/>
      <c r="R38" s="8"/>
      <c r="S38" s="9"/>
      <c r="T38" s="8"/>
      <c r="U38" s="9"/>
      <c r="V38" s="8"/>
      <c r="W38" s="9"/>
      <c r="X38" s="8"/>
      <c r="Y38" s="9"/>
    </row>
    <row r="39" spans="1:25">
      <c r="A39" s="12"/>
      <c r="B39" s="8"/>
      <c r="C39" s="9"/>
      <c r="D39" s="8"/>
      <c r="E39" s="9"/>
      <c r="F39" s="8"/>
      <c r="G39" s="9"/>
      <c r="H39" s="8"/>
      <c r="I39" s="9"/>
      <c r="J39" s="8"/>
      <c r="K39" s="9"/>
      <c r="L39" s="8"/>
      <c r="M39" s="9"/>
      <c r="N39" s="8"/>
      <c r="O39" s="9"/>
      <c r="P39" s="8"/>
      <c r="Q39" s="9"/>
      <c r="R39" s="8"/>
      <c r="S39" s="9"/>
      <c r="T39" s="8"/>
      <c r="U39" s="9"/>
      <c r="V39" s="8"/>
      <c r="W39" s="9"/>
      <c r="X39" s="8"/>
      <c r="Y39" s="9"/>
    </row>
    <row r="40" spans="1:25">
      <c r="A40" s="12"/>
      <c r="B40" s="8"/>
      <c r="C40" s="9"/>
      <c r="D40" s="8"/>
      <c r="E40" s="9"/>
      <c r="F40" s="8"/>
      <c r="G40" s="9"/>
      <c r="H40" s="8"/>
      <c r="I40" s="9"/>
      <c r="J40" s="8"/>
      <c r="K40" s="9"/>
      <c r="L40" s="8"/>
      <c r="M40" s="9"/>
      <c r="N40" s="8"/>
      <c r="O40" s="9"/>
      <c r="P40" s="8"/>
      <c r="Q40" s="9"/>
      <c r="R40" s="8"/>
      <c r="S40" s="9"/>
      <c r="T40" s="8"/>
      <c r="U40" s="9"/>
      <c r="V40" s="8"/>
      <c r="W40" s="9"/>
      <c r="X40" s="8"/>
      <c r="Y40" s="9"/>
    </row>
    <row r="41" spans="1:25">
      <c r="A41" s="12"/>
      <c r="B41" s="8"/>
      <c r="C41" s="9"/>
      <c r="D41" s="8"/>
      <c r="E41" s="9"/>
      <c r="F41" s="8"/>
      <c r="G41" s="9"/>
      <c r="H41" s="8"/>
      <c r="I41" s="9"/>
      <c r="J41" s="8"/>
      <c r="K41" s="9"/>
      <c r="L41" s="8"/>
      <c r="M41" s="9"/>
      <c r="N41" s="8"/>
      <c r="O41" s="9"/>
      <c r="P41" s="8"/>
      <c r="Q41" s="9"/>
      <c r="R41" s="8"/>
      <c r="S41" s="9"/>
      <c r="T41" s="8"/>
      <c r="U41" s="9"/>
      <c r="V41" s="8"/>
      <c r="W41" s="9"/>
      <c r="X41" s="8"/>
      <c r="Y41" s="9"/>
    </row>
    <row r="42" spans="1:25">
      <c r="A42" s="12"/>
      <c r="B42" s="8"/>
      <c r="C42" s="9"/>
      <c r="D42" s="8"/>
      <c r="E42" s="9"/>
      <c r="F42" s="8"/>
      <c r="G42" s="9"/>
      <c r="H42" s="8"/>
      <c r="I42" s="9"/>
      <c r="J42" s="8"/>
      <c r="K42" s="9"/>
      <c r="L42" s="8"/>
      <c r="M42" s="9"/>
      <c r="N42" s="8"/>
      <c r="O42" s="9"/>
      <c r="P42" s="8"/>
      <c r="Q42" s="9"/>
      <c r="R42" s="8"/>
      <c r="S42" s="9"/>
      <c r="T42" s="8"/>
      <c r="U42" s="9"/>
      <c r="V42" s="8"/>
      <c r="W42" s="9"/>
      <c r="X42" s="8"/>
      <c r="Y42" s="9"/>
    </row>
    <row r="43" spans="1:25">
      <c r="A43" s="12"/>
      <c r="B43" s="8"/>
      <c r="C43" s="9"/>
      <c r="D43" s="8"/>
      <c r="E43" s="9"/>
      <c r="F43" s="8"/>
      <c r="G43" s="9"/>
      <c r="H43" s="8"/>
      <c r="I43" s="9"/>
      <c r="J43" s="8"/>
      <c r="K43" s="9"/>
      <c r="L43" s="8"/>
      <c r="M43" s="9"/>
      <c r="N43" s="8"/>
      <c r="O43" s="9"/>
      <c r="P43" s="8"/>
      <c r="Q43" s="9"/>
      <c r="R43" s="8"/>
      <c r="S43" s="9"/>
      <c r="T43" s="8"/>
      <c r="U43" s="9"/>
      <c r="V43" s="8"/>
      <c r="W43" s="9"/>
      <c r="X43" s="8"/>
      <c r="Y43" s="9"/>
    </row>
    <row r="44" spans="1:25">
      <c r="A44" s="12"/>
      <c r="B44" s="8"/>
      <c r="C44" s="9"/>
      <c r="D44" s="8"/>
      <c r="E44" s="9"/>
      <c r="F44" s="8"/>
      <c r="G44" s="9"/>
      <c r="H44" s="8"/>
      <c r="I44" s="9"/>
      <c r="J44" s="8"/>
      <c r="K44" s="9"/>
      <c r="L44" s="8"/>
      <c r="M44" s="9"/>
      <c r="N44" s="8"/>
      <c r="O44" s="9"/>
      <c r="P44" s="8"/>
      <c r="Q44" s="9"/>
      <c r="R44" s="8"/>
      <c r="S44" s="9"/>
      <c r="T44" s="8"/>
      <c r="U44" s="9"/>
      <c r="V44" s="8"/>
      <c r="W44" s="9"/>
      <c r="X44" s="8"/>
      <c r="Y44" s="9"/>
    </row>
    <row r="45" spans="1:25">
      <c r="A45" s="12"/>
      <c r="B45" s="8"/>
      <c r="C45" s="9"/>
      <c r="D45" s="8"/>
      <c r="E45" s="9"/>
      <c r="F45" s="8"/>
      <c r="G45" s="9"/>
      <c r="H45" s="8"/>
      <c r="I45" s="9"/>
      <c r="J45" s="8"/>
      <c r="K45" s="9"/>
      <c r="L45" s="8"/>
      <c r="M45" s="9"/>
      <c r="N45" s="8"/>
      <c r="O45" s="9"/>
      <c r="P45" s="8"/>
      <c r="Q45" s="9"/>
      <c r="R45" s="8"/>
      <c r="S45" s="9"/>
      <c r="T45" s="8"/>
      <c r="U45" s="9"/>
      <c r="V45" s="8"/>
      <c r="W45" s="9"/>
      <c r="X45" s="8"/>
      <c r="Y45" s="9"/>
    </row>
    <row r="46" spans="1:25">
      <c r="A46" s="12"/>
      <c r="B46" s="8"/>
      <c r="C46" s="9"/>
      <c r="D46" s="8"/>
      <c r="E46" s="9"/>
      <c r="F46" s="8"/>
      <c r="G46" s="9"/>
      <c r="H46" s="8"/>
      <c r="I46" s="9"/>
      <c r="J46" s="8"/>
      <c r="K46" s="9"/>
      <c r="L46" s="8"/>
      <c r="M46" s="9"/>
      <c r="N46" s="8"/>
      <c r="O46" s="9"/>
      <c r="P46" s="8"/>
      <c r="Q46" s="9"/>
      <c r="R46" s="8"/>
      <c r="S46" s="9"/>
      <c r="T46" s="8"/>
      <c r="U46" s="9"/>
      <c r="V46" s="8"/>
      <c r="W46" s="9"/>
      <c r="X46" s="8"/>
      <c r="Y46" s="9"/>
    </row>
    <row r="47" spans="1:25">
      <c r="A47" s="12"/>
      <c r="B47" s="8"/>
      <c r="C47" s="9"/>
      <c r="D47" s="8"/>
      <c r="E47" s="9"/>
      <c r="F47" s="8"/>
      <c r="G47" s="9"/>
      <c r="H47" s="8"/>
      <c r="I47" s="9"/>
      <c r="J47" s="8"/>
      <c r="K47" s="9"/>
      <c r="L47" s="8"/>
      <c r="M47" s="9"/>
      <c r="N47" s="8"/>
      <c r="O47" s="9"/>
      <c r="P47" s="8"/>
      <c r="Q47" s="9"/>
      <c r="R47" s="8"/>
      <c r="S47" s="9"/>
      <c r="T47" s="8"/>
      <c r="U47" s="9"/>
      <c r="V47" s="8"/>
      <c r="W47" s="9"/>
      <c r="X47" s="8"/>
      <c r="Y47" s="9"/>
    </row>
    <row r="48" spans="1:25">
      <c r="A48" s="12"/>
      <c r="B48" s="8"/>
      <c r="C48" s="9"/>
      <c r="D48" s="8"/>
      <c r="E48" s="9"/>
      <c r="F48" s="8"/>
      <c r="G48" s="9"/>
      <c r="H48" s="8"/>
      <c r="I48" s="9"/>
      <c r="J48" s="8"/>
      <c r="K48" s="9"/>
      <c r="L48" s="8"/>
      <c r="M48" s="9"/>
      <c r="N48" s="8"/>
      <c r="O48" s="9"/>
      <c r="P48" s="8"/>
      <c r="Q48" s="9"/>
      <c r="R48" s="8"/>
      <c r="S48" s="9"/>
      <c r="T48" s="8"/>
      <c r="U48" s="9"/>
      <c r="V48" s="8"/>
      <c r="W48" s="9"/>
      <c r="X48" s="8"/>
      <c r="Y48" s="9"/>
    </row>
    <row r="49" spans="1:25">
      <c r="A49" s="12"/>
      <c r="B49" s="8"/>
      <c r="C49" s="9"/>
      <c r="D49" s="8"/>
      <c r="E49" s="9"/>
      <c r="F49" s="8"/>
      <c r="G49" s="9"/>
      <c r="H49" s="8"/>
      <c r="I49" s="9"/>
      <c r="J49" s="8"/>
      <c r="K49" s="9"/>
      <c r="L49" s="8"/>
      <c r="M49" s="9"/>
      <c r="N49" s="8"/>
      <c r="O49" s="9"/>
      <c r="P49" s="8"/>
      <c r="Q49" s="9"/>
      <c r="R49" s="8"/>
      <c r="S49" s="9"/>
      <c r="T49" s="8"/>
      <c r="U49" s="9"/>
      <c r="V49" s="8"/>
      <c r="W49" s="9"/>
      <c r="X49" s="8"/>
      <c r="Y49" s="9"/>
    </row>
    <row r="50" spans="1:25">
      <c r="A50" s="12"/>
      <c r="B50" s="8"/>
      <c r="C50" s="9"/>
      <c r="D50" s="8"/>
      <c r="E50" s="9"/>
      <c r="F50" s="8"/>
      <c r="G50" s="9"/>
      <c r="H50" s="8"/>
      <c r="I50" s="9"/>
      <c r="J50" s="8"/>
      <c r="K50" s="9"/>
      <c r="L50" s="8"/>
      <c r="M50" s="9"/>
      <c r="N50" s="8"/>
      <c r="O50" s="9"/>
      <c r="P50" s="8"/>
      <c r="Q50" s="9"/>
      <c r="R50" s="8"/>
      <c r="S50" s="9"/>
      <c r="T50" s="8"/>
      <c r="U50" s="9"/>
      <c r="V50" s="8"/>
      <c r="W50" s="9"/>
      <c r="X50" s="8"/>
      <c r="Y50" s="9"/>
    </row>
    <row r="51" spans="1:25">
      <c r="A51" s="12"/>
      <c r="B51" s="8"/>
      <c r="C51" s="9"/>
      <c r="D51" s="8"/>
      <c r="E51" s="9"/>
      <c r="F51" s="8"/>
      <c r="G51" s="9"/>
      <c r="H51" s="8"/>
      <c r="I51" s="9"/>
      <c r="J51" s="8"/>
      <c r="K51" s="9"/>
      <c r="L51" s="8"/>
      <c r="M51" s="9"/>
      <c r="N51" s="8"/>
      <c r="O51" s="9"/>
      <c r="P51" s="8"/>
      <c r="Q51" s="9"/>
      <c r="R51" s="8"/>
      <c r="S51" s="9"/>
      <c r="T51" s="8"/>
      <c r="U51" s="9"/>
      <c r="V51" s="8"/>
      <c r="W51" s="9"/>
      <c r="X51" s="8"/>
      <c r="Y51" s="9"/>
    </row>
  </sheetData>
  <autoFilter ref="A1:Y6">
    <filterColumn colId="1" showButton="0"/>
    <filterColumn colId="3" showButton="0"/>
    <filterColumn colId="5" showButton="0"/>
    <filterColumn colId="7" showButton="0"/>
    <filterColumn colId="9" showButton="0"/>
    <filterColumn colId="11" showButton="0"/>
    <filterColumn colId="13" showButton="0"/>
    <filterColumn colId="15" showButton="0"/>
    <filterColumn colId="17" showButton="0"/>
    <filterColumn colId="19" showButton="0"/>
    <filterColumn colId="21" showButton="0"/>
    <filterColumn colId="23" showButton="0"/>
  </autoFilter>
  <mergeCells count="12">
    <mergeCell ref="B3:C3"/>
    <mergeCell ref="D3:E3"/>
    <mergeCell ref="F3:G3"/>
    <mergeCell ref="H3:I3"/>
    <mergeCell ref="T3:U3"/>
    <mergeCell ref="V3:W3"/>
    <mergeCell ref="X3:Y3"/>
    <mergeCell ref="J3:K3"/>
    <mergeCell ref="L3:M3"/>
    <mergeCell ref="N3:O3"/>
    <mergeCell ref="P3:Q3"/>
    <mergeCell ref="R3:S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M889"/>
  <sheetViews>
    <sheetView showGridLines="0" showZeros="0" topLeftCell="A648" zoomScale="115" zoomScaleNormal="115" workbookViewId="0"/>
  </sheetViews>
  <sheetFormatPr defaultColWidth="12.28515625" defaultRowHeight="12"/>
  <cols>
    <col min="1" max="1" width="20.5703125" style="23" customWidth="1"/>
    <col min="2" max="2" width="17.5703125" style="23" bestFit="1" customWidth="1"/>
    <col min="3" max="3" width="11" style="23" customWidth="1"/>
    <col min="4" max="4" width="29" style="23" customWidth="1"/>
    <col min="5" max="5" width="24.140625" style="23" bestFit="1" customWidth="1"/>
    <col min="6" max="6" width="12" style="23" bestFit="1" customWidth="1"/>
    <col min="7" max="7" width="14.28515625" style="23" customWidth="1"/>
    <col min="8" max="8" width="19.42578125" style="23" bestFit="1" customWidth="1"/>
    <col min="9" max="9" width="17.140625" style="23" customWidth="1"/>
    <col min="10" max="10" width="17.7109375" style="23" customWidth="1"/>
    <col min="11" max="11" width="4.28515625" style="74" customWidth="1"/>
    <col min="12" max="12" width="11" style="23" customWidth="1"/>
    <col min="13" max="13" width="2.42578125" style="23" bestFit="1" customWidth="1"/>
    <col min="14" max="16384" width="12.28515625" style="23"/>
  </cols>
  <sheetData>
    <row r="1" spans="1:13" ht="42" customHeight="1">
      <c r="A1" s="17" t="s">
        <v>12</v>
      </c>
      <c r="B1" s="17" t="s">
        <v>23</v>
      </c>
      <c r="C1" s="17" t="s">
        <v>19</v>
      </c>
      <c r="D1" s="17" t="s">
        <v>24</v>
      </c>
      <c r="E1" s="17" t="s">
        <v>54</v>
      </c>
      <c r="F1" s="18" t="s">
        <v>29</v>
      </c>
      <c r="G1" s="17" t="s">
        <v>15</v>
      </c>
      <c r="H1" s="24" t="s">
        <v>16</v>
      </c>
      <c r="I1" s="18" t="s">
        <v>17</v>
      </c>
      <c r="J1" s="21" t="s">
        <v>52</v>
      </c>
    </row>
    <row r="2" spans="1:13">
      <c r="A2" s="12" t="s">
        <v>67</v>
      </c>
      <c r="B2" s="22" t="s">
        <v>20</v>
      </c>
      <c r="C2" s="53" t="s">
        <v>58</v>
      </c>
      <c r="D2" s="54" t="s">
        <v>88</v>
      </c>
      <c r="E2" s="54"/>
      <c r="F2" s="22" t="str">
        <f t="shared" ref="F2:F65" si="0">IF(H2="","",CHOOSE(MONTH(H2),"JANVIER","FEVRIER","MARS","AVRIL","MAI","JUIN","JUILLET","AOUT","SEPTEMBRE","OCTOBRE","NOVEMBRE","DECEMBRE"))</f>
        <v>AVRIL</v>
      </c>
      <c r="G2" s="55">
        <v>42830</v>
      </c>
      <c r="H2" s="55">
        <v>42835</v>
      </c>
      <c r="I2" s="22">
        <f t="shared" ref="I2:I65" si="1">H2-G2</f>
        <v>5</v>
      </c>
      <c r="J2" s="57">
        <v>220</v>
      </c>
      <c r="K2" s="74" t="s">
        <v>56</v>
      </c>
      <c r="M2" s="23" t="str">
        <f>IF(MONTH(G2)=MONTH(H2),"","X")</f>
        <v/>
      </c>
    </row>
    <row r="3" spans="1:13">
      <c r="A3" s="12" t="s">
        <v>67</v>
      </c>
      <c r="B3" s="22" t="s">
        <v>20</v>
      </c>
      <c r="C3" s="53" t="s">
        <v>58</v>
      </c>
      <c r="D3" s="54" t="s">
        <v>87</v>
      </c>
      <c r="E3" s="54"/>
      <c r="F3" s="22" t="str">
        <f t="shared" si="0"/>
        <v>AVRIL</v>
      </c>
      <c r="G3" s="55">
        <v>42835</v>
      </c>
      <c r="H3" s="55">
        <v>42838</v>
      </c>
      <c r="I3" s="22">
        <f t="shared" si="1"/>
        <v>3</v>
      </c>
      <c r="J3" s="57">
        <v>160</v>
      </c>
      <c r="K3" s="74" t="s">
        <v>56</v>
      </c>
      <c r="M3" s="23" t="str">
        <f t="shared" ref="M3:M66" si="2">IF(MONTH(G3)=MONTH(H3),"","X")</f>
        <v/>
      </c>
    </row>
    <row r="4" spans="1:13">
      <c r="A4" s="12" t="s">
        <v>67</v>
      </c>
      <c r="B4" s="22" t="s">
        <v>20</v>
      </c>
      <c r="C4" s="53" t="s">
        <v>59</v>
      </c>
      <c r="D4" s="52" t="s">
        <v>82</v>
      </c>
      <c r="E4" s="52"/>
      <c r="F4" s="22" t="str">
        <f t="shared" si="0"/>
        <v>AVRIL</v>
      </c>
      <c r="G4" s="55">
        <v>42839</v>
      </c>
      <c r="H4" s="55">
        <v>42842</v>
      </c>
      <c r="I4" s="22">
        <f t="shared" si="1"/>
        <v>3</v>
      </c>
      <c r="J4" s="56">
        <v>250</v>
      </c>
      <c r="K4" s="74" t="s">
        <v>56</v>
      </c>
      <c r="M4" s="23" t="str">
        <f t="shared" si="2"/>
        <v/>
      </c>
    </row>
    <row r="5" spans="1:13">
      <c r="A5" s="12" t="s">
        <v>67</v>
      </c>
      <c r="B5" s="22" t="s">
        <v>20</v>
      </c>
      <c r="C5" s="53" t="s">
        <v>58</v>
      </c>
      <c r="D5" s="54" t="s">
        <v>86</v>
      </c>
      <c r="E5" s="54"/>
      <c r="F5" s="22" t="str">
        <f t="shared" si="0"/>
        <v>AVRIL</v>
      </c>
      <c r="G5" s="55">
        <v>42843</v>
      </c>
      <c r="H5" s="55">
        <v>42846</v>
      </c>
      <c r="I5" s="22">
        <f t="shared" si="1"/>
        <v>3</v>
      </c>
      <c r="J5" s="57">
        <v>200</v>
      </c>
      <c r="K5" s="74" t="s">
        <v>56</v>
      </c>
      <c r="M5" s="23" t="str">
        <f t="shared" si="2"/>
        <v/>
      </c>
    </row>
    <row r="6" spans="1:13">
      <c r="A6" s="12" t="s">
        <v>67</v>
      </c>
      <c r="B6" s="22" t="s">
        <v>20</v>
      </c>
      <c r="C6" s="53" t="s">
        <v>58</v>
      </c>
      <c r="D6" s="54" t="s">
        <v>85</v>
      </c>
      <c r="E6" s="54"/>
      <c r="F6" s="22" t="str">
        <f t="shared" si="0"/>
        <v>AVRIL</v>
      </c>
      <c r="G6" s="55">
        <v>42847</v>
      </c>
      <c r="H6" s="55">
        <v>42850</v>
      </c>
      <c r="I6" s="22">
        <f t="shared" si="1"/>
        <v>3</v>
      </c>
      <c r="J6" s="57">
        <v>200</v>
      </c>
      <c r="K6" s="74" t="s">
        <v>56</v>
      </c>
      <c r="M6" s="23" t="str">
        <f t="shared" si="2"/>
        <v/>
      </c>
    </row>
    <row r="7" spans="1:13">
      <c r="A7" s="12" t="s">
        <v>67</v>
      </c>
      <c r="B7" s="22" t="s">
        <v>20</v>
      </c>
      <c r="C7" s="53" t="s">
        <v>58</v>
      </c>
      <c r="D7" s="54" t="s">
        <v>84</v>
      </c>
      <c r="E7" s="54"/>
      <c r="F7" s="22" t="str">
        <f t="shared" si="0"/>
        <v>AVRIL</v>
      </c>
      <c r="G7" s="55">
        <v>42850</v>
      </c>
      <c r="H7" s="55">
        <v>42852</v>
      </c>
      <c r="I7" s="22">
        <f t="shared" si="1"/>
        <v>2</v>
      </c>
      <c r="J7" s="57">
        <v>97</v>
      </c>
      <c r="K7" s="74" t="s">
        <v>56</v>
      </c>
      <c r="M7" s="23" t="str">
        <f t="shared" si="2"/>
        <v/>
      </c>
    </row>
    <row r="8" spans="1:13">
      <c r="A8" s="12" t="s">
        <v>67</v>
      </c>
      <c r="B8" s="22" t="s">
        <v>20</v>
      </c>
      <c r="C8" s="53" t="s">
        <v>58</v>
      </c>
      <c r="D8" s="54" t="s">
        <v>83</v>
      </c>
      <c r="E8" s="54"/>
      <c r="F8" s="22" t="str">
        <f t="shared" si="0"/>
        <v>AVRIL</v>
      </c>
      <c r="G8" s="55">
        <v>42853</v>
      </c>
      <c r="H8" s="55">
        <v>42855</v>
      </c>
      <c r="I8" s="22">
        <f t="shared" si="1"/>
        <v>2</v>
      </c>
      <c r="J8" s="57">
        <v>18</v>
      </c>
      <c r="K8" s="74" t="s">
        <v>56</v>
      </c>
      <c r="M8" s="23" t="str">
        <f t="shared" si="2"/>
        <v/>
      </c>
    </row>
    <row r="9" spans="1:13">
      <c r="A9" s="12" t="s">
        <v>67</v>
      </c>
      <c r="B9" s="22" t="s">
        <v>20</v>
      </c>
      <c r="C9" s="53" t="s">
        <v>58</v>
      </c>
      <c r="D9" s="54" t="s">
        <v>95</v>
      </c>
      <c r="E9" s="54"/>
      <c r="F9" s="22" t="str">
        <f t="shared" si="0"/>
        <v>MAI</v>
      </c>
      <c r="G9" s="55">
        <v>42855</v>
      </c>
      <c r="H9" s="55">
        <v>42856</v>
      </c>
      <c r="I9" s="22">
        <f t="shared" si="1"/>
        <v>1</v>
      </c>
      <c r="J9" s="57">
        <v>50</v>
      </c>
      <c r="K9" s="74" t="s">
        <v>56</v>
      </c>
      <c r="L9" s="25"/>
      <c r="M9" s="23" t="str">
        <f t="shared" si="2"/>
        <v>X</v>
      </c>
    </row>
    <row r="10" spans="1:13">
      <c r="A10" s="12" t="s">
        <v>67</v>
      </c>
      <c r="B10" s="22" t="s">
        <v>20</v>
      </c>
      <c r="C10" s="53" t="s">
        <v>58</v>
      </c>
      <c r="D10" s="54" t="s">
        <v>96</v>
      </c>
      <c r="E10" s="54"/>
      <c r="F10" s="22" t="str">
        <f t="shared" si="0"/>
        <v>MAI</v>
      </c>
      <c r="G10" s="55">
        <v>42856</v>
      </c>
      <c r="H10" s="55">
        <v>42858</v>
      </c>
      <c r="I10" s="22">
        <f t="shared" si="1"/>
        <v>2</v>
      </c>
      <c r="J10" s="57">
        <v>10</v>
      </c>
      <c r="K10" s="74" t="s">
        <v>56</v>
      </c>
      <c r="L10" s="25"/>
      <c r="M10" s="23" t="str">
        <f t="shared" si="2"/>
        <v/>
      </c>
    </row>
    <row r="11" spans="1:13">
      <c r="A11" s="12" t="s">
        <v>67</v>
      </c>
      <c r="B11" s="22" t="s">
        <v>20</v>
      </c>
      <c r="C11" s="53" t="s">
        <v>58</v>
      </c>
      <c r="D11" s="54" t="s">
        <v>90</v>
      </c>
      <c r="E11" s="54"/>
      <c r="F11" s="22" t="str">
        <f t="shared" si="0"/>
        <v>MAI</v>
      </c>
      <c r="G11" s="55">
        <v>42860</v>
      </c>
      <c r="H11" s="55">
        <v>42863</v>
      </c>
      <c r="I11" s="22">
        <f t="shared" si="1"/>
        <v>3</v>
      </c>
      <c r="J11" s="58">
        <v>290</v>
      </c>
      <c r="K11" s="74" t="s">
        <v>56</v>
      </c>
      <c r="M11" s="23" t="str">
        <f t="shared" si="2"/>
        <v/>
      </c>
    </row>
    <row r="12" spans="1:13" ht="13.5" customHeight="1">
      <c r="A12" s="12" t="s">
        <v>67</v>
      </c>
      <c r="B12" s="22" t="s">
        <v>20</v>
      </c>
      <c r="C12" s="53" t="s">
        <v>60</v>
      </c>
      <c r="D12" s="54" t="s">
        <v>97</v>
      </c>
      <c r="E12" s="54"/>
      <c r="F12" s="22" t="str">
        <f t="shared" si="0"/>
        <v>MAI</v>
      </c>
      <c r="G12" s="55">
        <v>42863</v>
      </c>
      <c r="H12" s="55">
        <v>42866</v>
      </c>
      <c r="I12" s="22">
        <f t="shared" si="1"/>
        <v>3</v>
      </c>
      <c r="J12" s="58">
        <v>246.55</v>
      </c>
      <c r="K12" s="74" t="s">
        <v>56</v>
      </c>
      <c r="M12" s="23" t="str">
        <f t="shared" si="2"/>
        <v/>
      </c>
    </row>
    <row r="13" spans="1:13">
      <c r="A13" s="12" t="s">
        <v>67</v>
      </c>
      <c r="B13" s="22" t="s">
        <v>20</v>
      </c>
      <c r="C13" s="53" t="s">
        <v>58</v>
      </c>
      <c r="D13" s="54" t="s">
        <v>100</v>
      </c>
      <c r="E13" s="54"/>
      <c r="F13" s="22" t="str">
        <f t="shared" si="0"/>
        <v>MAI</v>
      </c>
      <c r="G13" s="55">
        <v>42863</v>
      </c>
      <c r="H13" s="55">
        <v>42865</v>
      </c>
      <c r="I13" s="22">
        <f t="shared" si="1"/>
        <v>2</v>
      </c>
      <c r="J13" s="57">
        <v>116</v>
      </c>
      <c r="K13" s="74" t="s">
        <v>56</v>
      </c>
      <c r="M13" s="23" t="str">
        <f t="shared" si="2"/>
        <v/>
      </c>
    </row>
    <row r="14" spans="1:13">
      <c r="A14" s="12" t="s">
        <v>67</v>
      </c>
      <c r="B14" s="22" t="s">
        <v>20</v>
      </c>
      <c r="C14" s="53" t="s">
        <v>58</v>
      </c>
      <c r="D14" s="54" t="s">
        <v>91</v>
      </c>
      <c r="E14" s="54"/>
      <c r="F14" s="22" t="str">
        <f t="shared" si="0"/>
        <v>MAI</v>
      </c>
      <c r="G14" s="55">
        <v>42867</v>
      </c>
      <c r="H14" s="55">
        <v>42870</v>
      </c>
      <c r="I14" s="22">
        <f t="shared" si="1"/>
        <v>3</v>
      </c>
      <c r="J14" s="57">
        <v>250</v>
      </c>
      <c r="K14" s="74" t="s">
        <v>56</v>
      </c>
      <c r="M14" s="23" t="str">
        <f t="shared" si="2"/>
        <v/>
      </c>
    </row>
    <row r="15" spans="1:13">
      <c r="A15" s="12" t="s">
        <v>68</v>
      </c>
      <c r="B15" s="22" t="s">
        <v>20</v>
      </c>
      <c r="C15" s="53" t="s">
        <v>58</v>
      </c>
      <c r="D15" s="54" t="s">
        <v>94</v>
      </c>
      <c r="E15" s="54"/>
      <c r="F15" s="22" t="str">
        <f t="shared" si="0"/>
        <v>MAI</v>
      </c>
      <c r="G15" s="55">
        <v>42870</v>
      </c>
      <c r="H15" s="55">
        <v>42874</v>
      </c>
      <c r="I15" s="22">
        <f t="shared" si="1"/>
        <v>4</v>
      </c>
      <c r="J15" s="58">
        <v>170</v>
      </c>
      <c r="K15" s="74" t="s">
        <v>56</v>
      </c>
      <c r="M15" s="23" t="str">
        <f t="shared" si="2"/>
        <v/>
      </c>
    </row>
    <row r="16" spans="1:13">
      <c r="A16" s="12" t="s">
        <v>67</v>
      </c>
      <c r="B16" s="22" t="s">
        <v>20</v>
      </c>
      <c r="C16" s="53" t="s">
        <v>58</v>
      </c>
      <c r="D16" s="54" t="s">
        <v>92</v>
      </c>
      <c r="E16" s="54"/>
      <c r="F16" s="22" t="str">
        <f t="shared" si="0"/>
        <v>MAI</v>
      </c>
      <c r="G16" s="55">
        <v>42871</v>
      </c>
      <c r="H16" s="55">
        <v>42876</v>
      </c>
      <c r="I16" s="22">
        <f t="shared" si="1"/>
        <v>5</v>
      </c>
      <c r="J16" s="58">
        <v>23</v>
      </c>
      <c r="K16" s="74" t="s">
        <v>56</v>
      </c>
      <c r="M16" s="23" t="str">
        <f t="shared" si="2"/>
        <v/>
      </c>
    </row>
    <row r="17" spans="1:13">
      <c r="A17" s="12" t="s">
        <v>68</v>
      </c>
      <c r="B17" s="22" t="s">
        <v>20</v>
      </c>
      <c r="C17" s="53" t="s">
        <v>58</v>
      </c>
      <c r="D17" s="54" t="s">
        <v>93</v>
      </c>
      <c r="E17" s="54"/>
      <c r="F17" s="22" t="str">
        <f t="shared" si="0"/>
        <v>MAI</v>
      </c>
      <c r="G17" s="55">
        <v>42875</v>
      </c>
      <c r="H17" s="55">
        <v>42880</v>
      </c>
      <c r="I17" s="22">
        <f t="shared" si="1"/>
        <v>5</v>
      </c>
      <c r="J17" s="57">
        <v>2</v>
      </c>
      <c r="K17" s="74" t="s">
        <v>56</v>
      </c>
      <c r="M17" s="23" t="str">
        <f t="shared" si="2"/>
        <v/>
      </c>
    </row>
    <row r="18" spans="1:13">
      <c r="A18" s="12" t="s">
        <v>67</v>
      </c>
      <c r="B18" s="22" t="s">
        <v>20</v>
      </c>
      <c r="C18" s="53" t="s">
        <v>58</v>
      </c>
      <c r="D18" s="54" t="s">
        <v>98</v>
      </c>
      <c r="E18" s="54"/>
      <c r="F18" s="22" t="str">
        <f t="shared" si="0"/>
        <v>MAI</v>
      </c>
      <c r="G18" s="55">
        <v>42876</v>
      </c>
      <c r="H18" s="55">
        <v>42878</v>
      </c>
      <c r="I18" s="22">
        <f t="shared" si="1"/>
        <v>2</v>
      </c>
      <c r="J18" s="57">
        <v>136</v>
      </c>
      <c r="K18" s="74" t="s">
        <v>56</v>
      </c>
      <c r="M18" s="23" t="str">
        <f t="shared" si="2"/>
        <v/>
      </c>
    </row>
    <row r="19" spans="1:13">
      <c r="A19" s="12" t="s">
        <v>67</v>
      </c>
      <c r="B19" s="22" t="s">
        <v>20</v>
      </c>
      <c r="C19" s="53" t="s">
        <v>58</v>
      </c>
      <c r="D19" s="54" t="s">
        <v>89</v>
      </c>
      <c r="E19" s="54"/>
      <c r="F19" s="22" t="str">
        <f t="shared" si="0"/>
        <v>MAI</v>
      </c>
      <c r="G19" s="55">
        <v>42879</v>
      </c>
      <c r="H19" s="55">
        <v>42883</v>
      </c>
      <c r="I19" s="22">
        <f t="shared" si="1"/>
        <v>4</v>
      </c>
      <c r="J19" s="57">
        <v>380</v>
      </c>
      <c r="K19" s="74" t="s">
        <v>56</v>
      </c>
      <c r="M19" s="23" t="str">
        <f t="shared" si="2"/>
        <v/>
      </c>
    </row>
    <row r="20" spans="1:13">
      <c r="A20" s="12" t="s">
        <v>64</v>
      </c>
      <c r="B20" s="22" t="s">
        <v>20</v>
      </c>
      <c r="C20" s="53" t="s">
        <v>58</v>
      </c>
      <c r="D20" s="54" t="s">
        <v>99</v>
      </c>
      <c r="E20" s="54"/>
      <c r="F20" s="22" t="str">
        <f t="shared" si="0"/>
        <v>MAI</v>
      </c>
      <c r="G20" s="55">
        <v>42880</v>
      </c>
      <c r="H20" s="55">
        <v>42883</v>
      </c>
      <c r="I20" s="22">
        <f t="shared" si="1"/>
        <v>3</v>
      </c>
      <c r="J20" s="57">
        <v>135</v>
      </c>
      <c r="K20" s="74" t="s">
        <v>56</v>
      </c>
      <c r="M20" s="23" t="str">
        <f t="shared" si="2"/>
        <v/>
      </c>
    </row>
    <row r="21" spans="1:13">
      <c r="A21" s="12" t="s">
        <v>67</v>
      </c>
      <c r="B21" s="22" t="s">
        <v>20</v>
      </c>
      <c r="C21" s="53" t="s">
        <v>58</v>
      </c>
      <c r="D21" s="54" t="s">
        <v>105</v>
      </c>
      <c r="E21" s="53"/>
      <c r="F21" s="22" t="str">
        <f t="shared" si="0"/>
        <v>JUIN</v>
      </c>
      <c r="G21" s="60">
        <v>42884</v>
      </c>
      <c r="H21" s="55">
        <v>42887</v>
      </c>
      <c r="I21" s="22">
        <f t="shared" si="1"/>
        <v>3</v>
      </c>
      <c r="J21" s="62">
        <v>195</v>
      </c>
      <c r="K21" s="74" t="s">
        <v>56</v>
      </c>
      <c r="M21" s="23" t="str">
        <f t="shared" si="2"/>
        <v>X</v>
      </c>
    </row>
    <row r="22" spans="1:13">
      <c r="A22" s="12" t="s">
        <v>68</v>
      </c>
      <c r="B22" s="22" t="s">
        <v>20</v>
      </c>
      <c r="C22" s="53" t="s">
        <v>59</v>
      </c>
      <c r="D22" s="54" t="s">
        <v>87</v>
      </c>
      <c r="E22" s="54"/>
      <c r="F22" s="22" t="str">
        <f t="shared" si="0"/>
        <v>JUIN</v>
      </c>
      <c r="G22" s="61">
        <v>42884</v>
      </c>
      <c r="H22" s="61">
        <v>42887</v>
      </c>
      <c r="I22" s="22">
        <f t="shared" si="1"/>
        <v>3</v>
      </c>
      <c r="J22" s="63">
        <v>198</v>
      </c>
      <c r="K22" s="74" t="s">
        <v>56</v>
      </c>
      <c r="M22" s="23" t="str">
        <f t="shared" si="2"/>
        <v>X</v>
      </c>
    </row>
    <row r="23" spans="1:13">
      <c r="A23" s="12" t="s">
        <v>64</v>
      </c>
      <c r="B23" s="22" t="s">
        <v>20</v>
      </c>
      <c r="C23" s="53" t="s">
        <v>58</v>
      </c>
      <c r="D23" s="54" t="s">
        <v>87</v>
      </c>
      <c r="E23" s="59"/>
      <c r="F23" s="22" t="str">
        <f t="shared" si="0"/>
        <v>JUIN</v>
      </c>
      <c r="G23" s="60">
        <v>42885</v>
      </c>
      <c r="H23" s="55">
        <v>42887</v>
      </c>
      <c r="I23" s="22">
        <f t="shared" si="1"/>
        <v>2</v>
      </c>
      <c r="J23" s="62">
        <v>68</v>
      </c>
      <c r="K23" s="74" t="s">
        <v>56</v>
      </c>
      <c r="M23" s="23" t="str">
        <f t="shared" si="2"/>
        <v>X</v>
      </c>
    </row>
    <row r="24" spans="1:13">
      <c r="A24" s="12" t="s">
        <v>70</v>
      </c>
      <c r="B24" s="22" t="s">
        <v>20</v>
      </c>
      <c r="C24" s="53" t="s">
        <v>58</v>
      </c>
      <c r="D24" s="54" t="s">
        <v>96</v>
      </c>
      <c r="E24" s="54"/>
      <c r="F24" s="22" t="str">
        <f t="shared" si="0"/>
        <v>JUIN</v>
      </c>
      <c r="G24" s="60">
        <v>42886</v>
      </c>
      <c r="H24" s="55">
        <v>42887</v>
      </c>
      <c r="I24" s="22">
        <f t="shared" si="1"/>
        <v>1</v>
      </c>
      <c r="J24" s="62">
        <v>44</v>
      </c>
      <c r="K24" s="74" t="s">
        <v>56</v>
      </c>
      <c r="M24" s="23" t="str">
        <f t="shared" si="2"/>
        <v>X</v>
      </c>
    </row>
    <row r="25" spans="1:13">
      <c r="A25" s="12" t="s">
        <v>71</v>
      </c>
      <c r="B25" s="22" t="s">
        <v>20</v>
      </c>
      <c r="C25" s="53" t="s">
        <v>58</v>
      </c>
      <c r="D25" s="54" t="s">
        <v>105</v>
      </c>
      <c r="E25" s="54"/>
      <c r="F25" s="22" t="str">
        <f t="shared" si="0"/>
        <v>JUIN</v>
      </c>
      <c r="G25" s="55">
        <v>42886</v>
      </c>
      <c r="H25" s="55">
        <v>42887</v>
      </c>
      <c r="I25" s="22">
        <f t="shared" si="1"/>
        <v>1</v>
      </c>
      <c r="J25" s="58">
        <v>45</v>
      </c>
      <c r="K25" s="74" t="s">
        <v>56</v>
      </c>
      <c r="M25" s="23" t="str">
        <f t="shared" si="2"/>
        <v>X</v>
      </c>
    </row>
    <row r="26" spans="1:13">
      <c r="A26" s="12" t="s">
        <v>67</v>
      </c>
      <c r="B26" s="22" t="s">
        <v>20</v>
      </c>
      <c r="C26" s="53" t="s">
        <v>58</v>
      </c>
      <c r="D26" s="54" t="s">
        <v>105</v>
      </c>
      <c r="E26" s="53"/>
      <c r="F26" s="22" t="str">
        <f t="shared" si="0"/>
        <v>JUIN</v>
      </c>
      <c r="G26" s="60">
        <v>42887</v>
      </c>
      <c r="H26" s="55">
        <v>42887</v>
      </c>
      <c r="I26" s="22">
        <f t="shared" si="1"/>
        <v>0</v>
      </c>
      <c r="J26" s="62">
        <v>0</v>
      </c>
      <c r="K26" s="74" t="s">
        <v>56</v>
      </c>
      <c r="M26" s="23" t="str">
        <f t="shared" si="2"/>
        <v/>
      </c>
    </row>
    <row r="27" spans="1:13">
      <c r="A27" s="12" t="s">
        <v>68</v>
      </c>
      <c r="B27" s="22" t="s">
        <v>20</v>
      </c>
      <c r="C27" s="53" t="s">
        <v>59</v>
      </c>
      <c r="D27" s="54" t="s">
        <v>87</v>
      </c>
      <c r="E27" s="54"/>
      <c r="F27" s="22" t="str">
        <f t="shared" si="0"/>
        <v>JUIN</v>
      </c>
      <c r="G27" s="61">
        <v>42887</v>
      </c>
      <c r="H27" s="61">
        <v>42887</v>
      </c>
      <c r="I27" s="22">
        <f t="shared" si="1"/>
        <v>0</v>
      </c>
      <c r="J27" s="63">
        <v>0</v>
      </c>
      <c r="K27" s="74" t="s">
        <v>56</v>
      </c>
      <c r="M27" s="23" t="str">
        <f t="shared" si="2"/>
        <v/>
      </c>
    </row>
    <row r="28" spans="1:13">
      <c r="A28" s="12" t="s">
        <v>64</v>
      </c>
      <c r="B28" s="22" t="s">
        <v>20</v>
      </c>
      <c r="C28" s="53" t="s">
        <v>58</v>
      </c>
      <c r="D28" s="54" t="s">
        <v>87</v>
      </c>
      <c r="E28" s="59"/>
      <c r="F28" s="22" t="str">
        <f t="shared" si="0"/>
        <v>JUIN</v>
      </c>
      <c r="G28" s="60">
        <v>42887</v>
      </c>
      <c r="H28" s="55">
        <v>42887</v>
      </c>
      <c r="I28" s="22">
        <f t="shared" si="1"/>
        <v>0</v>
      </c>
      <c r="J28" s="62">
        <v>0</v>
      </c>
      <c r="K28" s="74" t="s">
        <v>56</v>
      </c>
      <c r="M28" s="23" t="str">
        <f t="shared" si="2"/>
        <v/>
      </c>
    </row>
    <row r="29" spans="1:13">
      <c r="A29" s="12" t="s">
        <v>64</v>
      </c>
      <c r="B29" s="22" t="s">
        <v>20</v>
      </c>
      <c r="C29" s="53" t="s">
        <v>58</v>
      </c>
      <c r="D29" s="54" t="s">
        <v>94</v>
      </c>
      <c r="E29" s="59"/>
      <c r="F29" s="22" t="str">
        <f t="shared" si="0"/>
        <v>JUIN</v>
      </c>
      <c r="G29" s="60">
        <v>42887</v>
      </c>
      <c r="H29" s="55">
        <v>42890</v>
      </c>
      <c r="I29" s="22">
        <f t="shared" si="1"/>
        <v>3</v>
      </c>
      <c r="J29" s="62">
        <v>102</v>
      </c>
      <c r="K29" s="74" t="s">
        <v>56</v>
      </c>
      <c r="M29" s="23" t="str">
        <f t="shared" si="2"/>
        <v/>
      </c>
    </row>
    <row r="30" spans="1:13">
      <c r="A30" s="12" t="s">
        <v>70</v>
      </c>
      <c r="B30" s="22" t="s">
        <v>20</v>
      </c>
      <c r="C30" s="53" t="s">
        <v>58</v>
      </c>
      <c r="D30" s="54" t="s">
        <v>97</v>
      </c>
      <c r="E30" s="54"/>
      <c r="F30" s="22" t="str">
        <f t="shared" si="0"/>
        <v>JUIN</v>
      </c>
      <c r="G30" s="60">
        <v>42887</v>
      </c>
      <c r="H30" s="55">
        <v>42890</v>
      </c>
      <c r="I30" s="22">
        <f t="shared" si="1"/>
        <v>3</v>
      </c>
      <c r="J30" s="62">
        <v>132</v>
      </c>
      <c r="K30" s="74" t="s">
        <v>56</v>
      </c>
      <c r="M30" s="23" t="str">
        <f t="shared" si="2"/>
        <v/>
      </c>
    </row>
    <row r="31" spans="1:13">
      <c r="A31" s="12" t="s">
        <v>67</v>
      </c>
      <c r="B31" s="22" t="s">
        <v>20</v>
      </c>
      <c r="C31" s="53" t="s">
        <v>58</v>
      </c>
      <c r="D31" s="54" t="s">
        <v>105</v>
      </c>
      <c r="E31" s="53"/>
      <c r="F31" s="22" t="str">
        <f t="shared" si="0"/>
        <v>JUIN</v>
      </c>
      <c r="G31" s="60">
        <v>42887</v>
      </c>
      <c r="H31" s="55">
        <v>42887</v>
      </c>
      <c r="I31" s="22">
        <f t="shared" si="1"/>
        <v>0</v>
      </c>
      <c r="J31" s="62">
        <v>0</v>
      </c>
      <c r="K31" s="74" t="s">
        <v>56</v>
      </c>
      <c r="M31" s="23" t="str">
        <f t="shared" si="2"/>
        <v/>
      </c>
    </row>
    <row r="32" spans="1:13">
      <c r="A32" s="12" t="s">
        <v>67</v>
      </c>
      <c r="B32" s="22" t="s">
        <v>20</v>
      </c>
      <c r="C32" s="53" t="s">
        <v>58</v>
      </c>
      <c r="D32" s="54" t="s">
        <v>106</v>
      </c>
      <c r="E32" s="53"/>
      <c r="F32" s="22" t="str">
        <f t="shared" si="0"/>
        <v>JUIN</v>
      </c>
      <c r="G32" s="60">
        <v>42887</v>
      </c>
      <c r="H32" s="55">
        <v>42887</v>
      </c>
      <c r="I32" s="22">
        <f t="shared" si="1"/>
        <v>0</v>
      </c>
      <c r="J32" s="62">
        <v>0</v>
      </c>
      <c r="K32" s="74" t="s">
        <v>56</v>
      </c>
      <c r="M32" s="23" t="str">
        <f t="shared" si="2"/>
        <v/>
      </c>
    </row>
    <row r="33" spans="1:13">
      <c r="A33" s="12" t="s">
        <v>67</v>
      </c>
      <c r="B33" s="22" t="s">
        <v>20</v>
      </c>
      <c r="C33" s="53" t="s">
        <v>58</v>
      </c>
      <c r="D33" s="54" t="s">
        <v>107</v>
      </c>
      <c r="E33" s="53"/>
      <c r="F33" s="22" t="str">
        <f t="shared" si="0"/>
        <v>JUIN</v>
      </c>
      <c r="G33" s="60">
        <v>42887</v>
      </c>
      <c r="H33" s="55">
        <v>42887</v>
      </c>
      <c r="I33" s="22">
        <f t="shared" si="1"/>
        <v>0</v>
      </c>
      <c r="J33" s="62">
        <v>0</v>
      </c>
      <c r="K33" s="74" t="s">
        <v>56</v>
      </c>
      <c r="M33" s="23" t="str">
        <f t="shared" si="2"/>
        <v/>
      </c>
    </row>
    <row r="34" spans="1:13">
      <c r="A34" s="12" t="s">
        <v>67</v>
      </c>
      <c r="B34" s="22" t="s">
        <v>20</v>
      </c>
      <c r="C34" s="53" t="s">
        <v>58</v>
      </c>
      <c r="D34" s="52" t="s">
        <v>82</v>
      </c>
      <c r="E34" s="53"/>
      <c r="F34" s="22" t="str">
        <f t="shared" si="0"/>
        <v>JUIN</v>
      </c>
      <c r="G34" s="60">
        <v>42887</v>
      </c>
      <c r="H34" s="55">
        <v>42887</v>
      </c>
      <c r="I34" s="22">
        <f t="shared" si="1"/>
        <v>0</v>
      </c>
      <c r="J34" s="62">
        <v>0</v>
      </c>
      <c r="K34" s="74" t="s">
        <v>56</v>
      </c>
      <c r="M34" s="23" t="str">
        <f t="shared" si="2"/>
        <v/>
      </c>
    </row>
    <row r="35" spans="1:13">
      <c r="A35" s="12" t="s">
        <v>67</v>
      </c>
      <c r="B35" s="22" t="s">
        <v>20</v>
      </c>
      <c r="C35" s="53" t="s">
        <v>58</v>
      </c>
      <c r="D35" s="54" t="s">
        <v>83</v>
      </c>
      <c r="E35" s="53"/>
      <c r="F35" s="22" t="str">
        <f t="shared" si="0"/>
        <v>JUIN</v>
      </c>
      <c r="G35" s="60">
        <v>42887</v>
      </c>
      <c r="H35" s="55">
        <v>42887</v>
      </c>
      <c r="I35" s="22">
        <f t="shared" si="1"/>
        <v>0</v>
      </c>
      <c r="J35" s="62">
        <v>0</v>
      </c>
      <c r="K35" s="74" t="s">
        <v>56</v>
      </c>
      <c r="M35" s="23" t="str">
        <f t="shared" si="2"/>
        <v/>
      </c>
    </row>
    <row r="36" spans="1:13">
      <c r="A36" s="12" t="s">
        <v>67</v>
      </c>
      <c r="B36" s="22" t="s">
        <v>20</v>
      </c>
      <c r="C36" s="53" t="s">
        <v>58</v>
      </c>
      <c r="D36" s="54" t="s">
        <v>84</v>
      </c>
      <c r="E36" s="53"/>
      <c r="F36" s="22" t="str">
        <f t="shared" si="0"/>
        <v>JUIN</v>
      </c>
      <c r="G36" s="60">
        <v>42887</v>
      </c>
      <c r="H36" s="55">
        <v>42887</v>
      </c>
      <c r="I36" s="22">
        <f t="shared" si="1"/>
        <v>0</v>
      </c>
      <c r="J36" s="62">
        <v>0</v>
      </c>
      <c r="K36" s="74" t="s">
        <v>56</v>
      </c>
      <c r="M36" s="23" t="str">
        <f t="shared" si="2"/>
        <v/>
      </c>
    </row>
    <row r="37" spans="1:13">
      <c r="A37" s="12" t="s">
        <v>67</v>
      </c>
      <c r="B37" s="22" t="s">
        <v>20</v>
      </c>
      <c r="C37" s="53" t="s">
        <v>58</v>
      </c>
      <c r="D37" s="54" t="s">
        <v>85</v>
      </c>
      <c r="E37" s="53"/>
      <c r="F37" s="22" t="str">
        <f t="shared" si="0"/>
        <v>JUIN</v>
      </c>
      <c r="G37" s="60">
        <v>42887</v>
      </c>
      <c r="H37" s="55">
        <v>42887</v>
      </c>
      <c r="I37" s="22">
        <f t="shared" si="1"/>
        <v>0</v>
      </c>
      <c r="J37" s="62">
        <v>0</v>
      </c>
      <c r="K37" s="74" t="s">
        <v>56</v>
      </c>
      <c r="M37" s="23" t="str">
        <f t="shared" si="2"/>
        <v/>
      </c>
    </row>
    <row r="38" spans="1:13">
      <c r="A38" s="12" t="s">
        <v>67</v>
      </c>
      <c r="B38" s="22" t="s">
        <v>20</v>
      </c>
      <c r="C38" s="53" t="s">
        <v>58</v>
      </c>
      <c r="D38" s="54" t="s">
        <v>86</v>
      </c>
      <c r="E38" s="53"/>
      <c r="F38" s="22" t="str">
        <f t="shared" si="0"/>
        <v>JUIN</v>
      </c>
      <c r="G38" s="60">
        <v>42887</v>
      </c>
      <c r="H38" s="55">
        <v>42887</v>
      </c>
      <c r="I38" s="22">
        <f t="shared" si="1"/>
        <v>0</v>
      </c>
      <c r="J38" s="62">
        <v>0</v>
      </c>
      <c r="K38" s="74" t="s">
        <v>56</v>
      </c>
      <c r="M38" s="23" t="str">
        <f t="shared" si="2"/>
        <v/>
      </c>
    </row>
    <row r="39" spans="1:13">
      <c r="A39" s="12" t="s">
        <v>68</v>
      </c>
      <c r="B39" s="22" t="s">
        <v>20</v>
      </c>
      <c r="C39" s="53" t="s">
        <v>59</v>
      </c>
      <c r="D39" s="54" t="s">
        <v>87</v>
      </c>
      <c r="E39" s="54"/>
      <c r="F39" s="22" t="str">
        <f t="shared" si="0"/>
        <v>JUIN</v>
      </c>
      <c r="G39" s="61">
        <v>42887</v>
      </c>
      <c r="H39" s="61">
        <v>42887</v>
      </c>
      <c r="I39" s="22">
        <f t="shared" si="1"/>
        <v>0</v>
      </c>
      <c r="J39" s="63">
        <v>0</v>
      </c>
      <c r="K39" s="74" t="s">
        <v>56</v>
      </c>
      <c r="M39" s="23" t="str">
        <f t="shared" si="2"/>
        <v/>
      </c>
    </row>
    <row r="40" spans="1:13">
      <c r="A40" s="12" t="s">
        <v>68</v>
      </c>
      <c r="B40" s="22" t="s">
        <v>20</v>
      </c>
      <c r="C40" s="53" t="s">
        <v>59</v>
      </c>
      <c r="D40" s="54" t="s">
        <v>88</v>
      </c>
      <c r="E40" s="54"/>
      <c r="F40" s="22" t="str">
        <f t="shared" si="0"/>
        <v>JUIN</v>
      </c>
      <c r="G40" s="61">
        <v>42887</v>
      </c>
      <c r="H40" s="61">
        <v>42887</v>
      </c>
      <c r="I40" s="22">
        <f t="shared" si="1"/>
        <v>0</v>
      </c>
      <c r="J40" s="63">
        <v>0</v>
      </c>
      <c r="K40" s="74" t="s">
        <v>56</v>
      </c>
      <c r="M40" s="23" t="str">
        <f t="shared" si="2"/>
        <v/>
      </c>
    </row>
    <row r="41" spans="1:13">
      <c r="A41" s="12" t="s">
        <v>68</v>
      </c>
      <c r="B41" s="22" t="s">
        <v>20</v>
      </c>
      <c r="C41" s="53" t="s">
        <v>59</v>
      </c>
      <c r="D41" s="54" t="s">
        <v>89</v>
      </c>
      <c r="E41" s="54"/>
      <c r="F41" s="22" t="str">
        <f t="shared" si="0"/>
        <v>JUIN</v>
      </c>
      <c r="G41" s="61">
        <v>42887</v>
      </c>
      <c r="H41" s="61">
        <v>42887</v>
      </c>
      <c r="I41" s="22">
        <f t="shared" si="1"/>
        <v>0</v>
      </c>
      <c r="J41" s="63">
        <v>0</v>
      </c>
      <c r="K41" s="74" t="s">
        <v>56</v>
      </c>
      <c r="M41" s="23" t="str">
        <f t="shared" si="2"/>
        <v/>
      </c>
    </row>
    <row r="42" spans="1:13">
      <c r="A42" s="12" t="s">
        <v>68</v>
      </c>
      <c r="B42" s="22" t="s">
        <v>20</v>
      </c>
      <c r="C42" s="53" t="s">
        <v>59</v>
      </c>
      <c r="D42" s="54" t="s">
        <v>90</v>
      </c>
      <c r="E42" s="54"/>
      <c r="F42" s="22" t="str">
        <f t="shared" si="0"/>
        <v>JUIN</v>
      </c>
      <c r="G42" s="61">
        <v>42887</v>
      </c>
      <c r="H42" s="61">
        <v>42887</v>
      </c>
      <c r="I42" s="22">
        <f t="shared" si="1"/>
        <v>0</v>
      </c>
      <c r="J42" s="63">
        <v>0</v>
      </c>
      <c r="K42" s="74" t="s">
        <v>56</v>
      </c>
      <c r="M42" s="23" t="str">
        <f t="shared" si="2"/>
        <v/>
      </c>
    </row>
    <row r="43" spans="1:13">
      <c r="A43" s="12" t="s">
        <v>68</v>
      </c>
      <c r="B43" s="22" t="s">
        <v>20</v>
      </c>
      <c r="C43" s="53" t="s">
        <v>59</v>
      </c>
      <c r="D43" s="54" t="s">
        <v>91</v>
      </c>
      <c r="E43" s="54"/>
      <c r="F43" s="22" t="str">
        <f t="shared" si="0"/>
        <v>JUIN</v>
      </c>
      <c r="G43" s="61">
        <v>42887</v>
      </c>
      <c r="H43" s="61">
        <v>42887</v>
      </c>
      <c r="I43" s="22">
        <f t="shared" si="1"/>
        <v>0</v>
      </c>
      <c r="J43" s="63">
        <v>0</v>
      </c>
      <c r="K43" s="74" t="s">
        <v>56</v>
      </c>
      <c r="M43" s="23" t="str">
        <f t="shared" si="2"/>
        <v/>
      </c>
    </row>
    <row r="44" spans="1:13">
      <c r="A44" s="12" t="s">
        <v>68</v>
      </c>
      <c r="B44" s="22" t="s">
        <v>20</v>
      </c>
      <c r="C44" s="53" t="s">
        <v>59</v>
      </c>
      <c r="D44" s="54" t="s">
        <v>92</v>
      </c>
      <c r="E44" s="54"/>
      <c r="F44" s="22" t="str">
        <f t="shared" si="0"/>
        <v>JUIN</v>
      </c>
      <c r="G44" s="61">
        <v>42887</v>
      </c>
      <c r="H44" s="61">
        <v>42887</v>
      </c>
      <c r="I44" s="22">
        <f t="shared" si="1"/>
        <v>0</v>
      </c>
      <c r="J44" s="63">
        <v>0</v>
      </c>
      <c r="K44" s="74" t="s">
        <v>56</v>
      </c>
      <c r="M44" s="23" t="str">
        <f t="shared" si="2"/>
        <v/>
      </c>
    </row>
    <row r="45" spans="1:13">
      <c r="A45" s="12" t="s">
        <v>68</v>
      </c>
      <c r="B45" s="22" t="s">
        <v>20</v>
      </c>
      <c r="C45" s="53" t="s">
        <v>59</v>
      </c>
      <c r="D45" s="54" t="s">
        <v>93</v>
      </c>
      <c r="E45" s="54"/>
      <c r="F45" s="22" t="str">
        <f t="shared" si="0"/>
        <v>JUIN</v>
      </c>
      <c r="G45" s="61">
        <v>42887</v>
      </c>
      <c r="H45" s="61">
        <v>42887</v>
      </c>
      <c r="I45" s="22">
        <f t="shared" si="1"/>
        <v>0</v>
      </c>
      <c r="J45" s="63">
        <v>0</v>
      </c>
      <c r="K45" s="74" t="s">
        <v>56</v>
      </c>
      <c r="M45" s="23" t="str">
        <f t="shared" si="2"/>
        <v/>
      </c>
    </row>
    <row r="46" spans="1:13">
      <c r="A46" s="12" t="s">
        <v>68</v>
      </c>
      <c r="B46" s="22" t="s">
        <v>20</v>
      </c>
      <c r="C46" s="53" t="s">
        <v>59</v>
      </c>
      <c r="D46" s="54" t="s">
        <v>94</v>
      </c>
      <c r="E46" s="54"/>
      <c r="F46" s="22" t="str">
        <f t="shared" si="0"/>
        <v>JUIN</v>
      </c>
      <c r="G46" s="61">
        <v>42887</v>
      </c>
      <c r="H46" s="61">
        <v>42887</v>
      </c>
      <c r="I46" s="22">
        <f t="shared" si="1"/>
        <v>0</v>
      </c>
      <c r="J46" s="63">
        <v>0</v>
      </c>
      <c r="K46" s="74" t="s">
        <v>56</v>
      </c>
      <c r="M46" s="23" t="str">
        <f t="shared" si="2"/>
        <v/>
      </c>
    </row>
    <row r="47" spans="1:13">
      <c r="A47" s="12" t="s">
        <v>71</v>
      </c>
      <c r="B47" s="22" t="s">
        <v>20</v>
      </c>
      <c r="C47" s="53" t="s">
        <v>58</v>
      </c>
      <c r="D47" s="54" t="s">
        <v>106</v>
      </c>
      <c r="E47" s="54"/>
      <c r="F47" s="22" t="str">
        <f t="shared" si="0"/>
        <v>JUIN</v>
      </c>
      <c r="G47" s="55">
        <v>42887</v>
      </c>
      <c r="H47" s="55">
        <v>42889</v>
      </c>
      <c r="I47" s="22">
        <f t="shared" si="1"/>
        <v>2</v>
      </c>
      <c r="J47" s="58">
        <v>90</v>
      </c>
      <c r="K47" s="74" t="s">
        <v>56</v>
      </c>
      <c r="M47" s="23" t="str">
        <f t="shared" si="2"/>
        <v/>
      </c>
    </row>
    <row r="48" spans="1:13">
      <c r="A48" s="12" t="s">
        <v>67</v>
      </c>
      <c r="B48" s="22" t="s">
        <v>20</v>
      </c>
      <c r="C48" s="53" t="s">
        <v>58</v>
      </c>
      <c r="D48" s="54" t="s">
        <v>91</v>
      </c>
      <c r="E48" s="53"/>
      <c r="F48" s="22" t="str">
        <f t="shared" si="0"/>
        <v>JUIN</v>
      </c>
      <c r="G48" s="61">
        <v>42888</v>
      </c>
      <c r="H48" s="55">
        <v>42891</v>
      </c>
      <c r="I48" s="22">
        <f t="shared" si="1"/>
        <v>3</v>
      </c>
      <c r="J48" s="57">
        <v>200</v>
      </c>
      <c r="K48" s="74" t="s">
        <v>56</v>
      </c>
      <c r="M48" s="23" t="str">
        <f t="shared" si="2"/>
        <v/>
      </c>
    </row>
    <row r="49" spans="1:13">
      <c r="A49" s="12" t="s">
        <v>68</v>
      </c>
      <c r="B49" s="22" t="s">
        <v>20</v>
      </c>
      <c r="C49" s="53" t="s">
        <v>58</v>
      </c>
      <c r="D49" s="54" t="s">
        <v>102</v>
      </c>
      <c r="E49" s="54"/>
      <c r="F49" s="22" t="str">
        <f t="shared" si="0"/>
        <v>JUIN</v>
      </c>
      <c r="G49" s="55">
        <v>42889</v>
      </c>
      <c r="H49" s="55">
        <v>42891</v>
      </c>
      <c r="I49" s="22">
        <f t="shared" si="1"/>
        <v>2</v>
      </c>
      <c r="J49" s="57">
        <v>106</v>
      </c>
      <c r="K49" s="74" t="s">
        <v>56</v>
      </c>
      <c r="M49" s="23" t="str">
        <f t="shared" si="2"/>
        <v/>
      </c>
    </row>
    <row r="50" spans="1:13">
      <c r="A50" s="12" t="s">
        <v>73</v>
      </c>
      <c r="B50" s="22" t="s">
        <v>20</v>
      </c>
      <c r="C50" s="53" t="s">
        <v>59</v>
      </c>
      <c r="D50" s="54" t="s">
        <v>88</v>
      </c>
      <c r="E50" s="54"/>
      <c r="F50" s="22" t="str">
        <f t="shared" si="0"/>
        <v>JUIN</v>
      </c>
      <c r="G50" s="61">
        <v>42889</v>
      </c>
      <c r="H50" s="55">
        <v>42894</v>
      </c>
      <c r="I50" s="22">
        <f t="shared" si="1"/>
        <v>5</v>
      </c>
      <c r="J50" s="57">
        <v>200</v>
      </c>
      <c r="K50" s="74" t="s">
        <v>56</v>
      </c>
      <c r="M50" s="23" t="str">
        <f t="shared" si="2"/>
        <v/>
      </c>
    </row>
    <row r="51" spans="1:13">
      <c r="A51" s="12" t="s">
        <v>71</v>
      </c>
      <c r="B51" s="22" t="s">
        <v>20</v>
      </c>
      <c r="C51" s="53" t="s">
        <v>58</v>
      </c>
      <c r="D51" s="54" t="s">
        <v>102</v>
      </c>
      <c r="E51" s="59"/>
      <c r="F51" s="22" t="str">
        <f t="shared" si="0"/>
        <v>JUIN</v>
      </c>
      <c r="G51" s="61">
        <v>42890</v>
      </c>
      <c r="H51" s="55">
        <v>42895</v>
      </c>
      <c r="I51" s="22">
        <f t="shared" si="1"/>
        <v>5</v>
      </c>
      <c r="J51" s="57">
        <v>200</v>
      </c>
      <c r="K51" s="74" t="s">
        <v>56</v>
      </c>
      <c r="M51" s="23" t="str">
        <f t="shared" si="2"/>
        <v/>
      </c>
    </row>
    <row r="52" spans="1:13">
      <c r="A52" s="12" t="s">
        <v>64</v>
      </c>
      <c r="B52" s="22" t="s">
        <v>20</v>
      </c>
      <c r="C52" s="53" t="s">
        <v>58</v>
      </c>
      <c r="D52" s="54" t="s">
        <v>85</v>
      </c>
      <c r="E52" s="59"/>
      <c r="F52" s="22" t="str">
        <f t="shared" si="0"/>
        <v>JUIN</v>
      </c>
      <c r="G52" s="61">
        <v>42891</v>
      </c>
      <c r="H52" s="55">
        <v>42897</v>
      </c>
      <c r="I52" s="22">
        <f t="shared" si="1"/>
        <v>6</v>
      </c>
      <c r="J52" s="57">
        <v>200</v>
      </c>
      <c r="K52" s="74" t="s">
        <v>56</v>
      </c>
      <c r="M52" s="23" t="str">
        <f t="shared" si="2"/>
        <v/>
      </c>
    </row>
    <row r="53" spans="1:13">
      <c r="A53" s="12" t="s">
        <v>70</v>
      </c>
      <c r="B53" s="22" t="s">
        <v>20</v>
      </c>
      <c r="C53" s="53" t="s">
        <v>58</v>
      </c>
      <c r="D53" s="54" t="s">
        <v>84</v>
      </c>
      <c r="E53" s="54"/>
      <c r="F53" s="22" t="str">
        <f t="shared" si="0"/>
        <v>JUIN</v>
      </c>
      <c r="G53" s="60">
        <v>42891</v>
      </c>
      <c r="H53" s="55">
        <v>42894</v>
      </c>
      <c r="I53" s="22">
        <f t="shared" si="1"/>
        <v>3</v>
      </c>
      <c r="J53" s="62">
        <v>151</v>
      </c>
      <c r="K53" s="74" t="s">
        <v>56</v>
      </c>
      <c r="M53" s="23" t="str">
        <f t="shared" si="2"/>
        <v/>
      </c>
    </row>
    <row r="54" spans="1:13">
      <c r="A54" s="12" t="s">
        <v>67</v>
      </c>
      <c r="B54" s="22" t="s">
        <v>20</v>
      </c>
      <c r="C54" s="53" t="s">
        <v>58</v>
      </c>
      <c r="D54" s="54" t="s">
        <v>94</v>
      </c>
      <c r="E54" s="53"/>
      <c r="F54" s="22" t="str">
        <f t="shared" si="0"/>
        <v>JUIN</v>
      </c>
      <c r="G54" s="61">
        <v>42891</v>
      </c>
      <c r="H54" s="55">
        <v>42896</v>
      </c>
      <c r="I54" s="22">
        <f t="shared" si="1"/>
        <v>5</v>
      </c>
      <c r="J54" s="57">
        <v>200</v>
      </c>
      <c r="K54" s="74" t="s">
        <v>56</v>
      </c>
      <c r="M54" s="23" t="str">
        <f t="shared" si="2"/>
        <v/>
      </c>
    </row>
    <row r="55" spans="1:13">
      <c r="A55" s="12" t="s">
        <v>72</v>
      </c>
      <c r="B55" s="22" t="s">
        <v>20</v>
      </c>
      <c r="C55" s="53" t="s">
        <v>58</v>
      </c>
      <c r="D55" s="54" t="s">
        <v>101</v>
      </c>
      <c r="E55" s="59"/>
      <c r="F55" s="22" t="str">
        <f t="shared" si="0"/>
        <v>JUIN</v>
      </c>
      <c r="G55" s="61">
        <v>42891</v>
      </c>
      <c r="H55" s="61">
        <v>42894</v>
      </c>
      <c r="I55" s="22">
        <f t="shared" si="1"/>
        <v>3</v>
      </c>
      <c r="J55" s="63">
        <v>180</v>
      </c>
      <c r="K55" s="74" t="s">
        <v>56</v>
      </c>
      <c r="M55" s="23" t="str">
        <f t="shared" si="2"/>
        <v/>
      </c>
    </row>
    <row r="56" spans="1:13">
      <c r="A56" s="12" t="s">
        <v>65</v>
      </c>
      <c r="B56" s="22" t="s">
        <v>20</v>
      </c>
      <c r="C56" s="53" t="s">
        <v>59</v>
      </c>
      <c r="D56" s="54" t="s">
        <v>103</v>
      </c>
      <c r="E56" s="59"/>
      <c r="F56" s="22" t="str">
        <f t="shared" si="0"/>
        <v>JUIN</v>
      </c>
      <c r="G56" s="61">
        <v>42894</v>
      </c>
      <c r="H56" s="55">
        <v>42896</v>
      </c>
      <c r="I56" s="22">
        <f t="shared" si="1"/>
        <v>2</v>
      </c>
      <c r="J56" s="57">
        <v>200</v>
      </c>
      <c r="K56" s="74" t="s">
        <v>56</v>
      </c>
      <c r="M56" s="23" t="str">
        <f t="shared" si="2"/>
        <v/>
      </c>
    </row>
    <row r="57" spans="1:13">
      <c r="A57" s="12" t="s">
        <v>65</v>
      </c>
      <c r="B57" s="22" t="s">
        <v>22</v>
      </c>
      <c r="C57" s="53" t="s">
        <v>59</v>
      </c>
      <c r="D57" s="54" t="s">
        <v>95</v>
      </c>
      <c r="E57" s="53"/>
      <c r="F57" s="22" t="str">
        <f t="shared" si="0"/>
        <v>JUIN</v>
      </c>
      <c r="G57" s="61">
        <v>42894</v>
      </c>
      <c r="H57" s="55">
        <v>42898</v>
      </c>
      <c r="I57" s="22">
        <f t="shared" si="1"/>
        <v>4</v>
      </c>
      <c r="J57" s="57">
        <v>200</v>
      </c>
      <c r="M57" s="23" t="str">
        <f t="shared" si="2"/>
        <v/>
      </c>
    </row>
    <row r="58" spans="1:13">
      <c r="A58" s="12" t="s">
        <v>70</v>
      </c>
      <c r="B58" s="22" t="s">
        <v>20</v>
      </c>
      <c r="C58" s="53" t="s">
        <v>59</v>
      </c>
      <c r="D58" s="54" t="s">
        <v>103</v>
      </c>
      <c r="E58" s="54"/>
      <c r="F58" s="22" t="str">
        <f t="shared" si="0"/>
        <v>JUIN</v>
      </c>
      <c r="G58" s="55">
        <v>42894</v>
      </c>
      <c r="H58" s="55">
        <v>42896</v>
      </c>
      <c r="I58" s="22">
        <f t="shared" si="1"/>
        <v>2</v>
      </c>
      <c r="J58" s="58">
        <v>121.3</v>
      </c>
      <c r="K58" s="74" t="s">
        <v>56</v>
      </c>
      <c r="M58" s="23" t="str">
        <f t="shared" si="2"/>
        <v/>
      </c>
    </row>
    <row r="59" spans="1:13">
      <c r="A59" s="12" t="s">
        <v>72</v>
      </c>
      <c r="B59" s="22" t="s">
        <v>20</v>
      </c>
      <c r="C59" s="53" t="s">
        <v>58</v>
      </c>
      <c r="D59" s="54" t="s">
        <v>100</v>
      </c>
      <c r="E59" s="53"/>
      <c r="F59" s="22" t="str">
        <f t="shared" si="0"/>
        <v>JUIN</v>
      </c>
      <c r="G59" s="60">
        <v>42894</v>
      </c>
      <c r="H59" s="55">
        <v>42897</v>
      </c>
      <c r="I59" s="22">
        <f t="shared" si="1"/>
        <v>3</v>
      </c>
      <c r="J59" s="62">
        <v>180</v>
      </c>
      <c r="K59" s="74" t="s">
        <v>56</v>
      </c>
      <c r="M59" s="23" t="str">
        <f t="shared" si="2"/>
        <v/>
      </c>
    </row>
    <row r="60" spans="1:13">
      <c r="A60" s="12" t="s">
        <v>73</v>
      </c>
      <c r="B60" s="22" t="s">
        <v>20</v>
      </c>
      <c r="C60" s="53" t="s">
        <v>59</v>
      </c>
      <c r="D60" s="54" t="s">
        <v>102</v>
      </c>
      <c r="E60" s="59"/>
      <c r="F60" s="22" t="str">
        <f t="shared" si="0"/>
        <v>JUIN</v>
      </c>
      <c r="G60" s="55">
        <v>42894</v>
      </c>
      <c r="H60" s="55">
        <v>42897</v>
      </c>
      <c r="I60" s="22">
        <f t="shared" si="1"/>
        <v>3</v>
      </c>
      <c r="J60" s="57">
        <v>185</v>
      </c>
      <c r="K60" s="74" t="s">
        <v>56</v>
      </c>
      <c r="M60" s="23" t="str">
        <f t="shared" si="2"/>
        <v/>
      </c>
    </row>
    <row r="61" spans="1:13">
      <c r="A61" s="12" t="s">
        <v>68</v>
      </c>
      <c r="B61" s="22" t="s">
        <v>20</v>
      </c>
      <c r="C61" s="53" t="s">
        <v>58</v>
      </c>
      <c r="D61" s="54" t="s">
        <v>87</v>
      </c>
      <c r="E61" s="53"/>
      <c r="F61" s="22" t="str">
        <f t="shared" si="0"/>
        <v>JUIN</v>
      </c>
      <c r="G61" s="61">
        <v>42895</v>
      </c>
      <c r="H61" s="55">
        <v>42900</v>
      </c>
      <c r="I61" s="22">
        <f t="shared" si="1"/>
        <v>5</v>
      </c>
      <c r="J61" s="57">
        <v>200</v>
      </c>
      <c r="K61" s="74" t="s">
        <v>56</v>
      </c>
      <c r="M61" s="23" t="str">
        <f t="shared" si="2"/>
        <v/>
      </c>
    </row>
    <row r="62" spans="1:13">
      <c r="A62" s="12" t="s">
        <v>71</v>
      </c>
      <c r="B62" s="22" t="s">
        <v>20</v>
      </c>
      <c r="C62" s="53" t="s">
        <v>58</v>
      </c>
      <c r="D62" s="54" t="s">
        <v>83</v>
      </c>
      <c r="E62" s="54"/>
      <c r="F62" s="22" t="str">
        <f t="shared" si="0"/>
        <v>JUIN</v>
      </c>
      <c r="G62" s="60">
        <v>42895</v>
      </c>
      <c r="H62" s="55">
        <v>42898</v>
      </c>
      <c r="I62" s="22">
        <f t="shared" si="1"/>
        <v>3</v>
      </c>
      <c r="J62" s="62">
        <v>150</v>
      </c>
      <c r="K62" s="74" t="s">
        <v>56</v>
      </c>
      <c r="M62" s="23" t="str">
        <f t="shared" si="2"/>
        <v/>
      </c>
    </row>
    <row r="63" spans="1:13">
      <c r="A63" s="12" t="s">
        <v>65</v>
      </c>
      <c r="B63" s="22" t="s">
        <v>20</v>
      </c>
      <c r="C63" s="53" t="s">
        <v>58</v>
      </c>
      <c r="D63" s="54" t="s">
        <v>85</v>
      </c>
      <c r="E63" s="54"/>
      <c r="F63" s="22" t="str">
        <f t="shared" si="0"/>
        <v>JUIN</v>
      </c>
      <c r="G63" s="55">
        <v>42897</v>
      </c>
      <c r="H63" s="55">
        <v>42900</v>
      </c>
      <c r="I63" s="22">
        <f t="shared" si="1"/>
        <v>3</v>
      </c>
      <c r="J63" s="57">
        <v>165</v>
      </c>
      <c r="K63" s="74" t="s">
        <v>56</v>
      </c>
      <c r="M63" s="23" t="str">
        <f t="shared" si="2"/>
        <v/>
      </c>
    </row>
    <row r="64" spans="1:13">
      <c r="A64" s="12" t="s">
        <v>70</v>
      </c>
      <c r="B64" s="22" t="s">
        <v>20</v>
      </c>
      <c r="C64" s="53" t="s">
        <v>59</v>
      </c>
      <c r="D64" s="54" t="s">
        <v>84</v>
      </c>
      <c r="E64" s="54"/>
      <c r="F64" s="22" t="str">
        <f t="shared" si="0"/>
        <v>JUIN</v>
      </c>
      <c r="G64" s="55">
        <v>42897</v>
      </c>
      <c r="H64" s="55">
        <v>42902</v>
      </c>
      <c r="I64" s="22">
        <f t="shared" si="1"/>
        <v>5</v>
      </c>
      <c r="J64" s="57">
        <v>200</v>
      </c>
      <c r="K64" s="74" t="s">
        <v>56</v>
      </c>
      <c r="M64" s="23" t="str">
        <f t="shared" si="2"/>
        <v/>
      </c>
    </row>
    <row r="65" spans="1:13">
      <c r="A65" s="12" t="s">
        <v>72</v>
      </c>
      <c r="B65" s="22" t="s">
        <v>20</v>
      </c>
      <c r="C65" s="53" t="s">
        <v>59</v>
      </c>
      <c r="D65" s="54" t="s">
        <v>92</v>
      </c>
      <c r="E65" s="53"/>
      <c r="F65" s="22" t="str">
        <f t="shared" si="0"/>
        <v>JUIN</v>
      </c>
      <c r="G65" s="61">
        <v>42897</v>
      </c>
      <c r="H65" s="55">
        <v>42900</v>
      </c>
      <c r="I65" s="22">
        <f t="shared" si="1"/>
        <v>3</v>
      </c>
      <c r="J65" s="57">
        <v>200</v>
      </c>
      <c r="K65" s="74" t="s">
        <v>56</v>
      </c>
      <c r="M65" s="23" t="str">
        <f t="shared" si="2"/>
        <v/>
      </c>
    </row>
    <row r="66" spans="1:13">
      <c r="A66" s="12" t="s">
        <v>64</v>
      </c>
      <c r="B66" s="22" t="s">
        <v>20</v>
      </c>
      <c r="C66" s="53" t="s">
        <v>59</v>
      </c>
      <c r="D66" s="54" t="s">
        <v>95</v>
      </c>
      <c r="E66" s="59"/>
      <c r="F66" s="22" t="str">
        <f t="shared" ref="F66:F129" si="3">IF(H66="","",CHOOSE(MONTH(H66),"JANVIER","FEVRIER","MARS","AVRIL","MAI","JUIN","JUILLET","AOUT","SEPTEMBRE","OCTOBRE","NOVEMBRE","DECEMBRE"))</f>
        <v>JUIN</v>
      </c>
      <c r="G66" s="61">
        <v>42898</v>
      </c>
      <c r="H66" s="55">
        <v>42900</v>
      </c>
      <c r="I66" s="22">
        <f t="shared" ref="I66:I129" si="4">H66-G66</f>
        <v>2</v>
      </c>
      <c r="J66" s="63">
        <v>169.4</v>
      </c>
      <c r="K66" s="74" t="s">
        <v>56</v>
      </c>
      <c r="M66" s="23" t="str">
        <f t="shared" si="2"/>
        <v/>
      </c>
    </row>
    <row r="67" spans="1:13">
      <c r="A67" s="12" t="s">
        <v>67</v>
      </c>
      <c r="B67" s="22" t="s">
        <v>20</v>
      </c>
      <c r="C67" s="53" t="s">
        <v>58</v>
      </c>
      <c r="D67" s="54" t="s">
        <v>105</v>
      </c>
      <c r="E67" s="59"/>
      <c r="F67" s="22" t="str">
        <f t="shared" si="3"/>
        <v>JUIN</v>
      </c>
      <c r="G67" s="55">
        <v>42898</v>
      </c>
      <c r="H67" s="55">
        <v>42902</v>
      </c>
      <c r="I67" s="22">
        <f t="shared" si="4"/>
        <v>4</v>
      </c>
      <c r="J67" s="57">
        <v>200</v>
      </c>
      <c r="K67" s="74" t="s">
        <v>56</v>
      </c>
      <c r="M67" s="23" t="str">
        <f t="shared" ref="M67:M130" si="5">IF(MONTH(G67)=MONTH(H67),"","X")</f>
        <v/>
      </c>
    </row>
    <row r="68" spans="1:13">
      <c r="A68" s="12" t="s">
        <v>71</v>
      </c>
      <c r="B68" s="22" t="s">
        <v>20</v>
      </c>
      <c r="C68" s="53" t="s">
        <v>58</v>
      </c>
      <c r="D68" s="52" t="s">
        <v>82</v>
      </c>
      <c r="E68" s="54"/>
      <c r="F68" s="22" t="str">
        <f t="shared" si="3"/>
        <v>JUIN</v>
      </c>
      <c r="G68" s="55">
        <v>42898</v>
      </c>
      <c r="H68" s="55">
        <v>42901</v>
      </c>
      <c r="I68" s="22">
        <f t="shared" si="4"/>
        <v>3</v>
      </c>
      <c r="J68" s="58">
        <v>150</v>
      </c>
      <c r="K68" s="74" t="s">
        <v>56</v>
      </c>
      <c r="M68" s="23" t="str">
        <f t="shared" si="5"/>
        <v/>
      </c>
    </row>
    <row r="69" spans="1:13">
      <c r="A69" s="12" t="s">
        <v>73</v>
      </c>
      <c r="B69" s="22" t="s">
        <v>20</v>
      </c>
      <c r="C69" s="53" t="s">
        <v>59</v>
      </c>
      <c r="D69" s="54" t="s">
        <v>90</v>
      </c>
      <c r="E69" s="53"/>
      <c r="F69" s="22" t="str">
        <f t="shared" si="3"/>
        <v>JUIN</v>
      </c>
      <c r="G69" s="61">
        <v>42899</v>
      </c>
      <c r="H69" s="55">
        <v>42903</v>
      </c>
      <c r="I69" s="22">
        <f t="shared" si="4"/>
        <v>4</v>
      </c>
      <c r="J69" s="57">
        <v>200</v>
      </c>
      <c r="K69" s="74" t="s">
        <v>56</v>
      </c>
      <c r="M69" s="23" t="str">
        <f t="shared" si="5"/>
        <v/>
      </c>
    </row>
    <row r="70" spans="1:13">
      <c r="A70" s="12" t="s">
        <v>64</v>
      </c>
      <c r="B70" s="22" t="s">
        <v>20</v>
      </c>
      <c r="C70" s="53" t="s">
        <v>59</v>
      </c>
      <c r="D70" s="52" t="s">
        <v>82</v>
      </c>
      <c r="E70" s="54"/>
      <c r="F70" s="22" t="str">
        <f t="shared" si="3"/>
        <v>JUIN</v>
      </c>
      <c r="G70" s="60">
        <v>42900</v>
      </c>
      <c r="H70" s="55">
        <v>42904</v>
      </c>
      <c r="I70" s="22">
        <f t="shared" si="4"/>
        <v>4</v>
      </c>
      <c r="J70" s="57">
        <v>200</v>
      </c>
      <c r="K70" s="74" t="s">
        <v>56</v>
      </c>
      <c r="M70" s="23" t="str">
        <f t="shared" si="5"/>
        <v/>
      </c>
    </row>
    <row r="71" spans="1:13">
      <c r="A71" s="12" t="s">
        <v>72</v>
      </c>
      <c r="B71" s="22" t="s">
        <v>20</v>
      </c>
      <c r="C71" s="53" t="s">
        <v>59</v>
      </c>
      <c r="D71" s="54" t="s">
        <v>89</v>
      </c>
      <c r="E71" s="53"/>
      <c r="F71" s="22" t="str">
        <f t="shared" si="3"/>
        <v>JUIN</v>
      </c>
      <c r="G71" s="61">
        <v>42900</v>
      </c>
      <c r="H71" s="55">
        <v>42903</v>
      </c>
      <c r="I71" s="22">
        <f t="shared" si="4"/>
        <v>3</v>
      </c>
      <c r="J71" s="57">
        <v>200</v>
      </c>
      <c r="K71" s="74" t="s">
        <v>56</v>
      </c>
      <c r="M71" s="23" t="str">
        <f t="shared" si="5"/>
        <v/>
      </c>
    </row>
    <row r="72" spans="1:13">
      <c r="A72" s="12" t="s">
        <v>71</v>
      </c>
      <c r="B72" s="22" t="s">
        <v>20</v>
      </c>
      <c r="C72" s="53" t="s">
        <v>58</v>
      </c>
      <c r="D72" s="54" t="s">
        <v>86</v>
      </c>
      <c r="E72" s="54"/>
      <c r="F72" s="22" t="str">
        <f t="shared" si="3"/>
        <v>JUIN</v>
      </c>
      <c r="G72" s="61">
        <v>42901</v>
      </c>
      <c r="H72" s="55">
        <v>42904</v>
      </c>
      <c r="I72" s="22">
        <f t="shared" si="4"/>
        <v>3</v>
      </c>
      <c r="J72" s="63">
        <v>166</v>
      </c>
      <c r="K72" s="74" t="s">
        <v>56</v>
      </c>
      <c r="M72" s="23" t="str">
        <f t="shared" si="5"/>
        <v/>
      </c>
    </row>
    <row r="73" spans="1:13">
      <c r="A73" s="12" t="s">
        <v>67</v>
      </c>
      <c r="B73" s="22" t="s">
        <v>20</v>
      </c>
      <c r="C73" s="53" t="s">
        <v>58</v>
      </c>
      <c r="D73" s="54" t="s">
        <v>104</v>
      </c>
      <c r="E73" s="54"/>
      <c r="F73" s="22" t="str">
        <f t="shared" si="3"/>
        <v>JUIN</v>
      </c>
      <c r="G73" s="55">
        <v>42902</v>
      </c>
      <c r="H73" s="55">
        <v>42904</v>
      </c>
      <c r="I73" s="22">
        <f t="shared" si="4"/>
        <v>2</v>
      </c>
      <c r="J73" s="57">
        <v>136</v>
      </c>
      <c r="K73" s="74" t="s">
        <v>56</v>
      </c>
      <c r="M73" s="23" t="str">
        <f t="shared" si="5"/>
        <v/>
      </c>
    </row>
    <row r="74" spans="1:13">
      <c r="A74" s="12" t="s">
        <v>65</v>
      </c>
      <c r="B74" s="22" t="s">
        <v>20</v>
      </c>
      <c r="C74" s="53" t="s">
        <v>58</v>
      </c>
      <c r="D74" s="54" t="s">
        <v>100</v>
      </c>
      <c r="E74" s="59"/>
      <c r="F74" s="22" t="str">
        <f t="shared" si="3"/>
        <v>JUIN</v>
      </c>
      <c r="G74" s="60">
        <v>42903</v>
      </c>
      <c r="H74" s="55">
        <v>42907</v>
      </c>
      <c r="I74" s="22">
        <f t="shared" si="4"/>
        <v>4</v>
      </c>
      <c r="J74" s="57">
        <v>200</v>
      </c>
      <c r="K74" s="74" t="s">
        <v>56</v>
      </c>
      <c r="M74" s="23" t="str">
        <f t="shared" si="5"/>
        <v/>
      </c>
    </row>
    <row r="75" spans="1:13">
      <c r="A75" s="12" t="s">
        <v>72</v>
      </c>
      <c r="B75" s="22" t="s">
        <v>20</v>
      </c>
      <c r="C75" s="53" t="s">
        <v>58</v>
      </c>
      <c r="D75" s="54" t="s">
        <v>107</v>
      </c>
      <c r="E75" s="53"/>
      <c r="F75" s="22" t="str">
        <f t="shared" si="3"/>
        <v>JUIN</v>
      </c>
      <c r="G75" s="60">
        <v>42903</v>
      </c>
      <c r="H75" s="55">
        <v>42906</v>
      </c>
      <c r="I75" s="22">
        <f t="shared" si="4"/>
        <v>3</v>
      </c>
      <c r="J75" s="57">
        <v>200</v>
      </c>
      <c r="K75" s="74" t="s">
        <v>56</v>
      </c>
      <c r="M75" s="23" t="str">
        <f t="shared" si="5"/>
        <v/>
      </c>
    </row>
    <row r="76" spans="1:13">
      <c r="A76" s="12" t="s">
        <v>67</v>
      </c>
      <c r="B76" s="22" t="s">
        <v>20</v>
      </c>
      <c r="C76" s="53" t="s">
        <v>58</v>
      </c>
      <c r="D76" s="54" t="s">
        <v>107</v>
      </c>
      <c r="E76" s="54"/>
      <c r="F76" s="22" t="str">
        <f t="shared" si="3"/>
        <v>JUIN</v>
      </c>
      <c r="G76" s="55">
        <v>42904</v>
      </c>
      <c r="H76" s="55">
        <v>42906</v>
      </c>
      <c r="I76" s="22">
        <f t="shared" si="4"/>
        <v>2</v>
      </c>
      <c r="J76" s="57">
        <v>137</v>
      </c>
      <c r="K76" s="74" t="s">
        <v>56</v>
      </c>
      <c r="M76" s="23" t="str">
        <f t="shared" si="5"/>
        <v/>
      </c>
    </row>
    <row r="77" spans="1:13">
      <c r="A77" s="12" t="s">
        <v>64</v>
      </c>
      <c r="B77" s="22" t="s">
        <v>20</v>
      </c>
      <c r="C77" s="53" t="s">
        <v>59</v>
      </c>
      <c r="D77" s="54" t="s">
        <v>97</v>
      </c>
      <c r="E77" s="59"/>
      <c r="F77" s="22" t="str">
        <f t="shared" si="3"/>
        <v>JUIN</v>
      </c>
      <c r="G77" s="55">
        <v>42905</v>
      </c>
      <c r="H77" s="55">
        <v>42908</v>
      </c>
      <c r="I77" s="22">
        <f t="shared" si="4"/>
        <v>3</v>
      </c>
      <c r="J77" s="57">
        <v>200</v>
      </c>
      <c r="K77" s="74" t="s">
        <v>56</v>
      </c>
      <c r="M77" s="23" t="str">
        <f t="shared" si="5"/>
        <v/>
      </c>
    </row>
    <row r="78" spans="1:13">
      <c r="A78" s="12" t="s">
        <v>70</v>
      </c>
      <c r="B78" s="22" t="s">
        <v>20</v>
      </c>
      <c r="C78" s="53" t="s">
        <v>59</v>
      </c>
      <c r="D78" s="54" t="s">
        <v>93</v>
      </c>
      <c r="E78" s="53"/>
      <c r="F78" s="22" t="str">
        <f t="shared" si="3"/>
        <v>JUIN</v>
      </c>
      <c r="G78" s="61">
        <v>42905</v>
      </c>
      <c r="H78" s="55">
        <v>42911</v>
      </c>
      <c r="I78" s="22">
        <f t="shared" si="4"/>
        <v>6</v>
      </c>
      <c r="J78" s="57">
        <v>200</v>
      </c>
      <c r="K78" s="74" t="s">
        <v>56</v>
      </c>
      <c r="M78" s="23" t="str">
        <f t="shared" si="5"/>
        <v/>
      </c>
    </row>
    <row r="79" spans="1:13">
      <c r="A79" s="12" t="s">
        <v>71</v>
      </c>
      <c r="B79" s="22" t="s">
        <v>20</v>
      </c>
      <c r="C79" s="53" t="s">
        <v>58</v>
      </c>
      <c r="D79" s="54" t="s">
        <v>99</v>
      </c>
      <c r="E79" s="54"/>
      <c r="F79" s="22" t="str">
        <f t="shared" si="3"/>
        <v>JUIN</v>
      </c>
      <c r="G79" s="60">
        <v>42905</v>
      </c>
      <c r="H79" s="55">
        <v>42909</v>
      </c>
      <c r="I79" s="22">
        <f t="shared" si="4"/>
        <v>4</v>
      </c>
      <c r="J79" s="57">
        <v>200</v>
      </c>
      <c r="K79" s="74" t="s">
        <v>56</v>
      </c>
      <c r="M79" s="23" t="str">
        <f t="shared" si="5"/>
        <v/>
      </c>
    </row>
    <row r="80" spans="1:13">
      <c r="A80" s="12" t="s">
        <v>67</v>
      </c>
      <c r="B80" s="22" t="s">
        <v>20</v>
      </c>
      <c r="C80" s="53" t="s">
        <v>58</v>
      </c>
      <c r="D80" s="54" t="s">
        <v>106</v>
      </c>
      <c r="E80" s="53"/>
      <c r="F80" s="22" t="str">
        <f t="shared" si="3"/>
        <v>JUIN</v>
      </c>
      <c r="G80" s="55">
        <v>42906</v>
      </c>
      <c r="H80" s="55">
        <v>42909</v>
      </c>
      <c r="I80" s="22">
        <f t="shared" si="4"/>
        <v>3</v>
      </c>
      <c r="J80" s="57">
        <v>200</v>
      </c>
      <c r="K80" s="74" t="s">
        <v>56</v>
      </c>
      <c r="M80" s="23" t="str">
        <f t="shared" si="5"/>
        <v/>
      </c>
    </row>
    <row r="81" spans="1:13">
      <c r="A81" s="12" t="s">
        <v>68</v>
      </c>
      <c r="B81" s="22" t="s">
        <v>20</v>
      </c>
      <c r="C81" s="53" t="s">
        <v>58</v>
      </c>
      <c r="D81" s="54" t="s">
        <v>99</v>
      </c>
      <c r="E81" s="59"/>
      <c r="F81" s="22" t="str">
        <f t="shared" si="3"/>
        <v>JUIN</v>
      </c>
      <c r="G81" s="60">
        <v>42906</v>
      </c>
      <c r="H81" s="55">
        <v>42909</v>
      </c>
      <c r="I81" s="22">
        <f t="shared" si="4"/>
        <v>3</v>
      </c>
      <c r="J81" s="62">
        <v>179</v>
      </c>
      <c r="K81" s="74" t="s">
        <v>56</v>
      </c>
      <c r="M81" s="23" t="str">
        <f t="shared" si="5"/>
        <v/>
      </c>
    </row>
    <row r="82" spans="1:13">
      <c r="A82" s="12" t="s">
        <v>65</v>
      </c>
      <c r="B82" s="22" t="s">
        <v>20</v>
      </c>
      <c r="C82" s="53" t="s">
        <v>58</v>
      </c>
      <c r="D82" s="54" t="s">
        <v>104</v>
      </c>
      <c r="E82" s="59"/>
      <c r="F82" s="22" t="str">
        <f t="shared" si="3"/>
        <v>JUIN</v>
      </c>
      <c r="G82" s="60">
        <v>42907</v>
      </c>
      <c r="H82" s="55">
        <v>42910</v>
      </c>
      <c r="I82" s="22">
        <f t="shared" si="4"/>
        <v>3</v>
      </c>
      <c r="J82" s="62">
        <v>194</v>
      </c>
      <c r="K82" s="74" t="s">
        <v>56</v>
      </c>
      <c r="M82" s="23" t="str">
        <f t="shared" si="5"/>
        <v/>
      </c>
    </row>
    <row r="83" spans="1:13">
      <c r="A83" s="12" t="s">
        <v>73</v>
      </c>
      <c r="B83" s="22" t="s">
        <v>20</v>
      </c>
      <c r="C83" s="53" t="s">
        <v>58</v>
      </c>
      <c r="D83" s="54" t="s">
        <v>103</v>
      </c>
      <c r="E83" s="59"/>
      <c r="F83" s="22" t="str">
        <f t="shared" si="3"/>
        <v>JUIN</v>
      </c>
      <c r="G83" s="60">
        <v>42907</v>
      </c>
      <c r="H83" s="55">
        <v>42910</v>
      </c>
      <c r="I83" s="22">
        <f t="shared" si="4"/>
        <v>3</v>
      </c>
      <c r="J83" s="62">
        <v>189</v>
      </c>
      <c r="K83" s="74" t="s">
        <v>56</v>
      </c>
      <c r="M83" s="23" t="str">
        <f t="shared" si="5"/>
        <v/>
      </c>
    </row>
    <row r="84" spans="1:13">
      <c r="A84" s="12" t="s">
        <v>64</v>
      </c>
      <c r="B84" s="22" t="s">
        <v>20</v>
      </c>
      <c r="C84" s="53" t="s">
        <v>58</v>
      </c>
      <c r="D84" s="54" t="s">
        <v>101</v>
      </c>
      <c r="E84" s="54"/>
      <c r="F84" s="22" t="str">
        <f t="shared" si="3"/>
        <v>JUIN</v>
      </c>
      <c r="G84" s="60">
        <v>42908</v>
      </c>
      <c r="H84" s="55">
        <v>42912</v>
      </c>
      <c r="I84" s="22">
        <f t="shared" si="4"/>
        <v>4</v>
      </c>
      <c r="J84" s="57">
        <v>200</v>
      </c>
      <c r="K84" s="74" t="s">
        <v>56</v>
      </c>
      <c r="M84" s="23" t="str">
        <f t="shared" si="5"/>
        <v/>
      </c>
    </row>
    <row r="85" spans="1:13">
      <c r="A85" s="12" t="s">
        <v>72</v>
      </c>
      <c r="B85" s="22" t="s">
        <v>20</v>
      </c>
      <c r="C85" s="53" t="s">
        <v>59</v>
      </c>
      <c r="D85" s="54" t="s">
        <v>86</v>
      </c>
      <c r="E85" s="59"/>
      <c r="F85" s="22" t="str">
        <f t="shared" si="3"/>
        <v>JUIN</v>
      </c>
      <c r="G85" s="61">
        <v>42908</v>
      </c>
      <c r="H85" s="55">
        <v>42911</v>
      </c>
      <c r="I85" s="22">
        <f t="shared" si="4"/>
        <v>3</v>
      </c>
      <c r="J85" s="57">
        <v>200</v>
      </c>
      <c r="K85" s="74" t="s">
        <v>56</v>
      </c>
      <c r="M85" s="23" t="str">
        <f t="shared" si="5"/>
        <v/>
      </c>
    </row>
    <row r="86" spans="1:13">
      <c r="A86" s="12" t="s">
        <v>69</v>
      </c>
      <c r="B86" s="22" t="s">
        <v>20</v>
      </c>
      <c r="C86" s="53" t="s">
        <v>58</v>
      </c>
      <c r="D86" s="54" t="s">
        <v>101</v>
      </c>
      <c r="E86" s="54"/>
      <c r="F86" s="22" t="str">
        <f t="shared" si="3"/>
        <v>JUIN</v>
      </c>
      <c r="G86" s="55">
        <v>42909</v>
      </c>
      <c r="H86" s="55">
        <v>42912</v>
      </c>
      <c r="I86" s="22">
        <f t="shared" si="4"/>
        <v>3</v>
      </c>
      <c r="J86" s="58">
        <v>106</v>
      </c>
      <c r="K86" s="74" t="s">
        <v>56</v>
      </c>
      <c r="M86" s="23" t="str">
        <f t="shared" si="5"/>
        <v/>
      </c>
    </row>
    <row r="87" spans="1:13">
      <c r="A87" s="12" t="s">
        <v>65</v>
      </c>
      <c r="B87" s="22" t="s">
        <v>20</v>
      </c>
      <c r="C87" s="53" t="s">
        <v>58</v>
      </c>
      <c r="D87" s="54" t="s">
        <v>96</v>
      </c>
      <c r="E87" s="53"/>
      <c r="F87" s="22" t="str">
        <f t="shared" si="3"/>
        <v>JUILLET</v>
      </c>
      <c r="G87" s="61">
        <v>42910</v>
      </c>
      <c r="H87" s="55">
        <v>42917</v>
      </c>
      <c r="I87" s="22">
        <f t="shared" si="4"/>
        <v>7</v>
      </c>
      <c r="J87" s="57">
        <v>203</v>
      </c>
      <c r="K87" s="74" t="s">
        <v>56</v>
      </c>
      <c r="M87" s="23" t="str">
        <f t="shared" si="5"/>
        <v>X</v>
      </c>
    </row>
    <row r="88" spans="1:13">
      <c r="A88" s="12" t="s">
        <v>65</v>
      </c>
      <c r="B88" s="22" t="s">
        <v>20</v>
      </c>
      <c r="C88" s="53" t="s">
        <v>58</v>
      </c>
      <c r="D88" s="54" t="s">
        <v>87</v>
      </c>
      <c r="E88" s="53"/>
      <c r="F88" s="22" t="str">
        <f t="shared" si="3"/>
        <v>JUILLET</v>
      </c>
      <c r="G88" s="61">
        <v>42910</v>
      </c>
      <c r="H88" s="55">
        <v>42917</v>
      </c>
      <c r="I88" s="22">
        <f t="shared" si="4"/>
        <v>7</v>
      </c>
      <c r="J88" s="63">
        <v>350</v>
      </c>
      <c r="K88" s="74" t="s">
        <v>56</v>
      </c>
      <c r="M88" s="23" t="str">
        <f t="shared" si="5"/>
        <v>X</v>
      </c>
    </row>
    <row r="89" spans="1:13">
      <c r="A89" s="12" t="s">
        <v>77</v>
      </c>
      <c r="B89" s="22" t="s">
        <v>20</v>
      </c>
      <c r="C89" s="53" t="s">
        <v>58</v>
      </c>
      <c r="D89" s="54" t="s">
        <v>98</v>
      </c>
      <c r="E89" s="53"/>
      <c r="F89" s="22" t="str">
        <f t="shared" si="3"/>
        <v>JUIN</v>
      </c>
      <c r="G89" s="60">
        <v>42910</v>
      </c>
      <c r="H89" s="55">
        <v>42913</v>
      </c>
      <c r="I89" s="22">
        <f t="shared" si="4"/>
        <v>3</v>
      </c>
      <c r="J89" s="57">
        <v>200</v>
      </c>
      <c r="K89" s="74" t="s">
        <v>56</v>
      </c>
      <c r="M89" s="23" t="str">
        <f t="shared" si="5"/>
        <v/>
      </c>
    </row>
    <row r="90" spans="1:13">
      <c r="A90" s="12" t="s">
        <v>64</v>
      </c>
      <c r="B90" s="22" t="s">
        <v>20</v>
      </c>
      <c r="C90" s="53" t="s">
        <v>58</v>
      </c>
      <c r="D90" s="54" t="s">
        <v>96</v>
      </c>
      <c r="E90" s="59"/>
      <c r="F90" s="22" t="str">
        <f t="shared" si="3"/>
        <v>JUIN</v>
      </c>
      <c r="G90" s="60">
        <v>42912</v>
      </c>
      <c r="H90" s="55">
        <v>42916</v>
      </c>
      <c r="I90" s="22">
        <f t="shared" si="4"/>
        <v>4</v>
      </c>
      <c r="J90" s="57">
        <v>200</v>
      </c>
      <c r="K90" s="74" t="s">
        <v>56</v>
      </c>
      <c r="M90" s="23" t="str">
        <f t="shared" si="5"/>
        <v/>
      </c>
    </row>
    <row r="91" spans="1:13">
      <c r="A91" s="12" t="s">
        <v>69</v>
      </c>
      <c r="B91" s="22" t="s">
        <v>20</v>
      </c>
      <c r="C91" s="53" t="s">
        <v>58</v>
      </c>
      <c r="D91" s="54" t="s">
        <v>98</v>
      </c>
      <c r="E91" s="53"/>
      <c r="F91" s="22" t="str">
        <f t="shared" si="3"/>
        <v>JUIN</v>
      </c>
      <c r="G91" s="60">
        <v>42912</v>
      </c>
      <c r="H91" s="55">
        <v>42916</v>
      </c>
      <c r="I91" s="22">
        <f t="shared" si="4"/>
        <v>4</v>
      </c>
      <c r="J91" s="62">
        <v>175</v>
      </c>
      <c r="K91" s="74" t="s">
        <v>56</v>
      </c>
      <c r="M91" s="23" t="str">
        <f t="shared" si="5"/>
        <v/>
      </c>
    </row>
    <row r="92" spans="1:13">
      <c r="A92" s="12" t="s">
        <v>73</v>
      </c>
      <c r="B92" s="22" t="s">
        <v>20</v>
      </c>
      <c r="C92" s="53" t="s">
        <v>59</v>
      </c>
      <c r="D92" s="54" t="s">
        <v>104</v>
      </c>
      <c r="E92" s="59"/>
      <c r="F92" s="22" t="str">
        <f t="shared" si="3"/>
        <v>JUIN</v>
      </c>
      <c r="G92" s="55">
        <v>42912</v>
      </c>
      <c r="H92" s="55">
        <v>42915</v>
      </c>
      <c r="I92" s="22">
        <f t="shared" si="4"/>
        <v>3</v>
      </c>
      <c r="J92" s="57">
        <v>200</v>
      </c>
      <c r="K92" s="74" t="s">
        <v>56</v>
      </c>
      <c r="M92" s="23" t="str">
        <f t="shared" si="5"/>
        <v/>
      </c>
    </row>
    <row r="93" spans="1:13">
      <c r="A93" s="12" t="s">
        <v>70</v>
      </c>
      <c r="B93" s="22" t="s">
        <v>20</v>
      </c>
      <c r="C93" s="53" t="s">
        <v>59</v>
      </c>
      <c r="D93" s="54" t="s">
        <v>104</v>
      </c>
      <c r="E93" s="53"/>
      <c r="F93" s="22" t="str">
        <f t="shared" si="3"/>
        <v>JUILLET</v>
      </c>
      <c r="G93" s="61">
        <v>42913</v>
      </c>
      <c r="H93" s="55">
        <v>42917</v>
      </c>
      <c r="I93" s="22">
        <f t="shared" si="4"/>
        <v>4</v>
      </c>
      <c r="J93" s="63">
        <v>284</v>
      </c>
      <c r="K93" s="74" t="s">
        <v>56</v>
      </c>
      <c r="M93" s="23" t="str">
        <f t="shared" si="5"/>
        <v>X</v>
      </c>
    </row>
    <row r="94" spans="1:13">
      <c r="A94" s="12" t="s">
        <v>67</v>
      </c>
      <c r="B94" s="22" t="s">
        <v>20</v>
      </c>
      <c r="C94" s="53" t="s">
        <v>59</v>
      </c>
      <c r="D94" s="54" t="s">
        <v>83</v>
      </c>
      <c r="E94" s="54"/>
      <c r="F94" s="22" t="str">
        <f t="shared" si="3"/>
        <v>JUIN</v>
      </c>
      <c r="G94" s="61">
        <v>42913</v>
      </c>
      <c r="H94" s="55">
        <v>42916</v>
      </c>
      <c r="I94" s="22">
        <f t="shared" si="4"/>
        <v>3</v>
      </c>
      <c r="J94" s="57">
        <v>200</v>
      </c>
      <c r="K94" s="74" t="s">
        <v>56</v>
      </c>
      <c r="M94" s="23" t="str">
        <f t="shared" si="5"/>
        <v/>
      </c>
    </row>
    <row r="95" spans="1:13">
      <c r="A95" s="12" t="s">
        <v>68</v>
      </c>
      <c r="B95" s="22" t="s">
        <v>20</v>
      </c>
      <c r="C95" s="53" t="s">
        <v>58</v>
      </c>
      <c r="D95" s="54" t="s">
        <v>93</v>
      </c>
      <c r="E95" s="53"/>
      <c r="F95" s="22" t="str">
        <f t="shared" si="3"/>
        <v>JUILLET</v>
      </c>
      <c r="G95" s="61">
        <v>42913</v>
      </c>
      <c r="H95" s="55">
        <v>42917</v>
      </c>
      <c r="I95" s="22">
        <f t="shared" si="4"/>
        <v>4</v>
      </c>
      <c r="J95" s="63">
        <v>248</v>
      </c>
      <c r="K95" s="74" t="s">
        <v>56</v>
      </c>
      <c r="M95" s="23" t="str">
        <f t="shared" si="5"/>
        <v>X</v>
      </c>
    </row>
    <row r="96" spans="1:13">
      <c r="A96" s="12" t="s">
        <v>71</v>
      </c>
      <c r="B96" s="22" t="s">
        <v>20</v>
      </c>
      <c r="C96" s="53" t="s">
        <v>59</v>
      </c>
      <c r="D96" s="54" t="s">
        <v>102</v>
      </c>
      <c r="E96" s="53"/>
      <c r="F96" s="22" t="str">
        <f t="shared" si="3"/>
        <v>JUILLET</v>
      </c>
      <c r="G96" s="61">
        <v>42913</v>
      </c>
      <c r="H96" s="55">
        <v>42917</v>
      </c>
      <c r="I96" s="22">
        <f t="shared" si="4"/>
        <v>4</v>
      </c>
      <c r="J96" s="63">
        <v>248</v>
      </c>
      <c r="K96" s="74" t="s">
        <v>56</v>
      </c>
      <c r="M96" s="23" t="str">
        <f t="shared" si="5"/>
        <v>X</v>
      </c>
    </row>
    <row r="97" spans="1:13">
      <c r="A97" s="12" t="s">
        <v>72</v>
      </c>
      <c r="B97" s="22" t="s">
        <v>20</v>
      </c>
      <c r="C97" s="53" t="s">
        <v>59</v>
      </c>
      <c r="D97" s="54" t="s">
        <v>95</v>
      </c>
      <c r="E97" s="59"/>
      <c r="F97" s="22" t="str">
        <f t="shared" si="3"/>
        <v>JUIN</v>
      </c>
      <c r="G97" s="55">
        <v>42913</v>
      </c>
      <c r="H97" s="55">
        <v>42915</v>
      </c>
      <c r="I97" s="22">
        <f t="shared" si="4"/>
        <v>2</v>
      </c>
      <c r="J97" s="57">
        <v>200</v>
      </c>
      <c r="K97" s="74" t="s">
        <v>56</v>
      </c>
      <c r="M97" s="23" t="str">
        <f t="shared" si="5"/>
        <v/>
      </c>
    </row>
    <row r="98" spans="1:13">
      <c r="A98" s="12" t="s">
        <v>77</v>
      </c>
      <c r="B98" s="22" t="s">
        <v>20</v>
      </c>
      <c r="C98" s="53" t="s">
        <v>58</v>
      </c>
      <c r="D98" s="54" t="s">
        <v>100</v>
      </c>
      <c r="E98" s="53"/>
      <c r="F98" s="22" t="str">
        <f t="shared" si="3"/>
        <v>JUILLET</v>
      </c>
      <c r="G98" s="61">
        <v>42914</v>
      </c>
      <c r="H98" s="55">
        <v>42917</v>
      </c>
      <c r="I98" s="22">
        <f t="shared" si="4"/>
        <v>3</v>
      </c>
      <c r="J98" s="63">
        <v>201</v>
      </c>
      <c r="K98" s="74" t="s">
        <v>56</v>
      </c>
      <c r="M98" s="23" t="str">
        <f t="shared" si="5"/>
        <v>X</v>
      </c>
    </row>
    <row r="99" spans="1:13">
      <c r="A99" s="12" t="s">
        <v>72</v>
      </c>
      <c r="B99" s="22" t="s">
        <v>20</v>
      </c>
      <c r="C99" s="53" t="s">
        <v>59</v>
      </c>
      <c r="D99" s="54" t="s">
        <v>96</v>
      </c>
      <c r="E99" s="53"/>
      <c r="F99" s="22" t="str">
        <f t="shared" si="3"/>
        <v>JUILLET</v>
      </c>
      <c r="G99" s="61">
        <v>42915</v>
      </c>
      <c r="H99" s="55">
        <v>42917</v>
      </c>
      <c r="I99" s="22">
        <f t="shared" si="4"/>
        <v>2</v>
      </c>
      <c r="J99" s="63">
        <v>200</v>
      </c>
      <c r="K99" s="74" t="s">
        <v>56</v>
      </c>
      <c r="M99" s="23" t="str">
        <f t="shared" si="5"/>
        <v>X</v>
      </c>
    </row>
    <row r="100" spans="1:13">
      <c r="A100" s="12" t="s">
        <v>73</v>
      </c>
      <c r="B100" s="22" t="s">
        <v>20</v>
      </c>
      <c r="C100" s="53" t="s">
        <v>58</v>
      </c>
      <c r="D100" s="54" t="s">
        <v>102</v>
      </c>
      <c r="E100" s="53"/>
      <c r="F100" s="22" t="str">
        <f t="shared" si="3"/>
        <v>JUILLET</v>
      </c>
      <c r="G100" s="61">
        <v>42915</v>
      </c>
      <c r="H100" s="55">
        <v>42917</v>
      </c>
      <c r="I100" s="22">
        <f t="shared" si="4"/>
        <v>2</v>
      </c>
      <c r="J100" s="63">
        <v>100</v>
      </c>
      <c r="K100" s="74" t="s">
        <v>56</v>
      </c>
      <c r="M100" s="23" t="str">
        <f t="shared" si="5"/>
        <v>X</v>
      </c>
    </row>
    <row r="101" spans="1:13">
      <c r="A101" s="12" t="s">
        <v>64</v>
      </c>
      <c r="B101" s="22" t="s">
        <v>20</v>
      </c>
      <c r="C101" s="53" t="s">
        <v>58</v>
      </c>
      <c r="D101" s="54" t="s">
        <v>107</v>
      </c>
      <c r="E101" s="53"/>
      <c r="F101" s="22" t="str">
        <f t="shared" si="3"/>
        <v>JUILLET</v>
      </c>
      <c r="G101" s="61">
        <v>42916</v>
      </c>
      <c r="H101" s="55">
        <v>42917</v>
      </c>
      <c r="I101" s="22">
        <f t="shared" si="4"/>
        <v>1</v>
      </c>
      <c r="J101" s="63">
        <v>100</v>
      </c>
      <c r="K101" s="74" t="s">
        <v>56</v>
      </c>
      <c r="M101" s="23" t="str">
        <f t="shared" si="5"/>
        <v>X</v>
      </c>
    </row>
    <row r="102" spans="1:13">
      <c r="A102" s="12" t="s">
        <v>65</v>
      </c>
      <c r="B102" s="22" t="s">
        <v>20</v>
      </c>
      <c r="C102" s="53" t="s">
        <v>58</v>
      </c>
      <c r="D102" s="54" t="s">
        <v>96</v>
      </c>
      <c r="E102" s="53"/>
      <c r="F102" s="22" t="str">
        <f t="shared" si="3"/>
        <v>JUILLET</v>
      </c>
      <c r="G102" s="61">
        <v>42917</v>
      </c>
      <c r="H102" s="55">
        <v>42917</v>
      </c>
      <c r="I102" s="22">
        <f t="shared" si="4"/>
        <v>0</v>
      </c>
      <c r="J102" s="57">
        <v>0</v>
      </c>
      <c r="K102" s="74" t="s">
        <v>56</v>
      </c>
      <c r="M102" s="23" t="str">
        <f t="shared" si="5"/>
        <v/>
      </c>
    </row>
    <row r="103" spans="1:13">
      <c r="A103" s="12" t="s">
        <v>65</v>
      </c>
      <c r="B103" s="22" t="s">
        <v>20</v>
      </c>
      <c r="C103" s="53" t="s">
        <v>58</v>
      </c>
      <c r="D103" s="54" t="s">
        <v>87</v>
      </c>
      <c r="E103" s="53"/>
      <c r="F103" s="22" t="str">
        <f t="shared" si="3"/>
        <v>JUILLET</v>
      </c>
      <c r="G103" s="61">
        <v>42917</v>
      </c>
      <c r="H103" s="55">
        <v>42917</v>
      </c>
      <c r="I103" s="22">
        <f t="shared" si="4"/>
        <v>0</v>
      </c>
      <c r="J103" s="63">
        <v>0</v>
      </c>
      <c r="K103" s="74" t="s">
        <v>56</v>
      </c>
      <c r="M103" s="23" t="str">
        <f t="shared" si="5"/>
        <v/>
      </c>
    </row>
    <row r="104" spans="1:13">
      <c r="A104" s="12" t="s">
        <v>70</v>
      </c>
      <c r="B104" s="22" t="s">
        <v>20</v>
      </c>
      <c r="C104" s="53" t="s">
        <v>59</v>
      </c>
      <c r="D104" s="54" t="s">
        <v>104</v>
      </c>
      <c r="E104" s="53"/>
      <c r="F104" s="22" t="str">
        <f t="shared" si="3"/>
        <v>JUILLET</v>
      </c>
      <c r="G104" s="61">
        <v>42917</v>
      </c>
      <c r="H104" s="55">
        <v>42917</v>
      </c>
      <c r="I104" s="22">
        <f t="shared" si="4"/>
        <v>0</v>
      </c>
      <c r="J104" s="63">
        <v>0</v>
      </c>
      <c r="K104" s="74" t="s">
        <v>56</v>
      </c>
      <c r="M104" s="23" t="str">
        <f t="shared" si="5"/>
        <v/>
      </c>
    </row>
    <row r="105" spans="1:13">
      <c r="A105" s="12" t="s">
        <v>68</v>
      </c>
      <c r="B105" s="22" t="s">
        <v>20</v>
      </c>
      <c r="C105" s="53" t="s">
        <v>58</v>
      </c>
      <c r="D105" s="54" t="s">
        <v>93</v>
      </c>
      <c r="E105" s="53"/>
      <c r="F105" s="22" t="str">
        <f t="shared" si="3"/>
        <v>JUILLET</v>
      </c>
      <c r="G105" s="61">
        <v>42917</v>
      </c>
      <c r="H105" s="55">
        <v>42917</v>
      </c>
      <c r="I105" s="22">
        <f t="shared" si="4"/>
        <v>0</v>
      </c>
      <c r="J105" s="63">
        <v>0</v>
      </c>
      <c r="K105" s="74" t="s">
        <v>56</v>
      </c>
      <c r="M105" s="23" t="str">
        <f t="shared" si="5"/>
        <v/>
      </c>
    </row>
    <row r="106" spans="1:13">
      <c r="A106" s="12" t="s">
        <v>71</v>
      </c>
      <c r="B106" s="22" t="s">
        <v>20</v>
      </c>
      <c r="C106" s="53" t="s">
        <v>59</v>
      </c>
      <c r="D106" s="54" t="s">
        <v>102</v>
      </c>
      <c r="E106" s="53"/>
      <c r="F106" s="22" t="str">
        <f t="shared" si="3"/>
        <v>JUILLET</v>
      </c>
      <c r="G106" s="61">
        <v>42917</v>
      </c>
      <c r="H106" s="55">
        <v>42917</v>
      </c>
      <c r="I106" s="22">
        <f t="shared" si="4"/>
        <v>0</v>
      </c>
      <c r="J106" s="63">
        <v>0</v>
      </c>
      <c r="K106" s="74" t="s">
        <v>56</v>
      </c>
      <c r="M106" s="23" t="str">
        <f t="shared" si="5"/>
        <v/>
      </c>
    </row>
    <row r="107" spans="1:13">
      <c r="A107" s="12" t="s">
        <v>77</v>
      </c>
      <c r="B107" s="22" t="s">
        <v>20</v>
      </c>
      <c r="C107" s="53" t="s">
        <v>58</v>
      </c>
      <c r="D107" s="54" t="s">
        <v>100</v>
      </c>
      <c r="E107" s="53"/>
      <c r="F107" s="22" t="str">
        <f t="shared" si="3"/>
        <v>JUILLET</v>
      </c>
      <c r="G107" s="61">
        <v>42917</v>
      </c>
      <c r="H107" s="55">
        <v>42917</v>
      </c>
      <c r="I107" s="22">
        <f t="shared" si="4"/>
        <v>0</v>
      </c>
      <c r="J107" s="63">
        <v>0</v>
      </c>
      <c r="K107" s="74" t="s">
        <v>56</v>
      </c>
      <c r="M107" s="23" t="str">
        <f t="shared" si="5"/>
        <v/>
      </c>
    </row>
    <row r="108" spans="1:13">
      <c r="A108" s="12" t="s">
        <v>72</v>
      </c>
      <c r="B108" s="22" t="s">
        <v>20</v>
      </c>
      <c r="C108" s="53" t="s">
        <v>59</v>
      </c>
      <c r="D108" s="54" t="s">
        <v>96</v>
      </c>
      <c r="E108" s="53"/>
      <c r="F108" s="22" t="str">
        <f t="shared" si="3"/>
        <v>JUILLET</v>
      </c>
      <c r="G108" s="61">
        <v>42917</v>
      </c>
      <c r="H108" s="55">
        <v>42917</v>
      </c>
      <c r="I108" s="22">
        <f t="shared" si="4"/>
        <v>0</v>
      </c>
      <c r="J108" s="63">
        <v>0</v>
      </c>
      <c r="K108" s="74" t="s">
        <v>56</v>
      </c>
      <c r="M108" s="23" t="str">
        <f t="shared" si="5"/>
        <v/>
      </c>
    </row>
    <row r="109" spans="1:13">
      <c r="A109" s="12" t="s">
        <v>73</v>
      </c>
      <c r="B109" s="22" t="s">
        <v>20</v>
      </c>
      <c r="C109" s="53" t="s">
        <v>58</v>
      </c>
      <c r="D109" s="54" t="s">
        <v>102</v>
      </c>
      <c r="E109" s="53"/>
      <c r="F109" s="22" t="str">
        <f t="shared" si="3"/>
        <v>JUILLET</v>
      </c>
      <c r="G109" s="61">
        <v>42917</v>
      </c>
      <c r="H109" s="55">
        <v>42917</v>
      </c>
      <c r="I109" s="22">
        <f t="shared" si="4"/>
        <v>0</v>
      </c>
      <c r="J109" s="63">
        <v>0</v>
      </c>
      <c r="K109" s="74" t="s">
        <v>56</v>
      </c>
      <c r="M109" s="23" t="str">
        <f t="shared" si="5"/>
        <v/>
      </c>
    </row>
    <row r="110" spans="1:13">
      <c r="A110" s="12" t="s">
        <v>64</v>
      </c>
      <c r="B110" s="22" t="s">
        <v>20</v>
      </c>
      <c r="C110" s="53" t="s">
        <v>58</v>
      </c>
      <c r="D110" s="52" t="s">
        <v>82</v>
      </c>
      <c r="E110" s="53"/>
      <c r="F110" s="22" t="str">
        <f t="shared" si="3"/>
        <v>JUILLET</v>
      </c>
      <c r="G110" s="61">
        <v>42917</v>
      </c>
      <c r="H110" s="55">
        <v>42918</v>
      </c>
      <c r="I110" s="22">
        <f t="shared" si="4"/>
        <v>1</v>
      </c>
      <c r="J110" s="63">
        <v>100</v>
      </c>
      <c r="K110" s="74" t="s">
        <v>56</v>
      </c>
      <c r="M110" s="23" t="str">
        <f t="shared" si="5"/>
        <v/>
      </c>
    </row>
    <row r="111" spans="1:13">
      <c r="A111" s="12" t="s">
        <v>65</v>
      </c>
      <c r="B111" s="22" t="s">
        <v>20</v>
      </c>
      <c r="C111" s="53" t="s">
        <v>58</v>
      </c>
      <c r="D111" s="54" t="s">
        <v>96</v>
      </c>
      <c r="E111" s="53"/>
      <c r="F111" s="22" t="str">
        <f t="shared" si="3"/>
        <v>JUILLET</v>
      </c>
      <c r="G111" s="61">
        <v>42917</v>
      </c>
      <c r="H111" s="55">
        <v>42917</v>
      </c>
      <c r="I111" s="22">
        <f t="shared" si="4"/>
        <v>0</v>
      </c>
      <c r="J111" s="57">
        <v>0</v>
      </c>
      <c r="K111" s="74" t="s">
        <v>56</v>
      </c>
      <c r="M111" s="23" t="str">
        <f t="shared" si="5"/>
        <v/>
      </c>
    </row>
    <row r="112" spans="1:13">
      <c r="A112" s="12" t="s">
        <v>65</v>
      </c>
      <c r="B112" s="22" t="s">
        <v>20</v>
      </c>
      <c r="C112" s="53" t="s">
        <v>58</v>
      </c>
      <c r="D112" s="54" t="s">
        <v>97</v>
      </c>
      <c r="E112" s="53"/>
      <c r="F112" s="22" t="str">
        <f t="shared" si="3"/>
        <v>JUILLET</v>
      </c>
      <c r="G112" s="61">
        <v>42917</v>
      </c>
      <c r="H112" s="55">
        <v>42917</v>
      </c>
      <c r="I112" s="22">
        <f t="shared" si="4"/>
        <v>0</v>
      </c>
      <c r="J112" s="63">
        <v>0</v>
      </c>
      <c r="K112" s="74" t="s">
        <v>56</v>
      </c>
      <c r="M112" s="23" t="str">
        <f t="shared" si="5"/>
        <v/>
      </c>
    </row>
    <row r="113" spans="1:13">
      <c r="A113" s="12" t="s">
        <v>65</v>
      </c>
      <c r="B113" s="22" t="s">
        <v>20</v>
      </c>
      <c r="C113" s="53" t="s">
        <v>58</v>
      </c>
      <c r="D113" s="54" t="s">
        <v>98</v>
      </c>
      <c r="E113" s="53"/>
      <c r="F113" s="22" t="str">
        <f t="shared" si="3"/>
        <v>JUILLET</v>
      </c>
      <c r="G113" s="61">
        <v>42917</v>
      </c>
      <c r="H113" s="55">
        <v>42917</v>
      </c>
      <c r="I113" s="22">
        <f t="shared" si="4"/>
        <v>0</v>
      </c>
      <c r="J113" s="63">
        <v>0</v>
      </c>
      <c r="K113" s="74" t="s">
        <v>56</v>
      </c>
      <c r="M113" s="23" t="str">
        <f t="shared" si="5"/>
        <v/>
      </c>
    </row>
    <row r="114" spans="1:13">
      <c r="A114" s="12" t="s">
        <v>65</v>
      </c>
      <c r="B114" s="22" t="s">
        <v>20</v>
      </c>
      <c r="C114" s="53" t="s">
        <v>58</v>
      </c>
      <c r="D114" s="54" t="s">
        <v>99</v>
      </c>
      <c r="E114" s="53"/>
      <c r="F114" s="22" t="str">
        <f t="shared" si="3"/>
        <v>JUILLET</v>
      </c>
      <c r="G114" s="61">
        <v>42917</v>
      </c>
      <c r="H114" s="55">
        <v>42917</v>
      </c>
      <c r="I114" s="22">
        <f t="shared" si="4"/>
        <v>0</v>
      </c>
      <c r="J114" s="63">
        <v>0</v>
      </c>
      <c r="K114" s="74" t="s">
        <v>56</v>
      </c>
      <c r="M114" s="23" t="str">
        <f t="shared" si="5"/>
        <v/>
      </c>
    </row>
    <row r="115" spans="1:13">
      <c r="A115" s="12" t="s">
        <v>65</v>
      </c>
      <c r="B115" s="22" t="s">
        <v>20</v>
      </c>
      <c r="C115" s="53" t="s">
        <v>58</v>
      </c>
      <c r="D115" s="54" t="s">
        <v>100</v>
      </c>
      <c r="E115" s="53"/>
      <c r="F115" s="22" t="str">
        <f t="shared" si="3"/>
        <v>JUILLET</v>
      </c>
      <c r="G115" s="61">
        <v>42917</v>
      </c>
      <c r="H115" s="55">
        <v>42917</v>
      </c>
      <c r="I115" s="22">
        <f t="shared" si="4"/>
        <v>0</v>
      </c>
      <c r="J115" s="63">
        <v>0</v>
      </c>
      <c r="K115" s="74" t="s">
        <v>56</v>
      </c>
      <c r="M115" s="23" t="str">
        <f t="shared" si="5"/>
        <v/>
      </c>
    </row>
    <row r="116" spans="1:13">
      <c r="A116" s="12" t="s">
        <v>65</v>
      </c>
      <c r="B116" s="22" t="s">
        <v>20</v>
      </c>
      <c r="C116" s="53" t="s">
        <v>58</v>
      </c>
      <c r="D116" s="54" t="s">
        <v>101</v>
      </c>
      <c r="E116" s="53"/>
      <c r="F116" s="22" t="str">
        <f t="shared" si="3"/>
        <v>JUILLET</v>
      </c>
      <c r="G116" s="61">
        <v>42917</v>
      </c>
      <c r="H116" s="55">
        <v>42917</v>
      </c>
      <c r="I116" s="22">
        <f t="shared" si="4"/>
        <v>0</v>
      </c>
      <c r="J116" s="63">
        <v>0</v>
      </c>
      <c r="K116" s="74" t="s">
        <v>56</v>
      </c>
      <c r="M116" s="23" t="str">
        <f t="shared" si="5"/>
        <v/>
      </c>
    </row>
    <row r="117" spans="1:13">
      <c r="A117" s="12" t="s">
        <v>65</v>
      </c>
      <c r="B117" s="22" t="s">
        <v>20</v>
      </c>
      <c r="C117" s="53" t="s">
        <v>58</v>
      </c>
      <c r="D117" s="54" t="s">
        <v>102</v>
      </c>
      <c r="E117" s="53"/>
      <c r="F117" s="22" t="str">
        <f t="shared" si="3"/>
        <v>JUILLET</v>
      </c>
      <c r="G117" s="61">
        <v>42917</v>
      </c>
      <c r="H117" s="55">
        <v>42917</v>
      </c>
      <c r="I117" s="22">
        <f t="shared" si="4"/>
        <v>0</v>
      </c>
      <c r="J117" s="63">
        <v>0</v>
      </c>
      <c r="K117" s="74" t="s">
        <v>56</v>
      </c>
      <c r="M117" s="23" t="str">
        <f t="shared" si="5"/>
        <v/>
      </c>
    </row>
    <row r="118" spans="1:13">
      <c r="A118" s="12" t="s">
        <v>65</v>
      </c>
      <c r="B118" s="22" t="s">
        <v>20</v>
      </c>
      <c r="C118" s="53" t="s">
        <v>58</v>
      </c>
      <c r="D118" s="54" t="s">
        <v>103</v>
      </c>
      <c r="E118" s="53"/>
      <c r="F118" s="22" t="str">
        <f t="shared" si="3"/>
        <v>JUILLET</v>
      </c>
      <c r="G118" s="61">
        <v>42917</v>
      </c>
      <c r="H118" s="55">
        <v>42917</v>
      </c>
      <c r="I118" s="22">
        <f t="shared" si="4"/>
        <v>0</v>
      </c>
      <c r="J118" s="63">
        <v>0</v>
      </c>
      <c r="K118" s="74" t="s">
        <v>56</v>
      </c>
      <c r="M118" s="23" t="str">
        <f t="shared" si="5"/>
        <v/>
      </c>
    </row>
    <row r="119" spans="1:13">
      <c r="A119" s="12" t="s">
        <v>65</v>
      </c>
      <c r="B119" s="22" t="s">
        <v>20</v>
      </c>
      <c r="C119" s="53" t="s">
        <v>58</v>
      </c>
      <c r="D119" s="54" t="s">
        <v>87</v>
      </c>
      <c r="E119" s="53"/>
      <c r="F119" s="22" t="str">
        <f t="shared" si="3"/>
        <v>JUILLET</v>
      </c>
      <c r="G119" s="61">
        <v>42917</v>
      </c>
      <c r="H119" s="55">
        <v>42917</v>
      </c>
      <c r="I119" s="22">
        <f t="shared" si="4"/>
        <v>0</v>
      </c>
      <c r="J119" s="63">
        <v>0</v>
      </c>
      <c r="K119" s="74" t="s">
        <v>56</v>
      </c>
      <c r="M119" s="23" t="str">
        <f t="shared" si="5"/>
        <v/>
      </c>
    </row>
    <row r="120" spans="1:13">
      <c r="A120" s="12" t="s">
        <v>65</v>
      </c>
      <c r="B120" s="22" t="s">
        <v>20</v>
      </c>
      <c r="C120" s="53" t="s">
        <v>58</v>
      </c>
      <c r="D120" s="54" t="s">
        <v>88</v>
      </c>
      <c r="E120" s="53"/>
      <c r="F120" s="22" t="str">
        <f t="shared" si="3"/>
        <v>JUILLET</v>
      </c>
      <c r="G120" s="61">
        <v>42917</v>
      </c>
      <c r="H120" s="55">
        <v>42917</v>
      </c>
      <c r="I120" s="22">
        <f t="shared" si="4"/>
        <v>0</v>
      </c>
      <c r="J120" s="63">
        <v>0</v>
      </c>
      <c r="K120" s="74" t="s">
        <v>56</v>
      </c>
      <c r="M120" s="23" t="str">
        <f t="shared" si="5"/>
        <v/>
      </c>
    </row>
    <row r="121" spans="1:13">
      <c r="A121" s="12" t="s">
        <v>65</v>
      </c>
      <c r="B121" s="22" t="s">
        <v>20</v>
      </c>
      <c r="C121" s="53" t="s">
        <v>58</v>
      </c>
      <c r="D121" s="54" t="s">
        <v>89</v>
      </c>
      <c r="E121" s="53"/>
      <c r="F121" s="22" t="str">
        <f t="shared" si="3"/>
        <v>JUILLET</v>
      </c>
      <c r="G121" s="61">
        <v>42917</v>
      </c>
      <c r="H121" s="55">
        <v>42917</v>
      </c>
      <c r="I121" s="22">
        <f t="shared" si="4"/>
        <v>0</v>
      </c>
      <c r="J121" s="63">
        <v>0</v>
      </c>
      <c r="K121" s="74" t="s">
        <v>56</v>
      </c>
      <c r="M121" s="23" t="str">
        <f t="shared" si="5"/>
        <v/>
      </c>
    </row>
    <row r="122" spans="1:13">
      <c r="A122" s="12" t="s">
        <v>65</v>
      </c>
      <c r="B122" s="22" t="s">
        <v>20</v>
      </c>
      <c r="C122" s="53" t="s">
        <v>58</v>
      </c>
      <c r="D122" s="54" t="s">
        <v>90</v>
      </c>
      <c r="E122" s="53"/>
      <c r="F122" s="22" t="str">
        <f t="shared" si="3"/>
        <v>JUILLET</v>
      </c>
      <c r="G122" s="61">
        <v>42917</v>
      </c>
      <c r="H122" s="55">
        <v>42917</v>
      </c>
      <c r="I122" s="22">
        <f t="shared" si="4"/>
        <v>0</v>
      </c>
      <c r="J122" s="63">
        <v>0</v>
      </c>
      <c r="K122" s="74" t="s">
        <v>56</v>
      </c>
      <c r="M122" s="23" t="str">
        <f t="shared" si="5"/>
        <v/>
      </c>
    </row>
    <row r="123" spans="1:13">
      <c r="A123" s="12" t="s">
        <v>65</v>
      </c>
      <c r="B123" s="22" t="s">
        <v>20</v>
      </c>
      <c r="C123" s="53" t="s">
        <v>58</v>
      </c>
      <c r="D123" s="54" t="s">
        <v>91</v>
      </c>
      <c r="E123" s="53"/>
      <c r="F123" s="22" t="str">
        <f t="shared" si="3"/>
        <v>JUILLET</v>
      </c>
      <c r="G123" s="61">
        <v>42917</v>
      </c>
      <c r="H123" s="55">
        <v>42917</v>
      </c>
      <c r="I123" s="22">
        <f t="shared" si="4"/>
        <v>0</v>
      </c>
      <c r="J123" s="63">
        <v>0</v>
      </c>
      <c r="K123" s="74" t="s">
        <v>56</v>
      </c>
      <c r="M123" s="23" t="str">
        <f t="shared" si="5"/>
        <v/>
      </c>
    </row>
    <row r="124" spans="1:13">
      <c r="A124" s="12" t="s">
        <v>65</v>
      </c>
      <c r="B124" s="22" t="s">
        <v>20</v>
      </c>
      <c r="C124" s="53" t="s">
        <v>58</v>
      </c>
      <c r="D124" s="54" t="s">
        <v>92</v>
      </c>
      <c r="E124" s="53"/>
      <c r="F124" s="22" t="str">
        <f t="shared" si="3"/>
        <v>JUILLET</v>
      </c>
      <c r="G124" s="61">
        <v>42917</v>
      </c>
      <c r="H124" s="55">
        <v>42917</v>
      </c>
      <c r="I124" s="22">
        <f t="shared" si="4"/>
        <v>0</v>
      </c>
      <c r="J124" s="63">
        <v>0</v>
      </c>
      <c r="K124" s="74" t="s">
        <v>56</v>
      </c>
      <c r="M124" s="23" t="str">
        <f t="shared" si="5"/>
        <v/>
      </c>
    </row>
    <row r="125" spans="1:13">
      <c r="A125" s="12" t="s">
        <v>65</v>
      </c>
      <c r="B125" s="22" t="s">
        <v>20</v>
      </c>
      <c r="C125" s="53" t="s">
        <v>58</v>
      </c>
      <c r="D125" s="54" t="s">
        <v>93</v>
      </c>
      <c r="E125" s="53"/>
      <c r="F125" s="22" t="str">
        <f t="shared" si="3"/>
        <v>JUILLET</v>
      </c>
      <c r="G125" s="61">
        <v>42917</v>
      </c>
      <c r="H125" s="55">
        <v>42917</v>
      </c>
      <c r="I125" s="22">
        <f t="shared" si="4"/>
        <v>0</v>
      </c>
      <c r="J125" s="63">
        <v>0</v>
      </c>
      <c r="K125" s="74" t="s">
        <v>56</v>
      </c>
      <c r="M125" s="23" t="str">
        <f t="shared" si="5"/>
        <v/>
      </c>
    </row>
    <row r="126" spans="1:13">
      <c r="A126" s="12" t="s">
        <v>65</v>
      </c>
      <c r="B126" s="22" t="s">
        <v>20</v>
      </c>
      <c r="C126" s="53" t="s">
        <v>58</v>
      </c>
      <c r="D126" s="54" t="s">
        <v>94</v>
      </c>
      <c r="E126" s="53"/>
      <c r="F126" s="22" t="str">
        <f t="shared" si="3"/>
        <v>JUILLET</v>
      </c>
      <c r="G126" s="61">
        <v>42917</v>
      </c>
      <c r="H126" s="55">
        <v>42917</v>
      </c>
      <c r="I126" s="22">
        <f t="shared" si="4"/>
        <v>0</v>
      </c>
      <c r="J126" s="63">
        <v>0</v>
      </c>
      <c r="K126" s="74" t="s">
        <v>56</v>
      </c>
      <c r="M126" s="23" t="str">
        <f t="shared" si="5"/>
        <v/>
      </c>
    </row>
    <row r="127" spans="1:13">
      <c r="A127" s="12" t="s">
        <v>70</v>
      </c>
      <c r="B127" s="22" t="s">
        <v>20</v>
      </c>
      <c r="C127" s="53" t="s">
        <v>59</v>
      </c>
      <c r="D127" s="54" t="s">
        <v>104</v>
      </c>
      <c r="E127" s="53"/>
      <c r="F127" s="22" t="str">
        <f t="shared" si="3"/>
        <v>JUILLET</v>
      </c>
      <c r="G127" s="61">
        <v>42917</v>
      </c>
      <c r="H127" s="55">
        <v>42917</v>
      </c>
      <c r="I127" s="22">
        <f t="shared" si="4"/>
        <v>0</v>
      </c>
      <c r="J127" s="63">
        <v>0</v>
      </c>
      <c r="K127" s="74" t="s">
        <v>56</v>
      </c>
      <c r="M127" s="23" t="str">
        <f t="shared" si="5"/>
        <v/>
      </c>
    </row>
    <row r="128" spans="1:13">
      <c r="A128" s="12" t="s">
        <v>70</v>
      </c>
      <c r="B128" s="22" t="s">
        <v>20</v>
      </c>
      <c r="C128" s="53" t="s">
        <v>59</v>
      </c>
      <c r="D128" s="54" t="s">
        <v>105</v>
      </c>
      <c r="E128" s="53"/>
      <c r="F128" s="22" t="str">
        <f t="shared" si="3"/>
        <v>JUILLET</v>
      </c>
      <c r="G128" s="61">
        <v>42917</v>
      </c>
      <c r="H128" s="55">
        <v>42917</v>
      </c>
      <c r="I128" s="22">
        <f t="shared" si="4"/>
        <v>0</v>
      </c>
      <c r="J128" s="63">
        <v>0</v>
      </c>
      <c r="K128" s="74" t="s">
        <v>56</v>
      </c>
      <c r="M128" s="23" t="str">
        <f t="shared" si="5"/>
        <v/>
      </c>
    </row>
    <row r="129" spans="1:13">
      <c r="A129" s="12" t="s">
        <v>70</v>
      </c>
      <c r="B129" s="22" t="s">
        <v>20</v>
      </c>
      <c r="C129" s="53" t="s">
        <v>59</v>
      </c>
      <c r="D129" s="54" t="s">
        <v>106</v>
      </c>
      <c r="E129" s="53"/>
      <c r="F129" s="22" t="str">
        <f t="shared" si="3"/>
        <v>JUILLET</v>
      </c>
      <c r="G129" s="61">
        <v>42917</v>
      </c>
      <c r="H129" s="55">
        <v>42917</v>
      </c>
      <c r="I129" s="22">
        <f t="shared" si="4"/>
        <v>0</v>
      </c>
      <c r="J129" s="63">
        <v>0</v>
      </c>
      <c r="K129" s="74" t="s">
        <v>56</v>
      </c>
      <c r="M129" s="23" t="str">
        <f t="shared" si="5"/>
        <v/>
      </c>
    </row>
    <row r="130" spans="1:13">
      <c r="A130" s="12" t="s">
        <v>70</v>
      </c>
      <c r="B130" s="22" t="s">
        <v>20</v>
      </c>
      <c r="C130" s="53" t="s">
        <v>59</v>
      </c>
      <c r="D130" s="54" t="s">
        <v>107</v>
      </c>
      <c r="E130" s="53"/>
      <c r="F130" s="22" t="str">
        <f t="shared" ref="F130:F193" si="6">IF(H130="","",CHOOSE(MONTH(H130),"JANVIER","FEVRIER","MARS","AVRIL","MAI","JUIN","JUILLET","AOUT","SEPTEMBRE","OCTOBRE","NOVEMBRE","DECEMBRE"))</f>
        <v>JUILLET</v>
      </c>
      <c r="G130" s="61">
        <v>42917</v>
      </c>
      <c r="H130" s="55">
        <v>42917</v>
      </c>
      <c r="I130" s="22">
        <f t="shared" ref="I130:I193" si="7">H130-G130</f>
        <v>0</v>
      </c>
      <c r="J130" s="63">
        <v>0</v>
      </c>
      <c r="K130" s="74" t="s">
        <v>56</v>
      </c>
      <c r="M130" s="23" t="str">
        <f t="shared" si="5"/>
        <v/>
      </c>
    </row>
    <row r="131" spans="1:13">
      <c r="A131" s="12" t="s">
        <v>70</v>
      </c>
      <c r="B131" s="22" t="s">
        <v>20</v>
      </c>
      <c r="C131" s="53" t="s">
        <v>59</v>
      </c>
      <c r="D131" s="52" t="s">
        <v>82</v>
      </c>
      <c r="E131" s="53"/>
      <c r="F131" s="22" t="str">
        <f t="shared" si="6"/>
        <v>JUILLET</v>
      </c>
      <c r="G131" s="61">
        <v>42917</v>
      </c>
      <c r="H131" s="55">
        <v>42917</v>
      </c>
      <c r="I131" s="22">
        <f t="shared" si="7"/>
        <v>0</v>
      </c>
      <c r="J131" s="63">
        <v>0</v>
      </c>
      <c r="K131" s="74" t="s">
        <v>56</v>
      </c>
      <c r="M131" s="23" t="str">
        <f t="shared" ref="M131:M194" si="8">IF(MONTH(G131)=MONTH(H131),"","X")</f>
        <v/>
      </c>
    </row>
    <row r="132" spans="1:13">
      <c r="A132" s="12" t="s">
        <v>70</v>
      </c>
      <c r="B132" s="22" t="s">
        <v>20</v>
      </c>
      <c r="C132" s="53" t="s">
        <v>59</v>
      </c>
      <c r="D132" s="54" t="s">
        <v>83</v>
      </c>
      <c r="E132" s="53"/>
      <c r="F132" s="22" t="str">
        <f t="shared" si="6"/>
        <v>JUILLET</v>
      </c>
      <c r="G132" s="61">
        <v>42917</v>
      </c>
      <c r="H132" s="55">
        <v>42917</v>
      </c>
      <c r="I132" s="22">
        <f t="shared" si="7"/>
        <v>0</v>
      </c>
      <c r="J132" s="63">
        <v>0</v>
      </c>
      <c r="K132" s="74" t="s">
        <v>56</v>
      </c>
      <c r="M132" s="23" t="str">
        <f t="shared" si="8"/>
        <v/>
      </c>
    </row>
    <row r="133" spans="1:13">
      <c r="A133" s="12" t="s">
        <v>70</v>
      </c>
      <c r="B133" s="22" t="s">
        <v>20</v>
      </c>
      <c r="C133" s="53" t="s">
        <v>59</v>
      </c>
      <c r="D133" s="54" t="s">
        <v>84</v>
      </c>
      <c r="E133" s="53"/>
      <c r="F133" s="22" t="str">
        <f t="shared" si="6"/>
        <v>JUILLET</v>
      </c>
      <c r="G133" s="61">
        <v>42917</v>
      </c>
      <c r="H133" s="55">
        <v>42917</v>
      </c>
      <c r="I133" s="22">
        <f t="shared" si="7"/>
        <v>0</v>
      </c>
      <c r="J133" s="63">
        <v>0</v>
      </c>
      <c r="K133" s="74" t="s">
        <v>56</v>
      </c>
      <c r="M133" s="23" t="str">
        <f t="shared" si="8"/>
        <v/>
      </c>
    </row>
    <row r="134" spans="1:13">
      <c r="A134" s="12" t="s">
        <v>70</v>
      </c>
      <c r="B134" s="22" t="s">
        <v>20</v>
      </c>
      <c r="C134" s="53" t="s">
        <v>59</v>
      </c>
      <c r="D134" s="54" t="s">
        <v>85</v>
      </c>
      <c r="E134" s="53"/>
      <c r="F134" s="22" t="str">
        <f t="shared" si="6"/>
        <v>JUILLET</v>
      </c>
      <c r="G134" s="61">
        <v>42917</v>
      </c>
      <c r="H134" s="55">
        <v>42920</v>
      </c>
      <c r="I134" s="22">
        <f t="shared" si="7"/>
        <v>3</v>
      </c>
      <c r="J134" s="63">
        <v>213</v>
      </c>
      <c r="K134" s="74" t="s">
        <v>56</v>
      </c>
      <c r="M134" s="23" t="str">
        <f t="shared" si="8"/>
        <v/>
      </c>
    </row>
    <row r="135" spans="1:13">
      <c r="A135" s="12" t="s">
        <v>67</v>
      </c>
      <c r="B135" s="22" t="s">
        <v>20</v>
      </c>
      <c r="C135" s="53" t="s">
        <v>58</v>
      </c>
      <c r="D135" s="54" t="s">
        <v>92</v>
      </c>
      <c r="E135" s="53"/>
      <c r="F135" s="22" t="str">
        <f t="shared" si="6"/>
        <v>JUILLET</v>
      </c>
      <c r="G135" s="61">
        <v>42917</v>
      </c>
      <c r="H135" s="55">
        <v>42920</v>
      </c>
      <c r="I135" s="22">
        <f t="shared" si="7"/>
        <v>3</v>
      </c>
      <c r="J135" s="63">
        <v>250</v>
      </c>
      <c r="K135" s="74" t="s">
        <v>56</v>
      </c>
      <c r="M135" s="23" t="str">
        <f t="shared" si="8"/>
        <v/>
      </c>
    </row>
    <row r="136" spans="1:13">
      <c r="A136" s="12" t="s">
        <v>77</v>
      </c>
      <c r="B136" s="22" t="s">
        <v>20</v>
      </c>
      <c r="C136" s="53" t="s">
        <v>58</v>
      </c>
      <c r="D136" s="54" t="s">
        <v>99</v>
      </c>
      <c r="E136" s="53"/>
      <c r="F136" s="22" t="str">
        <f t="shared" si="6"/>
        <v>JUILLET</v>
      </c>
      <c r="G136" s="61">
        <v>42917</v>
      </c>
      <c r="H136" s="55">
        <v>42920</v>
      </c>
      <c r="I136" s="22">
        <f t="shared" si="7"/>
        <v>3</v>
      </c>
      <c r="J136" s="63">
        <v>200</v>
      </c>
      <c r="K136" s="74" t="s">
        <v>56</v>
      </c>
      <c r="M136" s="23" t="str">
        <f t="shared" si="8"/>
        <v/>
      </c>
    </row>
    <row r="137" spans="1:13">
      <c r="A137" s="12" t="s">
        <v>77</v>
      </c>
      <c r="B137" s="22" t="s">
        <v>20</v>
      </c>
      <c r="C137" s="53" t="s">
        <v>58</v>
      </c>
      <c r="D137" s="54" t="s">
        <v>100</v>
      </c>
      <c r="E137" s="53"/>
      <c r="F137" s="22" t="str">
        <f t="shared" si="6"/>
        <v>JUILLET</v>
      </c>
      <c r="G137" s="61">
        <v>42917</v>
      </c>
      <c r="H137" s="55">
        <v>42917</v>
      </c>
      <c r="I137" s="22">
        <f t="shared" si="7"/>
        <v>0</v>
      </c>
      <c r="J137" s="63">
        <v>0</v>
      </c>
      <c r="K137" s="74" t="s">
        <v>56</v>
      </c>
      <c r="M137" s="23" t="str">
        <f t="shared" si="8"/>
        <v/>
      </c>
    </row>
    <row r="138" spans="1:13">
      <c r="A138" s="12" t="s">
        <v>77</v>
      </c>
      <c r="B138" s="22" t="s">
        <v>20</v>
      </c>
      <c r="C138" s="53" t="s">
        <v>58</v>
      </c>
      <c r="D138" s="54" t="s">
        <v>101</v>
      </c>
      <c r="E138" s="53"/>
      <c r="F138" s="22" t="str">
        <f t="shared" si="6"/>
        <v>JUILLET</v>
      </c>
      <c r="G138" s="61">
        <v>42917</v>
      </c>
      <c r="H138" s="55">
        <v>42917</v>
      </c>
      <c r="I138" s="22">
        <f t="shared" si="7"/>
        <v>0</v>
      </c>
      <c r="J138" s="63">
        <v>0</v>
      </c>
      <c r="K138" s="74" t="s">
        <v>56</v>
      </c>
      <c r="M138" s="23" t="str">
        <f t="shared" si="8"/>
        <v/>
      </c>
    </row>
    <row r="139" spans="1:13">
      <c r="A139" s="12" t="s">
        <v>77</v>
      </c>
      <c r="B139" s="22" t="s">
        <v>20</v>
      </c>
      <c r="C139" s="53" t="s">
        <v>58</v>
      </c>
      <c r="D139" s="54" t="s">
        <v>102</v>
      </c>
      <c r="E139" s="53"/>
      <c r="F139" s="22" t="str">
        <f t="shared" si="6"/>
        <v>JUILLET</v>
      </c>
      <c r="G139" s="61">
        <v>42917</v>
      </c>
      <c r="H139" s="55">
        <v>42917</v>
      </c>
      <c r="I139" s="22">
        <f t="shared" si="7"/>
        <v>0</v>
      </c>
      <c r="J139" s="63">
        <v>0</v>
      </c>
      <c r="K139" s="74" t="s">
        <v>56</v>
      </c>
      <c r="M139" s="23" t="str">
        <f t="shared" si="8"/>
        <v/>
      </c>
    </row>
    <row r="140" spans="1:13">
      <c r="A140" s="12" t="s">
        <v>77</v>
      </c>
      <c r="B140" s="22" t="s">
        <v>20</v>
      </c>
      <c r="C140" s="53" t="s">
        <v>58</v>
      </c>
      <c r="D140" s="54" t="s">
        <v>103</v>
      </c>
      <c r="E140" s="53"/>
      <c r="F140" s="22" t="str">
        <f t="shared" si="6"/>
        <v>JUILLET</v>
      </c>
      <c r="G140" s="61">
        <v>42917</v>
      </c>
      <c r="H140" s="55">
        <v>42917</v>
      </c>
      <c r="I140" s="22">
        <f t="shared" si="7"/>
        <v>0</v>
      </c>
      <c r="J140" s="63">
        <v>0</v>
      </c>
      <c r="K140" s="74" t="s">
        <v>56</v>
      </c>
      <c r="M140" s="23" t="str">
        <f t="shared" si="8"/>
        <v/>
      </c>
    </row>
    <row r="141" spans="1:13">
      <c r="A141" s="12" t="s">
        <v>77</v>
      </c>
      <c r="B141" s="22" t="s">
        <v>20</v>
      </c>
      <c r="C141" s="53" t="s">
        <v>58</v>
      </c>
      <c r="D141" s="54" t="s">
        <v>104</v>
      </c>
      <c r="E141" s="53"/>
      <c r="F141" s="22" t="str">
        <f t="shared" si="6"/>
        <v>JUILLET</v>
      </c>
      <c r="G141" s="61">
        <v>42917</v>
      </c>
      <c r="H141" s="55">
        <v>42917</v>
      </c>
      <c r="I141" s="22">
        <f t="shared" si="7"/>
        <v>0</v>
      </c>
      <c r="J141" s="63">
        <v>0</v>
      </c>
      <c r="K141" s="74" t="s">
        <v>56</v>
      </c>
      <c r="M141" s="23" t="str">
        <f t="shared" si="8"/>
        <v/>
      </c>
    </row>
    <row r="142" spans="1:13">
      <c r="A142" s="12" t="s">
        <v>77</v>
      </c>
      <c r="B142" s="22" t="s">
        <v>20</v>
      </c>
      <c r="C142" s="53" t="s">
        <v>58</v>
      </c>
      <c r="D142" s="54" t="s">
        <v>105</v>
      </c>
      <c r="E142" s="53"/>
      <c r="F142" s="22" t="str">
        <f t="shared" si="6"/>
        <v>JUILLET</v>
      </c>
      <c r="G142" s="61">
        <v>42917</v>
      </c>
      <c r="H142" s="55">
        <v>42917</v>
      </c>
      <c r="I142" s="22">
        <f t="shared" si="7"/>
        <v>0</v>
      </c>
      <c r="J142" s="63">
        <v>0</v>
      </c>
      <c r="K142" s="74" t="s">
        <v>56</v>
      </c>
      <c r="M142" s="23" t="str">
        <f t="shared" si="8"/>
        <v/>
      </c>
    </row>
    <row r="143" spans="1:13">
      <c r="A143" s="12" t="s">
        <v>77</v>
      </c>
      <c r="B143" s="22" t="s">
        <v>20</v>
      </c>
      <c r="C143" s="53" t="s">
        <v>58</v>
      </c>
      <c r="D143" s="54" t="s">
        <v>106</v>
      </c>
      <c r="E143" s="53"/>
      <c r="F143" s="22" t="str">
        <f t="shared" si="6"/>
        <v>JUILLET</v>
      </c>
      <c r="G143" s="61">
        <v>42917</v>
      </c>
      <c r="H143" s="55">
        <v>42917</v>
      </c>
      <c r="I143" s="22">
        <f t="shared" si="7"/>
        <v>0</v>
      </c>
      <c r="J143" s="63">
        <v>0</v>
      </c>
      <c r="K143" s="74" t="s">
        <v>56</v>
      </c>
      <c r="M143" s="23" t="str">
        <f t="shared" si="8"/>
        <v/>
      </c>
    </row>
    <row r="144" spans="1:13">
      <c r="A144" s="12" t="s">
        <v>77</v>
      </c>
      <c r="B144" s="22" t="s">
        <v>20</v>
      </c>
      <c r="C144" s="53" t="s">
        <v>58</v>
      </c>
      <c r="D144" s="54" t="s">
        <v>107</v>
      </c>
      <c r="E144" s="53"/>
      <c r="F144" s="22" t="str">
        <f t="shared" si="6"/>
        <v>JUILLET</v>
      </c>
      <c r="G144" s="61">
        <v>42917</v>
      </c>
      <c r="H144" s="55">
        <v>42917</v>
      </c>
      <c r="I144" s="22">
        <f t="shared" si="7"/>
        <v>0</v>
      </c>
      <c r="J144" s="63">
        <v>0</v>
      </c>
      <c r="K144" s="74" t="s">
        <v>56</v>
      </c>
      <c r="M144" s="23" t="str">
        <f t="shared" si="8"/>
        <v/>
      </c>
    </row>
    <row r="145" spans="1:13">
      <c r="A145" s="12" t="s">
        <v>68</v>
      </c>
      <c r="B145" s="22" t="s">
        <v>20</v>
      </c>
      <c r="C145" s="53" t="s">
        <v>58</v>
      </c>
      <c r="D145" s="54" t="s">
        <v>93</v>
      </c>
      <c r="E145" s="53"/>
      <c r="F145" s="22" t="str">
        <f t="shared" si="6"/>
        <v>JUILLET</v>
      </c>
      <c r="G145" s="61">
        <v>42917</v>
      </c>
      <c r="H145" s="55">
        <v>42917</v>
      </c>
      <c r="I145" s="22">
        <f t="shared" si="7"/>
        <v>0</v>
      </c>
      <c r="J145" s="63">
        <v>0</v>
      </c>
      <c r="K145" s="74" t="s">
        <v>56</v>
      </c>
      <c r="M145" s="23" t="str">
        <f t="shared" si="8"/>
        <v/>
      </c>
    </row>
    <row r="146" spans="1:13">
      <c r="A146" s="12" t="s">
        <v>68</v>
      </c>
      <c r="B146" s="22" t="s">
        <v>20</v>
      </c>
      <c r="C146" s="53" t="s">
        <v>58</v>
      </c>
      <c r="D146" s="54" t="s">
        <v>94</v>
      </c>
      <c r="E146" s="53"/>
      <c r="F146" s="22" t="str">
        <f t="shared" si="6"/>
        <v>JUILLET</v>
      </c>
      <c r="G146" s="61">
        <v>42917</v>
      </c>
      <c r="H146" s="55">
        <v>42917</v>
      </c>
      <c r="I146" s="22">
        <f t="shared" si="7"/>
        <v>0</v>
      </c>
      <c r="J146" s="63">
        <v>0</v>
      </c>
      <c r="K146" s="74" t="s">
        <v>56</v>
      </c>
      <c r="M146" s="23" t="str">
        <f t="shared" si="8"/>
        <v/>
      </c>
    </row>
    <row r="147" spans="1:13">
      <c r="A147" s="12" t="s">
        <v>68</v>
      </c>
      <c r="B147" s="22" t="s">
        <v>20</v>
      </c>
      <c r="C147" s="53" t="s">
        <v>58</v>
      </c>
      <c r="D147" s="54" t="s">
        <v>95</v>
      </c>
      <c r="E147" s="53"/>
      <c r="F147" s="22" t="str">
        <f t="shared" si="6"/>
        <v>JUILLET</v>
      </c>
      <c r="G147" s="61">
        <v>42917</v>
      </c>
      <c r="H147" s="55">
        <v>42917</v>
      </c>
      <c r="I147" s="22">
        <f t="shared" si="7"/>
        <v>0</v>
      </c>
      <c r="J147" s="63">
        <v>0</v>
      </c>
      <c r="K147" s="74" t="s">
        <v>56</v>
      </c>
      <c r="M147" s="23" t="str">
        <f t="shared" si="8"/>
        <v/>
      </c>
    </row>
    <row r="148" spans="1:13">
      <c r="A148" s="12" t="s">
        <v>68</v>
      </c>
      <c r="B148" s="22" t="s">
        <v>20</v>
      </c>
      <c r="C148" s="53" t="s">
        <v>58</v>
      </c>
      <c r="D148" s="54" t="s">
        <v>96</v>
      </c>
      <c r="E148" s="53"/>
      <c r="F148" s="22" t="str">
        <f t="shared" si="6"/>
        <v>JUILLET</v>
      </c>
      <c r="G148" s="61">
        <v>42917</v>
      </c>
      <c r="H148" s="55">
        <v>42917</v>
      </c>
      <c r="I148" s="22">
        <f t="shared" si="7"/>
        <v>0</v>
      </c>
      <c r="J148" s="63">
        <v>0</v>
      </c>
      <c r="K148" s="74" t="s">
        <v>56</v>
      </c>
      <c r="M148" s="23" t="str">
        <f t="shared" si="8"/>
        <v/>
      </c>
    </row>
    <row r="149" spans="1:13">
      <c r="A149" s="12" t="s">
        <v>68</v>
      </c>
      <c r="B149" s="22" t="s">
        <v>20</v>
      </c>
      <c r="C149" s="53" t="s">
        <v>58</v>
      </c>
      <c r="D149" s="54" t="s">
        <v>97</v>
      </c>
      <c r="E149" s="53"/>
      <c r="F149" s="22" t="str">
        <f t="shared" si="6"/>
        <v>JUILLET</v>
      </c>
      <c r="G149" s="61">
        <v>42917</v>
      </c>
      <c r="H149" s="55">
        <v>42917</v>
      </c>
      <c r="I149" s="22">
        <f t="shared" si="7"/>
        <v>0</v>
      </c>
      <c r="J149" s="63">
        <v>0</v>
      </c>
      <c r="K149" s="74" t="s">
        <v>56</v>
      </c>
      <c r="M149" s="23" t="str">
        <f t="shared" si="8"/>
        <v/>
      </c>
    </row>
    <row r="150" spans="1:13">
      <c r="A150" s="12" t="s">
        <v>68</v>
      </c>
      <c r="B150" s="22" t="s">
        <v>20</v>
      </c>
      <c r="C150" s="53" t="s">
        <v>58</v>
      </c>
      <c r="D150" s="54" t="s">
        <v>98</v>
      </c>
      <c r="E150" s="53"/>
      <c r="F150" s="22" t="str">
        <f t="shared" si="6"/>
        <v>JUILLET</v>
      </c>
      <c r="G150" s="61">
        <v>42917</v>
      </c>
      <c r="H150" s="55">
        <v>42917</v>
      </c>
      <c r="I150" s="22">
        <f t="shared" si="7"/>
        <v>0</v>
      </c>
      <c r="J150" s="63">
        <v>0</v>
      </c>
      <c r="K150" s="74" t="s">
        <v>56</v>
      </c>
      <c r="M150" s="23" t="str">
        <f t="shared" si="8"/>
        <v/>
      </c>
    </row>
    <row r="151" spans="1:13">
      <c r="A151" s="12" t="s">
        <v>68</v>
      </c>
      <c r="B151" s="22" t="s">
        <v>20</v>
      </c>
      <c r="C151" s="53" t="s">
        <v>58</v>
      </c>
      <c r="D151" s="54" t="s">
        <v>99</v>
      </c>
      <c r="E151" s="53"/>
      <c r="F151" s="22" t="str">
        <f t="shared" si="6"/>
        <v>JUILLET</v>
      </c>
      <c r="G151" s="61">
        <v>42917</v>
      </c>
      <c r="H151" s="55">
        <v>42917</v>
      </c>
      <c r="I151" s="22">
        <f t="shared" si="7"/>
        <v>0</v>
      </c>
      <c r="J151" s="63">
        <v>0</v>
      </c>
      <c r="K151" s="74" t="s">
        <v>56</v>
      </c>
      <c r="M151" s="23" t="str">
        <f t="shared" si="8"/>
        <v/>
      </c>
    </row>
    <row r="152" spans="1:13">
      <c r="A152" s="12" t="s">
        <v>68</v>
      </c>
      <c r="B152" s="22" t="s">
        <v>20</v>
      </c>
      <c r="C152" s="53" t="s">
        <v>58</v>
      </c>
      <c r="D152" s="54" t="s">
        <v>100</v>
      </c>
      <c r="E152" s="53"/>
      <c r="F152" s="22" t="str">
        <f t="shared" si="6"/>
        <v>JUILLET</v>
      </c>
      <c r="G152" s="61">
        <v>42917</v>
      </c>
      <c r="H152" s="55">
        <v>42918</v>
      </c>
      <c r="I152" s="22">
        <f t="shared" si="7"/>
        <v>1</v>
      </c>
      <c r="J152" s="63">
        <v>250</v>
      </c>
      <c r="K152" s="74" t="s">
        <v>56</v>
      </c>
      <c r="M152" s="23" t="str">
        <f t="shared" si="8"/>
        <v/>
      </c>
    </row>
    <row r="153" spans="1:13">
      <c r="A153" s="12" t="s">
        <v>71</v>
      </c>
      <c r="B153" s="22" t="s">
        <v>20</v>
      </c>
      <c r="C153" s="53" t="s">
        <v>59</v>
      </c>
      <c r="D153" s="54" t="s">
        <v>102</v>
      </c>
      <c r="E153" s="53"/>
      <c r="F153" s="22" t="str">
        <f t="shared" si="6"/>
        <v>JUILLET</v>
      </c>
      <c r="G153" s="61">
        <v>42917</v>
      </c>
      <c r="H153" s="55">
        <v>42917</v>
      </c>
      <c r="I153" s="22">
        <f t="shared" si="7"/>
        <v>0</v>
      </c>
      <c r="J153" s="63">
        <v>0</v>
      </c>
      <c r="K153" s="74" t="s">
        <v>56</v>
      </c>
      <c r="M153" s="23" t="str">
        <f t="shared" si="8"/>
        <v/>
      </c>
    </row>
    <row r="154" spans="1:13">
      <c r="A154" s="12" t="s">
        <v>71</v>
      </c>
      <c r="B154" s="22" t="s">
        <v>20</v>
      </c>
      <c r="C154" s="53" t="s">
        <v>59</v>
      </c>
      <c r="D154" s="54" t="s">
        <v>103</v>
      </c>
      <c r="E154" s="53"/>
      <c r="F154" s="22" t="str">
        <f t="shared" si="6"/>
        <v>JUILLET</v>
      </c>
      <c r="G154" s="61">
        <v>42917</v>
      </c>
      <c r="H154" s="55">
        <v>42917</v>
      </c>
      <c r="I154" s="22">
        <f t="shared" si="7"/>
        <v>0</v>
      </c>
      <c r="J154" s="63">
        <v>0</v>
      </c>
      <c r="K154" s="74" t="s">
        <v>56</v>
      </c>
      <c r="M154" s="23" t="str">
        <f t="shared" si="8"/>
        <v/>
      </c>
    </row>
    <row r="155" spans="1:13">
      <c r="A155" s="12" t="s">
        <v>71</v>
      </c>
      <c r="B155" s="22" t="s">
        <v>20</v>
      </c>
      <c r="C155" s="53" t="s">
        <v>59</v>
      </c>
      <c r="D155" s="54" t="s">
        <v>104</v>
      </c>
      <c r="E155" s="53"/>
      <c r="F155" s="22" t="str">
        <f t="shared" si="6"/>
        <v>JUILLET</v>
      </c>
      <c r="G155" s="61">
        <v>42917</v>
      </c>
      <c r="H155" s="55">
        <v>42917</v>
      </c>
      <c r="I155" s="22">
        <f t="shared" si="7"/>
        <v>0</v>
      </c>
      <c r="J155" s="63">
        <v>0</v>
      </c>
      <c r="K155" s="74" t="s">
        <v>56</v>
      </c>
      <c r="M155" s="23" t="str">
        <f t="shared" si="8"/>
        <v/>
      </c>
    </row>
    <row r="156" spans="1:13">
      <c r="A156" s="12" t="s">
        <v>71</v>
      </c>
      <c r="B156" s="22" t="s">
        <v>20</v>
      </c>
      <c r="C156" s="53" t="s">
        <v>59</v>
      </c>
      <c r="D156" s="54" t="s">
        <v>105</v>
      </c>
      <c r="E156" s="53"/>
      <c r="F156" s="22" t="str">
        <f t="shared" si="6"/>
        <v>JUILLET</v>
      </c>
      <c r="G156" s="61">
        <v>42917</v>
      </c>
      <c r="H156" s="55">
        <v>42917</v>
      </c>
      <c r="I156" s="22">
        <f t="shared" si="7"/>
        <v>0</v>
      </c>
      <c r="J156" s="63">
        <v>0</v>
      </c>
      <c r="K156" s="74" t="s">
        <v>56</v>
      </c>
      <c r="M156" s="23" t="str">
        <f t="shared" si="8"/>
        <v/>
      </c>
    </row>
    <row r="157" spans="1:13">
      <c r="A157" s="12" t="s">
        <v>71</v>
      </c>
      <c r="B157" s="22" t="s">
        <v>20</v>
      </c>
      <c r="C157" s="53" t="s">
        <v>59</v>
      </c>
      <c r="D157" s="54" t="s">
        <v>106</v>
      </c>
      <c r="E157" s="53"/>
      <c r="F157" s="22" t="str">
        <f t="shared" si="6"/>
        <v>JUILLET</v>
      </c>
      <c r="G157" s="61">
        <v>42917</v>
      </c>
      <c r="H157" s="55">
        <v>42917</v>
      </c>
      <c r="I157" s="22">
        <f t="shared" si="7"/>
        <v>0</v>
      </c>
      <c r="J157" s="63">
        <v>0</v>
      </c>
      <c r="K157" s="74" t="s">
        <v>56</v>
      </c>
      <c r="M157" s="23" t="str">
        <f t="shared" si="8"/>
        <v/>
      </c>
    </row>
    <row r="158" spans="1:13">
      <c r="A158" s="12" t="s">
        <v>71</v>
      </c>
      <c r="B158" s="22" t="s">
        <v>20</v>
      </c>
      <c r="C158" s="53" t="s">
        <v>59</v>
      </c>
      <c r="D158" s="54" t="s">
        <v>107</v>
      </c>
      <c r="E158" s="53"/>
      <c r="F158" s="22" t="str">
        <f t="shared" si="6"/>
        <v>JUILLET</v>
      </c>
      <c r="G158" s="61">
        <v>42917</v>
      </c>
      <c r="H158" s="55">
        <v>42917</v>
      </c>
      <c r="I158" s="22">
        <f t="shared" si="7"/>
        <v>0</v>
      </c>
      <c r="J158" s="63">
        <v>0</v>
      </c>
      <c r="K158" s="74" t="s">
        <v>56</v>
      </c>
      <c r="M158" s="23" t="str">
        <f t="shared" si="8"/>
        <v/>
      </c>
    </row>
    <row r="159" spans="1:13">
      <c r="A159" s="12" t="s">
        <v>71</v>
      </c>
      <c r="B159" s="22" t="s">
        <v>20</v>
      </c>
      <c r="C159" s="53" t="s">
        <v>59</v>
      </c>
      <c r="D159" s="52" t="s">
        <v>82</v>
      </c>
      <c r="E159" s="53"/>
      <c r="F159" s="22" t="str">
        <f t="shared" si="6"/>
        <v>JUILLET</v>
      </c>
      <c r="G159" s="61">
        <v>42917</v>
      </c>
      <c r="H159" s="55">
        <v>42917</v>
      </c>
      <c r="I159" s="22">
        <f t="shared" si="7"/>
        <v>0</v>
      </c>
      <c r="J159" s="63">
        <v>0</v>
      </c>
      <c r="K159" s="74" t="s">
        <v>56</v>
      </c>
      <c r="M159" s="23" t="str">
        <f t="shared" si="8"/>
        <v/>
      </c>
    </row>
    <row r="160" spans="1:13">
      <c r="A160" s="12" t="s">
        <v>71</v>
      </c>
      <c r="B160" s="22" t="s">
        <v>20</v>
      </c>
      <c r="C160" s="53" t="s">
        <v>59</v>
      </c>
      <c r="D160" s="54" t="s">
        <v>83</v>
      </c>
      <c r="E160" s="53"/>
      <c r="F160" s="22" t="str">
        <f t="shared" si="6"/>
        <v>JUILLET</v>
      </c>
      <c r="G160" s="61">
        <v>42917</v>
      </c>
      <c r="H160" s="55">
        <v>42917</v>
      </c>
      <c r="I160" s="22">
        <f t="shared" si="7"/>
        <v>0</v>
      </c>
      <c r="J160" s="63">
        <v>0</v>
      </c>
      <c r="K160" s="74" t="s">
        <v>56</v>
      </c>
      <c r="M160" s="23" t="str">
        <f t="shared" si="8"/>
        <v/>
      </c>
    </row>
    <row r="161" spans="1:13">
      <c r="A161" s="12" t="s">
        <v>69</v>
      </c>
      <c r="B161" s="22" t="s">
        <v>20</v>
      </c>
      <c r="C161" s="53" t="s">
        <v>58</v>
      </c>
      <c r="D161" s="54" t="s">
        <v>98</v>
      </c>
      <c r="E161" s="53"/>
      <c r="F161" s="22" t="str">
        <f t="shared" si="6"/>
        <v>JUILLET</v>
      </c>
      <c r="G161" s="61">
        <v>42917</v>
      </c>
      <c r="H161" s="55">
        <v>42920</v>
      </c>
      <c r="I161" s="22">
        <f t="shared" si="7"/>
        <v>3</v>
      </c>
      <c r="J161" s="63">
        <v>100</v>
      </c>
      <c r="K161" s="74" t="s">
        <v>56</v>
      </c>
      <c r="M161" s="23" t="str">
        <f t="shared" si="8"/>
        <v/>
      </c>
    </row>
    <row r="162" spans="1:13">
      <c r="A162" s="12" t="s">
        <v>72</v>
      </c>
      <c r="B162" s="22" t="s">
        <v>20</v>
      </c>
      <c r="C162" s="53" t="s">
        <v>59</v>
      </c>
      <c r="D162" s="54" t="s">
        <v>96</v>
      </c>
      <c r="E162" s="53"/>
      <c r="F162" s="22" t="str">
        <f t="shared" si="6"/>
        <v>JUILLET</v>
      </c>
      <c r="G162" s="61">
        <v>42917</v>
      </c>
      <c r="H162" s="55">
        <v>42917</v>
      </c>
      <c r="I162" s="22">
        <f t="shared" si="7"/>
        <v>0</v>
      </c>
      <c r="J162" s="63">
        <v>0</v>
      </c>
      <c r="K162" s="74" t="s">
        <v>56</v>
      </c>
      <c r="M162" s="23" t="str">
        <f t="shared" si="8"/>
        <v/>
      </c>
    </row>
    <row r="163" spans="1:13">
      <c r="A163" s="12" t="s">
        <v>72</v>
      </c>
      <c r="B163" s="22" t="s">
        <v>20</v>
      </c>
      <c r="C163" s="53" t="s">
        <v>59</v>
      </c>
      <c r="D163" s="54" t="s">
        <v>97</v>
      </c>
      <c r="E163" s="53"/>
      <c r="F163" s="22" t="str">
        <f t="shared" si="6"/>
        <v>JUILLET</v>
      </c>
      <c r="G163" s="61">
        <v>42917</v>
      </c>
      <c r="H163" s="55">
        <v>42917</v>
      </c>
      <c r="I163" s="22">
        <f t="shared" si="7"/>
        <v>0</v>
      </c>
      <c r="J163" s="63">
        <v>0</v>
      </c>
      <c r="K163" s="74" t="s">
        <v>56</v>
      </c>
      <c r="M163" s="23" t="str">
        <f t="shared" si="8"/>
        <v/>
      </c>
    </row>
    <row r="164" spans="1:13">
      <c r="A164" s="12" t="s">
        <v>72</v>
      </c>
      <c r="B164" s="22" t="s">
        <v>20</v>
      </c>
      <c r="C164" s="53" t="s">
        <v>59</v>
      </c>
      <c r="D164" s="54" t="s">
        <v>98</v>
      </c>
      <c r="E164" s="53"/>
      <c r="F164" s="22" t="str">
        <f t="shared" si="6"/>
        <v>JUILLET</v>
      </c>
      <c r="G164" s="61">
        <v>42917</v>
      </c>
      <c r="H164" s="55">
        <v>42917</v>
      </c>
      <c r="I164" s="22">
        <f t="shared" si="7"/>
        <v>0</v>
      </c>
      <c r="J164" s="63">
        <v>0</v>
      </c>
      <c r="K164" s="74" t="s">
        <v>56</v>
      </c>
      <c r="M164" s="23" t="str">
        <f t="shared" si="8"/>
        <v/>
      </c>
    </row>
    <row r="165" spans="1:13">
      <c r="A165" s="12" t="s">
        <v>72</v>
      </c>
      <c r="B165" s="22" t="s">
        <v>20</v>
      </c>
      <c r="C165" s="53" t="s">
        <v>59</v>
      </c>
      <c r="D165" s="54" t="s">
        <v>99</v>
      </c>
      <c r="E165" s="53"/>
      <c r="F165" s="22" t="str">
        <f t="shared" si="6"/>
        <v>JUILLET</v>
      </c>
      <c r="G165" s="61">
        <v>42917</v>
      </c>
      <c r="H165" s="55">
        <v>42917</v>
      </c>
      <c r="I165" s="22">
        <f t="shared" si="7"/>
        <v>0</v>
      </c>
      <c r="J165" s="63">
        <v>0</v>
      </c>
      <c r="K165" s="74" t="s">
        <v>56</v>
      </c>
      <c r="M165" s="23" t="str">
        <f t="shared" si="8"/>
        <v/>
      </c>
    </row>
    <row r="166" spans="1:13">
      <c r="A166" s="12" t="s">
        <v>72</v>
      </c>
      <c r="B166" s="22" t="s">
        <v>20</v>
      </c>
      <c r="C166" s="53" t="s">
        <v>59</v>
      </c>
      <c r="D166" s="54" t="s">
        <v>100</v>
      </c>
      <c r="E166" s="53"/>
      <c r="F166" s="22" t="str">
        <f t="shared" si="6"/>
        <v>JUILLET</v>
      </c>
      <c r="G166" s="61">
        <v>42917</v>
      </c>
      <c r="H166" s="55">
        <v>42917</v>
      </c>
      <c r="I166" s="22">
        <f t="shared" si="7"/>
        <v>0</v>
      </c>
      <c r="J166" s="63">
        <v>0</v>
      </c>
      <c r="K166" s="74" t="s">
        <v>56</v>
      </c>
      <c r="M166" s="23" t="str">
        <f t="shared" si="8"/>
        <v/>
      </c>
    </row>
    <row r="167" spans="1:13">
      <c r="A167" s="12" t="s">
        <v>72</v>
      </c>
      <c r="B167" s="22" t="s">
        <v>20</v>
      </c>
      <c r="C167" s="53" t="s">
        <v>59</v>
      </c>
      <c r="D167" s="54" t="s">
        <v>101</v>
      </c>
      <c r="E167" s="53"/>
      <c r="F167" s="22" t="str">
        <f t="shared" si="6"/>
        <v>JUILLET</v>
      </c>
      <c r="G167" s="61">
        <v>42917</v>
      </c>
      <c r="H167" s="55">
        <v>42917</v>
      </c>
      <c r="I167" s="22">
        <f t="shared" si="7"/>
        <v>0</v>
      </c>
      <c r="J167" s="63">
        <v>0</v>
      </c>
      <c r="K167" s="74" t="s">
        <v>56</v>
      </c>
      <c r="M167" s="23" t="str">
        <f t="shared" si="8"/>
        <v/>
      </c>
    </row>
    <row r="168" spans="1:13">
      <c r="A168" s="12" t="s">
        <v>72</v>
      </c>
      <c r="B168" s="22" t="s">
        <v>20</v>
      </c>
      <c r="C168" s="53" t="s">
        <v>59</v>
      </c>
      <c r="D168" s="54" t="s">
        <v>102</v>
      </c>
      <c r="E168" s="53"/>
      <c r="F168" s="22" t="str">
        <f t="shared" si="6"/>
        <v>JUILLET</v>
      </c>
      <c r="G168" s="61">
        <v>42917</v>
      </c>
      <c r="H168" s="55">
        <v>42917</v>
      </c>
      <c r="I168" s="22">
        <f t="shared" si="7"/>
        <v>0</v>
      </c>
      <c r="J168" s="63">
        <v>0</v>
      </c>
      <c r="K168" s="74" t="s">
        <v>56</v>
      </c>
      <c r="M168" s="23" t="str">
        <f t="shared" si="8"/>
        <v/>
      </c>
    </row>
    <row r="169" spans="1:13">
      <c r="A169" s="12" t="s">
        <v>72</v>
      </c>
      <c r="B169" s="22" t="s">
        <v>20</v>
      </c>
      <c r="C169" s="53" t="s">
        <v>59</v>
      </c>
      <c r="D169" s="54" t="s">
        <v>103</v>
      </c>
      <c r="E169" s="53"/>
      <c r="F169" s="22" t="str">
        <f t="shared" si="6"/>
        <v>JUILLET</v>
      </c>
      <c r="G169" s="61">
        <v>42917</v>
      </c>
      <c r="H169" s="55">
        <v>42919</v>
      </c>
      <c r="I169" s="22">
        <f t="shared" si="7"/>
        <v>2</v>
      </c>
      <c r="J169" s="63">
        <v>216</v>
      </c>
      <c r="K169" s="74" t="s">
        <v>56</v>
      </c>
      <c r="M169" s="23" t="str">
        <f t="shared" si="8"/>
        <v/>
      </c>
    </row>
    <row r="170" spans="1:13">
      <c r="A170" s="12" t="s">
        <v>73</v>
      </c>
      <c r="B170" s="22" t="s">
        <v>20</v>
      </c>
      <c r="C170" s="53" t="s">
        <v>58</v>
      </c>
      <c r="D170" s="54" t="s">
        <v>102</v>
      </c>
      <c r="E170" s="53"/>
      <c r="F170" s="22" t="str">
        <f t="shared" si="6"/>
        <v>JUILLET</v>
      </c>
      <c r="G170" s="61">
        <v>42917</v>
      </c>
      <c r="H170" s="55">
        <v>42917</v>
      </c>
      <c r="I170" s="22">
        <f t="shared" si="7"/>
        <v>0</v>
      </c>
      <c r="J170" s="63">
        <v>0</v>
      </c>
      <c r="K170" s="74" t="s">
        <v>56</v>
      </c>
      <c r="M170" s="23" t="str">
        <f t="shared" si="8"/>
        <v/>
      </c>
    </row>
    <row r="171" spans="1:13">
      <c r="A171" s="12" t="s">
        <v>73</v>
      </c>
      <c r="B171" s="22" t="s">
        <v>20</v>
      </c>
      <c r="C171" s="53" t="s">
        <v>58</v>
      </c>
      <c r="D171" s="54" t="s">
        <v>103</v>
      </c>
      <c r="E171" s="53"/>
      <c r="F171" s="22" t="str">
        <f t="shared" si="6"/>
        <v>JUILLET</v>
      </c>
      <c r="G171" s="61">
        <v>42917</v>
      </c>
      <c r="H171" s="55">
        <v>42917</v>
      </c>
      <c r="I171" s="22">
        <f t="shared" si="7"/>
        <v>0</v>
      </c>
      <c r="J171" s="63">
        <v>0</v>
      </c>
      <c r="K171" s="74" t="s">
        <v>56</v>
      </c>
      <c r="M171" s="23" t="str">
        <f t="shared" si="8"/>
        <v/>
      </c>
    </row>
    <row r="172" spans="1:13">
      <c r="A172" s="12" t="s">
        <v>73</v>
      </c>
      <c r="B172" s="22" t="s">
        <v>20</v>
      </c>
      <c r="C172" s="53" t="s">
        <v>58</v>
      </c>
      <c r="D172" s="54" t="s">
        <v>104</v>
      </c>
      <c r="E172" s="53"/>
      <c r="F172" s="22" t="str">
        <f t="shared" si="6"/>
        <v>JUILLET</v>
      </c>
      <c r="G172" s="61">
        <v>42917</v>
      </c>
      <c r="H172" s="55">
        <v>42917</v>
      </c>
      <c r="I172" s="22">
        <f t="shared" si="7"/>
        <v>0</v>
      </c>
      <c r="J172" s="63">
        <v>0</v>
      </c>
      <c r="K172" s="74" t="s">
        <v>56</v>
      </c>
      <c r="M172" s="23" t="str">
        <f t="shared" si="8"/>
        <v/>
      </c>
    </row>
    <row r="173" spans="1:13">
      <c r="A173" s="12" t="s">
        <v>73</v>
      </c>
      <c r="B173" s="22" t="s">
        <v>20</v>
      </c>
      <c r="C173" s="53" t="s">
        <v>58</v>
      </c>
      <c r="D173" s="54" t="s">
        <v>105</v>
      </c>
      <c r="E173" s="53"/>
      <c r="F173" s="22" t="str">
        <f t="shared" si="6"/>
        <v>JUILLET</v>
      </c>
      <c r="G173" s="61">
        <v>42917</v>
      </c>
      <c r="H173" s="55">
        <v>42917</v>
      </c>
      <c r="I173" s="22">
        <f t="shared" si="7"/>
        <v>0</v>
      </c>
      <c r="J173" s="63">
        <v>0</v>
      </c>
      <c r="K173" s="74" t="s">
        <v>56</v>
      </c>
      <c r="M173" s="23" t="str">
        <f t="shared" si="8"/>
        <v/>
      </c>
    </row>
    <row r="174" spans="1:13">
      <c r="A174" s="12" t="s">
        <v>73</v>
      </c>
      <c r="B174" s="22" t="s">
        <v>20</v>
      </c>
      <c r="C174" s="53" t="s">
        <v>58</v>
      </c>
      <c r="D174" s="54" t="s">
        <v>106</v>
      </c>
      <c r="E174" s="53"/>
      <c r="F174" s="22" t="str">
        <f t="shared" si="6"/>
        <v>JUILLET</v>
      </c>
      <c r="G174" s="61">
        <v>42917</v>
      </c>
      <c r="H174" s="55">
        <v>42917</v>
      </c>
      <c r="I174" s="22">
        <f t="shared" si="7"/>
        <v>0</v>
      </c>
      <c r="J174" s="63">
        <v>0</v>
      </c>
      <c r="K174" s="74" t="s">
        <v>56</v>
      </c>
      <c r="M174" s="23" t="str">
        <f t="shared" si="8"/>
        <v/>
      </c>
    </row>
    <row r="175" spans="1:13">
      <c r="A175" s="12" t="s">
        <v>73</v>
      </c>
      <c r="B175" s="22" t="s">
        <v>20</v>
      </c>
      <c r="C175" s="53" t="s">
        <v>58</v>
      </c>
      <c r="D175" s="54" t="s">
        <v>107</v>
      </c>
      <c r="E175" s="53"/>
      <c r="F175" s="22" t="str">
        <f t="shared" si="6"/>
        <v>JUILLET</v>
      </c>
      <c r="G175" s="61">
        <v>42917</v>
      </c>
      <c r="H175" s="55">
        <v>42917</v>
      </c>
      <c r="I175" s="22">
        <f t="shared" si="7"/>
        <v>0</v>
      </c>
      <c r="J175" s="63">
        <v>0</v>
      </c>
      <c r="K175" s="74" t="s">
        <v>56</v>
      </c>
      <c r="M175" s="23" t="str">
        <f t="shared" si="8"/>
        <v/>
      </c>
    </row>
    <row r="176" spans="1:13">
      <c r="A176" s="12" t="s">
        <v>73</v>
      </c>
      <c r="B176" s="22" t="s">
        <v>20</v>
      </c>
      <c r="C176" s="53" t="s">
        <v>58</v>
      </c>
      <c r="D176" s="52" t="s">
        <v>82</v>
      </c>
      <c r="E176" s="53"/>
      <c r="F176" s="22" t="str">
        <f t="shared" si="6"/>
        <v>JUILLET</v>
      </c>
      <c r="G176" s="61">
        <v>42917</v>
      </c>
      <c r="H176" s="55">
        <v>42917</v>
      </c>
      <c r="I176" s="22">
        <f t="shared" si="7"/>
        <v>0</v>
      </c>
      <c r="J176" s="63">
        <v>0</v>
      </c>
      <c r="K176" s="74" t="s">
        <v>56</v>
      </c>
      <c r="M176" s="23" t="str">
        <f t="shared" si="8"/>
        <v/>
      </c>
    </row>
    <row r="177" spans="1:13">
      <c r="A177" s="12" t="s">
        <v>73</v>
      </c>
      <c r="B177" s="22" t="s">
        <v>20</v>
      </c>
      <c r="C177" s="53" t="s">
        <v>58</v>
      </c>
      <c r="D177" s="54" t="s">
        <v>83</v>
      </c>
      <c r="E177" s="53"/>
      <c r="F177" s="22" t="str">
        <f t="shared" si="6"/>
        <v>JUILLET</v>
      </c>
      <c r="G177" s="61">
        <v>42917</v>
      </c>
      <c r="H177" s="55">
        <v>42918</v>
      </c>
      <c r="I177" s="22">
        <f t="shared" si="7"/>
        <v>1</v>
      </c>
      <c r="J177" s="63">
        <v>50</v>
      </c>
      <c r="K177" s="74" t="s">
        <v>56</v>
      </c>
      <c r="M177" s="23" t="str">
        <f t="shared" si="8"/>
        <v/>
      </c>
    </row>
    <row r="178" spans="1:13">
      <c r="A178" s="12" t="s">
        <v>68</v>
      </c>
      <c r="B178" s="22" t="s">
        <v>20</v>
      </c>
      <c r="C178" s="53" t="s">
        <v>59</v>
      </c>
      <c r="D178" s="54" t="s">
        <v>85</v>
      </c>
      <c r="E178" s="53"/>
      <c r="F178" s="22" t="str">
        <f t="shared" si="6"/>
        <v>JUILLET</v>
      </c>
      <c r="G178" s="61">
        <v>42918</v>
      </c>
      <c r="H178" s="55">
        <v>42921</v>
      </c>
      <c r="I178" s="22">
        <f t="shared" si="7"/>
        <v>3</v>
      </c>
      <c r="J178" s="63">
        <v>50</v>
      </c>
      <c r="K178" s="74" t="s">
        <v>56</v>
      </c>
      <c r="M178" s="23" t="str">
        <f t="shared" si="8"/>
        <v/>
      </c>
    </row>
    <row r="179" spans="1:13">
      <c r="A179" s="12" t="s">
        <v>77</v>
      </c>
      <c r="B179" s="22" t="s">
        <v>20</v>
      </c>
      <c r="C179" s="53" t="s">
        <v>59</v>
      </c>
      <c r="D179" s="52" t="s">
        <v>82</v>
      </c>
      <c r="E179" s="53"/>
      <c r="F179" s="22" t="str">
        <f t="shared" si="6"/>
        <v>JUILLET</v>
      </c>
      <c r="G179" s="61">
        <v>42919</v>
      </c>
      <c r="H179" s="55">
        <v>42922</v>
      </c>
      <c r="I179" s="22">
        <f t="shared" si="7"/>
        <v>3</v>
      </c>
      <c r="J179" s="63">
        <v>250</v>
      </c>
      <c r="K179" s="74" t="s">
        <v>56</v>
      </c>
      <c r="M179" s="23" t="str">
        <f t="shared" si="8"/>
        <v/>
      </c>
    </row>
    <row r="180" spans="1:13">
      <c r="A180" s="12" t="s">
        <v>73</v>
      </c>
      <c r="B180" s="22" t="s">
        <v>20</v>
      </c>
      <c r="C180" s="53" t="s">
        <v>58</v>
      </c>
      <c r="D180" s="54" t="s">
        <v>88</v>
      </c>
      <c r="E180" s="53"/>
      <c r="F180" s="22" t="str">
        <f t="shared" si="6"/>
        <v>JUILLET</v>
      </c>
      <c r="G180" s="61">
        <v>42919</v>
      </c>
      <c r="H180" s="55">
        <v>42922</v>
      </c>
      <c r="I180" s="22">
        <f t="shared" si="7"/>
        <v>3</v>
      </c>
      <c r="J180" s="63">
        <v>50</v>
      </c>
      <c r="K180" s="74" t="s">
        <v>56</v>
      </c>
      <c r="M180" s="23" t="str">
        <f t="shared" si="8"/>
        <v/>
      </c>
    </row>
    <row r="181" spans="1:13">
      <c r="A181" s="12" t="s">
        <v>67</v>
      </c>
      <c r="B181" s="22" t="s">
        <v>20</v>
      </c>
      <c r="C181" s="53" t="s">
        <v>59</v>
      </c>
      <c r="D181" s="54" t="s">
        <v>88</v>
      </c>
      <c r="E181" s="53"/>
      <c r="F181" s="22" t="str">
        <f t="shared" si="6"/>
        <v>JUILLET</v>
      </c>
      <c r="G181" s="61">
        <v>42920</v>
      </c>
      <c r="H181" s="55">
        <v>42928</v>
      </c>
      <c r="I181" s="22">
        <f t="shared" si="7"/>
        <v>8</v>
      </c>
      <c r="J181" s="63">
        <v>758.7</v>
      </c>
      <c r="K181" s="74" t="s">
        <v>56</v>
      </c>
      <c r="M181" s="23" t="str">
        <f t="shared" si="8"/>
        <v/>
      </c>
    </row>
    <row r="182" spans="1:13">
      <c r="A182" s="12" t="s">
        <v>69</v>
      </c>
      <c r="B182" s="22" t="s">
        <v>20</v>
      </c>
      <c r="C182" s="53" t="s">
        <v>59</v>
      </c>
      <c r="D182" s="54" t="s">
        <v>97</v>
      </c>
      <c r="E182" s="53"/>
      <c r="F182" s="22" t="str">
        <f t="shared" si="6"/>
        <v>JUILLET</v>
      </c>
      <c r="G182" s="61">
        <v>42920</v>
      </c>
      <c r="H182" s="55">
        <v>42923</v>
      </c>
      <c r="I182" s="22">
        <f t="shared" si="7"/>
        <v>3</v>
      </c>
      <c r="J182" s="63">
        <v>100</v>
      </c>
      <c r="K182" s="74" t="s">
        <v>56</v>
      </c>
      <c r="M182" s="23" t="str">
        <f t="shared" si="8"/>
        <v/>
      </c>
    </row>
    <row r="183" spans="1:13">
      <c r="A183" s="12" t="s">
        <v>65</v>
      </c>
      <c r="B183" s="22" t="s">
        <v>20</v>
      </c>
      <c r="C183" s="53" t="s">
        <v>58</v>
      </c>
      <c r="D183" s="54" t="s">
        <v>94</v>
      </c>
      <c r="E183" s="53"/>
      <c r="F183" s="22" t="str">
        <f t="shared" si="6"/>
        <v>JUILLET</v>
      </c>
      <c r="G183" s="61">
        <v>42922</v>
      </c>
      <c r="H183" s="55">
        <v>42925</v>
      </c>
      <c r="I183" s="22">
        <f t="shared" si="7"/>
        <v>3</v>
      </c>
      <c r="J183" s="63">
        <v>50</v>
      </c>
      <c r="K183" s="74" t="s">
        <v>56</v>
      </c>
      <c r="M183" s="23" t="str">
        <f t="shared" si="8"/>
        <v/>
      </c>
    </row>
    <row r="184" spans="1:13">
      <c r="A184" s="12" t="s">
        <v>70</v>
      </c>
      <c r="B184" s="22" t="s">
        <v>20</v>
      </c>
      <c r="C184" s="53" t="s">
        <v>58</v>
      </c>
      <c r="D184" s="54" t="s">
        <v>87</v>
      </c>
      <c r="E184" s="53"/>
      <c r="F184" s="22" t="str">
        <f t="shared" si="6"/>
        <v>JUILLET</v>
      </c>
      <c r="G184" s="61">
        <v>42922</v>
      </c>
      <c r="H184" s="55">
        <v>42925</v>
      </c>
      <c r="I184" s="22">
        <f t="shared" si="7"/>
        <v>3</v>
      </c>
      <c r="J184" s="63">
        <v>50</v>
      </c>
      <c r="K184" s="74" t="s">
        <v>56</v>
      </c>
      <c r="M184" s="23" t="str">
        <f t="shared" si="8"/>
        <v/>
      </c>
    </row>
    <row r="185" spans="1:13">
      <c r="A185" s="12" t="s">
        <v>77</v>
      </c>
      <c r="B185" s="22" t="s">
        <v>20</v>
      </c>
      <c r="C185" s="53" t="s">
        <v>61</v>
      </c>
      <c r="D185" s="54" t="s">
        <v>95</v>
      </c>
      <c r="E185" s="53"/>
      <c r="F185" s="22" t="str">
        <f t="shared" si="6"/>
        <v>JUILLET</v>
      </c>
      <c r="G185" s="61">
        <v>42922</v>
      </c>
      <c r="H185" s="55">
        <v>42926</v>
      </c>
      <c r="I185" s="22">
        <f t="shared" si="7"/>
        <v>4</v>
      </c>
      <c r="J185" s="63">
        <v>400</v>
      </c>
      <c r="K185" s="74" t="s">
        <v>56</v>
      </c>
      <c r="M185" s="23" t="str">
        <f t="shared" si="8"/>
        <v/>
      </c>
    </row>
    <row r="186" spans="1:13">
      <c r="A186" s="12" t="s">
        <v>71</v>
      </c>
      <c r="B186" s="22" t="s">
        <v>20</v>
      </c>
      <c r="C186" s="53" t="s">
        <v>58</v>
      </c>
      <c r="D186" s="54" t="s">
        <v>96</v>
      </c>
      <c r="E186" s="53"/>
      <c r="F186" s="22" t="str">
        <f t="shared" si="6"/>
        <v>JUILLET</v>
      </c>
      <c r="G186" s="61">
        <v>42922</v>
      </c>
      <c r="H186" s="55">
        <v>42925</v>
      </c>
      <c r="I186" s="22">
        <f t="shared" si="7"/>
        <v>3</v>
      </c>
      <c r="J186" s="63">
        <v>100</v>
      </c>
      <c r="K186" s="74" t="s">
        <v>56</v>
      </c>
      <c r="M186" s="23" t="str">
        <f t="shared" si="8"/>
        <v/>
      </c>
    </row>
    <row r="187" spans="1:13">
      <c r="A187" s="12" t="s">
        <v>64</v>
      </c>
      <c r="B187" s="22" t="s">
        <v>20</v>
      </c>
      <c r="C187" s="53" t="s">
        <v>58</v>
      </c>
      <c r="D187" s="54" t="s">
        <v>106</v>
      </c>
      <c r="E187" s="53"/>
      <c r="F187" s="22" t="str">
        <f t="shared" si="6"/>
        <v>JUILLET</v>
      </c>
      <c r="G187" s="61">
        <v>42923</v>
      </c>
      <c r="H187" s="55">
        <v>42925</v>
      </c>
      <c r="I187" s="22">
        <f t="shared" si="7"/>
        <v>2</v>
      </c>
      <c r="J187" s="63">
        <v>100</v>
      </c>
      <c r="K187" s="74" t="s">
        <v>56</v>
      </c>
      <c r="M187" s="23" t="str">
        <f t="shared" si="8"/>
        <v/>
      </c>
    </row>
    <row r="188" spans="1:13">
      <c r="A188" s="12" t="s">
        <v>69</v>
      </c>
      <c r="B188" s="22" t="s">
        <v>20</v>
      </c>
      <c r="C188" s="53" t="s">
        <v>59</v>
      </c>
      <c r="D188" s="54" t="s">
        <v>83</v>
      </c>
      <c r="E188" s="53"/>
      <c r="F188" s="22" t="str">
        <f t="shared" si="6"/>
        <v>JUILLET</v>
      </c>
      <c r="G188" s="61">
        <v>42923</v>
      </c>
      <c r="H188" s="55">
        <v>42926</v>
      </c>
      <c r="I188" s="22">
        <f t="shared" si="7"/>
        <v>3</v>
      </c>
      <c r="J188" s="63">
        <v>100</v>
      </c>
      <c r="K188" s="74" t="s">
        <v>56</v>
      </c>
      <c r="M188" s="23" t="str">
        <f t="shared" si="8"/>
        <v/>
      </c>
    </row>
    <row r="189" spans="1:13">
      <c r="A189" s="12" t="s">
        <v>72</v>
      </c>
      <c r="B189" s="22" t="s">
        <v>20</v>
      </c>
      <c r="C189" s="53" t="s">
        <v>59</v>
      </c>
      <c r="D189" s="54" t="s">
        <v>101</v>
      </c>
      <c r="E189" s="53"/>
      <c r="F189" s="22" t="str">
        <f t="shared" si="6"/>
        <v>JUILLET</v>
      </c>
      <c r="G189" s="61">
        <v>42923</v>
      </c>
      <c r="H189" s="55">
        <v>42926</v>
      </c>
      <c r="I189" s="22">
        <f t="shared" si="7"/>
        <v>3</v>
      </c>
      <c r="J189" s="63">
        <v>250</v>
      </c>
      <c r="K189" s="74" t="s">
        <v>56</v>
      </c>
      <c r="M189" s="23" t="str">
        <f t="shared" si="8"/>
        <v/>
      </c>
    </row>
    <row r="190" spans="1:13">
      <c r="A190" s="12" t="s">
        <v>76</v>
      </c>
      <c r="B190" s="22" t="s">
        <v>20</v>
      </c>
      <c r="C190" s="53" t="s">
        <v>58</v>
      </c>
      <c r="D190" s="54" t="s">
        <v>104</v>
      </c>
      <c r="E190" s="53"/>
      <c r="F190" s="22" t="str">
        <f t="shared" si="6"/>
        <v>JUILLET</v>
      </c>
      <c r="G190" s="61">
        <v>42923</v>
      </c>
      <c r="H190" s="55">
        <v>42926</v>
      </c>
      <c r="I190" s="22">
        <f t="shared" si="7"/>
        <v>3</v>
      </c>
      <c r="J190" s="63">
        <v>100</v>
      </c>
      <c r="K190" s="74" t="s">
        <v>56</v>
      </c>
      <c r="M190" s="23" t="str">
        <f t="shared" si="8"/>
        <v/>
      </c>
    </row>
    <row r="191" spans="1:13">
      <c r="A191" s="12" t="s">
        <v>64</v>
      </c>
      <c r="B191" s="22" t="s">
        <v>20</v>
      </c>
      <c r="C191" s="53" t="s">
        <v>59</v>
      </c>
      <c r="D191" s="54" t="s">
        <v>87</v>
      </c>
      <c r="E191" s="53"/>
      <c r="F191" s="22" t="str">
        <f t="shared" si="6"/>
        <v>JUILLET</v>
      </c>
      <c r="G191" s="61">
        <v>42925</v>
      </c>
      <c r="H191" s="55">
        <v>42934</v>
      </c>
      <c r="I191" s="22">
        <f t="shared" si="7"/>
        <v>9</v>
      </c>
      <c r="J191" s="63">
        <v>557.84</v>
      </c>
      <c r="K191" s="74" t="s">
        <v>56</v>
      </c>
      <c r="M191" s="23" t="str">
        <f t="shared" si="8"/>
        <v/>
      </c>
    </row>
    <row r="192" spans="1:13">
      <c r="A192" s="12" t="s">
        <v>71</v>
      </c>
      <c r="B192" s="22" t="s">
        <v>20</v>
      </c>
      <c r="C192" s="53" t="s">
        <v>58</v>
      </c>
      <c r="D192" s="54" t="s">
        <v>95</v>
      </c>
      <c r="E192" s="53"/>
      <c r="F192" s="22" t="str">
        <f t="shared" si="6"/>
        <v>JUILLET</v>
      </c>
      <c r="G192" s="61">
        <v>42926</v>
      </c>
      <c r="H192" s="55">
        <v>42929</v>
      </c>
      <c r="I192" s="22">
        <f t="shared" si="7"/>
        <v>3</v>
      </c>
      <c r="J192" s="63">
        <v>100</v>
      </c>
      <c r="K192" s="74" t="s">
        <v>56</v>
      </c>
      <c r="M192" s="23" t="str">
        <f t="shared" si="8"/>
        <v/>
      </c>
    </row>
    <row r="193" spans="1:13">
      <c r="A193" s="12" t="s">
        <v>72</v>
      </c>
      <c r="B193" s="22" t="s">
        <v>20</v>
      </c>
      <c r="C193" s="53" t="s">
        <v>59</v>
      </c>
      <c r="D193" s="54" t="s">
        <v>84</v>
      </c>
      <c r="E193" s="53"/>
      <c r="F193" s="22" t="str">
        <f t="shared" si="6"/>
        <v>JUILLET</v>
      </c>
      <c r="G193" s="61">
        <v>42926</v>
      </c>
      <c r="H193" s="55">
        <v>42928</v>
      </c>
      <c r="I193" s="22">
        <f t="shared" si="7"/>
        <v>2</v>
      </c>
      <c r="J193" s="63">
        <v>50</v>
      </c>
      <c r="K193" s="74" t="s">
        <v>56</v>
      </c>
      <c r="M193" s="23" t="str">
        <f t="shared" si="8"/>
        <v/>
      </c>
    </row>
    <row r="194" spans="1:13">
      <c r="A194" s="12" t="s">
        <v>69</v>
      </c>
      <c r="B194" s="22" t="s">
        <v>20</v>
      </c>
      <c r="C194" s="53" t="s">
        <v>59</v>
      </c>
      <c r="D194" s="54" t="s">
        <v>93</v>
      </c>
      <c r="E194" s="53"/>
      <c r="F194" s="22" t="str">
        <f t="shared" ref="F194:F257" si="9">IF(H194="","",CHOOSE(MONTH(H194),"JANVIER","FEVRIER","MARS","AVRIL","MAI","JUIN","JUILLET","AOUT","SEPTEMBRE","OCTOBRE","NOVEMBRE","DECEMBRE"))</f>
        <v>JUILLET</v>
      </c>
      <c r="G194" s="61">
        <v>42927</v>
      </c>
      <c r="H194" s="55">
        <v>42932</v>
      </c>
      <c r="I194" s="22">
        <f t="shared" ref="I194:I257" si="10">H194-G194</f>
        <v>5</v>
      </c>
      <c r="J194" s="63">
        <v>50</v>
      </c>
      <c r="K194" s="74" t="s">
        <v>56</v>
      </c>
      <c r="M194" s="23" t="str">
        <f t="shared" si="8"/>
        <v/>
      </c>
    </row>
    <row r="195" spans="1:13">
      <c r="A195" s="12" t="s">
        <v>73</v>
      </c>
      <c r="B195" s="22" t="s">
        <v>20</v>
      </c>
      <c r="C195" s="53" t="s">
        <v>58</v>
      </c>
      <c r="D195" s="54" t="s">
        <v>92</v>
      </c>
      <c r="E195" s="53"/>
      <c r="F195" s="22" t="str">
        <f t="shared" si="9"/>
        <v>JUILLET</v>
      </c>
      <c r="G195" s="61">
        <v>42927</v>
      </c>
      <c r="H195" s="55">
        <v>42930</v>
      </c>
      <c r="I195" s="22">
        <f t="shared" si="10"/>
        <v>3</v>
      </c>
      <c r="J195" s="63">
        <v>100</v>
      </c>
      <c r="K195" s="74" t="s">
        <v>56</v>
      </c>
      <c r="M195" s="23" t="str">
        <f t="shared" ref="M195:M258" si="11">IF(MONTH(G195)=MONTH(H195),"","X")</f>
        <v/>
      </c>
    </row>
    <row r="196" spans="1:13">
      <c r="A196" s="12" t="s">
        <v>65</v>
      </c>
      <c r="B196" s="22" t="s">
        <v>20</v>
      </c>
      <c r="C196" s="53" t="s">
        <v>58</v>
      </c>
      <c r="D196" s="54" t="s">
        <v>86</v>
      </c>
      <c r="E196" s="53"/>
      <c r="F196" s="22" t="str">
        <f t="shared" si="9"/>
        <v>JUILLET</v>
      </c>
      <c r="G196" s="61">
        <v>42928</v>
      </c>
      <c r="H196" s="55">
        <v>42932</v>
      </c>
      <c r="I196" s="22">
        <f t="shared" si="10"/>
        <v>4</v>
      </c>
      <c r="J196" s="63">
        <v>250</v>
      </c>
      <c r="K196" s="74" t="s">
        <v>56</v>
      </c>
      <c r="M196" s="23" t="str">
        <f t="shared" si="11"/>
        <v/>
      </c>
    </row>
    <row r="197" spans="1:13">
      <c r="A197" s="12" t="s">
        <v>70</v>
      </c>
      <c r="B197" s="22" t="s">
        <v>20</v>
      </c>
      <c r="C197" s="53" t="s">
        <v>58</v>
      </c>
      <c r="D197" s="54" t="s">
        <v>84</v>
      </c>
      <c r="E197" s="53"/>
      <c r="F197" s="22" t="str">
        <f t="shared" si="9"/>
        <v>JUILLET</v>
      </c>
      <c r="G197" s="61">
        <v>42928</v>
      </c>
      <c r="H197" s="55">
        <v>42931</v>
      </c>
      <c r="I197" s="22">
        <f t="shared" si="10"/>
        <v>3</v>
      </c>
      <c r="J197" s="63">
        <v>100</v>
      </c>
      <c r="K197" s="74" t="s">
        <v>56</v>
      </c>
      <c r="M197" s="23" t="str">
        <f t="shared" si="11"/>
        <v/>
      </c>
    </row>
    <row r="198" spans="1:13">
      <c r="A198" s="12" t="s">
        <v>68</v>
      </c>
      <c r="B198" s="22" t="s">
        <v>20</v>
      </c>
      <c r="C198" s="53" t="s">
        <v>58</v>
      </c>
      <c r="D198" s="54" t="s">
        <v>91</v>
      </c>
      <c r="E198" s="53"/>
      <c r="F198" s="22" t="str">
        <f t="shared" si="9"/>
        <v>JUILLET</v>
      </c>
      <c r="G198" s="61">
        <v>42928</v>
      </c>
      <c r="H198" s="55">
        <v>42933</v>
      </c>
      <c r="I198" s="22">
        <f t="shared" si="10"/>
        <v>5</v>
      </c>
      <c r="J198" s="63">
        <v>250</v>
      </c>
      <c r="K198" s="74" t="s">
        <v>56</v>
      </c>
      <c r="M198" s="23" t="str">
        <f t="shared" si="11"/>
        <v/>
      </c>
    </row>
    <row r="199" spans="1:13">
      <c r="A199" s="12" t="s">
        <v>72</v>
      </c>
      <c r="B199" s="22" t="s">
        <v>20</v>
      </c>
      <c r="C199" s="53" t="s">
        <v>58</v>
      </c>
      <c r="D199" s="54" t="s">
        <v>85</v>
      </c>
      <c r="E199" s="53"/>
      <c r="F199" s="22" t="str">
        <f t="shared" si="9"/>
        <v>JUILLET</v>
      </c>
      <c r="G199" s="61">
        <v>42928</v>
      </c>
      <c r="H199" s="55">
        <v>42932</v>
      </c>
      <c r="I199" s="22">
        <f t="shared" si="10"/>
        <v>4</v>
      </c>
      <c r="J199" s="63">
        <v>350</v>
      </c>
      <c r="K199" s="74" t="s">
        <v>56</v>
      </c>
      <c r="M199" s="23" t="str">
        <f t="shared" si="11"/>
        <v/>
      </c>
    </row>
    <row r="200" spans="1:13">
      <c r="A200" s="12" t="s">
        <v>76</v>
      </c>
      <c r="B200" s="22" t="s">
        <v>20</v>
      </c>
      <c r="C200" s="53" t="s">
        <v>58</v>
      </c>
      <c r="D200" s="54" t="s">
        <v>105</v>
      </c>
      <c r="E200" s="53"/>
      <c r="F200" s="22" t="str">
        <f t="shared" si="9"/>
        <v>JUILLET</v>
      </c>
      <c r="G200" s="61">
        <v>42928</v>
      </c>
      <c r="H200" s="55">
        <v>42931</v>
      </c>
      <c r="I200" s="22">
        <f t="shared" si="10"/>
        <v>3</v>
      </c>
      <c r="J200" s="63">
        <v>100</v>
      </c>
      <c r="K200" s="74" t="s">
        <v>56</v>
      </c>
      <c r="M200" s="23" t="str">
        <f t="shared" si="11"/>
        <v/>
      </c>
    </row>
    <row r="201" spans="1:13">
      <c r="A201" s="12" t="s">
        <v>77</v>
      </c>
      <c r="B201" s="22" t="s">
        <v>20</v>
      </c>
      <c r="C201" s="53" t="s">
        <v>58</v>
      </c>
      <c r="D201" s="54" t="s">
        <v>92</v>
      </c>
      <c r="E201" s="53"/>
      <c r="F201" s="22" t="str">
        <f t="shared" si="9"/>
        <v>JUILLET</v>
      </c>
      <c r="G201" s="61">
        <v>42929</v>
      </c>
      <c r="H201" s="55">
        <v>42932</v>
      </c>
      <c r="I201" s="22">
        <f t="shared" si="10"/>
        <v>3</v>
      </c>
      <c r="J201" s="63">
        <v>50</v>
      </c>
      <c r="K201" s="74" t="s">
        <v>56</v>
      </c>
      <c r="M201" s="23" t="str">
        <f t="shared" si="11"/>
        <v/>
      </c>
    </row>
    <row r="202" spans="1:13">
      <c r="A202" s="12" t="s">
        <v>71</v>
      </c>
      <c r="B202" s="22" t="s">
        <v>20</v>
      </c>
      <c r="C202" s="53" t="s">
        <v>58</v>
      </c>
      <c r="D202" s="54" t="s">
        <v>96</v>
      </c>
      <c r="E202" s="53"/>
      <c r="F202" s="22" t="str">
        <f t="shared" si="9"/>
        <v>JUILLET</v>
      </c>
      <c r="G202" s="61">
        <v>42929</v>
      </c>
      <c r="H202" s="55">
        <v>42933</v>
      </c>
      <c r="I202" s="22">
        <f t="shared" si="10"/>
        <v>4</v>
      </c>
      <c r="J202" s="63">
        <v>50</v>
      </c>
      <c r="K202" s="74" t="s">
        <v>56</v>
      </c>
      <c r="M202" s="23" t="str">
        <f t="shared" si="11"/>
        <v/>
      </c>
    </row>
    <row r="203" spans="1:13">
      <c r="A203" s="12" t="s">
        <v>73</v>
      </c>
      <c r="B203" s="22" t="s">
        <v>20</v>
      </c>
      <c r="C203" s="53" t="s">
        <v>58</v>
      </c>
      <c r="D203" s="54" t="s">
        <v>88</v>
      </c>
      <c r="E203" s="53"/>
      <c r="F203" s="22" t="str">
        <f t="shared" si="9"/>
        <v>JUILLET</v>
      </c>
      <c r="G203" s="61">
        <v>42930</v>
      </c>
      <c r="H203" s="55">
        <v>42933</v>
      </c>
      <c r="I203" s="22">
        <f t="shared" si="10"/>
        <v>3</v>
      </c>
      <c r="J203" s="63">
        <v>100</v>
      </c>
      <c r="K203" s="74" t="s">
        <v>56</v>
      </c>
      <c r="M203" s="23" t="str">
        <f t="shared" si="11"/>
        <v/>
      </c>
    </row>
    <row r="204" spans="1:13">
      <c r="A204" s="12" t="s">
        <v>76</v>
      </c>
      <c r="B204" s="22" t="s">
        <v>20</v>
      </c>
      <c r="C204" s="53" t="s">
        <v>59</v>
      </c>
      <c r="D204" s="54" t="s">
        <v>86</v>
      </c>
      <c r="E204" s="53"/>
      <c r="F204" s="22" t="str">
        <f t="shared" si="9"/>
        <v>JUILLET</v>
      </c>
      <c r="G204" s="61">
        <v>42931</v>
      </c>
      <c r="H204" s="55">
        <v>42941</v>
      </c>
      <c r="I204" s="22">
        <f t="shared" si="10"/>
        <v>10</v>
      </c>
      <c r="J204" s="63">
        <v>498</v>
      </c>
      <c r="K204" s="74" t="s">
        <v>56</v>
      </c>
      <c r="M204" s="23" t="str">
        <f t="shared" si="11"/>
        <v/>
      </c>
    </row>
    <row r="205" spans="1:13">
      <c r="A205" s="12" t="s">
        <v>65</v>
      </c>
      <c r="B205" s="22" t="s">
        <v>20</v>
      </c>
      <c r="C205" s="53" t="s">
        <v>58</v>
      </c>
      <c r="D205" s="54" t="s">
        <v>90</v>
      </c>
      <c r="E205" s="53"/>
      <c r="F205" s="22" t="str">
        <f t="shared" si="9"/>
        <v>JUILLET</v>
      </c>
      <c r="G205" s="61">
        <v>42932</v>
      </c>
      <c r="H205" s="55">
        <v>42938</v>
      </c>
      <c r="I205" s="22">
        <f t="shared" si="10"/>
        <v>6</v>
      </c>
      <c r="J205" s="63">
        <v>50</v>
      </c>
      <c r="K205" s="74" t="s">
        <v>56</v>
      </c>
      <c r="M205" s="23" t="str">
        <f t="shared" si="11"/>
        <v/>
      </c>
    </row>
    <row r="206" spans="1:13">
      <c r="A206" s="12" t="s">
        <v>70</v>
      </c>
      <c r="B206" s="22" t="s">
        <v>20</v>
      </c>
      <c r="C206" s="53" t="s">
        <v>58</v>
      </c>
      <c r="D206" s="54" t="s">
        <v>88</v>
      </c>
      <c r="E206" s="53"/>
      <c r="F206" s="22" t="str">
        <f t="shared" si="9"/>
        <v>JUILLET</v>
      </c>
      <c r="G206" s="61">
        <v>42932</v>
      </c>
      <c r="H206" s="55">
        <v>42938</v>
      </c>
      <c r="I206" s="22">
        <f t="shared" si="10"/>
        <v>6</v>
      </c>
      <c r="J206" s="63">
        <v>250</v>
      </c>
      <c r="K206" s="74" t="s">
        <v>56</v>
      </c>
      <c r="M206" s="23" t="str">
        <f t="shared" si="11"/>
        <v/>
      </c>
    </row>
    <row r="207" spans="1:13">
      <c r="A207" s="12" t="s">
        <v>69</v>
      </c>
      <c r="B207" s="22" t="s">
        <v>20</v>
      </c>
      <c r="C207" s="53" t="s">
        <v>58</v>
      </c>
      <c r="D207" s="54" t="s">
        <v>90</v>
      </c>
      <c r="E207" s="53"/>
      <c r="F207" s="22" t="str">
        <f t="shared" si="9"/>
        <v>JUILLET</v>
      </c>
      <c r="G207" s="61">
        <v>42932</v>
      </c>
      <c r="H207" s="55">
        <v>42938</v>
      </c>
      <c r="I207" s="22">
        <f t="shared" si="10"/>
        <v>6</v>
      </c>
      <c r="J207" s="63">
        <v>250</v>
      </c>
      <c r="K207" s="74" t="s">
        <v>56</v>
      </c>
      <c r="M207" s="23" t="str">
        <f t="shared" si="11"/>
        <v/>
      </c>
    </row>
    <row r="208" spans="1:13">
      <c r="A208" s="12" t="s">
        <v>65</v>
      </c>
      <c r="B208" s="22" t="s">
        <v>20</v>
      </c>
      <c r="C208" s="53" t="s">
        <v>58</v>
      </c>
      <c r="D208" s="54" t="s">
        <v>86</v>
      </c>
      <c r="E208" s="53"/>
      <c r="F208" s="22" t="str">
        <f t="shared" si="9"/>
        <v>JUILLET</v>
      </c>
      <c r="G208" s="61">
        <v>42933</v>
      </c>
      <c r="H208" s="55">
        <v>42936</v>
      </c>
      <c r="I208" s="22">
        <f t="shared" si="10"/>
        <v>3</v>
      </c>
      <c r="J208" s="63">
        <v>50</v>
      </c>
      <c r="K208" s="74" t="s">
        <v>56</v>
      </c>
      <c r="M208" s="23" t="str">
        <f t="shared" si="11"/>
        <v/>
      </c>
    </row>
    <row r="209" spans="1:13">
      <c r="A209" s="12" t="s">
        <v>72</v>
      </c>
      <c r="B209" s="22" t="s">
        <v>20</v>
      </c>
      <c r="C209" s="53" t="s">
        <v>58</v>
      </c>
      <c r="D209" s="54" t="s">
        <v>84</v>
      </c>
      <c r="E209" s="53"/>
      <c r="F209" s="22" t="str">
        <f t="shared" si="9"/>
        <v>JUILLET</v>
      </c>
      <c r="G209" s="61">
        <v>42933</v>
      </c>
      <c r="H209" s="55">
        <v>42937</v>
      </c>
      <c r="I209" s="22">
        <f t="shared" si="10"/>
        <v>4</v>
      </c>
      <c r="J209" s="63">
        <v>350</v>
      </c>
      <c r="K209" s="74" t="s">
        <v>56</v>
      </c>
      <c r="M209" s="23" t="str">
        <f t="shared" si="11"/>
        <v/>
      </c>
    </row>
    <row r="210" spans="1:13">
      <c r="A210" s="12" t="s">
        <v>73</v>
      </c>
      <c r="B210" s="22" t="s">
        <v>20</v>
      </c>
      <c r="C210" s="53" t="s">
        <v>59</v>
      </c>
      <c r="D210" s="54" t="s">
        <v>83</v>
      </c>
      <c r="E210" s="53"/>
      <c r="F210" s="22" t="str">
        <f t="shared" si="9"/>
        <v>JUILLET</v>
      </c>
      <c r="G210" s="61">
        <v>42933</v>
      </c>
      <c r="H210" s="55">
        <v>42936</v>
      </c>
      <c r="I210" s="22">
        <f t="shared" si="10"/>
        <v>3</v>
      </c>
      <c r="J210" s="63">
        <v>250</v>
      </c>
      <c r="K210" s="74" t="s">
        <v>56</v>
      </c>
      <c r="M210" s="23" t="str">
        <f t="shared" si="11"/>
        <v/>
      </c>
    </row>
    <row r="211" spans="1:13">
      <c r="A211" s="12" t="s">
        <v>71</v>
      </c>
      <c r="B211" s="22" t="s">
        <v>20</v>
      </c>
      <c r="C211" s="53" t="s">
        <v>58</v>
      </c>
      <c r="D211" s="54" t="s">
        <v>87</v>
      </c>
      <c r="E211" s="53"/>
      <c r="F211" s="22" t="str">
        <f t="shared" si="9"/>
        <v>JUILLET</v>
      </c>
      <c r="G211" s="61">
        <v>42934</v>
      </c>
      <c r="H211" s="55">
        <v>42937</v>
      </c>
      <c r="I211" s="22">
        <f t="shared" si="10"/>
        <v>3</v>
      </c>
      <c r="J211" s="63">
        <v>100</v>
      </c>
      <c r="K211" s="74" t="s">
        <v>56</v>
      </c>
      <c r="M211" s="23" t="str">
        <f t="shared" si="11"/>
        <v/>
      </c>
    </row>
    <row r="212" spans="1:13">
      <c r="A212" s="12" t="s">
        <v>68</v>
      </c>
      <c r="B212" s="22" t="s">
        <v>20</v>
      </c>
      <c r="C212" s="53" t="s">
        <v>58</v>
      </c>
      <c r="D212" s="54" t="s">
        <v>95</v>
      </c>
      <c r="E212" s="53"/>
      <c r="F212" s="22" t="str">
        <f t="shared" si="9"/>
        <v>JUILLET</v>
      </c>
      <c r="G212" s="61">
        <v>42935</v>
      </c>
      <c r="H212" s="55">
        <v>42939</v>
      </c>
      <c r="I212" s="22">
        <f t="shared" si="10"/>
        <v>4</v>
      </c>
      <c r="J212" s="63">
        <v>50</v>
      </c>
      <c r="K212" s="74" t="s">
        <v>56</v>
      </c>
      <c r="M212" s="23" t="str">
        <f t="shared" si="11"/>
        <v/>
      </c>
    </row>
    <row r="213" spans="1:13">
      <c r="A213" s="12" t="s">
        <v>65</v>
      </c>
      <c r="B213" s="22" t="s">
        <v>20</v>
      </c>
      <c r="C213" s="53" t="s">
        <v>58</v>
      </c>
      <c r="D213" s="54" t="s">
        <v>99</v>
      </c>
      <c r="E213" s="53"/>
      <c r="F213" s="22" t="str">
        <f t="shared" si="9"/>
        <v>JUILLET</v>
      </c>
      <c r="G213" s="61">
        <v>42936</v>
      </c>
      <c r="H213" s="55">
        <v>42939</v>
      </c>
      <c r="I213" s="22">
        <f t="shared" si="10"/>
        <v>3</v>
      </c>
      <c r="J213" s="63">
        <v>100</v>
      </c>
      <c r="K213" s="74" t="s">
        <v>56</v>
      </c>
      <c r="M213" s="23" t="str">
        <f t="shared" si="11"/>
        <v/>
      </c>
    </row>
    <row r="214" spans="1:13">
      <c r="A214" s="12" t="s">
        <v>77</v>
      </c>
      <c r="B214" s="22" t="s">
        <v>20</v>
      </c>
      <c r="C214" s="53" t="s">
        <v>58</v>
      </c>
      <c r="D214" s="54" t="s">
        <v>89</v>
      </c>
      <c r="E214" s="53"/>
      <c r="F214" s="22" t="str">
        <f t="shared" si="9"/>
        <v>JUILLET</v>
      </c>
      <c r="G214" s="61">
        <v>42936</v>
      </c>
      <c r="H214" s="55">
        <v>42939</v>
      </c>
      <c r="I214" s="22">
        <f t="shared" si="10"/>
        <v>3</v>
      </c>
      <c r="J214" s="63">
        <v>50</v>
      </c>
      <c r="K214" s="74" t="s">
        <v>56</v>
      </c>
      <c r="M214" s="23" t="str">
        <f t="shared" si="11"/>
        <v/>
      </c>
    </row>
    <row r="215" spans="1:13">
      <c r="A215" s="12" t="s">
        <v>64</v>
      </c>
      <c r="B215" s="22" t="s">
        <v>20</v>
      </c>
      <c r="C215" s="53" t="s">
        <v>58</v>
      </c>
      <c r="D215" s="54" t="s">
        <v>86</v>
      </c>
      <c r="E215" s="53"/>
      <c r="F215" s="22" t="str">
        <f t="shared" si="9"/>
        <v>JUILLET</v>
      </c>
      <c r="G215" s="61">
        <v>42937</v>
      </c>
      <c r="H215" s="55">
        <v>42940</v>
      </c>
      <c r="I215" s="22">
        <f t="shared" si="10"/>
        <v>3</v>
      </c>
      <c r="J215" s="63">
        <v>100</v>
      </c>
      <c r="K215" s="74" t="s">
        <v>56</v>
      </c>
      <c r="M215" s="23" t="str">
        <f t="shared" si="11"/>
        <v/>
      </c>
    </row>
    <row r="216" spans="1:13">
      <c r="A216" s="12" t="s">
        <v>72</v>
      </c>
      <c r="B216" s="22" t="s">
        <v>20</v>
      </c>
      <c r="C216" s="53" t="s">
        <v>58</v>
      </c>
      <c r="D216" s="54" t="s">
        <v>89</v>
      </c>
      <c r="E216" s="53"/>
      <c r="F216" s="22" t="str">
        <f t="shared" si="9"/>
        <v>JUILLET</v>
      </c>
      <c r="G216" s="61">
        <v>42937</v>
      </c>
      <c r="H216" s="55">
        <v>42940</v>
      </c>
      <c r="I216" s="22">
        <f t="shared" si="10"/>
        <v>3</v>
      </c>
      <c r="J216" s="63">
        <v>250</v>
      </c>
      <c r="K216" s="74" t="s">
        <v>56</v>
      </c>
      <c r="M216" s="23" t="str">
        <f t="shared" si="11"/>
        <v/>
      </c>
    </row>
    <row r="217" spans="1:13">
      <c r="A217" s="12" t="s">
        <v>71</v>
      </c>
      <c r="B217" s="22" t="s">
        <v>20</v>
      </c>
      <c r="C217" s="53" t="s">
        <v>58</v>
      </c>
      <c r="D217" s="54" t="s">
        <v>94</v>
      </c>
      <c r="E217" s="53"/>
      <c r="F217" s="22" t="str">
        <f t="shared" si="9"/>
        <v>JUILLET</v>
      </c>
      <c r="G217" s="61">
        <v>42938</v>
      </c>
      <c r="H217" s="55">
        <v>42941</v>
      </c>
      <c r="I217" s="22">
        <f t="shared" si="10"/>
        <v>3</v>
      </c>
      <c r="J217" s="63">
        <v>100</v>
      </c>
      <c r="K217" s="74" t="s">
        <v>56</v>
      </c>
      <c r="M217" s="23" t="str">
        <f t="shared" si="11"/>
        <v/>
      </c>
    </row>
    <row r="218" spans="1:13">
      <c r="A218" s="12" t="s">
        <v>73</v>
      </c>
      <c r="B218" s="22" t="s">
        <v>20</v>
      </c>
      <c r="C218" s="53" t="s">
        <v>58</v>
      </c>
      <c r="D218" s="54" t="s">
        <v>93</v>
      </c>
      <c r="E218" s="53"/>
      <c r="F218" s="22" t="str">
        <f t="shared" si="9"/>
        <v>JUILLET</v>
      </c>
      <c r="G218" s="61">
        <v>42938</v>
      </c>
      <c r="H218" s="55">
        <v>42941</v>
      </c>
      <c r="I218" s="22">
        <f t="shared" si="10"/>
        <v>3</v>
      </c>
      <c r="J218" s="63">
        <v>100</v>
      </c>
      <c r="K218" s="74" t="s">
        <v>56</v>
      </c>
      <c r="M218" s="23" t="str">
        <f t="shared" si="11"/>
        <v/>
      </c>
    </row>
    <row r="219" spans="1:13">
      <c r="A219" s="12" t="s">
        <v>69</v>
      </c>
      <c r="B219" s="22" t="s">
        <v>20</v>
      </c>
      <c r="C219" s="53" t="s">
        <v>58</v>
      </c>
      <c r="D219" s="54" t="s">
        <v>86</v>
      </c>
      <c r="E219" s="53"/>
      <c r="F219" s="22" t="str">
        <f t="shared" si="9"/>
        <v>JUILLET</v>
      </c>
      <c r="G219" s="61">
        <v>42939</v>
      </c>
      <c r="H219" s="55">
        <v>42947</v>
      </c>
      <c r="I219" s="22">
        <f t="shared" si="10"/>
        <v>8</v>
      </c>
      <c r="J219" s="63">
        <v>350</v>
      </c>
      <c r="K219" s="74" t="s">
        <v>56</v>
      </c>
      <c r="M219" s="23" t="str">
        <f t="shared" si="11"/>
        <v/>
      </c>
    </row>
    <row r="220" spans="1:13">
      <c r="A220" s="12" t="s">
        <v>64</v>
      </c>
      <c r="B220" s="22" t="s">
        <v>20</v>
      </c>
      <c r="C220" s="53" t="s">
        <v>58</v>
      </c>
      <c r="D220" s="54" t="s">
        <v>91</v>
      </c>
      <c r="E220" s="53"/>
      <c r="F220" s="22" t="str">
        <f t="shared" si="9"/>
        <v>JUILLET</v>
      </c>
      <c r="G220" s="61">
        <v>42940</v>
      </c>
      <c r="H220" s="55">
        <v>42943</v>
      </c>
      <c r="I220" s="22">
        <f t="shared" si="10"/>
        <v>3</v>
      </c>
      <c r="J220" s="63">
        <v>100</v>
      </c>
      <c r="K220" s="74" t="s">
        <v>56</v>
      </c>
      <c r="M220" s="23" t="str">
        <f t="shared" si="11"/>
        <v/>
      </c>
    </row>
    <row r="221" spans="1:13">
      <c r="A221" s="12" t="s">
        <v>65</v>
      </c>
      <c r="B221" s="22" t="s">
        <v>20</v>
      </c>
      <c r="C221" s="53" t="s">
        <v>58</v>
      </c>
      <c r="D221" s="54" t="s">
        <v>85</v>
      </c>
      <c r="E221" s="53"/>
      <c r="F221" s="22" t="str">
        <f t="shared" si="9"/>
        <v>JUILLET</v>
      </c>
      <c r="G221" s="61">
        <v>42940</v>
      </c>
      <c r="H221" s="55">
        <v>42945</v>
      </c>
      <c r="I221" s="22">
        <f t="shared" si="10"/>
        <v>5</v>
      </c>
      <c r="J221" s="63">
        <v>250</v>
      </c>
      <c r="K221" s="74" t="s">
        <v>56</v>
      </c>
      <c r="M221" s="23" t="str">
        <f t="shared" si="11"/>
        <v/>
      </c>
    </row>
    <row r="222" spans="1:13">
      <c r="A222" s="12" t="s">
        <v>77</v>
      </c>
      <c r="B222" s="22" t="s">
        <v>20</v>
      </c>
      <c r="C222" s="53" t="s">
        <v>59</v>
      </c>
      <c r="D222" s="54" t="s">
        <v>87</v>
      </c>
      <c r="E222" s="53"/>
      <c r="F222" s="22" t="str">
        <f t="shared" si="9"/>
        <v>JUILLET</v>
      </c>
      <c r="G222" s="61">
        <v>42940</v>
      </c>
      <c r="H222" s="55">
        <v>42944</v>
      </c>
      <c r="I222" s="22">
        <f t="shared" si="10"/>
        <v>4</v>
      </c>
      <c r="J222" s="63">
        <v>250</v>
      </c>
      <c r="K222" s="74" t="s">
        <v>56</v>
      </c>
      <c r="M222" s="23" t="str">
        <f t="shared" si="11"/>
        <v/>
      </c>
    </row>
    <row r="223" spans="1:13">
      <c r="A223" s="12" t="s">
        <v>73</v>
      </c>
      <c r="B223" s="22" t="s">
        <v>20</v>
      </c>
      <c r="C223" s="53" t="s">
        <v>58</v>
      </c>
      <c r="D223" s="54" t="s">
        <v>85</v>
      </c>
      <c r="E223" s="53"/>
      <c r="F223" s="22" t="str">
        <f t="shared" si="9"/>
        <v>JUILLET</v>
      </c>
      <c r="G223" s="61">
        <v>42941</v>
      </c>
      <c r="H223" s="55">
        <v>42943</v>
      </c>
      <c r="I223" s="22">
        <f t="shared" si="10"/>
        <v>2</v>
      </c>
      <c r="J223" s="63">
        <v>100</v>
      </c>
      <c r="K223" s="74" t="s">
        <v>56</v>
      </c>
      <c r="M223" s="23" t="str">
        <f t="shared" si="11"/>
        <v/>
      </c>
    </row>
    <row r="224" spans="1:13">
      <c r="A224" s="12" t="s">
        <v>70</v>
      </c>
      <c r="B224" s="22" t="s">
        <v>20</v>
      </c>
      <c r="C224" s="53" t="s">
        <v>59</v>
      </c>
      <c r="D224" s="54" t="s">
        <v>101</v>
      </c>
      <c r="E224" s="53"/>
      <c r="F224" s="22" t="str">
        <f t="shared" si="9"/>
        <v>JUILLET</v>
      </c>
      <c r="G224" s="61">
        <v>42942</v>
      </c>
      <c r="H224" s="55">
        <v>42945</v>
      </c>
      <c r="I224" s="22">
        <f t="shared" si="10"/>
        <v>3</v>
      </c>
      <c r="J224" s="63">
        <v>100</v>
      </c>
      <c r="K224" s="74" t="s">
        <v>56</v>
      </c>
      <c r="M224" s="23" t="str">
        <f t="shared" si="11"/>
        <v/>
      </c>
    </row>
    <row r="225" spans="1:13">
      <c r="A225" s="12" t="s">
        <v>71</v>
      </c>
      <c r="B225" s="22" t="s">
        <v>20</v>
      </c>
      <c r="C225" s="53" t="s">
        <v>58</v>
      </c>
      <c r="D225" s="54" t="s">
        <v>97</v>
      </c>
      <c r="E225" s="53"/>
      <c r="F225" s="22" t="str">
        <f t="shared" si="9"/>
        <v>JUILLET</v>
      </c>
      <c r="G225" s="61">
        <v>42942</v>
      </c>
      <c r="H225" s="55">
        <v>42947</v>
      </c>
      <c r="I225" s="22">
        <f t="shared" si="10"/>
        <v>5</v>
      </c>
      <c r="J225" s="63">
        <v>200</v>
      </c>
      <c r="K225" s="74" t="s">
        <v>56</v>
      </c>
      <c r="M225" s="23" t="str">
        <f t="shared" si="11"/>
        <v/>
      </c>
    </row>
    <row r="226" spans="1:13">
      <c r="A226" s="12" t="s">
        <v>68</v>
      </c>
      <c r="B226" s="22" t="s">
        <v>20</v>
      </c>
      <c r="C226" s="53" t="s">
        <v>59</v>
      </c>
      <c r="D226" s="54" t="s">
        <v>100</v>
      </c>
      <c r="E226" s="53"/>
      <c r="F226" s="22" t="str">
        <f t="shared" si="9"/>
        <v>JUILLET</v>
      </c>
      <c r="G226" s="61">
        <v>42943</v>
      </c>
      <c r="H226" s="55">
        <v>42947</v>
      </c>
      <c r="I226" s="22">
        <f t="shared" si="10"/>
        <v>4</v>
      </c>
      <c r="J226" s="63">
        <v>100</v>
      </c>
      <c r="K226" s="74" t="s">
        <v>56</v>
      </c>
      <c r="M226" s="23" t="str">
        <f t="shared" si="11"/>
        <v/>
      </c>
    </row>
    <row r="227" spans="1:13">
      <c r="A227" s="12" t="s">
        <v>76</v>
      </c>
      <c r="B227" s="22" t="s">
        <v>20</v>
      </c>
      <c r="C227" s="53" t="s">
        <v>58</v>
      </c>
      <c r="D227" s="54" t="s">
        <v>89</v>
      </c>
      <c r="E227" s="53"/>
      <c r="F227" s="22" t="str">
        <f t="shared" si="9"/>
        <v>JUILLET</v>
      </c>
      <c r="G227" s="61">
        <v>42943</v>
      </c>
      <c r="H227" s="55">
        <v>42947</v>
      </c>
      <c r="I227" s="22">
        <f t="shared" si="10"/>
        <v>4</v>
      </c>
      <c r="J227" s="63">
        <v>100</v>
      </c>
      <c r="K227" s="74" t="s">
        <v>56</v>
      </c>
      <c r="M227" s="23" t="str">
        <f t="shared" si="11"/>
        <v/>
      </c>
    </row>
    <row r="228" spans="1:13">
      <c r="A228" s="12" t="s">
        <v>73</v>
      </c>
      <c r="B228" s="22" t="s">
        <v>20</v>
      </c>
      <c r="C228" s="53" t="s">
        <v>59</v>
      </c>
      <c r="D228" s="54" t="s">
        <v>84</v>
      </c>
      <c r="E228" s="53"/>
      <c r="F228" s="22" t="str">
        <f t="shared" si="9"/>
        <v>JUILLET</v>
      </c>
      <c r="G228" s="61">
        <v>42943</v>
      </c>
      <c r="H228" s="55">
        <v>42946</v>
      </c>
      <c r="I228" s="22">
        <f t="shared" si="10"/>
        <v>3</v>
      </c>
      <c r="J228" s="63">
        <v>250</v>
      </c>
      <c r="K228" s="74" t="s">
        <v>56</v>
      </c>
      <c r="M228" s="23" t="str">
        <f t="shared" si="11"/>
        <v/>
      </c>
    </row>
    <row r="229" spans="1:13">
      <c r="A229" s="12" t="s">
        <v>64</v>
      </c>
      <c r="B229" s="22" t="s">
        <v>20</v>
      </c>
      <c r="C229" s="53" t="s">
        <v>58</v>
      </c>
      <c r="D229" s="54" t="s">
        <v>90</v>
      </c>
      <c r="E229" s="53"/>
      <c r="F229" s="22" t="str">
        <f t="shared" si="9"/>
        <v>JUILLET</v>
      </c>
      <c r="G229" s="61">
        <v>42944</v>
      </c>
      <c r="H229" s="55">
        <v>42947</v>
      </c>
      <c r="I229" s="22">
        <f t="shared" si="10"/>
        <v>3</v>
      </c>
      <c r="J229" s="63">
        <v>100</v>
      </c>
      <c r="K229" s="74" t="s">
        <v>56</v>
      </c>
      <c r="M229" s="23" t="str">
        <f t="shared" si="11"/>
        <v/>
      </c>
    </row>
    <row r="230" spans="1:13">
      <c r="A230" s="12" t="s">
        <v>77</v>
      </c>
      <c r="B230" s="22" t="s">
        <v>20</v>
      </c>
      <c r="C230" s="53" t="s">
        <v>58</v>
      </c>
      <c r="D230" s="54" t="s">
        <v>98</v>
      </c>
      <c r="E230" s="53"/>
      <c r="F230" s="22" t="str">
        <f t="shared" si="9"/>
        <v>JUILLET</v>
      </c>
      <c r="G230" s="61">
        <v>42944</v>
      </c>
      <c r="H230" s="55">
        <v>42947</v>
      </c>
      <c r="I230" s="22">
        <f t="shared" si="10"/>
        <v>3</v>
      </c>
      <c r="J230" s="63">
        <v>200</v>
      </c>
      <c r="K230" s="74" t="s">
        <v>56</v>
      </c>
      <c r="M230" s="23" t="str">
        <f t="shared" si="11"/>
        <v/>
      </c>
    </row>
    <row r="231" spans="1:13">
      <c r="A231" s="12" t="s">
        <v>72</v>
      </c>
      <c r="B231" s="22" t="s">
        <v>20</v>
      </c>
      <c r="C231" s="53" t="s">
        <v>58</v>
      </c>
      <c r="D231" s="54" t="s">
        <v>91</v>
      </c>
      <c r="E231" s="53"/>
      <c r="F231" s="22" t="str">
        <f t="shared" si="9"/>
        <v>JUILLET</v>
      </c>
      <c r="G231" s="61">
        <v>42944</v>
      </c>
      <c r="H231" s="55">
        <v>42947</v>
      </c>
      <c r="I231" s="22">
        <f t="shared" si="10"/>
        <v>3</v>
      </c>
      <c r="J231" s="63">
        <v>50</v>
      </c>
      <c r="K231" s="74" t="s">
        <v>56</v>
      </c>
      <c r="M231" s="23" t="str">
        <f t="shared" si="11"/>
        <v/>
      </c>
    </row>
    <row r="232" spans="1:13">
      <c r="A232" s="12" t="s">
        <v>65</v>
      </c>
      <c r="B232" s="22" t="s">
        <v>20</v>
      </c>
      <c r="C232" s="53" t="s">
        <v>58</v>
      </c>
      <c r="D232" s="54" t="s">
        <v>93</v>
      </c>
      <c r="E232" s="53"/>
      <c r="F232" s="22" t="str">
        <f t="shared" si="9"/>
        <v>AOUT</v>
      </c>
      <c r="G232" s="61">
        <v>42945</v>
      </c>
      <c r="H232" s="55">
        <v>42948</v>
      </c>
      <c r="I232" s="22">
        <f t="shared" si="10"/>
        <v>3</v>
      </c>
      <c r="J232" s="63">
        <v>126</v>
      </c>
      <c r="K232" s="74" t="s">
        <v>56</v>
      </c>
      <c r="M232" s="23" t="str">
        <f t="shared" si="11"/>
        <v>X</v>
      </c>
    </row>
    <row r="233" spans="1:13">
      <c r="A233" s="12" t="s">
        <v>70</v>
      </c>
      <c r="B233" s="22" t="s">
        <v>20</v>
      </c>
      <c r="C233" s="53" t="s">
        <v>58</v>
      </c>
      <c r="D233" s="54" t="s">
        <v>84</v>
      </c>
      <c r="E233" s="53"/>
      <c r="F233" s="22" t="str">
        <f t="shared" si="9"/>
        <v>AOUT</v>
      </c>
      <c r="G233" s="61">
        <v>42946</v>
      </c>
      <c r="H233" s="55">
        <v>42948</v>
      </c>
      <c r="I233" s="22">
        <f t="shared" si="10"/>
        <v>2</v>
      </c>
      <c r="J233" s="63">
        <v>82</v>
      </c>
      <c r="K233" s="74" t="s">
        <v>56</v>
      </c>
      <c r="M233" s="23" t="str">
        <f t="shared" si="11"/>
        <v>X</v>
      </c>
    </row>
    <row r="234" spans="1:13">
      <c r="A234" s="12" t="s">
        <v>74</v>
      </c>
      <c r="B234" s="22" t="s">
        <v>20</v>
      </c>
      <c r="C234" s="53" t="s">
        <v>58</v>
      </c>
      <c r="D234" s="54" t="s">
        <v>106</v>
      </c>
      <c r="E234" s="53"/>
      <c r="F234" s="22" t="str">
        <f t="shared" si="9"/>
        <v>AOUT</v>
      </c>
      <c r="G234" s="61">
        <v>42946</v>
      </c>
      <c r="H234" s="55">
        <v>42948</v>
      </c>
      <c r="I234" s="22">
        <f t="shared" si="10"/>
        <v>2</v>
      </c>
      <c r="J234" s="63">
        <v>74</v>
      </c>
      <c r="K234" s="74" t="s">
        <v>56</v>
      </c>
      <c r="M234" s="23" t="str">
        <f t="shared" si="11"/>
        <v>X</v>
      </c>
    </row>
    <row r="235" spans="1:13">
      <c r="A235" s="12" t="s">
        <v>73</v>
      </c>
      <c r="B235" s="22" t="s">
        <v>20</v>
      </c>
      <c r="C235" s="53" t="s">
        <v>58</v>
      </c>
      <c r="D235" s="54" t="s">
        <v>103</v>
      </c>
      <c r="E235" s="53"/>
      <c r="F235" s="22" t="str">
        <f t="shared" si="9"/>
        <v>AOUT</v>
      </c>
      <c r="G235" s="61">
        <v>42946</v>
      </c>
      <c r="H235" s="55">
        <v>42948</v>
      </c>
      <c r="I235" s="22">
        <f t="shared" si="10"/>
        <v>2</v>
      </c>
      <c r="J235" s="63">
        <v>90</v>
      </c>
      <c r="K235" s="74" t="s">
        <v>56</v>
      </c>
      <c r="M235" s="23" t="str">
        <f t="shared" si="11"/>
        <v>X</v>
      </c>
    </row>
    <row r="236" spans="1:13">
      <c r="A236" s="12" t="s">
        <v>64</v>
      </c>
      <c r="B236" s="22" t="s">
        <v>20</v>
      </c>
      <c r="C236" s="53" t="s">
        <v>58</v>
      </c>
      <c r="D236" s="54" t="s">
        <v>92</v>
      </c>
      <c r="E236" s="53"/>
      <c r="F236" s="22" t="str">
        <f t="shared" si="9"/>
        <v>AOUT</v>
      </c>
      <c r="G236" s="61">
        <v>42947</v>
      </c>
      <c r="H236" s="55">
        <v>42948</v>
      </c>
      <c r="I236" s="22">
        <f t="shared" si="10"/>
        <v>1</v>
      </c>
      <c r="J236" s="63">
        <v>45</v>
      </c>
      <c r="K236" s="74" t="s">
        <v>56</v>
      </c>
      <c r="M236" s="23" t="str">
        <f t="shared" si="11"/>
        <v>X</v>
      </c>
    </row>
    <row r="237" spans="1:13">
      <c r="A237" s="12" t="s">
        <v>68</v>
      </c>
      <c r="B237" s="22" t="s">
        <v>20</v>
      </c>
      <c r="C237" s="53" t="s">
        <v>59</v>
      </c>
      <c r="D237" s="54" t="s">
        <v>101</v>
      </c>
      <c r="E237" s="53"/>
      <c r="F237" s="22" t="str">
        <f t="shared" si="9"/>
        <v>AOUT</v>
      </c>
      <c r="G237" s="61">
        <v>42947</v>
      </c>
      <c r="H237" s="55">
        <v>42948</v>
      </c>
      <c r="I237" s="22">
        <f t="shared" si="10"/>
        <v>1</v>
      </c>
      <c r="J237" s="63">
        <v>54</v>
      </c>
      <c r="K237" s="74" t="s">
        <v>56</v>
      </c>
      <c r="M237" s="23" t="str">
        <f t="shared" si="11"/>
        <v>X</v>
      </c>
    </row>
    <row r="238" spans="1:13">
      <c r="A238" s="12" t="s">
        <v>71</v>
      </c>
      <c r="B238" s="22" t="s">
        <v>20</v>
      </c>
      <c r="C238" s="53" t="s">
        <v>58</v>
      </c>
      <c r="D238" s="54" t="s">
        <v>96</v>
      </c>
      <c r="E238" s="53"/>
      <c r="F238" s="22" t="str">
        <f t="shared" si="9"/>
        <v>AOUT</v>
      </c>
      <c r="G238" s="61">
        <v>42947</v>
      </c>
      <c r="H238" s="55">
        <v>42948</v>
      </c>
      <c r="I238" s="22">
        <f t="shared" si="10"/>
        <v>1</v>
      </c>
      <c r="J238" s="63">
        <v>38</v>
      </c>
      <c r="K238" s="74" t="s">
        <v>56</v>
      </c>
      <c r="M238" s="23" t="str">
        <f t="shared" si="11"/>
        <v>X</v>
      </c>
    </row>
    <row r="239" spans="1:13">
      <c r="A239" s="12" t="s">
        <v>69</v>
      </c>
      <c r="B239" s="22" t="s">
        <v>20</v>
      </c>
      <c r="C239" s="53" t="s">
        <v>81</v>
      </c>
      <c r="D239" s="54" t="s">
        <v>91</v>
      </c>
      <c r="E239" s="53"/>
      <c r="F239" s="22" t="str">
        <f t="shared" si="9"/>
        <v>AOUT</v>
      </c>
      <c r="G239" s="61">
        <v>42947</v>
      </c>
      <c r="H239" s="55">
        <v>42948</v>
      </c>
      <c r="I239" s="22">
        <f t="shared" si="10"/>
        <v>1</v>
      </c>
      <c r="J239" s="63">
        <v>23</v>
      </c>
      <c r="K239" s="74" t="s">
        <v>56</v>
      </c>
      <c r="M239" s="23" t="str">
        <f t="shared" si="11"/>
        <v>X</v>
      </c>
    </row>
    <row r="240" spans="1:13">
      <c r="A240" s="12" t="s">
        <v>76</v>
      </c>
      <c r="B240" s="22" t="s">
        <v>20</v>
      </c>
      <c r="C240" s="53" t="s">
        <v>58</v>
      </c>
      <c r="D240" s="54" t="s">
        <v>94</v>
      </c>
      <c r="E240" s="53"/>
      <c r="F240" s="22" t="str">
        <f t="shared" si="9"/>
        <v>AOUT</v>
      </c>
      <c r="G240" s="61">
        <v>42947</v>
      </c>
      <c r="H240" s="55">
        <v>42948</v>
      </c>
      <c r="I240" s="22">
        <f t="shared" si="10"/>
        <v>1</v>
      </c>
      <c r="J240" s="63">
        <v>50</v>
      </c>
      <c r="K240" s="74" t="s">
        <v>56</v>
      </c>
      <c r="M240" s="23" t="str">
        <f t="shared" si="11"/>
        <v>X</v>
      </c>
    </row>
    <row r="241" spans="1:13">
      <c r="A241" s="12" t="s">
        <v>65</v>
      </c>
      <c r="B241" s="22" t="s">
        <v>20</v>
      </c>
      <c r="C241" s="53" t="s">
        <v>58</v>
      </c>
      <c r="D241" s="54" t="s">
        <v>93</v>
      </c>
      <c r="E241" s="53"/>
      <c r="F241" s="22" t="str">
        <f t="shared" si="9"/>
        <v>AOUT</v>
      </c>
      <c r="G241" s="61">
        <v>42948</v>
      </c>
      <c r="H241" s="55">
        <v>42948</v>
      </c>
      <c r="I241" s="22">
        <f t="shared" si="10"/>
        <v>0</v>
      </c>
      <c r="J241" s="63">
        <v>0</v>
      </c>
      <c r="K241" s="74" t="s">
        <v>56</v>
      </c>
      <c r="M241" s="23" t="str">
        <f t="shared" si="11"/>
        <v/>
      </c>
    </row>
    <row r="242" spans="1:13">
      <c r="A242" s="12" t="s">
        <v>70</v>
      </c>
      <c r="B242" s="22" t="s">
        <v>20</v>
      </c>
      <c r="C242" s="53" t="s">
        <v>58</v>
      </c>
      <c r="D242" s="54" t="s">
        <v>84</v>
      </c>
      <c r="E242" s="53"/>
      <c r="F242" s="22" t="str">
        <f t="shared" si="9"/>
        <v>AOUT</v>
      </c>
      <c r="G242" s="61">
        <v>42948</v>
      </c>
      <c r="H242" s="55">
        <v>42948</v>
      </c>
      <c r="I242" s="22">
        <f t="shared" si="10"/>
        <v>0</v>
      </c>
      <c r="J242" s="63">
        <v>0</v>
      </c>
      <c r="K242" s="74" t="s">
        <v>56</v>
      </c>
      <c r="M242" s="23" t="str">
        <f t="shared" si="11"/>
        <v/>
      </c>
    </row>
    <row r="243" spans="1:13">
      <c r="A243" s="12" t="s">
        <v>74</v>
      </c>
      <c r="B243" s="22" t="s">
        <v>20</v>
      </c>
      <c r="C243" s="53" t="s">
        <v>58</v>
      </c>
      <c r="D243" s="54" t="s">
        <v>106</v>
      </c>
      <c r="E243" s="53"/>
      <c r="F243" s="22" t="str">
        <f t="shared" si="9"/>
        <v>AOUT</v>
      </c>
      <c r="G243" s="61">
        <v>42948</v>
      </c>
      <c r="H243" s="55">
        <v>42948</v>
      </c>
      <c r="I243" s="22">
        <f t="shared" si="10"/>
        <v>0</v>
      </c>
      <c r="J243" s="63">
        <v>0</v>
      </c>
      <c r="K243" s="74" t="s">
        <v>56</v>
      </c>
      <c r="M243" s="23" t="str">
        <f t="shared" si="11"/>
        <v/>
      </c>
    </row>
    <row r="244" spans="1:13">
      <c r="A244" s="12" t="s">
        <v>73</v>
      </c>
      <c r="B244" s="22" t="s">
        <v>20</v>
      </c>
      <c r="C244" s="53" t="s">
        <v>58</v>
      </c>
      <c r="D244" s="54" t="s">
        <v>103</v>
      </c>
      <c r="E244" s="53"/>
      <c r="F244" s="22" t="str">
        <f t="shared" si="9"/>
        <v>AOUT</v>
      </c>
      <c r="G244" s="61">
        <v>42948</v>
      </c>
      <c r="H244" s="55">
        <v>42948</v>
      </c>
      <c r="I244" s="22">
        <f t="shared" si="10"/>
        <v>0</v>
      </c>
      <c r="J244" s="63">
        <v>0</v>
      </c>
      <c r="K244" s="74" t="s">
        <v>56</v>
      </c>
      <c r="M244" s="23" t="str">
        <f t="shared" si="11"/>
        <v/>
      </c>
    </row>
    <row r="245" spans="1:13">
      <c r="A245" s="12" t="s">
        <v>64</v>
      </c>
      <c r="B245" s="22" t="s">
        <v>20</v>
      </c>
      <c r="C245" s="53" t="s">
        <v>58</v>
      </c>
      <c r="D245" s="54" t="s">
        <v>93</v>
      </c>
      <c r="E245" s="53"/>
      <c r="F245" s="22" t="str">
        <f t="shared" si="9"/>
        <v>AOUT</v>
      </c>
      <c r="G245" s="61">
        <v>42948</v>
      </c>
      <c r="H245" s="55">
        <v>42950</v>
      </c>
      <c r="I245" s="22">
        <f t="shared" si="10"/>
        <v>2</v>
      </c>
      <c r="J245" s="63">
        <v>90</v>
      </c>
      <c r="K245" s="74" t="s">
        <v>56</v>
      </c>
      <c r="M245" s="23" t="str">
        <f t="shared" si="11"/>
        <v/>
      </c>
    </row>
    <row r="246" spans="1:13">
      <c r="A246" s="12" t="s">
        <v>65</v>
      </c>
      <c r="B246" s="22" t="s">
        <v>20</v>
      </c>
      <c r="C246" s="53" t="s">
        <v>58</v>
      </c>
      <c r="D246" s="54" t="s">
        <v>93</v>
      </c>
      <c r="E246" s="53"/>
      <c r="F246" s="22" t="str">
        <f t="shared" si="9"/>
        <v>AOUT</v>
      </c>
      <c r="G246" s="61">
        <v>42948</v>
      </c>
      <c r="H246" s="55">
        <v>42948</v>
      </c>
      <c r="I246" s="22">
        <f t="shared" si="10"/>
        <v>0</v>
      </c>
      <c r="J246" s="63">
        <v>0</v>
      </c>
      <c r="K246" s="74" t="s">
        <v>56</v>
      </c>
      <c r="M246" s="23" t="str">
        <f t="shared" si="11"/>
        <v/>
      </c>
    </row>
    <row r="247" spans="1:13">
      <c r="A247" s="12" t="s">
        <v>65</v>
      </c>
      <c r="B247" s="22" t="s">
        <v>20</v>
      </c>
      <c r="C247" s="53" t="s">
        <v>58</v>
      </c>
      <c r="D247" s="54" t="s">
        <v>94</v>
      </c>
      <c r="E247" s="53"/>
      <c r="F247" s="22" t="str">
        <f t="shared" si="9"/>
        <v>AOUT</v>
      </c>
      <c r="G247" s="61">
        <v>42948</v>
      </c>
      <c r="H247" s="55">
        <v>42948</v>
      </c>
      <c r="I247" s="22">
        <f t="shared" si="10"/>
        <v>0</v>
      </c>
      <c r="J247" s="63">
        <v>0</v>
      </c>
      <c r="K247" s="74" t="s">
        <v>56</v>
      </c>
      <c r="M247" s="23" t="str">
        <f t="shared" si="11"/>
        <v/>
      </c>
    </row>
    <row r="248" spans="1:13">
      <c r="A248" s="12" t="s">
        <v>65</v>
      </c>
      <c r="B248" s="22" t="s">
        <v>20</v>
      </c>
      <c r="C248" s="53" t="s">
        <v>58</v>
      </c>
      <c r="D248" s="54" t="s">
        <v>95</v>
      </c>
      <c r="E248" s="53"/>
      <c r="F248" s="22" t="str">
        <f t="shared" si="9"/>
        <v>AOUT</v>
      </c>
      <c r="G248" s="61">
        <v>42948</v>
      </c>
      <c r="H248" s="55">
        <v>42948</v>
      </c>
      <c r="I248" s="22">
        <f t="shared" si="10"/>
        <v>0</v>
      </c>
      <c r="J248" s="63">
        <v>0</v>
      </c>
      <c r="K248" s="74" t="s">
        <v>56</v>
      </c>
      <c r="M248" s="23" t="str">
        <f t="shared" si="11"/>
        <v/>
      </c>
    </row>
    <row r="249" spans="1:13">
      <c r="A249" s="12" t="s">
        <v>65</v>
      </c>
      <c r="B249" s="22" t="s">
        <v>20</v>
      </c>
      <c r="C249" s="53" t="s">
        <v>58</v>
      </c>
      <c r="D249" s="54" t="s">
        <v>96</v>
      </c>
      <c r="E249" s="53"/>
      <c r="F249" s="22" t="str">
        <f t="shared" si="9"/>
        <v>AOUT</v>
      </c>
      <c r="G249" s="61">
        <v>42948</v>
      </c>
      <c r="H249" s="55">
        <v>42948</v>
      </c>
      <c r="I249" s="22">
        <f t="shared" si="10"/>
        <v>0</v>
      </c>
      <c r="J249" s="63">
        <v>0</v>
      </c>
      <c r="K249" s="74" t="s">
        <v>56</v>
      </c>
      <c r="M249" s="23" t="str">
        <f t="shared" si="11"/>
        <v/>
      </c>
    </row>
    <row r="250" spans="1:13">
      <c r="A250" s="12" t="s">
        <v>65</v>
      </c>
      <c r="B250" s="22" t="s">
        <v>20</v>
      </c>
      <c r="C250" s="53" t="s">
        <v>58</v>
      </c>
      <c r="D250" s="54" t="s">
        <v>97</v>
      </c>
      <c r="E250" s="53"/>
      <c r="F250" s="22" t="str">
        <f t="shared" si="9"/>
        <v>AOUT</v>
      </c>
      <c r="G250" s="61">
        <v>42948</v>
      </c>
      <c r="H250" s="55">
        <v>42948</v>
      </c>
      <c r="I250" s="22">
        <f t="shared" si="10"/>
        <v>0</v>
      </c>
      <c r="J250" s="63">
        <v>0</v>
      </c>
      <c r="K250" s="74" t="s">
        <v>56</v>
      </c>
      <c r="M250" s="23" t="str">
        <f t="shared" si="11"/>
        <v/>
      </c>
    </row>
    <row r="251" spans="1:13">
      <c r="A251" s="12" t="s">
        <v>65</v>
      </c>
      <c r="B251" s="22" t="s">
        <v>20</v>
      </c>
      <c r="C251" s="53" t="s">
        <v>58</v>
      </c>
      <c r="D251" s="54" t="s">
        <v>98</v>
      </c>
      <c r="E251" s="53"/>
      <c r="F251" s="22" t="str">
        <f t="shared" si="9"/>
        <v>AOUT</v>
      </c>
      <c r="G251" s="61">
        <v>42948</v>
      </c>
      <c r="H251" s="55">
        <v>42948</v>
      </c>
      <c r="I251" s="22">
        <f t="shared" si="10"/>
        <v>0</v>
      </c>
      <c r="J251" s="63">
        <v>0</v>
      </c>
      <c r="K251" s="74" t="s">
        <v>56</v>
      </c>
      <c r="M251" s="23" t="str">
        <f t="shared" si="11"/>
        <v/>
      </c>
    </row>
    <row r="252" spans="1:13">
      <c r="A252" s="12" t="s">
        <v>65</v>
      </c>
      <c r="B252" s="22" t="s">
        <v>20</v>
      </c>
      <c r="C252" s="53" t="s">
        <v>58</v>
      </c>
      <c r="D252" s="54" t="s">
        <v>99</v>
      </c>
      <c r="E252" s="53"/>
      <c r="F252" s="22" t="str">
        <f t="shared" si="9"/>
        <v>AOUT</v>
      </c>
      <c r="G252" s="61">
        <v>42948</v>
      </c>
      <c r="H252" s="55">
        <v>42948</v>
      </c>
      <c r="I252" s="22">
        <f t="shared" si="10"/>
        <v>0</v>
      </c>
      <c r="J252" s="63">
        <v>0</v>
      </c>
      <c r="K252" s="74" t="s">
        <v>56</v>
      </c>
      <c r="M252" s="23" t="str">
        <f t="shared" si="11"/>
        <v/>
      </c>
    </row>
    <row r="253" spans="1:13">
      <c r="A253" s="12" t="s">
        <v>65</v>
      </c>
      <c r="B253" s="22" t="s">
        <v>20</v>
      </c>
      <c r="C253" s="53" t="s">
        <v>58</v>
      </c>
      <c r="D253" s="54" t="s">
        <v>100</v>
      </c>
      <c r="E253" s="53"/>
      <c r="F253" s="22" t="str">
        <f t="shared" si="9"/>
        <v>AOUT</v>
      </c>
      <c r="G253" s="61">
        <v>42948</v>
      </c>
      <c r="H253" s="55">
        <v>42950</v>
      </c>
      <c r="I253" s="22">
        <f t="shared" si="10"/>
        <v>2</v>
      </c>
      <c r="J253" s="63">
        <v>84</v>
      </c>
      <c r="K253" s="74" t="s">
        <v>56</v>
      </c>
      <c r="M253" s="23" t="str">
        <f t="shared" si="11"/>
        <v/>
      </c>
    </row>
    <row r="254" spans="1:13">
      <c r="A254" s="12" t="s">
        <v>70</v>
      </c>
      <c r="B254" s="22" t="s">
        <v>20</v>
      </c>
      <c r="C254" s="53" t="s">
        <v>58</v>
      </c>
      <c r="D254" s="54" t="s">
        <v>84</v>
      </c>
      <c r="E254" s="53"/>
      <c r="F254" s="22" t="str">
        <f t="shared" si="9"/>
        <v>AOUT</v>
      </c>
      <c r="G254" s="61">
        <v>42948</v>
      </c>
      <c r="H254" s="55">
        <v>42948</v>
      </c>
      <c r="I254" s="22">
        <f t="shared" si="10"/>
        <v>0</v>
      </c>
      <c r="J254" s="63">
        <v>0</v>
      </c>
      <c r="K254" s="74" t="s">
        <v>56</v>
      </c>
      <c r="M254" s="23" t="str">
        <f t="shared" si="11"/>
        <v/>
      </c>
    </row>
    <row r="255" spans="1:13">
      <c r="A255" s="12" t="s">
        <v>70</v>
      </c>
      <c r="B255" s="22" t="s">
        <v>20</v>
      </c>
      <c r="C255" s="53" t="s">
        <v>58</v>
      </c>
      <c r="D255" s="54" t="s">
        <v>85</v>
      </c>
      <c r="E255" s="53"/>
      <c r="F255" s="22" t="str">
        <f t="shared" si="9"/>
        <v>AOUT</v>
      </c>
      <c r="G255" s="61">
        <v>42948</v>
      </c>
      <c r="H255" s="55">
        <v>42948</v>
      </c>
      <c r="I255" s="22">
        <f t="shared" si="10"/>
        <v>0</v>
      </c>
      <c r="J255" s="63">
        <v>0</v>
      </c>
      <c r="K255" s="74" t="s">
        <v>56</v>
      </c>
      <c r="M255" s="23" t="str">
        <f t="shared" si="11"/>
        <v/>
      </c>
    </row>
    <row r="256" spans="1:13">
      <c r="A256" s="12" t="s">
        <v>70</v>
      </c>
      <c r="B256" s="22" t="s">
        <v>20</v>
      </c>
      <c r="C256" s="53" t="s">
        <v>58</v>
      </c>
      <c r="D256" s="54" t="s">
        <v>86</v>
      </c>
      <c r="E256" s="53"/>
      <c r="F256" s="22" t="str">
        <f t="shared" si="9"/>
        <v>AOUT</v>
      </c>
      <c r="G256" s="61">
        <v>42948</v>
      </c>
      <c r="H256" s="55">
        <v>42948</v>
      </c>
      <c r="I256" s="22">
        <f t="shared" si="10"/>
        <v>0</v>
      </c>
      <c r="J256" s="63">
        <v>0</v>
      </c>
      <c r="K256" s="74" t="s">
        <v>56</v>
      </c>
      <c r="M256" s="23" t="str">
        <f t="shared" si="11"/>
        <v/>
      </c>
    </row>
    <row r="257" spans="1:13">
      <c r="A257" s="12" t="s">
        <v>70</v>
      </c>
      <c r="B257" s="22" t="s">
        <v>20</v>
      </c>
      <c r="C257" s="53" t="s">
        <v>58</v>
      </c>
      <c r="D257" s="54" t="s">
        <v>87</v>
      </c>
      <c r="E257" s="53"/>
      <c r="F257" s="22" t="str">
        <f t="shared" si="9"/>
        <v>AOUT</v>
      </c>
      <c r="G257" s="61">
        <v>42948</v>
      </c>
      <c r="H257" s="55">
        <v>42948</v>
      </c>
      <c r="I257" s="22">
        <f t="shared" si="10"/>
        <v>0</v>
      </c>
      <c r="J257" s="63">
        <v>0</v>
      </c>
      <c r="K257" s="74" t="s">
        <v>56</v>
      </c>
      <c r="M257" s="23" t="str">
        <f t="shared" si="11"/>
        <v/>
      </c>
    </row>
    <row r="258" spans="1:13">
      <c r="A258" s="12" t="s">
        <v>70</v>
      </c>
      <c r="B258" s="22" t="s">
        <v>20</v>
      </c>
      <c r="C258" s="53" t="s">
        <v>58</v>
      </c>
      <c r="D258" s="54" t="s">
        <v>88</v>
      </c>
      <c r="E258" s="53"/>
      <c r="F258" s="22" t="str">
        <f t="shared" ref="F258:F321" si="12">IF(H258="","",CHOOSE(MONTH(H258),"JANVIER","FEVRIER","MARS","AVRIL","MAI","JUIN","JUILLET","AOUT","SEPTEMBRE","OCTOBRE","NOVEMBRE","DECEMBRE"))</f>
        <v>AOUT</v>
      </c>
      <c r="G258" s="61">
        <v>42948</v>
      </c>
      <c r="H258" s="55">
        <v>42948</v>
      </c>
      <c r="I258" s="22">
        <f t="shared" ref="I258:I321" si="13">H258-G258</f>
        <v>0</v>
      </c>
      <c r="J258" s="63">
        <v>0</v>
      </c>
      <c r="K258" s="74" t="s">
        <v>56</v>
      </c>
      <c r="M258" s="23" t="str">
        <f t="shared" si="11"/>
        <v/>
      </c>
    </row>
    <row r="259" spans="1:13">
      <c r="A259" s="12" t="s">
        <v>70</v>
      </c>
      <c r="B259" s="22" t="s">
        <v>20</v>
      </c>
      <c r="C259" s="53" t="s">
        <v>58</v>
      </c>
      <c r="D259" s="54" t="s">
        <v>89</v>
      </c>
      <c r="E259" s="53"/>
      <c r="F259" s="22" t="str">
        <f t="shared" si="12"/>
        <v>AOUT</v>
      </c>
      <c r="G259" s="61">
        <v>42948</v>
      </c>
      <c r="H259" s="55">
        <v>42948</v>
      </c>
      <c r="I259" s="22">
        <f t="shared" si="13"/>
        <v>0</v>
      </c>
      <c r="J259" s="63">
        <v>0</v>
      </c>
      <c r="K259" s="74" t="s">
        <v>56</v>
      </c>
      <c r="M259" s="23" t="str">
        <f t="shared" ref="M259:M322" si="14">IF(MONTH(G259)=MONTH(H259),"","X")</f>
        <v/>
      </c>
    </row>
    <row r="260" spans="1:13">
      <c r="A260" s="12" t="s">
        <v>70</v>
      </c>
      <c r="B260" s="22" t="s">
        <v>20</v>
      </c>
      <c r="C260" s="53" t="s">
        <v>58</v>
      </c>
      <c r="D260" s="54" t="s">
        <v>90</v>
      </c>
      <c r="E260" s="53"/>
      <c r="F260" s="22" t="str">
        <f t="shared" si="12"/>
        <v>AOUT</v>
      </c>
      <c r="G260" s="61">
        <v>42948</v>
      </c>
      <c r="H260" s="55">
        <v>42948</v>
      </c>
      <c r="I260" s="22">
        <f t="shared" si="13"/>
        <v>0</v>
      </c>
      <c r="J260" s="63">
        <v>0</v>
      </c>
      <c r="K260" s="74" t="s">
        <v>56</v>
      </c>
      <c r="M260" s="23" t="str">
        <f t="shared" si="14"/>
        <v/>
      </c>
    </row>
    <row r="261" spans="1:13">
      <c r="A261" s="12" t="s">
        <v>70</v>
      </c>
      <c r="B261" s="22" t="s">
        <v>20</v>
      </c>
      <c r="C261" s="53" t="s">
        <v>58</v>
      </c>
      <c r="D261" s="54" t="s">
        <v>91</v>
      </c>
      <c r="E261" s="53"/>
      <c r="F261" s="22" t="str">
        <f t="shared" si="12"/>
        <v>AOUT</v>
      </c>
      <c r="G261" s="61">
        <v>42948</v>
      </c>
      <c r="H261" s="55">
        <v>42953</v>
      </c>
      <c r="I261" s="22">
        <f t="shared" si="13"/>
        <v>5</v>
      </c>
      <c r="J261" s="63">
        <v>205</v>
      </c>
      <c r="K261" s="74" t="s">
        <v>56</v>
      </c>
      <c r="M261" s="23" t="str">
        <f t="shared" si="14"/>
        <v/>
      </c>
    </row>
    <row r="262" spans="1:13">
      <c r="A262" s="12" t="s">
        <v>68</v>
      </c>
      <c r="B262" s="22" t="s">
        <v>20</v>
      </c>
      <c r="C262" s="53" t="s">
        <v>59</v>
      </c>
      <c r="D262" s="54" t="s">
        <v>102</v>
      </c>
      <c r="E262" s="53"/>
      <c r="F262" s="22" t="str">
        <f t="shared" si="12"/>
        <v>AOUT</v>
      </c>
      <c r="G262" s="61">
        <v>42948</v>
      </c>
      <c r="H262" s="55">
        <v>42951</v>
      </c>
      <c r="I262" s="22">
        <f t="shared" si="13"/>
        <v>3</v>
      </c>
      <c r="J262" s="63">
        <v>162</v>
      </c>
      <c r="K262" s="74" t="s">
        <v>56</v>
      </c>
      <c r="M262" s="23" t="str">
        <f t="shared" si="14"/>
        <v/>
      </c>
    </row>
    <row r="263" spans="1:13">
      <c r="A263" s="12" t="s">
        <v>71</v>
      </c>
      <c r="B263" s="22" t="s">
        <v>20</v>
      </c>
      <c r="C263" s="53" t="s">
        <v>58</v>
      </c>
      <c r="D263" s="54" t="s">
        <v>97</v>
      </c>
      <c r="E263" s="53"/>
      <c r="F263" s="22" t="str">
        <f t="shared" si="12"/>
        <v>AOUT</v>
      </c>
      <c r="G263" s="61">
        <v>42948</v>
      </c>
      <c r="H263" s="55">
        <v>42959</v>
      </c>
      <c r="I263" s="22">
        <f t="shared" si="13"/>
        <v>11</v>
      </c>
      <c r="J263" s="63">
        <v>418</v>
      </c>
      <c r="K263" s="74" t="s">
        <v>56</v>
      </c>
      <c r="M263" s="23" t="str">
        <f t="shared" si="14"/>
        <v/>
      </c>
    </row>
    <row r="264" spans="1:13">
      <c r="A264" s="12" t="s">
        <v>69</v>
      </c>
      <c r="B264" s="22" t="s">
        <v>20</v>
      </c>
      <c r="C264" s="53" t="s">
        <v>81</v>
      </c>
      <c r="D264" s="54" t="s">
        <v>92</v>
      </c>
      <c r="E264" s="53"/>
      <c r="F264" s="22" t="str">
        <f t="shared" si="12"/>
        <v>AOUT</v>
      </c>
      <c r="G264" s="61">
        <v>42948</v>
      </c>
      <c r="H264" s="55">
        <v>42950</v>
      </c>
      <c r="I264" s="22">
        <f t="shared" si="13"/>
        <v>2</v>
      </c>
      <c r="J264" s="63">
        <v>46</v>
      </c>
      <c r="K264" s="74" t="s">
        <v>56</v>
      </c>
      <c r="M264" s="23" t="str">
        <f t="shared" si="14"/>
        <v/>
      </c>
    </row>
    <row r="265" spans="1:13">
      <c r="A265" s="12" t="s">
        <v>72</v>
      </c>
      <c r="B265" s="22" t="s">
        <v>20</v>
      </c>
      <c r="C265" s="53" t="s">
        <v>58</v>
      </c>
      <c r="D265" s="54" t="s">
        <v>106</v>
      </c>
      <c r="E265" s="53"/>
      <c r="F265" s="22" t="str">
        <f t="shared" si="12"/>
        <v>AOUT</v>
      </c>
      <c r="G265" s="61">
        <v>42948</v>
      </c>
      <c r="H265" s="55">
        <v>42951</v>
      </c>
      <c r="I265" s="22">
        <f t="shared" si="13"/>
        <v>3</v>
      </c>
      <c r="J265" s="63">
        <v>250</v>
      </c>
      <c r="K265" s="74" t="s">
        <v>56</v>
      </c>
      <c r="M265" s="23" t="str">
        <f t="shared" si="14"/>
        <v/>
      </c>
    </row>
    <row r="266" spans="1:13">
      <c r="A266" s="12" t="s">
        <v>74</v>
      </c>
      <c r="B266" s="22" t="s">
        <v>20</v>
      </c>
      <c r="C266" s="53" t="s">
        <v>58</v>
      </c>
      <c r="D266" s="54" t="s">
        <v>106</v>
      </c>
      <c r="E266" s="53"/>
      <c r="F266" s="22" t="str">
        <f t="shared" si="12"/>
        <v>AOUT</v>
      </c>
      <c r="G266" s="61">
        <v>42948</v>
      </c>
      <c r="H266" s="55">
        <v>42948</v>
      </c>
      <c r="I266" s="22">
        <f t="shared" si="13"/>
        <v>0</v>
      </c>
      <c r="J266" s="63">
        <v>0</v>
      </c>
      <c r="K266" s="74" t="s">
        <v>56</v>
      </c>
      <c r="M266" s="23" t="str">
        <f t="shared" si="14"/>
        <v/>
      </c>
    </row>
    <row r="267" spans="1:13">
      <c r="A267" s="12" t="s">
        <v>74</v>
      </c>
      <c r="B267" s="22" t="s">
        <v>20</v>
      </c>
      <c r="C267" s="53" t="s">
        <v>58</v>
      </c>
      <c r="D267" s="54" t="s">
        <v>107</v>
      </c>
      <c r="E267" s="53"/>
      <c r="F267" s="22" t="str">
        <f t="shared" si="12"/>
        <v>AOUT</v>
      </c>
      <c r="G267" s="61">
        <v>42948</v>
      </c>
      <c r="H267" s="55">
        <v>42948</v>
      </c>
      <c r="I267" s="22">
        <f t="shared" si="13"/>
        <v>0</v>
      </c>
      <c r="J267" s="63">
        <v>0</v>
      </c>
      <c r="K267" s="74" t="s">
        <v>56</v>
      </c>
      <c r="M267" s="23" t="str">
        <f t="shared" si="14"/>
        <v/>
      </c>
    </row>
    <row r="268" spans="1:13">
      <c r="A268" s="12" t="s">
        <v>74</v>
      </c>
      <c r="B268" s="22" t="s">
        <v>20</v>
      </c>
      <c r="C268" s="53" t="s">
        <v>58</v>
      </c>
      <c r="D268" s="52" t="s">
        <v>82</v>
      </c>
      <c r="E268" s="53"/>
      <c r="F268" s="22" t="str">
        <f t="shared" si="12"/>
        <v>AOUT</v>
      </c>
      <c r="G268" s="61">
        <v>42948</v>
      </c>
      <c r="H268" s="55">
        <v>42948</v>
      </c>
      <c r="I268" s="22">
        <f t="shared" si="13"/>
        <v>0</v>
      </c>
      <c r="J268" s="63">
        <v>0</v>
      </c>
      <c r="K268" s="74" t="s">
        <v>56</v>
      </c>
      <c r="M268" s="23" t="str">
        <f t="shared" si="14"/>
        <v/>
      </c>
    </row>
    <row r="269" spans="1:13">
      <c r="A269" s="12" t="s">
        <v>74</v>
      </c>
      <c r="B269" s="22" t="s">
        <v>20</v>
      </c>
      <c r="C269" s="53" t="s">
        <v>58</v>
      </c>
      <c r="D269" s="54" t="s">
        <v>83</v>
      </c>
      <c r="E269" s="53"/>
      <c r="F269" s="22" t="str">
        <f t="shared" si="12"/>
        <v>AOUT</v>
      </c>
      <c r="G269" s="61">
        <v>42948</v>
      </c>
      <c r="H269" s="55">
        <v>42948</v>
      </c>
      <c r="I269" s="22">
        <f t="shared" si="13"/>
        <v>0</v>
      </c>
      <c r="J269" s="63">
        <v>0</v>
      </c>
      <c r="K269" s="74" t="s">
        <v>56</v>
      </c>
      <c r="M269" s="23" t="str">
        <f t="shared" si="14"/>
        <v/>
      </c>
    </row>
    <row r="270" spans="1:13">
      <c r="A270" s="12" t="s">
        <v>74</v>
      </c>
      <c r="B270" s="22" t="s">
        <v>20</v>
      </c>
      <c r="C270" s="53" t="s">
        <v>58</v>
      </c>
      <c r="D270" s="54" t="s">
        <v>84</v>
      </c>
      <c r="E270" s="53"/>
      <c r="F270" s="22" t="str">
        <f t="shared" si="12"/>
        <v>AOUT</v>
      </c>
      <c r="G270" s="61">
        <v>42948</v>
      </c>
      <c r="H270" s="55">
        <v>42948</v>
      </c>
      <c r="I270" s="22">
        <f t="shared" si="13"/>
        <v>0</v>
      </c>
      <c r="J270" s="63">
        <v>0</v>
      </c>
      <c r="K270" s="74" t="s">
        <v>56</v>
      </c>
      <c r="M270" s="23" t="str">
        <f t="shared" si="14"/>
        <v/>
      </c>
    </row>
    <row r="271" spans="1:13">
      <c r="A271" s="12" t="s">
        <v>74</v>
      </c>
      <c r="B271" s="22" t="s">
        <v>20</v>
      </c>
      <c r="C271" s="53" t="s">
        <v>58</v>
      </c>
      <c r="D271" s="54" t="s">
        <v>85</v>
      </c>
      <c r="E271" s="53"/>
      <c r="F271" s="22" t="str">
        <f t="shared" si="12"/>
        <v>AOUT</v>
      </c>
      <c r="G271" s="61">
        <v>42948</v>
      </c>
      <c r="H271" s="55">
        <v>42948</v>
      </c>
      <c r="I271" s="22">
        <f t="shared" si="13"/>
        <v>0</v>
      </c>
      <c r="J271" s="63">
        <v>0</v>
      </c>
      <c r="K271" s="74" t="s">
        <v>56</v>
      </c>
      <c r="M271" s="23" t="str">
        <f t="shared" si="14"/>
        <v/>
      </c>
    </row>
    <row r="272" spans="1:13">
      <c r="A272" s="12" t="s">
        <v>74</v>
      </c>
      <c r="B272" s="22" t="s">
        <v>20</v>
      </c>
      <c r="C272" s="53" t="s">
        <v>58</v>
      </c>
      <c r="D272" s="54" t="s">
        <v>86</v>
      </c>
      <c r="E272" s="53"/>
      <c r="F272" s="22" t="str">
        <f t="shared" si="12"/>
        <v>AOUT</v>
      </c>
      <c r="G272" s="61">
        <v>42948</v>
      </c>
      <c r="H272" s="55">
        <v>42948</v>
      </c>
      <c r="I272" s="22">
        <f t="shared" si="13"/>
        <v>0</v>
      </c>
      <c r="J272" s="63">
        <v>0</v>
      </c>
      <c r="K272" s="74" t="s">
        <v>56</v>
      </c>
      <c r="M272" s="23" t="str">
        <f t="shared" si="14"/>
        <v/>
      </c>
    </row>
    <row r="273" spans="1:13">
      <c r="A273" s="12" t="s">
        <v>74</v>
      </c>
      <c r="B273" s="22" t="s">
        <v>20</v>
      </c>
      <c r="C273" s="53" t="s">
        <v>58</v>
      </c>
      <c r="D273" s="54" t="s">
        <v>87</v>
      </c>
      <c r="E273" s="53"/>
      <c r="F273" s="22" t="str">
        <f t="shared" si="12"/>
        <v>AOUT</v>
      </c>
      <c r="G273" s="61">
        <v>42948</v>
      </c>
      <c r="H273" s="55">
        <v>42951</v>
      </c>
      <c r="I273" s="22">
        <f t="shared" si="13"/>
        <v>3</v>
      </c>
      <c r="J273" s="63">
        <v>111</v>
      </c>
      <c r="K273" s="74" t="s">
        <v>56</v>
      </c>
      <c r="M273" s="23" t="str">
        <f t="shared" si="14"/>
        <v/>
      </c>
    </row>
    <row r="274" spans="1:13">
      <c r="A274" s="12" t="s">
        <v>76</v>
      </c>
      <c r="B274" s="22" t="s">
        <v>20</v>
      </c>
      <c r="C274" s="53" t="s">
        <v>58</v>
      </c>
      <c r="D274" s="54" t="s">
        <v>95</v>
      </c>
      <c r="E274" s="53"/>
      <c r="F274" s="22" t="str">
        <f t="shared" si="12"/>
        <v>AOUT</v>
      </c>
      <c r="G274" s="61">
        <v>42948</v>
      </c>
      <c r="H274" s="55">
        <v>42955</v>
      </c>
      <c r="I274" s="22">
        <f t="shared" si="13"/>
        <v>7</v>
      </c>
      <c r="J274" s="63">
        <v>350</v>
      </c>
      <c r="K274" s="74" t="s">
        <v>56</v>
      </c>
      <c r="M274" s="23" t="str">
        <f t="shared" si="14"/>
        <v/>
      </c>
    </row>
    <row r="275" spans="1:13">
      <c r="A275" s="12" t="s">
        <v>73</v>
      </c>
      <c r="B275" s="22" t="s">
        <v>20</v>
      </c>
      <c r="C275" s="53" t="s">
        <v>58</v>
      </c>
      <c r="D275" s="54" t="s">
        <v>103</v>
      </c>
      <c r="E275" s="53"/>
      <c r="F275" s="22" t="str">
        <f t="shared" si="12"/>
        <v>AOUT</v>
      </c>
      <c r="G275" s="61">
        <v>42948</v>
      </c>
      <c r="H275" s="55">
        <v>42948</v>
      </c>
      <c r="I275" s="22">
        <f t="shared" si="13"/>
        <v>0</v>
      </c>
      <c r="J275" s="63">
        <v>0</v>
      </c>
      <c r="K275" s="74" t="s">
        <v>56</v>
      </c>
      <c r="M275" s="23" t="str">
        <f t="shared" si="14"/>
        <v/>
      </c>
    </row>
    <row r="276" spans="1:13">
      <c r="A276" s="12" t="s">
        <v>73</v>
      </c>
      <c r="B276" s="22" t="s">
        <v>20</v>
      </c>
      <c r="C276" s="53" t="s">
        <v>58</v>
      </c>
      <c r="D276" s="54" t="s">
        <v>104</v>
      </c>
      <c r="E276" s="53"/>
      <c r="F276" s="22" t="str">
        <f t="shared" si="12"/>
        <v>AOUT</v>
      </c>
      <c r="G276" s="61">
        <v>42948</v>
      </c>
      <c r="H276" s="55">
        <v>42948</v>
      </c>
      <c r="I276" s="22">
        <f t="shared" si="13"/>
        <v>0</v>
      </c>
      <c r="J276" s="63">
        <v>0</v>
      </c>
      <c r="K276" s="74" t="s">
        <v>56</v>
      </c>
      <c r="M276" s="23" t="str">
        <f t="shared" si="14"/>
        <v/>
      </c>
    </row>
    <row r="277" spans="1:13">
      <c r="A277" s="12" t="s">
        <v>73</v>
      </c>
      <c r="B277" s="22" t="s">
        <v>20</v>
      </c>
      <c r="C277" s="53" t="s">
        <v>58</v>
      </c>
      <c r="D277" s="54" t="s">
        <v>105</v>
      </c>
      <c r="E277" s="53"/>
      <c r="F277" s="22" t="str">
        <f t="shared" si="12"/>
        <v>AOUT</v>
      </c>
      <c r="G277" s="61">
        <v>42948</v>
      </c>
      <c r="H277" s="55">
        <v>42948</v>
      </c>
      <c r="I277" s="22">
        <f t="shared" si="13"/>
        <v>0</v>
      </c>
      <c r="J277" s="63">
        <v>0</v>
      </c>
      <c r="K277" s="74" t="s">
        <v>56</v>
      </c>
      <c r="M277" s="23" t="str">
        <f t="shared" si="14"/>
        <v/>
      </c>
    </row>
    <row r="278" spans="1:13">
      <c r="A278" s="12" t="s">
        <v>73</v>
      </c>
      <c r="B278" s="22" t="s">
        <v>20</v>
      </c>
      <c r="C278" s="53" t="s">
        <v>58</v>
      </c>
      <c r="D278" s="54" t="s">
        <v>106</v>
      </c>
      <c r="E278" s="53"/>
      <c r="F278" s="22" t="str">
        <f t="shared" si="12"/>
        <v>AOUT</v>
      </c>
      <c r="G278" s="61">
        <v>42948</v>
      </c>
      <c r="H278" s="55">
        <v>42948</v>
      </c>
      <c r="I278" s="22">
        <f t="shared" si="13"/>
        <v>0</v>
      </c>
      <c r="J278" s="63">
        <v>0</v>
      </c>
      <c r="K278" s="74" t="s">
        <v>56</v>
      </c>
      <c r="M278" s="23" t="str">
        <f t="shared" si="14"/>
        <v/>
      </c>
    </row>
    <row r="279" spans="1:13">
      <c r="A279" s="12" t="s">
        <v>73</v>
      </c>
      <c r="B279" s="22" t="s">
        <v>20</v>
      </c>
      <c r="C279" s="53" t="s">
        <v>58</v>
      </c>
      <c r="D279" s="54" t="s">
        <v>107</v>
      </c>
      <c r="E279" s="53"/>
      <c r="F279" s="22" t="str">
        <f t="shared" si="12"/>
        <v>AOUT</v>
      </c>
      <c r="G279" s="61">
        <v>42948</v>
      </c>
      <c r="H279" s="55">
        <v>42948</v>
      </c>
      <c r="I279" s="22">
        <f t="shared" si="13"/>
        <v>0</v>
      </c>
      <c r="J279" s="63">
        <v>0</v>
      </c>
      <c r="K279" s="74" t="s">
        <v>56</v>
      </c>
      <c r="M279" s="23" t="str">
        <f t="shared" si="14"/>
        <v/>
      </c>
    </row>
    <row r="280" spans="1:13">
      <c r="A280" s="12" t="s">
        <v>73</v>
      </c>
      <c r="B280" s="22" t="s">
        <v>20</v>
      </c>
      <c r="C280" s="53" t="s">
        <v>58</v>
      </c>
      <c r="D280" s="52" t="s">
        <v>82</v>
      </c>
      <c r="E280" s="53"/>
      <c r="F280" s="22" t="str">
        <f t="shared" si="12"/>
        <v>AOUT</v>
      </c>
      <c r="G280" s="61">
        <v>42948</v>
      </c>
      <c r="H280" s="55">
        <v>42948</v>
      </c>
      <c r="I280" s="22">
        <f t="shared" si="13"/>
        <v>0</v>
      </c>
      <c r="J280" s="63">
        <v>0</v>
      </c>
      <c r="K280" s="74" t="s">
        <v>56</v>
      </c>
      <c r="M280" s="23" t="str">
        <f t="shared" si="14"/>
        <v/>
      </c>
    </row>
    <row r="281" spans="1:13">
      <c r="A281" s="12" t="s">
        <v>73</v>
      </c>
      <c r="B281" s="22" t="s">
        <v>20</v>
      </c>
      <c r="C281" s="53" t="s">
        <v>58</v>
      </c>
      <c r="D281" s="54" t="s">
        <v>83</v>
      </c>
      <c r="E281" s="53"/>
      <c r="F281" s="22" t="str">
        <f t="shared" si="12"/>
        <v>AOUT</v>
      </c>
      <c r="G281" s="61">
        <v>42948</v>
      </c>
      <c r="H281" s="55">
        <v>42948</v>
      </c>
      <c r="I281" s="22">
        <f t="shared" si="13"/>
        <v>0</v>
      </c>
      <c r="J281" s="63">
        <v>0</v>
      </c>
      <c r="K281" s="74" t="s">
        <v>56</v>
      </c>
      <c r="M281" s="23" t="str">
        <f t="shared" si="14"/>
        <v/>
      </c>
    </row>
    <row r="282" spans="1:13">
      <c r="A282" s="12" t="s">
        <v>73</v>
      </c>
      <c r="B282" s="22" t="s">
        <v>20</v>
      </c>
      <c r="C282" s="53" t="s">
        <v>58</v>
      </c>
      <c r="D282" s="54" t="s">
        <v>84</v>
      </c>
      <c r="E282" s="53"/>
      <c r="F282" s="22" t="str">
        <f t="shared" si="12"/>
        <v>AOUT</v>
      </c>
      <c r="G282" s="61">
        <v>42948</v>
      </c>
      <c r="H282" s="55">
        <v>42949</v>
      </c>
      <c r="I282" s="22">
        <f t="shared" si="13"/>
        <v>1</v>
      </c>
      <c r="J282" s="63">
        <v>45</v>
      </c>
      <c r="K282" s="74" t="s">
        <v>56</v>
      </c>
      <c r="M282" s="23" t="str">
        <f t="shared" si="14"/>
        <v/>
      </c>
    </row>
    <row r="283" spans="1:13">
      <c r="A283" s="12" t="s">
        <v>77</v>
      </c>
      <c r="B283" s="22" t="s">
        <v>20</v>
      </c>
      <c r="C283" s="53" t="s">
        <v>58</v>
      </c>
      <c r="D283" s="54" t="s">
        <v>91</v>
      </c>
      <c r="E283" s="53"/>
      <c r="F283" s="22" t="str">
        <f t="shared" si="12"/>
        <v>AOUT</v>
      </c>
      <c r="G283" s="61">
        <v>42949</v>
      </c>
      <c r="H283" s="55">
        <v>42952</v>
      </c>
      <c r="I283" s="22">
        <f t="shared" si="13"/>
        <v>3</v>
      </c>
      <c r="J283" s="63">
        <v>193</v>
      </c>
      <c r="K283" s="74" t="s">
        <v>56</v>
      </c>
      <c r="M283" s="23" t="str">
        <f t="shared" si="14"/>
        <v/>
      </c>
    </row>
    <row r="284" spans="1:13">
      <c r="A284" s="12" t="s">
        <v>73</v>
      </c>
      <c r="B284" s="22" t="s">
        <v>20</v>
      </c>
      <c r="C284" s="53" t="s">
        <v>58</v>
      </c>
      <c r="D284" s="54" t="s">
        <v>99</v>
      </c>
      <c r="E284" s="53"/>
      <c r="F284" s="22" t="str">
        <f t="shared" si="12"/>
        <v>AOUT</v>
      </c>
      <c r="G284" s="61">
        <v>42950</v>
      </c>
      <c r="H284" s="55">
        <v>42953</v>
      </c>
      <c r="I284" s="22">
        <f t="shared" si="13"/>
        <v>3</v>
      </c>
      <c r="J284" s="63">
        <v>165</v>
      </c>
      <c r="K284" s="74" t="s">
        <v>56</v>
      </c>
      <c r="M284" s="23" t="str">
        <f t="shared" si="14"/>
        <v/>
      </c>
    </row>
    <row r="285" spans="1:13">
      <c r="A285" s="12" t="s">
        <v>64</v>
      </c>
      <c r="B285" s="22" t="s">
        <v>20</v>
      </c>
      <c r="C285" s="53" t="s">
        <v>58</v>
      </c>
      <c r="D285" s="54" t="s">
        <v>93</v>
      </c>
      <c r="E285" s="53"/>
      <c r="F285" s="22" t="str">
        <f t="shared" si="12"/>
        <v>AOUT</v>
      </c>
      <c r="G285" s="61">
        <v>42951</v>
      </c>
      <c r="H285" s="55">
        <v>42954</v>
      </c>
      <c r="I285" s="22">
        <f t="shared" si="13"/>
        <v>3</v>
      </c>
      <c r="J285" s="63">
        <v>141</v>
      </c>
      <c r="K285" s="74" t="s">
        <v>56</v>
      </c>
      <c r="M285" s="23" t="str">
        <f t="shared" si="14"/>
        <v/>
      </c>
    </row>
    <row r="286" spans="1:13">
      <c r="A286" s="12" t="s">
        <v>65</v>
      </c>
      <c r="B286" s="22" t="s">
        <v>20</v>
      </c>
      <c r="C286" s="53" t="s">
        <v>59</v>
      </c>
      <c r="D286" s="54" t="s">
        <v>103</v>
      </c>
      <c r="E286" s="53"/>
      <c r="F286" s="22" t="str">
        <f t="shared" si="12"/>
        <v>AOUT</v>
      </c>
      <c r="G286" s="61">
        <v>42951</v>
      </c>
      <c r="H286" s="55">
        <v>42954</v>
      </c>
      <c r="I286" s="22">
        <f t="shared" si="13"/>
        <v>3</v>
      </c>
      <c r="J286" s="63">
        <v>177.32</v>
      </c>
      <c r="K286" s="74" t="s">
        <v>56</v>
      </c>
      <c r="M286" s="23" t="str">
        <f t="shared" si="14"/>
        <v/>
      </c>
    </row>
    <row r="287" spans="1:13">
      <c r="A287" s="12" t="s">
        <v>68</v>
      </c>
      <c r="B287" s="22" t="s">
        <v>20</v>
      </c>
      <c r="C287" s="53" t="s">
        <v>58</v>
      </c>
      <c r="D287" s="54" t="s">
        <v>87</v>
      </c>
      <c r="E287" s="53"/>
      <c r="F287" s="22" t="str">
        <f t="shared" si="12"/>
        <v>AOUT</v>
      </c>
      <c r="G287" s="61">
        <v>42951</v>
      </c>
      <c r="H287" s="55">
        <v>42954</v>
      </c>
      <c r="I287" s="22">
        <f t="shared" si="13"/>
        <v>3</v>
      </c>
      <c r="J287" s="63">
        <v>129</v>
      </c>
      <c r="K287" s="74" t="s">
        <v>56</v>
      </c>
      <c r="M287" s="23" t="str">
        <f t="shared" si="14"/>
        <v/>
      </c>
    </row>
    <row r="288" spans="1:13">
      <c r="A288" s="12" t="s">
        <v>77</v>
      </c>
      <c r="B288" s="22" t="s">
        <v>20</v>
      </c>
      <c r="C288" s="53" t="s">
        <v>58</v>
      </c>
      <c r="D288" s="54" t="s">
        <v>86</v>
      </c>
      <c r="E288" s="53"/>
      <c r="F288" s="22" t="str">
        <f t="shared" si="12"/>
        <v>AOUT</v>
      </c>
      <c r="G288" s="61">
        <v>42952</v>
      </c>
      <c r="H288" s="55">
        <v>42954</v>
      </c>
      <c r="I288" s="22">
        <f t="shared" si="13"/>
        <v>2</v>
      </c>
      <c r="J288" s="63">
        <v>127</v>
      </c>
      <c r="K288" s="74" t="s">
        <v>56</v>
      </c>
      <c r="M288" s="23" t="str">
        <f t="shared" si="14"/>
        <v/>
      </c>
    </row>
    <row r="289" spans="1:13">
      <c r="A289" s="12" t="s">
        <v>69</v>
      </c>
      <c r="B289" s="22" t="s">
        <v>20</v>
      </c>
      <c r="C289" s="53" t="s">
        <v>58</v>
      </c>
      <c r="D289" s="54" t="s">
        <v>83</v>
      </c>
      <c r="E289" s="53"/>
      <c r="F289" s="22" t="str">
        <f t="shared" si="12"/>
        <v>AOUT</v>
      </c>
      <c r="G289" s="61">
        <v>42952</v>
      </c>
      <c r="H289" s="55">
        <v>42955</v>
      </c>
      <c r="I289" s="22">
        <f t="shared" si="13"/>
        <v>3</v>
      </c>
      <c r="J289" s="63">
        <v>110</v>
      </c>
      <c r="K289" s="74" t="s">
        <v>56</v>
      </c>
      <c r="M289" s="23" t="str">
        <f t="shared" si="14"/>
        <v/>
      </c>
    </row>
    <row r="290" spans="1:13">
      <c r="A290" s="12" t="s">
        <v>72</v>
      </c>
      <c r="B290" s="22" t="s">
        <v>20</v>
      </c>
      <c r="C290" s="53" t="s">
        <v>58</v>
      </c>
      <c r="D290" s="52" t="s">
        <v>82</v>
      </c>
      <c r="E290" s="53"/>
      <c r="F290" s="22" t="str">
        <f t="shared" si="12"/>
        <v>AOUT</v>
      </c>
      <c r="G290" s="61">
        <v>42952</v>
      </c>
      <c r="H290" s="55">
        <v>42955</v>
      </c>
      <c r="I290" s="22">
        <f t="shared" si="13"/>
        <v>3</v>
      </c>
      <c r="J290" s="63">
        <v>251</v>
      </c>
      <c r="K290" s="74" t="s">
        <v>56</v>
      </c>
      <c r="M290" s="23" t="str">
        <f t="shared" si="14"/>
        <v/>
      </c>
    </row>
    <row r="291" spans="1:13">
      <c r="A291" s="12" t="s">
        <v>74</v>
      </c>
      <c r="B291" s="22" t="s">
        <v>20</v>
      </c>
      <c r="C291" s="53" t="s">
        <v>59</v>
      </c>
      <c r="D291" s="54" t="s">
        <v>105</v>
      </c>
      <c r="E291" s="53"/>
      <c r="F291" s="22" t="str">
        <f t="shared" si="12"/>
        <v>AOUT</v>
      </c>
      <c r="G291" s="61">
        <v>42953</v>
      </c>
      <c r="H291" s="55">
        <v>42958</v>
      </c>
      <c r="I291" s="22">
        <f t="shared" si="13"/>
        <v>5</v>
      </c>
      <c r="J291" s="63">
        <v>183.19</v>
      </c>
      <c r="K291" s="74" t="s">
        <v>56</v>
      </c>
      <c r="M291" s="23" t="str">
        <f t="shared" si="14"/>
        <v/>
      </c>
    </row>
    <row r="292" spans="1:13">
      <c r="A292" s="12" t="s">
        <v>64</v>
      </c>
      <c r="B292" s="22" t="s">
        <v>20</v>
      </c>
      <c r="C292" s="53" t="s">
        <v>58</v>
      </c>
      <c r="D292" s="54" t="s">
        <v>90</v>
      </c>
      <c r="E292" s="53"/>
      <c r="F292" s="22" t="str">
        <f t="shared" si="12"/>
        <v>AOUT</v>
      </c>
      <c r="G292" s="61">
        <v>42954</v>
      </c>
      <c r="H292" s="55">
        <v>42957</v>
      </c>
      <c r="I292" s="22">
        <f t="shared" si="13"/>
        <v>3</v>
      </c>
      <c r="J292" s="63">
        <v>140.74</v>
      </c>
      <c r="K292" s="74" t="s">
        <v>56</v>
      </c>
      <c r="M292" s="23" t="str">
        <f t="shared" si="14"/>
        <v/>
      </c>
    </row>
    <row r="293" spans="1:13">
      <c r="A293" s="12" t="s">
        <v>70</v>
      </c>
      <c r="B293" s="22" t="s">
        <v>20</v>
      </c>
      <c r="C293" s="53" t="s">
        <v>58</v>
      </c>
      <c r="D293" s="54" t="s">
        <v>91</v>
      </c>
      <c r="E293" s="53"/>
      <c r="F293" s="22" t="str">
        <f t="shared" si="12"/>
        <v>AOUT</v>
      </c>
      <c r="G293" s="61">
        <v>42954</v>
      </c>
      <c r="H293" s="55">
        <v>42957</v>
      </c>
      <c r="I293" s="22">
        <f t="shared" si="13"/>
        <v>3</v>
      </c>
      <c r="J293" s="63">
        <v>134.96</v>
      </c>
      <c r="K293" s="74" t="s">
        <v>56</v>
      </c>
      <c r="M293" s="23" t="str">
        <f t="shared" si="14"/>
        <v/>
      </c>
    </row>
    <row r="294" spans="1:13">
      <c r="A294" s="12" t="s">
        <v>77</v>
      </c>
      <c r="B294" s="22" t="s">
        <v>20</v>
      </c>
      <c r="C294" s="53" t="s">
        <v>58</v>
      </c>
      <c r="D294" s="54" t="s">
        <v>89</v>
      </c>
      <c r="E294" s="53"/>
      <c r="F294" s="22" t="str">
        <f t="shared" si="12"/>
        <v>AOUT</v>
      </c>
      <c r="G294" s="61">
        <v>42954</v>
      </c>
      <c r="H294" s="55">
        <v>42957</v>
      </c>
      <c r="I294" s="22">
        <f t="shared" si="13"/>
        <v>3</v>
      </c>
      <c r="J294" s="63">
        <v>189</v>
      </c>
      <c r="K294" s="74" t="s">
        <v>56</v>
      </c>
      <c r="M294" s="23" t="str">
        <f t="shared" si="14"/>
        <v/>
      </c>
    </row>
    <row r="295" spans="1:13">
      <c r="A295" s="12" t="s">
        <v>73</v>
      </c>
      <c r="B295" s="22" t="s">
        <v>20</v>
      </c>
      <c r="C295" s="53" t="s">
        <v>58</v>
      </c>
      <c r="D295" s="54" t="s">
        <v>90</v>
      </c>
      <c r="E295" s="53"/>
      <c r="F295" s="22" t="str">
        <f t="shared" si="12"/>
        <v>AOUT</v>
      </c>
      <c r="G295" s="61">
        <v>42954</v>
      </c>
      <c r="H295" s="55">
        <v>42958</v>
      </c>
      <c r="I295" s="22">
        <f t="shared" si="13"/>
        <v>4</v>
      </c>
      <c r="J295" s="63">
        <v>192.8</v>
      </c>
      <c r="K295" s="74" t="s">
        <v>56</v>
      </c>
      <c r="M295" s="23" t="str">
        <f t="shared" si="14"/>
        <v/>
      </c>
    </row>
    <row r="296" spans="1:13">
      <c r="A296" s="12" t="s">
        <v>65</v>
      </c>
      <c r="B296" s="22" t="s">
        <v>20</v>
      </c>
      <c r="C296" s="53" t="s">
        <v>58</v>
      </c>
      <c r="D296" s="54" t="s">
        <v>102</v>
      </c>
      <c r="E296" s="53"/>
      <c r="F296" s="22" t="str">
        <f t="shared" si="12"/>
        <v>AOUT</v>
      </c>
      <c r="G296" s="61">
        <v>42955</v>
      </c>
      <c r="H296" s="55">
        <v>42959</v>
      </c>
      <c r="I296" s="22">
        <f t="shared" si="13"/>
        <v>4</v>
      </c>
      <c r="J296" s="63">
        <v>174</v>
      </c>
      <c r="K296" s="74" t="s">
        <v>56</v>
      </c>
      <c r="M296" s="23" t="str">
        <f t="shared" si="14"/>
        <v/>
      </c>
    </row>
    <row r="297" spans="1:13">
      <c r="A297" s="12" t="s">
        <v>69</v>
      </c>
      <c r="B297" s="22" t="s">
        <v>20</v>
      </c>
      <c r="C297" s="53" t="s">
        <v>58</v>
      </c>
      <c r="D297" s="54" t="s">
        <v>95</v>
      </c>
      <c r="E297" s="53"/>
      <c r="F297" s="22" t="str">
        <f t="shared" si="12"/>
        <v>AOUT</v>
      </c>
      <c r="G297" s="61">
        <v>42955</v>
      </c>
      <c r="H297" s="55">
        <v>42957</v>
      </c>
      <c r="I297" s="22">
        <f t="shared" si="13"/>
        <v>2</v>
      </c>
      <c r="J297" s="63">
        <v>79</v>
      </c>
      <c r="K297" s="74" t="s">
        <v>56</v>
      </c>
      <c r="M297" s="23" t="str">
        <f t="shared" si="14"/>
        <v/>
      </c>
    </row>
    <row r="298" spans="1:13">
      <c r="A298" s="12" t="s">
        <v>72</v>
      </c>
      <c r="B298" s="22" t="s">
        <v>20</v>
      </c>
      <c r="C298" s="53" t="s">
        <v>59</v>
      </c>
      <c r="D298" s="54" t="s">
        <v>93</v>
      </c>
      <c r="E298" s="53"/>
      <c r="F298" s="22" t="str">
        <f t="shared" si="12"/>
        <v>AOUT</v>
      </c>
      <c r="G298" s="61">
        <v>42955</v>
      </c>
      <c r="H298" s="55">
        <v>42959</v>
      </c>
      <c r="I298" s="22">
        <f t="shared" si="13"/>
        <v>4</v>
      </c>
      <c r="J298" s="63">
        <v>348.68</v>
      </c>
      <c r="K298" s="74" t="s">
        <v>56</v>
      </c>
      <c r="M298" s="23" t="str">
        <f t="shared" si="14"/>
        <v/>
      </c>
    </row>
    <row r="299" spans="1:13">
      <c r="A299" s="12" t="s">
        <v>76</v>
      </c>
      <c r="B299" s="22" t="s">
        <v>20</v>
      </c>
      <c r="C299" s="53" t="s">
        <v>59</v>
      </c>
      <c r="D299" s="54" t="s">
        <v>88</v>
      </c>
      <c r="E299" s="53"/>
      <c r="F299" s="22" t="str">
        <f t="shared" si="12"/>
        <v>AOUT</v>
      </c>
      <c r="G299" s="61">
        <v>42955</v>
      </c>
      <c r="H299" s="55">
        <v>42960</v>
      </c>
      <c r="I299" s="22">
        <f t="shared" si="13"/>
        <v>5</v>
      </c>
      <c r="J299" s="63">
        <v>140.4</v>
      </c>
      <c r="K299" s="74" t="s">
        <v>56</v>
      </c>
      <c r="M299" s="23" t="str">
        <f t="shared" si="14"/>
        <v/>
      </c>
    </row>
    <row r="300" spans="1:13">
      <c r="A300" s="12" t="s">
        <v>77</v>
      </c>
      <c r="B300" s="22" t="s">
        <v>20</v>
      </c>
      <c r="C300" s="53" t="s">
        <v>58</v>
      </c>
      <c r="D300" s="54" t="s">
        <v>97</v>
      </c>
      <c r="E300" s="53"/>
      <c r="F300" s="22" t="str">
        <f t="shared" si="12"/>
        <v>AOUT</v>
      </c>
      <c r="G300" s="61">
        <v>42956</v>
      </c>
      <c r="H300" s="55">
        <v>42959</v>
      </c>
      <c r="I300" s="22">
        <f t="shared" si="13"/>
        <v>3</v>
      </c>
      <c r="J300" s="63">
        <v>158.1</v>
      </c>
      <c r="K300" s="74" t="s">
        <v>56</v>
      </c>
      <c r="M300" s="23" t="str">
        <f t="shared" si="14"/>
        <v/>
      </c>
    </row>
    <row r="301" spans="1:13">
      <c r="A301" s="12" t="s">
        <v>68</v>
      </c>
      <c r="B301" s="22" t="s">
        <v>20</v>
      </c>
      <c r="C301" s="53" t="s">
        <v>58</v>
      </c>
      <c r="D301" s="54" t="s">
        <v>104</v>
      </c>
      <c r="E301" s="53"/>
      <c r="F301" s="22" t="str">
        <f t="shared" si="12"/>
        <v>AOUT</v>
      </c>
      <c r="G301" s="61">
        <v>42956</v>
      </c>
      <c r="H301" s="55">
        <v>42958</v>
      </c>
      <c r="I301" s="22">
        <f t="shared" si="13"/>
        <v>2</v>
      </c>
      <c r="J301" s="63">
        <v>96.4</v>
      </c>
      <c r="K301" s="74" t="s">
        <v>56</v>
      </c>
      <c r="M301" s="23" t="str">
        <f t="shared" si="14"/>
        <v/>
      </c>
    </row>
    <row r="302" spans="1:13">
      <c r="A302" s="12" t="s">
        <v>64</v>
      </c>
      <c r="B302" s="22" t="s">
        <v>20</v>
      </c>
      <c r="C302" s="53" t="s">
        <v>59</v>
      </c>
      <c r="D302" s="54" t="s">
        <v>85</v>
      </c>
      <c r="E302" s="53"/>
      <c r="F302" s="22" t="str">
        <f t="shared" si="12"/>
        <v>AOUT</v>
      </c>
      <c r="G302" s="61">
        <v>42957</v>
      </c>
      <c r="H302" s="55">
        <v>42960</v>
      </c>
      <c r="I302" s="22">
        <f t="shared" si="13"/>
        <v>3</v>
      </c>
      <c r="J302" s="63">
        <v>137.94</v>
      </c>
      <c r="K302" s="74" t="s">
        <v>56</v>
      </c>
      <c r="M302" s="23" t="str">
        <f t="shared" si="14"/>
        <v/>
      </c>
    </row>
    <row r="303" spans="1:13">
      <c r="A303" s="12" t="s">
        <v>70</v>
      </c>
      <c r="B303" s="22" t="s">
        <v>20</v>
      </c>
      <c r="C303" s="53" t="s">
        <v>58</v>
      </c>
      <c r="D303" s="54" t="s">
        <v>102</v>
      </c>
      <c r="E303" s="53"/>
      <c r="F303" s="22" t="str">
        <f t="shared" si="12"/>
        <v>AOUT</v>
      </c>
      <c r="G303" s="61">
        <v>42957</v>
      </c>
      <c r="H303" s="55">
        <v>42960</v>
      </c>
      <c r="I303" s="22">
        <f t="shared" si="13"/>
        <v>3</v>
      </c>
      <c r="J303" s="63">
        <v>136</v>
      </c>
      <c r="K303" s="74" t="s">
        <v>56</v>
      </c>
      <c r="M303" s="23" t="str">
        <f t="shared" si="14"/>
        <v/>
      </c>
    </row>
    <row r="304" spans="1:13">
      <c r="A304" s="12" t="s">
        <v>69</v>
      </c>
      <c r="B304" s="22" t="s">
        <v>20</v>
      </c>
      <c r="C304" s="53" t="s">
        <v>58</v>
      </c>
      <c r="D304" s="54" t="s">
        <v>94</v>
      </c>
      <c r="E304" s="53"/>
      <c r="F304" s="22" t="str">
        <f t="shared" si="12"/>
        <v>AOUT</v>
      </c>
      <c r="G304" s="61">
        <v>42957</v>
      </c>
      <c r="H304" s="55">
        <v>42961</v>
      </c>
      <c r="I304" s="22">
        <f t="shared" si="13"/>
        <v>4</v>
      </c>
      <c r="J304" s="63">
        <v>135.91999999999999</v>
      </c>
      <c r="K304" s="74" t="s">
        <v>56</v>
      </c>
      <c r="M304" s="23" t="str">
        <f t="shared" si="14"/>
        <v/>
      </c>
    </row>
    <row r="305" spans="1:13">
      <c r="A305" s="12" t="s">
        <v>69</v>
      </c>
      <c r="B305" s="22" t="s">
        <v>20</v>
      </c>
      <c r="C305" s="53" t="s">
        <v>58</v>
      </c>
      <c r="D305" s="54" t="s">
        <v>95</v>
      </c>
      <c r="E305" s="53"/>
      <c r="F305" s="22" t="str">
        <f t="shared" si="12"/>
        <v>AOUT</v>
      </c>
      <c r="G305" s="61">
        <v>42957</v>
      </c>
      <c r="H305" s="55">
        <v>42961</v>
      </c>
      <c r="I305" s="22">
        <f t="shared" si="13"/>
        <v>4</v>
      </c>
      <c r="J305" s="63">
        <v>135.91999999999999</v>
      </c>
      <c r="K305" s="74" t="s">
        <v>56</v>
      </c>
      <c r="M305" s="23" t="str">
        <f t="shared" si="14"/>
        <v/>
      </c>
    </row>
    <row r="306" spans="1:13">
      <c r="A306" s="12" t="s">
        <v>69</v>
      </c>
      <c r="B306" s="22" t="s">
        <v>22</v>
      </c>
      <c r="C306" s="53" t="s">
        <v>59</v>
      </c>
      <c r="D306" s="54" t="s">
        <v>99</v>
      </c>
      <c r="E306" s="53"/>
      <c r="F306" s="22" t="str">
        <f t="shared" si="12"/>
        <v>AOUT</v>
      </c>
      <c r="G306" s="55">
        <v>42957</v>
      </c>
      <c r="H306" s="55">
        <v>42960</v>
      </c>
      <c r="I306" s="22">
        <f t="shared" si="13"/>
        <v>3</v>
      </c>
      <c r="J306" s="63">
        <v>140.4</v>
      </c>
      <c r="M306" s="23" t="str">
        <f t="shared" si="14"/>
        <v/>
      </c>
    </row>
    <row r="307" spans="1:13">
      <c r="A307" s="12" t="s">
        <v>68</v>
      </c>
      <c r="B307" s="22" t="s">
        <v>20</v>
      </c>
      <c r="C307" s="53" t="s">
        <v>81</v>
      </c>
      <c r="D307" s="54" t="s">
        <v>99</v>
      </c>
      <c r="E307" s="53"/>
      <c r="F307" s="22" t="str">
        <f t="shared" si="12"/>
        <v>AOUT</v>
      </c>
      <c r="G307" s="61">
        <v>42958</v>
      </c>
      <c r="H307" s="55">
        <v>42960</v>
      </c>
      <c r="I307" s="22">
        <f t="shared" si="13"/>
        <v>2</v>
      </c>
      <c r="J307" s="63">
        <v>90</v>
      </c>
      <c r="K307" s="74" t="s">
        <v>56</v>
      </c>
      <c r="M307" s="23" t="str">
        <f t="shared" si="14"/>
        <v/>
      </c>
    </row>
    <row r="308" spans="1:13">
      <c r="A308" s="12" t="s">
        <v>74</v>
      </c>
      <c r="B308" s="22" t="s">
        <v>20</v>
      </c>
      <c r="C308" s="53" t="s">
        <v>58</v>
      </c>
      <c r="D308" s="54" t="s">
        <v>98</v>
      </c>
      <c r="E308" s="53"/>
      <c r="F308" s="22" t="str">
        <f t="shared" si="12"/>
        <v>AOUT</v>
      </c>
      <c r="G308" s="61">
        <v>42958</v>
      </c>
      <c r="H308" s="55">
        <v>42960</v>
      </c>
      <c r="I308" s="22">
        <f t="shared" si="13"/>
        <v>2</v>
      </c>
      <c r="J308" s="63">
        <v>88</v>
      </c>
      <c r="K308" s="74" t="s">
        <v>56</v>
      </c>
      <c r="M308" s="23" t="str">
        <f t="shared" si="14"/>
        <v/>
      </c>
    </row>
    <row r="309" spans="1:13">
      <c r="A309" s="12" t="s">
        <v>65</v>
      </c>
      <c r="B309" s="22" t="s">
        <v>20</v>
      </c>
      <c r="C309" s="53" t="s">
        <v>58</v>
      </c>
      <c r="D309" s="54" t="s">
        <v>101</v>
      </c>
      <c r="E309" s="53"/>
      <c r="F309" s="22" t="str">
        <f t="shared" si="12"/>
        <v>AOUT</v>
      </c>
      <c r="G309" s="61">
        <v>42959</v>
      </c>
      <c r="H309" s="55">
        <v>42962</v>
      </c>
      <c r="I309" s="22">
        <f t="shared" si="13"/>
        <v>3</v>
      </c>
      <c r="J309" s="63">
        <v>136</v>
      </c>
      <c r="K309" s="74" t="s">
        <v>56</v>
      </c>
      <c r="M309" s="23" t="str">
        <f t="shared" si="14"/>
        <v/>
      </c>
    </row>
    <row r="310" spans="1:13">
      <c r="A310" s="12" t="s">
        <v>77</v>
      </c>
      <c r="B310" s="22" t="s">
        <v>20</v>
      </c>
      <c r="C310" s="53" t="s">
        <v>58</v>
      </c>
      <c r="D310" s="54" t="s">
        <v>105</v>
      </c>
      <c r="E310" s="53"/>
      <c r="F310" s="22" t="str">
        <f t="shared" si="12"/>
        <v>AOUT</v>
      </c>
      <c r="G310" s="61">
        <v>42959</v>
      </c>
      <c r="H310" s="55">
        <v>42962</v>
      </c>
      <c r="I310" s="22">
        <f t="shared" si="13"/>
        <v>3</v>
      </c>
      <c r="J310" s="63">
        <v>236.18</v>
      </c>
      <c r="K310" s="74" t="s">
        <v>56</v>
      </c>
      <c r="M310" s="23" t="str">
        <f t="shared" si="14"/>
        <v/>
      </c>
    </row>
    <row r="311" spans="1:13">
      <c r="A311" s="12" t="s">
        <v>77</v>
      </c>
      <c r="B311" s="22" t="s">
        <v>21</v>
      </c>
      <c r="C311" s="53" t="s">
        <v>58</v>
      </c>
      <c r="D311" s="54" t="s">
        <v>100</v>
      </c>
      <c r="E311" s="53"/>
      <c r="F311" s="22" t="str">
        <f t="shared" si="12"/>
        <v>AOUT</v>
      </c>
      <c r="G311" s="55">
        <v>42959</v>
      </c>
      <c r="H311" s="55">
        <v>42962</v>
      </c>
      <c r="I311" s="22">
        <f t="shared" si="13"/>
        <v>3</v>
      </c>
      <c r="J311" s="63">
        <v>20</v>
      </c>
      <c r="M311" s="23" t="str">
        <f t="shared" si="14"/>
        <v/>
      </c>
    </row>
    <row r="312" spans="1:13">
      <c r="A312" s="12" t="s">
        <v>71</v>
      </c>
      <c r="B312" s="22" t="s">
        <v>20</v>
      </c>
      <c r="C312" s="53" t="s">
        <v>58</v>
      </c>
      <c r="D312" s="54" t="s">
        <v>89</v>
      </c>
      <c r="E312" s="53"/>
      <c r="F312" s="22" t="str">
        <f t="shared" si="12"/>
        <v>AOUT</v>
      </c>
      <c r="G312" s="61">
        <v>42959</v>
      </c>
      <c r="H312" s="55">
        <v>42960</v>
      </c>
      <c r="I312" s="22">
        <f t="shared" si="13"/>
        <v>1</v>
      </c>
      <c r="J312" s="63">
        <v>39</v>
      </c>
      <c r="K312" s="74" t="s">
        <v>56</v>
      </c>
      <c r="M312" s="23" t="str">
        <f t="shared" si="14"/>
        <v/>
      </c>
    </row>
    <row r="313" spans="1:13">
      <c r="A313" s="12" t="s">
        <v>72</v>
      </c>
      <c r="B313" s="22" t="s">
        <v>20</v>
      </c>
      <c r="C313" s="53" t="s">
        <v>58</v>
      </c>
      <c r="D313" s="54" t="s">
        <v>92</v>
      </c>
      <c r="E313" s="53"/>
      <c r="F313" s="22" t="str">
        <f t="shared" si="12"/>
        <v>AOUT</v>
      </c>
      <c r="G313" s="61">
        <v>42959</v>
      </c>
      <c r="H313" s="55">
        <v>42962</v>
      </c>
      <c r="I313" s="22">
        <f t="shared" si="13"/>
        <v>3</v>
      </c>
      <c r="J313" s="63">
        <v>300</v>
      </c>
      <c r="K313" s="74" t="s">
        <v>56</v>
      </c>
      <c r="M313" s="23" t="str">
        <f t="shared" si="14"/>
        <v/>
      </c>
    </row>
    <row r="314" spans="1:13">
      <c r="A314" s="12" t="s">
        <v>73</v>
      </c>
      <c r="B314" s="22" t="s">
        <v>20</v>
      </c>
      <c r="C314" s="53" t="s">
        <v>58</v>
      </c>
      <c r="D314" s="54" t="s">
        <v>92</v>
      </c>
      <c r="E314" s="53"/>
      <c r="F314" s="22" t="str">
        <f t="shared" si="12"/>
        <v>AOUT</v>
      </c>
      <c r="G314" s="61">
        <v>42959</v>
      </c>
      <c r="H314" s="55">
        <v>42962</v>
      </c>
      <c r="I314" s="22">
        <f t="shared" si="13"/>
        <v>3</v>
      </c>
      <c r="J314" s="63">
        <v>141</v>
      </c>
      <c r="K314" s="74" t="s">
        <v>56</v>
      </c>
      <c r="M314" s="23" t="str">
        <f t="shared" si="14"/>
        <v/>
      </c>
    </row>
    <row r="315" spans="1:13">
      <c r="A315" s="12" t="s">
        <v>70</v>
      </c>
      <c r="B315" s="22" t="s">
        <v>20</v>
      </c>
      <c r="C315" s="53" t="s">
        <v>58</v>
      </c>
      <c r="D315" s="54" t="s">
        <v>103</v>
      </c>
      <c r="E315" s="53"/>
      <c r="F315" s="22" t="str">
        <f t="shared" si="12"/>
        <v>AOUT</v>
      </c>
      <c r="G315" s="61">
        <v>42960</v>
      </c>
      <c r="H315" s="55">
        <v>42962</v>
      </c>
      <c r="I315" s="22">
        <f t="shared" si="13"/>
        <v>2</v>
      </c>
      <c r="J315" s="63">
        <v>96</v>
      </c>
      <c r="K315" s="74" t="s">
        <v>56</v>
      </c>
      <c r="M315" s="23" t="str">
        <f t="shared" si="14"/>
        <v/>
      </c>
    </row>
    <row r="316" spans="1:13">
      <c r="A316" s="12" t="s">
        <v>68</v>
      </c>
      <c r="B316" s="22" t="s">
        <v>20</v>
      </c>
      <c r="C316" s="53" t="s">
        <v>59</v>
      </c>
      <c r="D316" s="54" t="s">
        <v>98</v>
      </c>
      <c r="E316" s="53"/>
      <c r="F316" s="22" t="str">
        <f t="shared" si="12"/>
        <v>AOUT</v>
      </c>
      <c r="G316" s="61">
        <v>42960</v>
      </c>
      <c r="H316" s="55">
        <v>42963</v>
      </c>
      <c r="I316" s="22">
        <f t="shared" si="13"/>
        <v>3</v>
      </c>
      <c r="J316" s="63">
        <v>162.16999999999999</v>
      </c>
      <c r="K316" s="74" t="s">
        <v>56</v>
      </c>
      <c r="M316" s="23" t="str">
        <f t="shared" si="14"/>
        <v/>
      </c>
    </row>
    <row r="317" spans="1:13">
      <c r="A317" s="12" t="s">
        <v>71</v>
      </c>
      <c r="B317" s="22" t="s">
        <v>20</v>
      </c>
      <c r="C317" s="53" t="s">
        <v>58</v>
      </c>
      <c r="D317" s="54" t="s">
        <v>100</v>
      </c>
      <c r="E317" s="53"/>
      <c r="F317" s="22" t="str">
        <f t="shared" si="12"/>
        <v>AOUT</v>
      </c>
      <c r="G317" s="61">
        <v>42960</v>
      </c>
      <c r="H317" s="55">
        <v>42963</v>
      </c>
      <c r="I317" s="22">
        <f t="shared" si="13"/>
        <v>3</v>
      </c>
      <c r="J317" s="63">
        <v>136</v>
      </c>
      <c r="K317" s="74" t="s">
        <v>56</v>
      </c>
      <c r="M317" s="23" t="str">
        <f t="shared" si="14"/>
        <v/>
      </c>
    </row>
    <row r="318" spans="1:13">
      <c r="A318" s="12" t="s">
        <v>76</v>
      </c>
      <c r="B318" s="22" t="s">
        <v>20</v>
      </c>
      <c r="C318" s="53" t="s">
        <v>81</v>
      </c>
      <c r="D318" s="54" t="s">
        <v>90</v>
      </c>
      <c r="E318" s="53"/>
      <c r="F318" s="22" t="str">
        <f t="shared" si="12"/>
        <v>AOUT</v>
      </c>
      <c r="G318" s="61">
        <v>42960</v>
      </c>
      <c r="H318" s="55">
        <v>42962</v>
      </c>
      <c r="I318" s="22">
        <f t="shared" si="13"/>
        <v>2</v>
      </c>
      <c r="J318" s="63">
        <v>70</v>
      </c>
      <c r="K318" s="74" t="s">
        <v>56</v>
      </c>
      <c r="M318" s="23" t="str">
        <f t="shared" si="14"/>
        <v/>
      </c>
    </row>
    <row r="319" spans="1:13">
      <c r="A319" s="12" t="s">
        <v>64</v>
      </c>
      <c r="B319" s="22" t="s">
        <v>20</v>
      </c>
      <c r="C319" s="53" t="s">
        <v>58</v>
      </c>
      <c r="D319" s="54" t="s">
        <v>103</v>
      </c>
      <c r="E319" s="53"/>
      <c r="F319" s="22" t="str">
        <f t="shared" si="12"/>
        <v>AOUT</v>
      </c>
      <c r="G319" s="61">
        <v>42961</v>
      </c>
      <c r="H319" s="55">
        <v>42966</v>
      </c>
      <c r="I319" s="22">
        <f t="shared" si="13"/>
        <v>5</v>
      </c>
      <c r="J319" s="63">
        <v>221.72</v>
      </c>
      <c r="K319" s="74" t="s">
        <v>56</v>
      </c>
      <c r="M319" s="23" t="str">
        <f t="shared" si="14"/>
        <v/>
      </c>
    </row>
    <row r="320" spans="1:13">
      <c r="A320" s="12" t="s">
        <v>69</v>
      </c>
      <c r="B320" s="22" t="s">
        <v>20</v>
      </c>
      <c r="C320" s="53" t="s">
        <v>59</v>
      </c>
      <c r="D320" s="54" t="s">
        <v>93</v>
      </c>
      <c r="E320" s="53"/>
      <c r="F320" s="22" t="str">
        <f t="shared" si="12"/>
        <v>AOUT</v>
      </c>
      <c r="G320" s="61">
        <v>42961</v>
      </c>
      <c r="H320" s="55">
        <v>42963</v>
      </c>
      <c r="I320" s="22">
        <f t="shared" si="13"/>
        <v>2</v>
      </c>
      <c r="J320" s="63">
        <v>72.42</v>
      </c>
      <c r="K320" s="74" t="s">
        <v>56</v>
      </c>
      <c r="M320" s="23" t="str">
        <f t="shared" si="14"/>
        <v/>
      </c>
    </row>
    <row r="321" spans="1:13">
      <c r="A321" s="12" t="s">
        <v>74</v>
      </c>
      <c r="B321" s="22" t="s">
        <v>20</v>
      </c>
      <c r="C321" s="53" t="s">
        <v>59</v>
      </c>
      <c r="D321" s="54" t="s">
        <v>96</v>
      </c>
      <c r="E321" s="53"/>
      <c r="F321" s="22" t="str">
        <f t="shared" si="12"/>
        <v>AOUT</v>
      </c>
      <c r="G321" s="61">
        <v>42961</v>
      </c>
      <c r="H321" s="55">
        <v>42965</v>
      </c>
      <c r="I321" s="22">
        <f t="shared" si="13"/>
        <v>4</v>
      </c>
      <c r="J321" s="63">
        <v>158.01</v>
      </c>
      <c r="K321" s="74" t="s">
        <v>56</v>
      </c>
      <c r="M321" s="23" t="str">
        <f t="shared" si="14"/>
        <v/>
      </c>
    </row>
    <row r="322" spans="1:13">
      <c r="A322" s="12" t="s">
        <v>65</v>
      </c>
      <c r="B322" s="22" t="s">
        <v>20</v>
      </c>
      <c r="C322" s="53" t="s">
        <v>58</v>
      </c>
      <c r="D322" s="54" t="s">
        <v>90</v>
      </c>
      <c r="E322" s="53"/>
      <c r="F322" s="22" t="str">
        <f t="shared" ref="F322:F385" si="15">IF(H322="","",CHOOSE(MONTH(H322),"JANVIER","FEVRIER","MARS","AVRIL","MAI","JUIN","JUILLET","AOUT","SEPTEMBRE","OCTOBRE","NOVEMBRE","DECEMBRE"))</f>
        <v>AOUT</v>
      </c>
      <c r="G322" s="61">
        <v>42962</v>
      </c>
      <c r="H322" s="55">
        <v>42965</v>
      </c>
      <c r="I322" s="22">
        <f t="shared" ref="I322:I385" si="16">H322-G322</f>
        <v>3</v>
      </c>
      <c r="J322" s="63">
        <v>130</v>
      </c>
      <c r="K322" s="74" t="s">
        <v>56</v>
      </c>
      <c r="M322" s="23" t="str">
        <f t="shared" si="14"/>
        <v/>
      </c>
    </row>
    <row r="323" spans="1:13">
      <c r="A323" s="12" t="s">
        <v>70</v>
      </c>
      <c r="B323" s="22" t="s">
        <v>20</v>
      </c>
      <c r="C323" s="53" t="s">
        <v>58</v>
      </c>
      <c r="D323" s="54" t="s">
        <v>101</v>
      </c>
      <c r="E323" s="53"/>
      <c r="F323" s="22" t="str">
        <f t="shared" si="15"/>
        <v>AOUT</v>
      </c>
      <c r="G323" s="61">
        <v>42962</v>
      </c>
      <c r="H323" s="55">
        <v>42966</v>
      </c>
      <c r="I323" s="22">
        <f t="shared" si="16"/>
        <v>4</v>
      </c>
      <c r="J323" s="63">
        <v>173.52</v>
      </c>
      <c r="K323" s="74" t="s">
        <v>56</v>
      </c>
      <c r="M323" s="23" t="str">
        <f t="shared" ref="M323:M386" si="17">IF(MONTH(G323)=MONTH(H323),"","X")</f>
        <v/>
      </c>
    </row>
    <row r="324" spans="1:13">
      <c r="A324" s="12" t="s">
        <v>77</v>
      </c>
      <c r="B324" s="22" t="s">
        <v>20</v>
      </c>
      <c r="C324" s="53" t="s">
        <v>58</v>
      </c>
      <c r="D324" s="54" t="s">
        <v>104</v>
      </c>
      <c r="E324" s="53"/>
      <c r="F324" s="22" t="str">
        <f t="shared" si="15"/>
        <v>AOUT</v>
      </c>
      <c r="G324" s="61">
        <v>42962</v>
      </c>
      <c r="H324" s="55">
        <v>42966</v>
      </c>
      <c r="I324" s="22">
        <f t="shared" si="16"/>
        <v>4</v>
      </c>
      <c r="J324" s="63">
        <v>231.36</v>
      </c>
      <c r="K324" s="74" t="s">
        <v>56</v>
      </c>
      <c r="M324" s="23" t="str">
        <f t="shared" si="17"/>
        <v/>
      </c>
    </row>
    <row r="325" spans="1:13">
      <c r="A325" s="12" t="s">
        <v>72</v>
      </c>
      <c r="B325" s="22" t="s">
        <v>20</v>
      </c>
      <c r="C325" s="53" t="s">
        <v>59</v>
      </c>
      <c r="D325" s="54" t="s">
        <v>98</v>
      </c>
      <c r="E325" s="53"/>
      <c r="F325" s="22" t="str">
        <f t="shared" si="15"/>
        <v>AOUT</v>
      </c>
      <c r="G325" s="61">
        <v>42962</v>
      </c>
      <c r="H325" s="55">
        <v>42972</v>
      </c>
      <c r="I325" s="22">
        <f t="shared" si="16"/>
        <v>10</v>
      </c>
      <c r="J325" s="63">
        <v>767</v>
      </c>
      <c r="K325" s="74" t="s">
        <v>56</v>
      </c>
      <c r="M325" s="23" t="str">
        <f t="shared" si="17"/>
        <v/>
      </c>
    </row>
    <row r="326" spans="1:13">
      <c r="A326" s="12" t="s">
        <v>76</v>
      </c>
      <c r="B326" s="22" t="s">
        <v>20</v>
      </c>
      <c r="C326" s="53" t="s">
        <v>58</v>
      </c>
      <c r="D326" s="54" t="s">
        <v>85</v>
      </c>
      <c r="E326" s="53"/>
      <c r="F326" s="22" t="str">
        <f t="shared" si="15"/>
        <v>AOUT</v>
      </c>
      <c r="G326" s="61">
        <v>42962</v>
      </c>
      <c r="H326" s="55">
        <v>42965</v>
      </c>
      <c r="I326" s="22">
        <f t="shared" si="16"/>
        <v>3</v>
      </c>
      <c r="J326" s="63">
        <v>120.5</v>
      </c>
      <c r="K326" s="74" t="s">
        <v>56</v>
      </c>
      <c r="M326" s="23" t="str">
        <f t="shared" si="17"/>
        <v/>
      </c>
    </row>
    <row r="327" spans="1:13">
      <c r="A327" s="12" t="s">
        <v>68</v>
      </c>
      <c r="B327" s="22" t="s">
        <v>20</v>
      </c>
      <c r="C327" s="53" t="s">
        <v>58</v>
      </c>
      <c r="D327" s="54" t="s">
        <v>100</v>
      </c>
      <c r="E327" s="53"/>
      <c r="F327" s="22" t="str">
        <f t="shared" si="15"/>
        <v>AOUT</v>
      </c>
      <c r="G327" s="61">
        <v>42963</v>
      </c>
      <c r="H327" s="55">
        <v>42967</v>
      </c>
      <c r="I327" s="22">
        <f t="shared" si="16"/>
        <v>4</v>
      </c>
      <c r="J327" s="63">
        <v>166</v>
      </c>
      <c r="K327" s="74" t="s">
        <v>56</v>
      </c>
      <c r="M327" s="23" t="str">
        <f t="shared" si="17"/>
        <v/>
      </c>
    </row>
    <row r="328" spans="1:13">
      <c r="A328" s="12" t="s">
        <v>71</v>
      </c>
      <c r="B328" s="22" t="s">
        <v>20</v>
      </c>
      <c r="C328" s="53" t="s">
        <v>58</v>
      </c>
      <c r="D328" s="54" t="s">
        <v>83</v>
      </c>
      <c r="E328" s="53"/>
      <c r="F328" s="22" t="str">
        <f t="shared" si="15"/>
        <v>AOUT</v>
      </c>
      <c r="G328" s="61">
        <v>42963</v>
      </c>
      <c r="H328" s="55">
        <v>42969</v>
      </c>
      <c r="I328" s="22">
        <f t="shared" si="16"/>
        <v>6</v>
      </c>
      <c r="J328" s="63">
        <v>263</v>
      </c>
      <c r="K328" s="74" t="s">
        <v>56</v>
      </c>
      <c r="M328" s="23" t="str">
        <f t="shared" si="17"/>
        <v/>
      </c>
    </row>
    <row r="329" spans="1:13">
      <c r="A329" s="12" t="s">
        <v>69</v>
      </c>
      <c r="B329" s="22" t="s">
        <v>20</v>
      </c>
      <c r="C329" s="53" t="s">
        <v>81</v>
      </c>
      <c r="D329" s="54" t="s">
        <v>96</v>
      </c>
      <c r="E329" s="53"/>
      <c r="F329" s="22" t="str">
        <f t="shared" si="15"/>
        <v>AOUT</v>
      </c>
      <c r="G329" s="61">
        <v>42963</v>
      </c>
      <c r="H329" s="55">
        <v>42965</v>
      </c>
      <c r="I329" s="22">
        <f t="shared" si="16"/>
        <v>2</v>
      </c>
      <c r="J329" s="63">
        <v>80</v>
      </c>
      <c r="K329" s="74" t="s">
        <v>56</v>
      </c>
      <c r="M329" s="23" t="str">
        <f t="shared" si="17"/>
        <v/>
      </c>
    </row>
    <row r="330" spans="1:13">
      <c r="A330" s="12" t="s">
        <v>73</v>
      </c>
      <c r="B330" s="22" t="s">
        <v>20</v>
      </c>
      <c r="C330" s="53" t="s">
        <v>58</v>
      </c>
      <c r="D330" s="54" t="s">
        <v>92</v>
      </c>
      <c r="E330" s="53"/>
      <c r="F330" s="22" t="str">
        <f t="shared" si="15"/>
        <v>AOUT</v>
      </c>
      <c r="G330" s="61">
        <v>42963</v>
      </c>
      <c r="H330" s="55">
        <v>42967</v>
      </c>
      <c r="I330" s="22">
        <f t="shared" si="16"/>
        <v>4</v>
      </c>
      <c r="J330" s="63">
        <v>205</v>
      </c>
      <c r="K330" s="74" t="s">
        <v>56</v>
      </c>
      <c r="M330" s="23" t="str">
        <f t="shared" si="17"/>
        <v/>
      </c>
    </row>
    <row r="331" spans="1:13">
      <c r="A331" s="12" t="s">
        <v>71</v>
      </c>
      <c r="B331" s="22" t="s">
        <v>22</v>
      </c>
      <c r="C331" s="53" t="s">
        <v>58</v>
      </c>
      <c r="D331" s="53" t="s">
        <v>102</v>
      </c>
      <c r="E331" s="53"/>
      <c r="F331" s="22" t="str">
        <f t="shared" si="15"/>
        <v>SEPTEMBRE</v>
      </c>
      <c r="G331" s="55">
        <v>42964</v>
      </c>
      <c r="H331" s="55">
        <v>42979</v>
      </c>
      <c r="I331" s="22">
        <f t="shared" si="16"/>
        <v>15</v>
      </c>
      <c r="J331" s="63">
        <v>285</v>
      </c>
      <c r="M331" s="23" t="str">
        <f t="shared" si="17"/>
        <v>X</v>
      </c>
    </row>
    <row r="332" spans="1:13">
      <c r="A332" s="12" t="s">
        <v>65</v>
      </c>
      <c r="B332" s="22" t="s">
        <v>20</v>
      </c>
      <c r="C332" s="53" t="s">
        <v>58</v>
      </c>
      <c r="D332" s="54" t="s">
        <v>99</v>
      </c>
      <c r="E332" s="53"/>
      <c r="F332" s="22" t="str">
        <f t="shared" si="15"/>
        <v>AOUT</v>
      </c>
      <c r="G332" s="61">
        <v>42965</v>
      </c>
      <c r="H332" s="55">
        <v>42968</v>
      </c>
      <c r="I332" s="22">
        <f t="shared" si="16"/>
        <v>3</v>
      </c>
      <c r="J332" s="63">
        <v>136</v>
      </c>
      <c r="K332" s="74" t="s">
        <v>56</v>
      </c>
      <c r="M332" s="23" t="str">
        <f t="shared" si="17"/>
        <v/>
      </c>
    </row>
    <row r="333" spans="1:13">
      <c r="A333" s="12" t="s">
        <v>69</v>
      </c>
      <c r="B333" s="22" t="s">
        <v>20</v>
      </c>
      <c r="C333" s="53" t="s">
        <v>58</v>
      </c>
      <c r="D333" s="54" t="s">
        <v>87</v>
      </c>
      <c r="E333" s="53"/>
      <c r="F333" s="22" t="str">
        <f t="shared" si="15"/>
        <v>AOUT</v>
      </c>
      <c r="G333" s="61">
        <v>42965</v>
      </c>
      <c r="H333" s="55">
        <v>42969</v>
      </c>
      <c r="I333" s="22">
        <f t="shared" si="16"/>
        <v>4</v>
      </c>
      <c r="J333" s="63">
        <v>138.82</v>
      </c>
      <c r="K333" s="74" t="s">
        <v>56</v>
      </c>
      <c r="M333" s="23" t="str">
        <f t="shared" si="17"/>
        <v/>
      </c>
    </row>
    <row r="334" spans="1:13">
      <c r="A334" s="12" t="s">
        <v>76</v>
      </c>
      <c r="B334" s="22" t="s">
        <v>20</v>
      </c>
      <c r="C334" s="53" t="s">
        <v>58</v>
      </c>
      <c r="D334" s="52" t="s">
        <v>82</v>
      </c>
      <c r="E334" s="53"/>
      <c r="F334" s="22" t="str">
        <f t="shared" si="15"/>
        <v>AOUT</v>
      </c>
      <c r="G334" s="61">
        <v>42965</v>
      </c>
      <c r="H334" s="55">
        <v>42968</v>
      </c>
      <c r="I334" s="22">
        <f t="shared" si="16"/>
        <v>3</v>
      </c>
      <c r="J334" s="63">
        <v>106.04</v>
      </c>
      <c r="K334" s="74" t="s">
        <v>56</v>
      </c>
      <c r="M334" s="23" t="str">
        <f t="shared" si="17"/>
        <v/>
      </c>
    </row>
    <row r="335" spans="1:13">
      <c r="A335" s="12" t="s">
        <v>64</v>
      </c>
      <c r="B335" s="22" t="s">
        <v>20</v>
      </c>
      <c r="C335" s="53" t="s">
        <v>58</v>
      </c>
      <c r="D335" s="54" t="s">
        <v>89</v>
      </c>
      <c r="E335" s="53"/>
      <c r="F335" s="22" t="str">
        <f t="shared" si="15"/>
        <v>AOUT</v>
      </c>
      <c r="G335" s="61">
        <v>42966</v>
      </c>
      <c r="H335" s="55">
        <v>42969</v>
      </c>
      <c r="I335" s="22">
        <f t="shared" si="16"/>
        <v>3</v>
      </c>
      <c r="J335" s="63">
        <v>140.74</v>
      </c>
      <c r="K335" s="74" t="s">
        <v>56</v>
      </c>
      <c r="M335" s="23" t="str">
        <f t="shared" si="17"/>
        <v/>
      </c>
    </row>
    <row r="336" spans="1:13">
      <c r="A336" s="12" t="s">
        <v>70</v>
      </c>
      <c r="B336" s="22" t="s">
        <v>20</v>
      </c>
      <c r="C336" s="53" t="s">
        <v>58</v>
      </c>
      <c r="D336" s="54" t="s">
        <v>89</v>
      </c>
      <c r="E336" s="53"/>
      <c r="F336" s="22" t="str">
        <f t="shared" si="15"/>
        <v>AOUT</v>
      </c>
      <c r="G336" s="61">
        <v>42966</v>
      </c>
      <c r="H336" s="55">
        <v>42969</v>
      </c>
      <c r="I336" s="22">
        <f t="shared" si="16"/>
        <v>3</v>
      </c>
      <c r="J336" s="63">
        <v>130</v>
      </c>
      <c r="K336" s="74" t="s">
        <v>56</v>
      </c>
      <c r="M336" s="23" t="str">
        <f t="shared" si="17"/>
        <v/>
      </c>
    </row>
    <row r="337" spans="1:13">
      <c r="A337" s="12" t="s">
        <v>77</v>
      </c>
      <c r="B337" s="22" t="s">
        <v>20</v>
      </c>
      <c r="C337" s="53" t="s">
        <v>58</v>
      </c>
      <c r="D337" s="54" t="s">
        <v>97</v>
      </c>
      <c r="E337" s="53"/>
      <c r="F337" s="22" t="str">
        <f t="shared" si="15"/>
        <v>AOUT</v>
      </c>
      <c r="G337" s="61">
        <v>42966</v>
      </c>
      <c r="H337" s="55">
        <v>42968</v>
      </c>
      <c r="I337" s="22">
        <f t="shared" si="16"/>
        <v>2</v>
      </c>
      <c r="J337" s="63">
        <v>86.76</v>
      </c>
      <c r="K337" s="74" t="s">
        <v>56</v>
      </c>
      <c r="M337" s="23" t="str">
        <f t="shared" si="17"/>
        <v/>
      </c>
    </row>
    <row r="338" spans="1:13">
      <c r="A338" s="12" t="s">
        <v>68</v>
      </c>
      <c r="B338" s="22" t="s">
        <v>20</v>
      </c>
      <c r="C338" s="53" t="s">
        <v>58</v>
      </c>
      <c r="D338" s="54" t="s">
        <v>102</v>
      </c>
      <c r="E338" s="53"/>
      <c r="F338" s="22" t="str">
        <f t="shared" si="15"/>
        <v>AOUT</v>
      </c>
      <c r="G338" s="61">
        <v>42967</v>
      </c>
      <c r="H338" s="55">
        <v>42969</v>
      </c>
      <c r="I338" s="22">
        <f t="shared" si="16"/>
        <v>2</v>
      </c>
      <c r="J338" s="63">
        <v>92.54</v>
      </c>
      <c r="K338" s="74" t="s">
        <v>56</v>
      </c>
      <c r="M338" s="23" t="str">
        <f t="shared" si="17"/>
        <v/>
      </c>
    </row>
    <row r="339" spans="1:13">
      <c r="A339" s="12" t="s">
        <v>65</v>
      </c>
      <c r="B339" s="22" t="s">
        <v>20</v>
      </c>
      <c r="C339" s="53" t="s">
        <v>58</v>
      </c>
      <c r="D339" s="54" t="s">
        <v>101</v>
      </c>
      <c r="E339" s="53"/>
      <c r="F339" s="22" t="str">
        <f t="shared" si="15"/>
        <v>AOUT</v>
      </c>
      <c r="G339" s="61">
        <v>42968</v>
      </c>
      <c r="H339" s="55">
        <v>42970</v>
      </c>
      <c r="I339" s="22">
        <f t="shared" si="16"/>
        <v>2</v>
      </c>
      <c r="J339" s="63">
        <v>92.54</v>
      </c>
      <c r="K339" s="74" t="s">
        <v>56</v>
      </c>
      <c r="M339" s="23" t="str">
        <f t="shared" si="17"/>
        <v/>
      </c>
    </row>
    <row r="340" spans="1:13">
      <c r="A340" s="12" t="s">
        <v>77</v>
      </c>
      <c r="B340" s="22" t="s">
        <v>20</v>
      </c>
      <c r="C340" s="53" t="s">
        <v>58</v>
      </c>
      <c r="D340" s="54" t="s">
        <v>95</v>
      </c>
      <c r="E340" s="53"/>
      <c r="F340" s="22" t="str">
        <f t="shared" si="15"/>
        <v>AOUT</v>
      </c>
      <c r="G340" s="61">
        <v>42968</v>
      </c>
      <c r="H340" s="55">
        <v>42971</v>
      </c>
      <c r="I340" s="22">
        <f t="shared" si="16"/>
        <v>3</v>
      </c>
      <c r="J340" s="63">
        <v>149.41999999999999</v>
      </c>
      <c r="K340" s="74" t="s">
        <v>56</v>
      </c>
      <c r="M340" s="23" t="str">
        <f t="shared" si="17"/>
        <v/>
      </c>
    </row>
    <row r="341" spans="1:13">
      <c r="A341" s="12" t="s">
        <v>76</v>
      </c>
      <c r="B341" s="22" t="s">
        <v>20</v>
      </c>
      <c r="C341" s="53" t="s">
        <v>59</v>
      </c>
      <c r="D341" s="53" t="s">
        <v>98</v>
      </c>
      <c r="E341" s="53"/>
      <c r="F341" s="22" t="str">
        <f t="shared" si="15"/>
        <v>SEPTEMBRE</v>
      </c>
      <c r="G341" s="55">
        <v>42968</v>
      </c>
      <c r="H341" s="55">
        <v>42979</v>
      </c>
      <c r="I341" s="22">
        <f t="shared" si="16"/>
        <v>11</v>
      </c>
      <c r="J341" s="63">
        <v>308</v>
      </c>
      <c r="K341" s="74" t="s">
        <v>56</v>
      </c>
      <c r="M341" s="23" t="str">
        <f t="shared" si="17"/>
        <v>X</v>
      </c>
    </row>
    <row r="342" spans="1:13">
      <c r="A342" s="12" t="s">
        <v>73</v>
      </c>
      <c r="B342" s="22" t="s">
        <v>20</v>
      </c>
      <c r="C342" s="53" t="s">
        <v>81</v>
      </c>
      <c r="D342" s="54" t="s">
        <v>84</v>
      </c>
      <c r="E342" s="53"/>
      <c r="F342" s="22" t="str">
        <f t="shared" si="15"/>
        <v>AOUT</v>
      </c>
      <c r="G342" s="61">
        <v>42968</v>
      </c>
      <c r="H342" s="55">
        <v>42971</v>
      </c>
      <c r="I342" s="22">
        <f t="shared" si="16"/>
        <v>3</v>
      </c>
      <c r="J342" s="63">
        <v>120</v>
      </c>
      <c r="K342" s="74" t="s">
        <v>56</v>
      </c>
      <c r="M342" s="23" t="str">
        <f t="shared" si="17"/>
        <v/>
      </c>
    </row>
    <row r="343" spans="1:13">
      <c r="A343" s="12" t="s">
        <v>70</v>
      </c>
      <c r="B343" s="22" t="s">
        <v>20</v>
      </c>
      <c r="C343" s="53" t="s">
        <v>58</v>
      </c>
      <c r="D343" s="54" t="s">
        <v>98</v>
      </c>
      <c r="E343" s="53"/>
      <c r="F343" s="22" t="str">
        <f t="shared" si="15"/>
        <v>AOUT</v>
      </c>
      <c r="G343" s="61">
        <v>42969</v>
      </c>
      <c r="H343" s="55">
        <v>42972</v>
      </c>
      <c r="I343" s="22">
        <f t="shared" si="16"/>
        <v>3</v>
      </c>
      <c r="J343" s="63">
        <v>136</v>
      </c>
      <c r="K343" s="74" t="s">
        <v>56</v>
      </c>
      <c r="M343" s="23" t="str">
        <f t="shared" si="17"/>
        <v/>
      </c>
    </row>
    <row r="344" spans="1:13">
      <c r="A344" s="12" t="s">
        <v>68</v>
      </c>
      <c r="B344" s="22" t="s">
        <v>20</v>
      </c>
      <c r="C344" s="53" t="s">
        <v>58</v>
      </c>
      <c r="D344" s="54" t="s">
        <v>94</v>
      </c>
      <c r="E344" s="53"/>
      <c r="F344" s="22" t="str">
        <f t="shared" si="15"/>
        <v>AOUT</v>
      </c>
      <c r="G344" s="61">
        <v>42969</v>
      </c>
      <c r="H344" s="55">
        <v>42972</v>
      </c>
      <c r="I344" s="22">
        <f t="shared" si="16"/>
        <v>3</v>
      </c>
      <c r="J344" s="63">
        <v>149.41999999999999</v>
      </c>
      <c r="K344" s="74" t="s">
        <v>56</v>
      </c>
      <c r="M344" s="23" t="str">
        <f t="shared" si="17"/>
        <v/>
      </c>
    </row>
    <row r="345" spans="1:13">
      <c r="A345" s="12" t="s">
        <v>71</v>
      </c>
      <c r="B345" s="22" t="s">
        <v>20</v>
      </c>
      <c r="C345" s="53" t="s">
        <v>58</v>
      </c>
      <c r="D345" s="54" t="s">
        <v>91</v>
      </c>
      <c r="E345" s="53"/>
      <c r="F345" s="22" t="str">
        <f t="shared" si="15"/>
        <v>AOUT</v>
      </c>
      <c r="G345" s="61">
        <v>42969</v>
      </c>
      <c r="H345" s="55">
        <v>42972</v>
      </c>
      <c r="I345" s="22">
        <f t="shared" si="16"/>
        <v>3</v>
      </c>
      <c r="J345" s="63">
        <v>141</v>
      </c>
      <c r="K345" s="74" t="s">
        <v>56</v>
      </c>
      <c r="M345" s="23" t="str">
        <f t="shared" si="17"/>
        <v/>
      </c>
    </row>
    <row r="346" spans="1:13">
      <c r="A346" s="12" t="s">
        <v>69</v>
      </c>
      <c r="B346" s="22" t="s">
        <v>20</v>
      </c>
      <c r="C346" s="53" t="s">
        <v>58</v>
      </c>
      <c r="D346" s="54" t="s">
        <v>94</v>
      </c>
      <c r="E346" s="53"/>
      <c r="F346" s="22" t="str">
        <f t="shared" si="15"/>
        <v>AOUT</v>
      </c>
      <c r="G346" s="61">
        <v>42969</v>
      </c>
      <c r="H346" s="55">
        <v>42971</v>
      </c>
      <c r="I346" s="22">
        <f t="shared" si="16"/>
        <v>2</v>
      </c>
      <c r="J346" s="63">
        <v>73.260000000000005</v>
      </c>
      <c r="K346" s="74" t="s">
        <v>56</v>
      </c>
      <c r="M346" s="23" t="str">
        <f t="shared" si="17"/>
        <v/>
      </c>
    </row>
    <row r="347" spans="1:13">
      <c r="A347" s="12" t="s">
        <v>74</v>
      </c>
      <c r="B347" s="22" t="s">
        <v>20</v>
      </c>
      <c r="C347" s="53" t="s">
        <v>58</v>
      </c>
      <c r="D347" s="54" t="s">
        <v>88</v>
      </c>
      <c r="E347" s="53"/>
      <c r="F347" s="22" t="str">
        <f t="shared" si="15"/>
        <v>AOUT</v>
      </c>
      <c r="G347" s="61">
        <v>42969</v>
      </c>
      <c r="H347" s="55">
        <v>42974</v>
      </c>
      <c r="I347" s="22">
        <f t="shared" si="16"/>
        <v>5</v>
      </c>
      <c r="J347" s="63">
        <v>187.98</v>
      </c>
      <c r="K347" s="74" t="s">
        <v>56</v>
      </c>
      <c r="M347" s="23" t="str">
        <f t="shared" si="17"/>
        <v/>
      </c>
    </row>
    <row r="348" spans="1:13">
      <c r="A348" s="12" t="s">
        <v>65</v>
      </c>
      <c r="B348" s="22" t="s">
        <v>20</v>
      </c>
      <c r="C348" s="53" t="s">
        <v>58</v>
      </c>
      <c r="D348" s="54" t="s">
        <v>97</v>
      </c>
      <c r="E348" s="53"/>
      <c r="F348" s="22" t="str">
        <f t="shared" si="15"/>
        <v>AOUT</v>
      </c>
      <c r="G348" s="61">
        <v>42970</v>
      </c>
      <c r="H348" s="55">
        <v>42973</v>
      </c>
      <c r="I348" s="22">
        <f t="shared" si="16"/>
        <v>3</v>
      </c>
      <c r="J348" s="63">
        <v>136</v>
      </c>
      <c r="K348" s="74" t="s">
        <v>56</v>
      </c>
      <c r="M348" s="23" t="str">
        <f t="shared" si="17"/>
        <v/>
      </c>
    </row>
    <row r="349" spans="1:13">
      <c r="A349" s="12" t="s">
        <v>77</v>
      </c>
      <c r="B349" s="22" t="s">
        <v>20</v>
      </c>
      <c r="C349" s="53" t="s">
        <v>58</v>
      </c>
      <c r="D349" s="54" t="s">
        <v>107</v>
      </c>
      <c r="E349" s="53"/>
      <c r="F349" s="22" t="str">
        <f t="shared" si="15"/>
        <v>AOUT</v>
      </c>
      <c r="G349" s="61">
        <v>42971</v>
      </c>
      <c r="H349" s="55">
        <v>42973</v>
      </c>
      <c r="I349" s="22">
        <f t="shared" si="16"/>
        <v>2</v>
      </c>
      <c r="J349" s="63">
        <v>106.04</v>
      </c>
      <c r="K349" s="74" t="s">
        <v>56</v>
      </c>
      <c r="M349" s="23" t="str">
        <f t="shared" si="17"/>
        <v/>
      </c>
    </row>
    <row r="350" spans="1:13">
      <c r="A350" s="12" t="s">
        <v>69</v>
      </c>
      <c r="B350" s="22" t="s">
        <v>20</v>
      </c>
      <c r="C350" s="53" t="s">
        <v>58</v>
      </c>
      <c r="D350" s="54" t="s">
        <v>105</v>
      </c>
      <c r="E350" s="53"/>
      <c r="F350" s="22" t="str">
        <f t="shared" si="15"/>
        <v>AOUT</v>
      </c>
      <c r="G350" s="61">
        <v>42971</v>
      </c>
      <c r="H350" s="55">
        <v>42974</v>
      </c>
      <c r="I350" s="22">
        <f t="shared" si="16"/>
        <v>3</v>
      </c>
      <c r="J350" s="63">
        <v>101</v>
      </c>
      <c r="K350" s="74" t="s">
        <v>56</v>
      </c>
      <c r="M350" s="23" t="str">
        <f t="shared" si="17"/>
        <v/>
      </c>
    </row>
    <row r="351" spans="1:13">
      <c r="A351" s="12" t="s">
        <v>73</v>
      </c>
      <c r="B351" s="22" t="s">
        <v>20</v>
      </c>
      <c r="C351" s="53" t="s">
        <v>58</v>
      </c>
      <c r="D351" s="54" t="s">
        <v>96</v>
      </c>
      <c r="E351" s="53"/>
      <c r="F351" s="22" t="str">
        <f t="shared" si="15"/>
        <v>AOUT</v>
      </c>
      <c r="G351" s="61">
        <v>42971</v>
      </c>
      <c r="H351" s="55">
        <v>42974</v>
      </c>
      <c r="I351" s="22">
        <f t="shared" si="16"/>
        <v>3</v>
      </c>
      <c r="J351" s="63">
        <v>136</v>
      </c>
      <c r="K351" s="74" t="s">
        <v>56</v>
      </c>
      <c r="M351" s="23" t="str">
        <f t="shared" si="17"/>
        <v/>
      </c>
    </row>
    <row r="352" spans="1:13">
      <c r="A352" s="12" t="s">
        <v>68</v>
      </c>
      <c r="B352" s="22" t="s">
        <v>20</v>
      </c>
      <c r="C352" s="53" t="s">
        <v>59</v>
      </c>
      <c r="D352" s="54" t="s">
        <v>106</v>
      </c>
      <c r="E352" s="53"/>
      <c r="F352" s="22" t="str">
        <f t="shared" si="15"/>
        <v>AOUT</v>
      </c>
      <c r="G352" s="61">
        <v>42972</v>
      </c>
      <c r="H352" s="55">
        <v>42975</v>
      </c>
      <c r="I352" s="22">
        <f t="shared" si="16"/>
        <v>3</v>
      </c>
      <c r="J352" s="63">
        <v>102.44</v>
      </c>
      <c r="K352" s="74" t="s">
        <v>56</v>
      </c>
      <c r="M352" s="23" t="str">
        <f t="shared" si="17"/>
        <v/>
      </c>
    </row>
    <row r="353" spans="1:13">
      <c r="A353" s="12" t="s">
        <v>71</v>
      </c>
      <c r="B353" s="22" t="s">
        <v>20</v>
      </c>
      <c r="C353" s="53" t="s">
        <v>58</v>
      </c>
      <c r="D353" s="54" t="s">
        <v>88</v>
      </c>
      <c r="E353" s="53"/>
      <c r="F353" s="22" t="str">
        <f t="shared" si="15"/>
        <v>AOUT</v>
      </c>
      <c r="G353" s="61">
        <v>42972</v>
      </c>
      <c r="H353" s="55">
        <v>42975</v>
      </c>
      <c r="I353" s="22">
        <f t="shared" si="16"/>
        <v>3</v>
      </c>
      <c r="J353" s="63">
        <v>129.18</v>
      </c>
      <c r="K353" s="74" t="s">
        <v>56</v>
      </c>
      <c r="M353" s="23" t="str">
        <f t="shared" si="17"/>
        <v/>
      </c>
    </row>
    <row r="354" spans="1:13">
      <c r="A354" s="12" t="s">
        <v>70</v>
      </c>
      <c r="B354" s="22" t="s">
        <v>20</v>
      </c>
      <c r="C354" s="53" t="s">
        <v>59</v>
      </c>
      <c r="D354" s="54" t="s">
        <v>104</v>
      </c>
      <c r="E354" s="53"/>
      <c r="F354" s="22" t="str">
        <f t="shared" si="15"/>
        <v>AOUT</v>
      </c>
      <c r="G354" s="61">
        <v>42973</v>
      </c>
      <c r="H354" s="55">
        <v>42977</v>
      </c>
      <c r="I354" s="22">
        <f t="shared" si="16"/>
        <v>4</v>
      </c>
      <c r="J354" s="63">
        <v>179.76</v>
      </c>
      <c r="K354" s="74" t="s">
        <v>56</v>
      </c>
      <c r="M354" s="23" t="str">
        <f t="shared" si="17"/>
        <v/>
      </c>
    </row>
    <row r="355" spans="1:13">
      <c r="A355" s="12" t="s">
        <v>77</v>
      </c>
      <c r="B355" s="22" t="s">
        <v>20</v>
      </c>
      <c r="C355" s="53" t="s">
        <v>58</v>
      </c>
      <c r="D355" s="54" t="s">
        <v>107</v>
      </c>
      <c r="E355" s="53"/>
      <c r="F355" s="22" t="str">
        <f t="shared" si="15"/>
        <v>AOUT</v>
      </c>
      <c r="G355" s="61">
        <v>42973</v>
      </c>
      <c r="H355" s="55">
        <v>42977</v>
      </c>
      <c r="I355" s="22">
        <f t="shared" si="16"/>
        <v>4</v>
      </c>
      <c r="J355" s="63">
        <v>251</v>
      </c>
      <c r="K355" s="74" t="s">
        <v>56</v>
      </c>
      <c r="M355" s="23" t="str">
        <f t="shared" si="17"/>
        <v/>
      </c>
    </row>
    <row r="356" spans="1:13">
      <c r="A356" s="12" t="s">
        <v>72</v>
      </c>
      <c r="B356" s="22" t="s">
        <v>20</v>
      </c>
      <c r="C356" s="53" t="s">
        <v>59</v>
      </c>
      <c r="D356" s="53" t="s">
        <v>106</v>
      </c>
      <c r="E356" s="53"/>
      <c r="F356" s="22" t="str">
        <f t="shared" si="15"/>
        <v>SEPTEMBRE</v>
      </c>
      <c r="G356" s="55">
        <v>42973</v>
      </c>
      <c r="H356" s="55">
        <v>42979</v>
      </c>
      <c r="I356" s="22">
        <f t="shared" si="16"/>
        <v>6</v>
      </c>
      <c r="J356" s="63">
        <v>354</v>
      </c>
      <c r="K356" s="74" t="s">
        <v>56</v>
      </c>
      <c r="M356" s="23" t="str">
        <f t="shared" si="17"/>
        <v>X</v>
      </c>
    </row>
    <row r="357" spans="1:13">
      <c r="A357" s="12" t="s">
        <v>69</v>
      </c>
      <c r="B357" s="22" t="s">
        <v>20</v>
      </c>
      <c r="C357" s="53" t="s">
        <v>58</v>
      </c>
      <c r="D357" s="54" t="s">
        <v>86</v>
      </c>
      <c r="E357" s="53"/>
      <c r="F357" s="22" t="str">
        <f t="shared" si="15"/>
        <v>AOUT</v>
      </c>
      <c r="G357" s="61">
        <v>42974</v>
      </c>
      <c r="H357" s="55">
        <v>42978</v>
      </c>
      <c r="I357" s="22">
        <f t="shared" si="16"/>
        <v>4</v>
      </c>
      <c r="J357" s="63">
        <v>138</v>
      </c>
      <c r="K357" s="74" t="s">
        <v>56</v>
      </c>
      <c r="M357" s="23" t="str">
        <f t="shared" si="17"/>
        <v/>
      </c>
    </row>
    <row r="358" spans="1:13">
      <c r="A358" s="12" t="s">
        <v>73</v>
      </c>
      <c r="B358" s="22" t="s">
        <v>20</v>
      </c>
      <c r="C358" s="53" t="s">
        <v>58</v>
      </c>
      <c r="D358" s="54" t="s">
        <v>100</v>
      </c>
      <c r="E358" s="53"/>
      <c r="F358" s="22" t="str">
        <f t="shared" si="15"/>
        <v>AOUT</v>
      </c>
      <c r="G358" s="61">
        <v>42974</v>
      </c>
      <c r="H358" s="55">
        <v>42976</v>
      </c>
      <c r="I358" s="22">
        <f t="shared" si="16"/>
        <v>2</v>
      </c>
      <c r="J358" s="63">
        <v>92.54</v>
      </c>
      <c r="K358" s="74" t="s">
        <v>56</v>
      </c>
      <c r="M358" s="23" t="str">
        <f t="shared" si="17"/>
        <v/>
      </c>
    </row>
    <row r="359" spans="1:13">
      <c r="A359" s="12" t="s">
        <v>68</v>
      </c>
      <c r="B359" s="22" t="s">
        <v>22</v>
      </c>
      <c r="C359" s="53" t="s">
        <v>59</v>
      </c>
      <c r="D359" s="53" t="s">
        <v>92</v>
      </c>
      <c r="E359" s="53"/>
      <c r="F359" s="22" t="str">
        <f t="shared" si="15"/>
        <v>SEPTEMBRE</v>
      </c>
      <c r="G359" s="55">
        <v>42975</v>
      </c>
      <c r="H359" s="55">
        <v>42979</v>
      </c>
      <c r="I359" s="22">
        <f t="shared" si="16"/>
        <v>4</v>
      </c>
      <c r="J359" s="63">
        <v>0</v>
      </c>
      <c r="M359" s="23" t="str">
        <f t="shared" si="17"/>
        <v>X</v>
      </c>
    </row>
    <row r="360" spans="1:13">
      <c r="A360" s="12" t="s">
        <v>71</v>
      </c>
      <c r="B360" s="22" t="s">
        <v>20</v>
      </c>
      <c r="C360" s="53" t="s">
        <v>58</v>
      </c>
      <c r="D360" s="53" t="s">
        <v>98</v>
      </c>
      <c r="E360" s="53"/>
      <c r="F360" s="22" t="str">
        <f t="shared" si="15"/>
        <v>SEPTEMBRE</v>
      </c>
      <c r="G360" s="55">
        <v>42975</v>
      </c>
      <c r="H360" s="55">
        <v>42979</v>
      </c>
      <c r="I360" s="22">
        <f t="shared" si="16"/>
        <v>4</v>
      </c>
      <c r="J360" s="63">
        <v>184</v>
      </c>
      <c r="K360" s="74" t="s">
        <v>56</v>
      </c>
      <c r="M360" s="23" t="str">
        <f t="shared" si="17"/>
        <v>X</v>
      </c>
    </row>
    <row r="361" spans="1:13">
      <c r="A361" s="12" t="s">
        <v>74</v>
      </c>
      <c r="B361" s="22" t="s">
        <v>20</v>
      </c>
      <c r="C361" s="53" t="s">
        <v>58</v>
      </c>
      <c r="D361" s="53" t="s">
        <v>102</v>
      </c>
      <c r="E361" s="53"/>
      <c r="F361" s="22" t="str">
        <f t="shared" si="15"/>
        <v>SEPTEMBRE</v>
      </c>
      <c r="G361" s="55">
        <v>42975</v>
      </c>
      <c r="H361" s="55">
        <v>42979</v>
      </c>
      <c r="I361" s="22">
        <f t="shared" si="16"/>
        <v>4</v>
      </c>
      <c r="J361" s="63">
        <v>156</v>
      </c>
      <c r="K361" s="74" t="s">
        <v>56</v>
      </c>
      <c r="M361" s="23" t="str">
        <f t="shared" si="17"/>
        <v>X</v>
      </c>
    </row>
    <row r="362" spans="1:13">
      <c r="A362" s="12" t="s">
        <v>68</v>
      </c>
      <c r="B362" s="22" t="s">
        <v>20</v>
      </c>
      <c r="C362" s="53" t="s">
        <v>58</v>
      </c>
      <c r="D362" s="53" t="s">
        <v>102</v>
      </c>
      <c r="E362" s="53"/>
      <c r="F362" s="22" t="str">
        <f t="shared" si="15"/>
        <v>SEPTEMBRE</v>
      </c>
      <c r="G362" s="55">
        <v>42976</v>
      </c>
      <c r="H362" s="55">
        <v>42979</v>
      </c>
      <c r="I362" s="22">
        <f t="shared" si="16"/>
        <v>3</v>
      </c>
      <c r="J362" s="63">
        <v>138</v>
      </c>
      <c r="K362" s="74" t="s">
        <v>56</v>
      </c>
      <c r="M362" s="23" t="str">
        <f t="shared" si="17"/>
        <v>X</v>
      </c>
    </row>
    <row r="363" spans="1:13">
      <c r="A363" s="12" t="s">
        <v>73</v>
      </c>
      <c r="B363" s="22" t="s">
        <v>20</v>
      </c>
      <c r="C363" s="53" t="s">
        <v>81</v>
      </c>
      <c r="D363" s="53" t="s">
        <v>85</v>
      </c>
      <c r="E363" s="53"/>
      <c r="F363" s="22" t="str">
        <f t="shared" si="15"/>
        <v>SEPTEMBRE</v>
      </c>
      <c r="G363" s="55">
        <v>42976</v>
      </c>
      <c r="H363" s="55">
        <v>42979</v>
      </c>
      <c r="I363" s="22">
        <f t="shared" si="16"/>
        <v>3</v>
      </c>
      <c r="J363" s="63">
        <v>120</v>
      </c>
      <c r="K363" s="74" t="s">
        <v>56</v>
      </c>
      <c r="M363" s="23" t="str">
        <f t="shared" si="17"/>
        <v>X</v>
      </c>
    </row>
    <row r="364" spans="1:13">
      <c r="A364" s="12" t="s">
        <v>70</v>
      </c>
      <c r="B364" s="22" t="s">
        <v>20</v>
      </c>
      <c r="C364" s="53" t="s">
        <v>58</v>
      </c>
      <c r="D364" s="53" t="s">
        <v>84</v>
      </c>
      <c r="E364" s="53"/>
      <c r="F364" s="22" t="str">
        <f t="shared" si="15"/>
        <v>SEPTEMBRE</v>
      </c>
      <c r="G364" s="55">
        <v>42977</v>
      </c>
      <c r="H364" s="55">
        <v>42979</v>
      </c>
      <c r="I364" s="22">
        <f t="shared" si="16"/>
        <v>2</v>
      </c>
      <c r="J364" s="63">
        <v>92</v>
      </c>
      <c r="K364" s="74" t="s">
        <v>56</v>
      </c>
      <c r="M364" s="23" t="str">
        <f t="shared" si="17"/>
        <v>X</v>
      </c>
    </row>
    <row r="365" spans="1:13">
      <c r="A365" s="12" t="s">
        <v>65</v>
      </c>
      <c r="B365" s="22" t="s">
        <v>20</v>
      </c>
      <c r="C365" s="53" t="s">
        <v>59</v>
      </c>
      <c r="D365" s="53" t="s">
        <v>96</v>
      </c>
      <c r="E365" s="53"/>
      <c r="F365" s="22" t="str">
        <f t="shared" si="15"/>
        <v>SEPTEMBRE</v>
      </c>
      <c r="G365" s="55">
        <v>42978</v>
      </c>
      <c r="H365" s="55">
        <v>42979</v>
      </c>
      <c r="I365" s="22">
        <f t="shared" si="16"/>
        <v>1</v>
      </c>
      <c r="J365" s="63">
        <v>71</v>
      </c>
      <c r="K365" s="74" t="s">
        <v>56</v>
      </c>
      <c r="M365" s="23" t="str">
        <f t="shared" si="17"/>
        <v>X</v>
      </c>
    </row>
    <row r="366" spans="1:13">
      <c r="A366" s="12" t="s">
        <v>69</v>
      </c>
      <c r="B366" s="22" t="s">
        <v>20</v>
      </c>
      <c r="C366" s="53" t="s">
        <v>81</v>
      </c>
      <c r="D366" s="54" t="s">
        <v>101</v>
      </c>
      <c r="E366" s="53"/>
      <c r="F366" s="22" t="str">
        <f t="shared" si="15"/>
        <v>SEPTEMBRE</v>
      </c>
      <c r="G366" s="55">
        <v>42978</v>
      </c>
      <c r="H366" s="55">
        <v>42979</v>
      </c>
      <c r="I366" s="22">
        <f t="shared" si="16"/>
        <v>1</v>
      </c>
      <c r="J366" s="63">
        <v>35</v>
      </c>
      <c r="K366" s="74" t="s">
        <v>56</v>
      </c>
      <c r="M366" s="23" t="str">
        <f t="shared" si="17"/>
        <v>X</v>
      </c>
    </row>
    <row r="367" spans="1:13">
      <c r="A367" s="12" t="s">
        <v>71</v>
      </c>
      <c r="B367" s="22" t="s">
        <v>22</v>
      </c>
      <c r="C367" s="53" t="s">
        <v>58</v>
      </c>
      <c r="D367" s="53" t="s">
        <v>102</v>
      </c>
      <c r="E367" s="53"/>
      <c r="F367" s="22" t="str">
        <f t="shared" si="15"/>
        <v>SEPTEMBRE</v>
      </c>
      <c r="G367" s="55">
        <v>42979</v>
      </c>
      <c r="H367" s="55">
        <v>42979</v>
      </c>
      <c r="I367" s="22">
        <f t="shared" si="16"/>
        <v>0</v>
      </c>
      <c r="J367" s="63">
        <v>0</v>
      </c>
      <c r="M367" s="23" t="str">
        <f t="shared" si="17"/>
        <v/>
      </c>
    </row>
    <row r="368" spans="1:13">
      <c r="A368" s="12" t="s">
        <v>76</v>
      </c>
      <c r="B368" s="22" t="s">
        <v>20</v>
      </c>
      <c r="C368" s="53" t="s">
        <v>59</v>
      </c>
      <c r="D368" s="53" t="s">
        <v>98</v>
      </c>
      <c r="E368" s="53"/>
      <c r="F368" s="22" t="str">
        <f t="shared" si="15"/>
        <v>SEPTEMBRE</v>
      </c>
      <c r="G368" s="55">
        <v>42979</v>
      </c>
      <c r="H368" s="55">
        <v>42979</v>
      </c>
      <c r="I368" s="22">
        <f t="shared" si="16"/>
        <v>0</v>
      </c>
      <c r="J368" s="63">
        <v>0</v>
      </c>
      <c r="K368" s="74" t="s">
        <v>56</v>
      </c>
      <c r="M368" s="23" t="str">
        <f t="shared" si="17"/>
        <v/>
      </c>
    </row>
    <row r="369" spans="1:13">
      <c r="A369" s="12" t="s">
        <v>72</v>
      </c>
      <c r="B369" s="22" t="s">
        <v>20</v>
      </c>
      <c r="C369" s="53" t="s">
        <v>59</v>
      </c>
      <c r="D369" s="53" t="s">
        <v>106</v>
      </c>
      <c r="E369" s="53"/>
      <c r="F369" s="22" t="str">
        <f t="shared" si="15"/>
        <v>SEPTEMBRE</v>
      </c>
      <c r="G369" s="55">
        <v>42979</v>
      </c>
      <c r="H369" s="55">
        <v>42979</v>
      </c>
      <c r="I369" s="22">
        <f t="shared" si="16"/>
        <v>0</v>
      </c>
      <c r="J369" s="63">
        <v>0</v>
      </c>
      <c r="K369" s="74" t="s">
        <v>56</v>
      </c>
      <c r="M369" s="23" t="str">
        <f t="shared" si="17"/>
        <v/>
      </c>
    </row>
    <row r="370" spans="1:13">
      <c r="A370" s="12" t="s">
        <v>68</v>
      </c>
      <c r="B370" s="22" t="s">
        <v>22</v>
      </c>
      <c r="C370" s="53" t="s">
        <v>59</v>
      </c>
      <c r="D370" s="53" t="s">
        <v>92</v>
      </c>
      <c r="E370" s="53"/>
      <c r="F370" s="22" t="str">
        <f t="shared" si="15"/>
        <v>SEPTEMBRE</v>
      </c>
      <c r="G370" s="55">
        <v>42979</v>
      </c>
      <c r="H370" s="55">
        <v>42979</v>
      </c>
      <c r="I370" s="22">
        <f t="shared" si="16"/>
        <v>0</v>
      </c>
      <c r="J370" s="63">
        <v>0</v>
      </c>
      <c r="M370" s="23" t="str">
        <f t="shared" si="17"/>
        <v/>
      </c>
    </row>
    <row r="371" spans="1:13">
      <c r="A371" s="12" t="s">
        <v>71</v>
      </c>
      <c r="B371" s="22" t="s">
        <v>20</v>
      </c>
      <c r="C371" s="53" t="s">
        <v>58</v>
      </c>
      <c r="D371" s="53" t="s">
        <v>98</v>
      </c>
      <c r="E371" s="53"/>
      <c r="F371" s="22" t="str">
        <f t="shared" si="15"/>
        <v>SEPTEMBRE</v>
      </c>
      <c r="G371" s="55">
        <v>42979</v>
      </c>
      <c r="H371" s="55">
        <v>42979</v>
      </c>
      <c r="I371" s="22">
        <f t="shared" si="16"/>
        <v>0</v>
      </c>
      <c r="J371" s="63">
        <v>0</v>
      </c>
      <c r="K371" s="74" t="s">
        <v>56</v>
      </c>
      <c r="M371" s="23" t="str">
        <f t="shared" si="17"/>
        <v/>
      </c>
    </row>
    <row r="372" spans="1:13">
      <c r="A372" s="12" t="s">
        <v>74</v>
      </c>
      <c r="B372" s="22" t="s">
        <v>20</v>
      </c>
      <c r="C372" s="53" t="s">
        <v>58</v>
      </c>
      <c r="D372" s="53" t="s">
        <v>102</v>
      </c>
      <c r="E372" s="53"/>
      <c r="F372" s="22" t="str">
        <f t="shared" si="15"/>
        <v>SEPTEMBRE</v>
      </c>
      <c r="G372" s="55">
        <v>42979</v>
      </c>
      <c r="H372" s="55">
        <v>42979</v>
      </c>
      <c r="I372" s="22">
        <f t="shared" si="16"/>
        <v>0</v>
      </c>
      <c r="J372" s="63">
        <v>0</v>
      </c>
      <c r="K372" s="74" t="s">
        <v>56</v>
      </c>
      <c r="M372" s="23" t="str">
        <f t="shared" si="17"/>
        <v/>
      </c>
    </row>
    <row r="373" spans="1:13">
      <c r="A373" s="12" t="s">
        <v>68</v>
      </c>
      <c r="B373" s="22" t="s">
        <v>20</v>
      </c>
      <c r="C373" s="53" t="s">
        <v>58</v>
      </c>
      <c r="D373" s="53" t="s">
        <v>102</v>
      </c>
      <c r="E373" s="53"/>
      <c r="F373" s="22" t="str">
        <f t="shared" si="15"/>
        <v>SEPTEMBRE</v>
      </c>
      <c r="G373" s="55">
        <v>42979</v>
      </c>
      <c r="H373" s="55">
        <v>42979</v>
      </c>
      <c r="I373" s="22">
        <f t="shared" si="16"/>
        <v>0</v>
      </c>
      <c r="J373" s="63">
        <v>0</v>
      </c>
      <c r="K373" s="74" t="s">
        <v>56</v>
      </c>
      <c r="M373" s="23" t="str">
        <f t="shared" si="17"/>
        <v/>
      </c>
    </row>
    <row r="374" spans="1:13">
      <c r="A374" s="12" t="s">
        <v>73</v>
      </c>
      <c r="B374" s="22" t="s">
        <v>20</v>
      </c>
      <c r="C374" s="53" t="s">
        <v>81</v>
      </c>
      <c r="D374" s="53" t="s">
        <v>85</v>
      </c>
      <c r="E374" s="53"/>
      <c r="F374" s="22" t="str">
        <f t="shared" si="15"/>
        <v>SEPTEMBRE</v>
      </c>
      <c r="G374" s="55">
        <v>42979</v>
      </c>
      <c r="H374" s="55">
        <v>42979</v>
      </c>
      <c r="I374" s="22">
        <f t="shared" si="16"/>
        <v>0</v>
      </c>
      <c r="J374" s="63">
        <v>0</v>
      </c>
      <c r="K374" s="74" t="s">
        <v>56</v>
      </c>
      <c r="M374" s="23" t="str">
        <f t="shared" si="17"/>
        <v/>
      </c>
    </row>
    <row r="375" spans="1:13">
      <c r="A375" s="12" t="s">
        <v>70</v>
      </c>
      <c r="B375" s="22" t="s">
        <v>20</v>
      </c>
      <c r="C375" s="53" t="s">
        <v>58</v>
      </c>
      <c r="D375" s="53" t="s">
        <v>84</v>
      </c>
      <c r="E375" s="53"/>
      <c r="F375" s="22" t="str">
        <f t="shared" si="15"/>
        <v>SEPTEMBRE</v>
      </c>
      <c r="G375" s="55">
        <v>42979</v>
      </c>
      <c r="H375" s="55">
        <v>42979</v>
      </c>
      <c r="I375" s="22">
        <f t="shared" si="16"/>
        <v>0</v>
      </c>
      <c r="J375" s="63">
        <v>0</v>
      </c>
      <c r="K375" s="74" t="s">
        <v>56</v>
      </c>
      <c r="M375" s="23" t="str">
        <f t="shared" si="17"/>
        <v/>
      </c>
    </row>
    <row r="376" spans="1:13">
      <c r="A376" s="12" t="s">
        <v>65</v>
      </c>
      <c r="B376" s="22" t="s">
        <v>20</v>
      </c>
      <c r="C376" s="53" t="s">
        <v>59</v>
      </c>
      <c r="D376" s="53" t="s">
        <v>97</v>
      </c>
      <c r="E376" s="53"/>
      <c r="F376" s="22" t="str">
        <f t="shared" si="15"/>
        <v>SEPTEMBRE</v>
      </c>
      <c r="G376" s="55">
        <v>42979</v>
      </c>
      <c r="H376" s="55">
        <v>42982</v>
      </c>
      <c r="I376" s="22">
        <f t="shared" si="16"/>
        <v>3</v>
      </c>
      <c r="J376" s="63">
        <v>213</v>
      </c>
      <c r="K376" s="74" t="s">
        <v>56</v>
      </c>
      <c r="M376" s="23" t="str">
        <f t="shared" si="17"/>
        <v/>
      </c>
    </row>
    <row r="377" spans="1:13">
      <c r="A377" s="12" t="s">
        <v>70</v>
      </c>
      <c r="B377" s="22" t="s">
        <v>20</v>
      </c>
      <c r="C377" s="53" t="s">
        <v>58</v>
      </c>
      <c r="D377" s="53" t="s">
        <v>84</v>
      </c>
      <c r="E377" s="53"/>
      <c r="F377" s="22" t="str">
        <f t="shared" si="15"/>
        <v>SEPTEMBRE</v>
      </c>
      <c r="G377" s="55">
        <v>42979</v>
      </c>
      <c r="H377" s="55">
        <v>42979</v>
      </c>
      <c r="I377" s="22">
        <f t="shared" si="16"/>
        <v>0</v>
      </c>
      <c r="J377" s="63">
        <v>0</v>
      </c>
      <c r="K377" s="74" t="s">
        <v>56</v>
      </c>
      <c r="M377" s="23" t="str">
        <f t="shared" si="17"/>
        <v/>
      </c>
    </row>
    <row r="378" spans="1:13">
      <c r="A378" s="12" t="s">
        <v>70</v>
      </c>
      <c r="B378" s="22" t="s">
        <v>20</v>
      </c>
      <c r="C378" s="53" t="s">
        <v>58</v>
      </c>
      <c r="D378" s="53" t="s">
        <v>85</v>
      </c>
      <c r="E378" s="53"/>
      <c r="F378" s="22" t="str">
        <f t="shared" si="15"/>
        <v>SEPTEMBRE</v>
      </c>
      <c r="G378" s="55">
        <v>42979</v>
      </c>
      <c r="H378" s="55">
        <v>42979</v>
      </c>
      <c r="I378" s="22">
        <f t="shared" si="16"/>
        <v>0</v>
      </c>
      <c r="J378" s="63">
        <v>0</v>
      </c>
      <c r="K378" s="74" t="s">
        <v>56</v>
      </c>
      <c r="M378" s="23" t="str">
        <f t="shared" si="17"/>
        <v/>
      </c>
    </row>
    <row r="379" spans="1:13">
      <c r="A379" s="12" t="s">
        <v>70</v>
      </c>
      <c r="B379" s="22" t="s">
        <v>20</v>
      </c>
      <c r="C379" s="53" t="s">
        <v>58</v>
      </c>
      <c r="D379" s="53" t="s">
        <v>86</v>
      </c>
      <c r="E379" s="53"/>
      <c r="F379" s="22" t="str">
        <f t="shared" si="15"/>
        <v>SEPTEMBRE</v>
      </c>
      <c r="G379" s="55">
        <v>42979</v>
      </c>
      <c r="H379" s="55">
        <v>42979</v>
      </c>
      <c r="I379" s="22">
        <f t="shared" si="16"/>
        <v>0</v>
      </c>
      <c r="J379" s="63">
        <v>0</v>
      </c>
      <c r="K379" s="74" t="s">
        <v>56</v>
      </c>
      <c r="M379" s="23" t="str">
        <f t="shared" si="17"/>
        <v/>
      </c>
    </row>
    <row r="380" spans="1:13">
      <c r="A380" s="12" t="s">
        <v>70</v>
      </c>
      <c r="B380" s="22" t="s">
        <v>20</v>
      </c>
      <c r="C380" s="53" t="s">
        <v>58</v>
      </c>
      <c r="D380" s="53" t="s">
        <v>87</v>
      </c>
      <c r="E380" s="53"/>
      <c r="F380" s="22" t="str">
        <f t="shared" si="15"/>
        <v>SEPTEMBRE</v>
      </c>
      <c r="G380" s="55">
        <v>42979</v>
      </c>
      <c r="H380" s="55">
        <v>42979</v>
      </c>
      <c r="I380" s="22">
        <f t="shared" si="16"/>
        <v>0</v>
      </c>
      <c r="J380" s="63">
        <v>0</v>
      </c>
      <c r="K380" s="74" t="s">
        <v>56</v>
      </c>
      <c r="M380" s="23" t="str">
        <f t="shared" si="17"/>
        <v/>
      </c>
    </row>
    <row r="381" spans="1:13">
      <c r="A381" s="12" t="s">
        <v>70</v>
      </c>
      <c r="B381" s="22" t="s">
        <v>20</v>
      </c>
      <c r="C381" s="53" t="s">
        <v>58</v>
      </c>
      <c r="D381" s="53" t="s">
        <v>88</v>
      </c>
      <c r="E381" s="53"/>
      <c r="F381" s="22" t="str">
        <f t="shared" si="15"/>
        <v>SEPTEMBRE</v>
      </c>
      <c r="G381" s="55">
        <v>42979</v>
      </c>
      <c r="H381" s="55">
        <v>42979</v>
      </c>
      <c r="I381" s="22">
        <f t="shared" si="16"/>
        <v>0</v>
      </c>
      <c r="J381" s="63">
        <v>0</v>
      </c>
      <c r="K381" s="74" t="s">
        <v>56</v>
      </c>
      <c r="M381" s="23" t="str">
        <f t="shared" si="17"/>
        <v/>
      </c>
    </row>
    <row r="382" spans="1:13">
      <c r="A382" s="12" t="s">
        <v>70</v>
      </c>
      <c r="B382" s="22" t="s">
        <v>20</v>
      </c>
      <c r="C382" s="53" t="s">
        <v>58</v>
      </c>
      <c r="D382" s="53" t="s">
        <v>89</v>
      </c>
      <c r="E382" s="53"/>
      <c r="F382" s="22" t="str">
        <f t="shared" si="15"/>
        <v>SEPTEMBRE</v>
      </c>
      <c r="G382" s="55">
        <v>42979</v>
      </c>
      <c r="H382" s="55">
        <v>42979</v>
      </c>
      <c r="I382" s="22">
        <f t="shared" si="16"/>
        <v>0</v>
      </c>
      <c r="J382" s="63">
        <v>0</v>
      </c>
      <c r="K382" s="74" t="s">
        <v>56</v>
      </c>
      <c r="M382" s="23" t="str">
        <f t="shared" si="17"/>
        <v/>
      </c>
    </row>
    <row r="383" spans="1:13">
      <c r="A383" s="12" t="s">
        <v>70</v>
      </c>
      <c r="B383" s="22" t="s">
        <v>20</v>
      </c>
      <c r="C383" s="53" t="s">
        <v>58</v>
      </c>
      <c r="D383" s="53" t="s">
        <v>90</v>
      </c>
      <c r="E383" s="53"/>
      <c r="F383" s="22" t="str">
        <f t="shared" si="15"/>
        <v>SEPTEMBRE</v>
      </c>
      <c r="G383" s="55">
        <v>42979</v>
      </c>
      <c r="H383" s="55">
        <v>42979</v>
      </c>
      <c r="I383" s="22">
        <f t="shared" si="16"/>
        <v>0</v>
      </c>
      <c r="J383" s="63">
        <v>0</v>
      </c>
      <c r="K383" s="74" t="s">
        <v>56</v>
      </c>
      <c r="M383" s="23" t="str">
        <f t="shared" si="17"/>
        <v/>
      </c>
    </row>
    <row r="384" spans="1:13">
      <c r="A384" s="12" t="s">
        <v>70</v>
      </c>
      <c r="B384" s="22" t="s">
        <v>20</v>
      </c>
      <c r="C384" s="53" t="s">
        <v>58</v>
      </c>
      <c r="D384" s="53" t="s">
        <v>91</v>
      </c>
      <c r="E384" s="53"/>
      <c r="F384" s="22" t="str">
        <f t="shared" si="15"/>
        <v>SEPTEMBRE</v>
      </c>
      <c r="G384" s="55">
        <v>42979</v>
      </c>
      <c r="H384" s="55">
        <v>42980</v>
      </c>
      <c r="I384" s="22">
        <f t="shared" si="16"/>
        <v>1</v>
      </c>
      <c r="J384" s="63">
        <v>46</v>
      </c>
      <c r="K384" s="74" t="s">
        <v>56</v>
      </c>
      <c r="M384" s="23" t="str">
        <f t="shared" si="17"/>
        <v/>
      </c>
    </row>
    <row r="385" spans="1:13">
      <c r="A385" s="12" t="s">
        <v>68</v>
      </c>
      <c r="B385" s="22" t="s">
        <v>20</v>
      </c>
      <c r="C385" s="53" t="s">
        <v>58</v>
      </c>
      <c r="D385" s="53" t="s">
        <v>99</v>
      </c>
      <c r="E385" s="53"/>
      <c r="F385" s="22" t="str">
        <f t="shared" si="15"/>
        <v>SEPTEMBRE</v>
      </c>
      <c r="G385" s="55">
        <v>42979</v>
      </c>
      <c r="H385" s="55">
        <v>42982</v>
      </c>
      <c r="I385" s="22">
        <f t="shared" si="16"/>
        <v>3</v>
      </c>
      <c r="J385" s="63">
        <v>132.07</v>
      </c>
      <c r="K385" s="74" t="s">
        <v>56</v>
      </c>
      <c r="M385" s="23" t="str">
        <f t="shared" si="17"/>
        <v/>
      </c>
    </row>
    <row r="386" spans="1:13">
      <c r="A386" s="12" t="s">
        <v>68</v>
      </c>
      <c r="B386" s="22" t="s">
        <v>20</v>
      </c>
      <c r="C386" s="53" t="s">
        <v>58</v>
      </c>
      <c r="D386" s="53" t="s">
        <v>102</v>
      </c>
      <c r="E386" s="53"/>
      <c r="F386" s="22" t="str">
        <f t="shared" ref="F386:F449" si="18">IF(H386="","",CHOOSE(MONTH(H386),"JANVIER","FEVRIER","MARS","AVRIL","MAI","JUIN","JUILLET","AOUT","SEPTEMBRE","OCTOBRE","NOVEMBRE","DECEMBRE"))</f>
        <v>SEPTEMBRE</v>
      </c>
      <c r="G386" s="55">
        <v>42979</v>
      </c>
      <c r="H386" s="55">
        <v>42979</v>
      </c>
      <c r="I386" s="22">
        <f t="shared" ref="I386:I449" si="19">H386-G386</f>
        <v>0</v>
      </c>
      <c r="J386" s="63">
        <v>0</v>
      </c>
      <c r="K386" s="74" t="s">
        <v>56</v>
      </c>
      <c r="M386" s="23" t="str">
        <f t="shared" si="17"/>
        <v/>
      </c>
    </row>
    <row r="387" spans="1:13">
      <c r="A387" s="12" t="s">
        <v>68</v>
      </c>
      <c r="B387" s="22" t="s">
        <v>20</v>
      </c>
      <c r="C387" s="53" t="s">
        <v>58</v>
      </c>
      <c r="D387" s="53" t="s">
        <v>103</v>
      </c>
      <c r="E387" s="53"/>
      <c r="F387" s="22" t="str">
        <f t="shared" si="18"/>
        <v>SEPTEMBRE</v>
      </c>
      <c r="G387" s="55">
        <v>42979</v>
      </c>
      <c r="H387" s="55">
        <v>42979</v>
      </c>
      <c r="I387" s="22">
        <f t="shared" si="19"/>
        <v>0</v>
      </c>
      <c r="J387" s="63">
        <v>0</v>
      </c>
      <c r="K387" s="74" t="s">
        <v>56</v>
      </c>
      <c r="M387" s="23" t="str">
        <f t="shared" ref="M387:M450" si="20">IF(MONTH(G387)=MONTH(H387),"","X")</f>
        <v/>
      </c>
    </row>
    <row r="388" spans="1:13">
      <c r="A388" s="12" t="s">
        <v>68</v>
      </c>
      <c r="B388" s="22" t="s">
        <v>20</v>
      </c>
      <c r="C388" s="53" t="s">
        <v>58</v>
      </c>
      <c r="D388" s="53" t="s">
        <v>104</v>
      </c>
      <c r="E388" s="53"/>
      <c r="F388" s="22" t="str">
        <f t="shared" si="18"/>
        <v>SEPTEMBRE</v>
      </c>
      <c r="G388" s="55">
        <v>42979</v>
      </c>
      <c r="H388" s="55">
        <v>42979</v>
      </c>
      <c r="I388" s="22">
        <f t="shared" si="19"/>
        <v>0</v>
      </c>
      <c r="J388" s="63">
        <v>0</v>
      </c>
      <c r="K388" s="74" t="s">
        <v>56</v>
      </c>
      <c r="M388" s="23" t="str">
        <f t="shared" si="20"/>
        <v/>
      </c>
    </row>
    <row r="389" spans="1:13">
      <c r="A389" s="12" t="s">
        <v>68</v>
      </c>
      <c r="B389" s="22" t="s">
        <v>20</v>
      </c>
      <c r="C389" s="53" t="s">
        <v>58</v>
      </c>
      <c r="D389" s="53" t="s">
        <v>105</v>
      </c>
      <c r="E389" s="53"/>
      <c r="F389" s="22" t="str">
        <f t="shared" si="18"/>
        <v>SEPTEMBRE</v>
      </c>
      <c r="G389" s="55">
        <v>42979</v>
      </c>
      <c r="H389" s="55">
        <v>42979</v>
      </c>
      <c r="I389" s="22">
        <f t="shared" si="19"/>
        <v>0</v>
      </c>
      <c r="J389" s="63">
        <v>0</v>
      </c>
      <c r="K389" s="74" t="s">
        <v>56</v>
      </c>
      <c r="M389" s="23" t="str">
        <f t="shared" si="20"/>
        <v/>
      </c>
    </row>
    <row r="390" spans="1:13">
      <c r="A390" s="12" t="s">
        <v>68</v>
      </c>
      <c r="B390" s="22" t="s">
        <v>20</v>
      </c>
      <c r="C390" s="53" t="s">
        <v>58</v>
      </c>
      <c r="D390" s="53" t="s">
        <v>106</v>
      </c>
      <c r="E390" s="53"/>
      <c r="F390" s="22" t="str">
        <f t="shared" si="18"/>
        <v>SEPTEMBRE</v>
      </c>
      <c r="G390" s="55">
        <v>42979</v>
      </c>
      <c r="H390" s="55">
        <v>42979</v>
      </c>
      <c r="I390" s="22">
        <f t="shared" si="19"/>
        <v>0</v>
      </c>
      <c r="J390" s="63">
        <v>0</v>
      </c>
      <c r="K390" s="74" t="s">
        <v>56</v>
      </c>
      <c r="M390" s="23" t="str">
        <f t="shared" si="20"/>
        <v/>
      </c>
    </row>
    <row r="391" spans="1:13">
      <c r="A391" s="12" t="s">
        <v>68</v>
      </c>
      <c r="B391" s="22" t="s">
        <v>20</v>
      </c>
      <c r="C391" s="53" t="s">
        <v>58</v>
      </c>
      <c r="D391" s="53" t="s">
        <v>107</v>
      </c>
      <c r="E391" s="53"/>
      <c r="F391" s="22" t="str">
        <f t="shared" si="18"/>
        <v>SEPTEMBRE</v>
      </c>
      <c r="G391" s="55">
        <v>42979</v>
      </c>
      <c r="H391" s="55">
        <v>42979</v>
      </c>
      <c r="I391" s="22">
        <f t="shared" si="19"/>
        <v>0</v>
      </c>
      <c r="J391" s="63">
        <v>0</v>
      </c>
      <c r="K391" s="74" t="s">
        <v>56</v>
      </c>
      <c r="M391" s="23" t="str">
        <f t="shared" si="20"/>
        <v/>
      </c>
    </row>
    <row r="392" spans="1:13">
      <c r="A392" s="12" t="s">
        <v>68</v>
      </c>
      <c r="B392" s="22" t="s">
        <v>20</v>
      </c>
      <c r="C392" s="53" t="s">
        <v>58</v>
      </c>
      <c r="D392" s="53" t="s">
        <v>82</v>
      </c>
      <c r="E392" s="53"/>
      <c r="F392" s="22" t="str">
        <f t="shared" si="18"/>
        <v>SEPTEMBRE</v>
      </c>
      <c r="G392" s="55">
        <v>42979</v>
      </c>
      <c r="H392" s="55">
        <v>42979</v>
      </c>
      <c r="I392" s="22">
        <f t="shared" si="19"/>
        <v>0</v>
      </c>
      <c r="J392" s="63">
        <v>0</v>
      </c>
      <c r="K392" s="74" t="s">
        <v>56</v>
      </c>
      <c r="M392" s="23" t="str">
        <f t="shared" si="20"/>
        <v/>
      </c>
    </row>
    <row r="393" spans="1:13">
      <c r="A393" s="12" t="s">
        <v>68</v>
      </c>
      <c r="B393" s="22" t="s">
        <v>20</v>
      </c>
      <c r="C393" s="53" t="s">
        <v>58</v>
      </c>
      <c r="D393" s="53" t="s">
        <v>83</v>
      </c>
      <c r="E393" s="53"/>
      <c r="F393" s="22" t="str">
        <f t="shared" si="18"/>
        <v>SEPTEMBRE</v>
      </c>
      <c r="G393" s="55">
        <v>42979</v>
      </c>
      <c r="H393" s="55">
        <v>42979</v>
      </c>
      <c r="I393" s="22">
        <f t="shared" si="19"/>
        <v>0</v>
      </c>
      <c r="J393" s="63">
        <v>0</v>
      </c>
      <c r="K393" s="74" t="s">
        <v>56</v>
      </c>
      <c r="M393" s="23" t="str">
        <f t="shared" si="20"/>
        <v/>
      </c>
    </row>
    <row r="394" spans="1:13">
      <c r="A394" s="12" t="s">
        <v>68</v>
      </c>
      <c r="B394" s="22" t="s">
        <v>22</v>
      </c>
      <c r="C394" s="53" t="s">
        <v>59</v>
      </c>
      <c r="D394" s="53" t="s">
        <v>92</v>
      </c>
      <c r="E394" s="53"/>
      <c r="F394" s="22" t="str">
        <f t="shared" si="18"/>
        <v>SEPTEMBRE</v>
      </c>
      <c r="G394" s="55">
        <v>42979</v>
      </c>
      <c r="H394" s="55">
        <v>42979</v>
      </c>
      <c r="I394" s="22">
        <f t="shared" si="19"/>
        <v>0</v>
      </c>
      <c r="J394" s="63">
        <v>0</v>
      </c>
      <c r="M394" s="23" t="str">
        <f t="shared" si="20"/>
        <v/>
      </c>
    </row>
    <row r="395" spans="1:13">
      <c r="A395" s="12" t="s">
        <v>68</v>
      </c>
      <c r="B395" s="22" t="s">
        <v>22</v>
      </c>
      <c r="C395" s="53" t="s">
        <v>59</v>
      </c>
      <c r="D395" s="53" t="s">
        <v>93</v>
      </c>
      <c r="E395" s="53"/>
      <c r="F395" s="22" t="str">
        <f t="shared" si="18"/>
        <v>SEPTEMBRE</v>
      </c>
      <c r="G395" s="55">
        <v>42979</v>
      </c>
      <c r="H395" s="55">
        <v>42979</v>
      </c>
      <c r="I395" s="22">
        <f t="shared" si="19"/>
        <v>0</v>
      </c>
      <c r="J395" s="63">
        <v>0</v>
      </c>
      <c r="M395" s="23" t="str">
        <f t="shared" si="20"/>
        <v/>
      </c>
    </row>
    <row r="396" spans="1:13">
      <c r="A396" s="12" t="s">
        <v>68</v>
      </c>
      <c r="B396" s="22" t="s">
        <v>22</v>
      </c>
      <c r="C396" s="53" t="s">
        <v>59</v>
      </c>
      <c r="D396" s="53" t="s">
        <v>94</v>
      </c>
      <c r="E396" s="53"/>
      <c r="F396" s="22" t="str">
        <f t="shared" si="18"/>
        <v>SEPTEMBRE</v>
      </c>
      <c r="G396" s="55">
        <v>42979</v>
      </c>
      <c r="H396" s="55">
        <v>42979</v>
      </c>
      <c r="I396" s="22">
        <f t="shared" si="19"/>
        <v>0</v>
      </c>
      <c r="J396" s="63">
        <v>0</v>
      </c>
      <c r="M396" s="23" t="str">
        <f t="shared" si="20"/>
        <v/>
      </c>
    </row>
    <row r="397" spans="1:13">
      <c r="A397" s="12" t="s">
        <v>68</v>
      </c>
      <c r="B397" s="22" t="s">
        <v>22</v>
      </c>
      <c r="C397" s="53" t="s">
        <v>59</v>
      </c>
      <c r="D397" s="53" t="s">
        <v>95</v>
      </c>
      <c r="E397" s="53"/>
      <c r="F397" s="22" t="str">
        <f t="shared" si="18"/>
        <v>SEPTEMBRE</v>
      </c>
      <c r="G397" s="55">
        <v>42979</v>
      </c>
      <c r="H397" s="55">
        <v>42979</v>
      </c>
      <c r="I397" s="22">
        <f t="shared" si="19"/>
        <v>0</v>
      </c>
      <c r="J397" s="63">
        <v>0</v>
      </c>
      <c r="M397" s="23" t="str">
        <f t="shared" si="20"/>
        <v/>
      </c>
    </row>
    <row r="398" spans="1:13">
      <c r="A398" s="12" t="s">
        <v>68</v>
      </c>
      <c r="B398" s="22" t="s">
        <v>22</v>
      </c>
      <c r="C398" s="53" t="s">
        <v>59</v>
      </c>
      <c r="D398" s="53" t="s">
        <v>96</v>
      </c>
      <c r="E398" s="53"/>
      <c r="F398" s="22" t="str">
        <f t="shared" si="18"/>
        <v>SEPTEMBRE</v>
      </c>
      <c r="G398" s="55">
        <v>42979</v>
      </c>
      <c r="H398" s="55">
        <v>42979</v>
      </c>
      <c r="I398" s="22">
        <f t="shared" si="19"/>
        <v>0</v>
      </c>
      <c r="J398" s="63">
        <v>0</v>
      </c>
      <c r="M398" s="23" t="str">
        <f t="shared" si="20"/>
        <v/>
      </c>
    </row>
    <row r="399" spans="1:13">
      <c r="A399" s="12" t="s">
        <v>68</v>
      </c>
      <c r="B399" s="22" t="s">
        <v>22</v>
      </c>
      <c r="C399" s="53" t="s">
        <v>59</v>
      </c>
      <c r="D399" s="53" t="s">
        <v>97</v>
      </c>
      <c r="E399" s="53"/>
      <c r="F399" s="22" t="str">
        <f t="shared" si="18"/>
        <v>SEPTEMBRE</v>
      </c>
      <c r="G399" s="55">
        <v>42979</v>
      </c>
      <c r="H399" s="55">
        <v>42979</v>
      </c>
      <c r="I399" s="22">
        <f t="shared" si="19"/>
        <v>0</v>
      </c>
      <c r="J399" s="63">
        <v>0</v>
      </c>
      <c r="M399" s="23" t="str">
        <f t="shared" si="20"/>
        <v/>
      </c>
    </row>
    <row r="400" spans="1:13">
      <c r="A400" s="12" t="s">
        <v>68</v>
      </c>
      <c r="B400" s="22" t="s">
        <v>22</v>
      </c>
      <c r="C400" s="53" t="s">
        <v>59</v>
      </c>
      <c r="D400" s="53" t="s">
        <v>98</v>
      </c>
      <c r="E400" s="53"/>
      <c r="F400" s="22" t="str">
        <f t="shared" si="18"/>
        <v>SEPTEMBRE</v>
      </c>
      <c r="G400" s="55">
        <v>42979</v>
      </c>
      <c r="H400" s="55">
        <v>42979</v>
      </c>
      <c r="I400" s="22">
        <f t="shared" si="19"/>
        <v>0</v>
      </c>
      <c r="J400" s="63">
        <v>0</v>
      </c>
      <c r="M400" s="23" t="str">
        <f t="shared" si="20"/>
        <v/>
      </c>
    </row>
    <row r="401" spans="1:13">
      <c r="A401" s="12" t="s">
        <v>68</v>
      </c>
      <c r="B401" s="22" t="s">
        <v>22</v>
      </c>
      <c r="C401" s="53" t="s">
        <v>59</v>
      </c>
      <c r="D401" s="53" t="s">
        <v>99</v>
      </c>
      <c r="E401" s="53"/>
      <c r="F401" s="22" t="str">
        <f t="shared" si="18"/>
        <v>SEPTEMBRE</v>
      </c>
      <c r="G401" s="55">
        <v>42979</v>
      </c>
      <c r="H401" s="55">
        <v>42981</v>
      </c>
      <c r="I401" s="22">
        <f t="shared" si="19"/>
        <v>2</v>
      </c>
      <c r="J401" s="63">
        <v>0</v>
      </c>
      <c r="M401" s="23" t="str">
        <f t="shared" si="20"/>
        <v/>
      </c>
    </row>
    <row r="402" spans="1:13">
      <c r="A402" s="12" t="s">
        <v>71</v>
      </c>
      <c r="B402" s="22" t="s">
        <v>20</v>
      </c>
      <c r="C402" s="53" t="s">
        <v>58</v>
      </c>
      <c r="D402" s="53" t="s">
        <v>98</v>
      </c>
      <c r="E402" s="53"/>
      <c r="F402" s="22" t="str">
        <f t="shared" si="18"/>
        <v>SEPTEMBRE</v>
      </c>
      <c r="G402" s="55">
        <v>42979</v>
      </c>
      <c r="H402" s="55">
        <v>42979</v>
      </c>
      <c r="I402" s="22">
        <f t="shared" si="19"/>
        <v>0</v>
      </c>
      <c r="J402" s="63">
        <v>0</v>
      </c>
      <c r="K402" s="74" t="s">
        <v>56</v>
      </c>
      <c r="M402" s="23" t="str">
        <f t="shared" si="20"/>
        <v/>
      </c>
    </row>
    <row r="403" spans="1:13">
      <c r="A403" s="12" t="s">
        <v>71</v>
      </c>
      <c r="B403" s="22" t="s">
        <v>20</v>
      </c>
      <c r="C403" s="53" t="s">
        <v>58</v>
      </c>
      <c r="D403" s="53" t="s">
        <v>99</v>
      </c>
      <c r="E403" s="53"/>
      <c r="F403" s="22" t="str">
        <f t="shared" si="18"/>
        <v>SEPTEMBRE</v>
      </c>
      <c r="G403" s="55">
        <v>42979</v>
      </c>
      <c r="H403" s="55">
        <v>42979</v>
      </c>
      <c r="I403" s="22">
        <f t="shared" si="19"/>
        <v>0</v>
      </c>
      <c r="J403" s="63">
        <v>0</v>
      </c>
      <c r="K403" s="74" t="s">
        <v>56</v>
      </c>
      <c r="M403" s="23" t="str">
        <f t="shared" si="20"/>
        <v/>
      </c>
    </row>
    <row r="404" spans="1:13">
      <c r="A404" s="12" t="s">
        <v>71</v>
      </c>
      <c r="B404" s="22" t="s">
        <v>20</v>
      </c>
      <c r="C404" s="53" t="s">
        <v>58</v>
      </c>
      <c r="D404" s="53" t="s">
        <v>100</v>
      </c>
      <c r="E404" s="53"/>
      <c r="F404" s="22" t="str">
        <f t="shared" si="18"/>
        <v>SEPTEMBRE</v>
      </c>
      <c r="G404" s="55">
        <v>42979</v>
      </c>
      <c r="H404" s="55">
        <v>42979</v>
      </c>
      <c r="I404" s="22">
        <f t="shared" si="19"/>
        <v>0</v>
      </c>
      <c r="J404" s="63">
        <v>0</v>
      </c>
      <c r="K404" s="74" t="s">
        <v>56</v>
      </c>
      <c r="M404" s="23" t="str">
        <f t="shared" si="20"/>
        <v/>
      </c>
    </row>
    <row r="405" spans="1:13">
      <c r="A405" s="12" t="s">
        <v>71</v>
      </c>
      <c r="B405" s="22" t="s">
        <v>20</v>
      </c>
      <c r="C405" s="53" t="s">
        <v>58</v>
      </c>
      <c r="D405" s="53" t="s">
        <v>101</v>
      </c>
      <c r="E405" s="53"/>
      <c r="F405" s="22" t="str">
        <f t="shared" si="18"/>
        <v>SEPTEMBRE</v>
      </c>
      <c r="G405" s="55">
        <v>42979</v>
      </c>
      <c r="H405" s="55">
        <v>42979</v>
      </c>
      <c r="I405" s="22">
        <f t="shared" si="19"/>
        <v>0</v>
      </c>
      <c r="J405" s="63">
        <v>0</v>
      </c>
      <c r="K405" s="74" t="s">
        <v>56</v>
      </c>
      <c r="M405" s="23" t="str">
        <f t="shared" si="20"/>
        <v/>
      </c>
    </row>
    <row r="406" spans="1:13">
      <c r="A406" s="12" t="s">
        <v>71</v>
      </c>
      <c r="B406" s="22" t="s">
        <v>20</v>
      </c>
      <c r="C406" s="53" t="s">
        <v>58</v>
      </c>
      <c r="D406" s="53" t="s">
        <v>102</v>
      </c>
      <c r="E406" s="53"/>
      <c r="F406" s="22" t="str">
        <f t="shared" si="18"/>
        <v>SEPTEMBRE</v>
      </c>
      <c r="G406" s="55">
        <v>42979</v>
      </c>
      <c r="H406" s="55">
        <v>42979</v>
      </c>
      <c r="I406" s="22">
        <f t="shared" si="19"/>
        <v>0</v>
      </c>
      <c r="J406" s="63">
        <v>0</v>
      </c>
      <c r="K406" s="74" t="s">
        <v>56</v>
      </c>
      <c r="M406" s="23" t="str">
        <f t="shared" si="20"/>
        <v/>
      </c>
    </row>
    <row r="407" spans="1:13">
      <c r="A407" s="12" t="s">
        <v>71</v>
      </c>
      <c r="B407" s="22" t="s">
        <v>20</v>
      </c>
      <c r="C407" s="53" t="s">
        <v>58</v>
      </c>
      <c r="D407" s="53" t="s">
        <v>103</v>
      </c>
      <c r="E407" s="53"/>
      <c r="F407" s="22" t="str">
        <f t="shared" si="18"/>
        <v>SEPTEMBRE</v>
      </c>
      <c r="G407" s="55">
        <v>42979</v>
      </c>
      <c r="H407" s="55">
        <v>42979</v>
      </c>
      <c r="I407" s="22">
        <f t="shared" si="19"/>
        <v>0</v>
      </c>
      <c r="J407" s="63">
        <v>0</v>
      </c>
      <c r="K407" s="74" t="s">
        <v>56</v>
      </c>
      <c r="M407" s="23" t="str">
        <f t="shared" si="20"/>
        <v/>
      </c>
    </row>
    <row r="408" spans="1:13">
      <c r="A408" s="12" t="s">
        <v>71</v>
      </c>
      <c r="B408" s="22" t="s">
        <v>20</v>
      </c>
      <c r="C408" s="53" t="s">
        <v>58</v>
      </c>
      <c r="D408" s="53" t="s">
        <v>104</v>
      </c>
      <c r="E408" s="53"/>
      <c r="F408" s="22" t="str">
        <f t="shared" si="18"/>
        <v>SEPTEMBRE</v>
      </c>
      <c r="G408" s="55">
        <v>42979</v>
      </c>
      <c r="H408" s="55">
        <v>42979</v>
      </c>
      <c r="I408" s="22">
        <f t="shared" si="19"/>
        <v>0</v>
      </c>
      <c r="J408" s="63">
        <v>0</v>
      </c>
      <c r="K408" s="74" t="s">
        <v>56</v>
      </c>
      <c r="M408" s="23" t="str">
        <f t="shared" si="20"/>
        <v/>
      </c>
    </row>
    <row r="409" spans="1:13">
      <c r="A409" s="12" t="s">
        <v>71</v>
      </c>
      <c r="B409" s="22" t="s">
        <v>20</v>
      </c>
      <c r="C409" s="53" t="s">
        <v>58</v>
      </c>
      <c r="D409" s="53" t="s">
        <v>105</v>
      </c>
      <c r="E409" s="53"/>
      <c r="F409" s="22" t="str">
        <f t="shared" si="18"/>
        <v>SEPTEMBRE</v>
      </c>
      <c r="G409" s="55">
        <v>42979</v>
      </c>
      <c r="H409" s="55">
        <v>42979</v>
      </c>
      <c r="I409" s="22">
        <f t="shared" si="19"/>
        <v>0</v>
      </c>
      <c r="J409" s="63">
        <v>0</v>
      </c>
      <c r="K409" s="74" t="s">
        <v>56</v>
      </c>
      <c r="M409" s="23" t="str">
        <f t="shared" si="20"/>
        <v/>
      </c>
    </row>
    <row r="410" spans="1:13">
      <c r="A410" s="12" t="s">
        <v>71</v>
      </c>
      <c r="B410" s="22" t="s">
        <v>22</v>
      </c>
      <c r="C410" s="53" t="s">
        <v>58</v>
      </c>
      <c r="D410" s="53" t="s">
        <v>102</v>
      </c>
      <c r="E410" s="53"/>
      <c r="F410" s="22" t="str">
        <f t="shared" si="18"/>
        <v>SEPTEMBRE</v>
      </c>
      <c r="G410" s="55">
        <v>42979</v>
      </c>
      <c r="H410" s="55">
        <v>42979</v>
      </c>
      <c r="I410" s="22">
        <f t="shared" si="19"/>
        <v>0</v>
      </c>
      <c r="J410" s="63">
        <v>0</v>
      </c>
      <c r="M410" s="23" t="str">
        <f t="shared" si="20"/>
        <v/>
      </c>
    </row>
    <row r="411" spans="1:13">
      <c r="A411" s="12" t="s">
        <v>71</v>
      </c>
      <c r="B411" s="22" t="s">
        <v>22</v>
      </c>
      <c r="C411" s="53" t="s">
        <v>58</v>
      </c>
      <c r="D411" s="53" t="s">
        <v>103</v>
      </c>
      <c r="E411" s="53"/>
      <c r="F411" s="22" t="str">
        <f t="shared" si="18"/>
        <v>SEPTEMBRE</v>
      </c>
      <c r="G411" s="55">
        <v>42979</v>
      </c>
      <c r="H411" s="55">
        <v>42979</v>
      </c>
      <c r="I411" s="22">
        <f t="shared" si="19"/>
        <v>0</v>
      </c>
      <c r="J411" s="63">
        <v>0</v>
      </c>
      <c r="M411" s="23" t="str">
        <f t="shared" si="20"/>
        <v/>
      </c>
    </row>
    <row r="412" spans="1:13">
      <c r="A412" s="12" t="s">
        <v>71</v>
      </c>
      <c r="B412" s="22" t="s">
        <v>22</v>
      </c>
      <c r="C412" s="53" t="s">
        <v>58</v>
      </c>
      <c r="D412" s="53" t="s">
        <v>104</v>
      </c>
      <c r="E412" s="53"/>
      <c r="F412" s="22" t="str">
        <f t="shared" si="18"/>
        <v>SEPTEMBRE</v>
      </c>
      <c r="G412" s="55">
        <v>42979</v>
      </c>
      <c r="H412" s="55">
        <v>42979</v>
      </c>
      <c r="I412" s="22">
        <f t="shared" si="19"/>
        <v>0</v>
      </c>
      <c r="J412" s="63">
        <v>0</v>
      </c>
      <c r="M412" s="23" t="str">
        <f t="shared" si="20"/>
        <v/>
      </c>
    </row>
    <row r="413" spans="1:13">
      <c r="A413" s="12" t="s">
        <v>71</v>
      </c>
      <c r="B413" s="22" t="s">
        <v>22</v>
      </c>
      <c r="C413" s="53" t="s">
        <v>58</v>
      </c>
      <c r="D413" s="53" t="s">
        <v>105</v>
      </c>
      <c r="E413" s="53"/>
      <c r="F413" s="22" t="str">
        <f t="shared" si="18"/>
        <v>SEPTEMBRE</v>
      </c>
      <c r="G413" s="55">
        <v>42979</v>
      </c>
      <c r="H413" s="55">
        <v>42979</v>
      </c>
      <c r="I413" s="22">
        <f t="shared" si="19"/>
        <v>0</v>
      </c>
      <c r="J413" s="63">
        <v>0</v>
      </c>
      <c r="M413" s="23" t="str">
        <f t="shared" si="20"/>
        <v/>
      </c>
    </row>
    <row r="414" spans="1:13">
      <c r="A414" s="12" t="s">
        <v>71</v>
      </c>
      <c r="B414" s="22" t="s">
        <v>22</v>
      </c>
      <c r="C414" s="53" t="s">
        <v>58</v>
      </c>
      <c r="D414" s="53" t="s">
        <v>106</v>
      </c>
      <c r="E414" s="53"/>
      <c r="F414" s="22" t="str">
        <f t="shared" si="18"/>
        <v>SEPTEMBRE</v>
      </c>
      <c r="G414" s="55">
        <v>42979</v>
      </c>
      <c r="H414" s="55">
        <v>42979</v>
      </c>
      <c r="I414" s="22">
        <f t="shared" si="19"/>
        <v>0</v>
      </c>
      <c r="J414" s="63">
        <v>0</v>
      </c>
      <c r="M414" s="23" t="str">
        <f t="shared" si="20"/>
        <v/>
      </c>
    </row>
    <row r="415" spans="1:13">
      <c r="A415" s="12" t="s">
        <v>71</v>
      </c>
      <c r="B415" s="22" t="s">
        <v>22</v>
      </c>
      <c r="C415" s="53" t="s">
        <v>58</v>
      </c>
      <c r="D415" s="53" t="s">
        <v>107</v>
      </c>
      <c r="E415" s="53"/>
      <c r="F415" s="22" t="str">
        <f t="shared" si="18"/>
        <v>SEPTEMBRE</v>
      </c>
      <c r="G415" s="55">
        <v>42979</v>
      </c>
      <c r="H415" s="55">
        <v>42979</v>
      </c>
      <c r="I415" s="22">
        <f t="shared" si="19"/>
        <v>0</v>
      </c>
      <c r="J415" s="63">
        <v>0</v>
      </c>
      <c r="M415" s="23" t="str">
        <f t="shared" si="20"/>
        <v/>
      </c>
    </row>
    <row r="416" spans="1:13">
      <c r="A416" s="12" t="s">
        <v>71</v>
      </c>
      <c r="B416" s="22" t="s">
        <v>22</v>
      </c>
      <c r="C416" s="53" t="s">
        <v>58</v>
      </c>
      <c r="D416" s="53" t="s">
        <v>127</v>
      </c>
      <c r="E416" s="53"/>
      <c r="F416" s="22" t="str">
        <f t="shared" si="18"/>
        <v>SEPTEMBRE</v>
      </c>
      <c r="G416" s="55">
        <v>42979</v>
      </c>
      <c r="H416" s="55">
        <v>42979</v>
      </c>
      <c r="I416" s="22">
        <f t="shared" si="19"/>
        <v>0</v>
      </c>
      <c r="J416" s="63">
        <v>0</v>
      </c>
      <c r="M416" s="23" t="str">
        <f t="shared" si="20"/>
        <v/>
      </c>
    </row>
    <row r="417" spans="1:13">
      <c r="A417" s="12" t="s">
        <v>71</v>
      </c>
      <c r="B417" s="22" t="s">
        <v>22</v>
      </c>
      <c r="C417" s="53" t="s">
        <v>58</v>
      </c>
      <c r="D417" s="53" t="s">
        <v>127</v>
      </c>
      <c r="E417" s="53"/>
      <c r="F417" s="22" t="str">
        <f t="shared" si="18"/>
        <v>SEPTEMBRE</v>
      </c>
      <c r="G417" s="55">
        <v>42979</v>
      </c>
      <c r="H417" s="55">
        <v>42979</v>
      </c>
      <c r="I417" s="22">
        <f t="shared" si="19"/>
        <v>0</v>
      </c>
      <c r="J417" s="63">
        <v>0</v>
      </c>
      <c r="M417" s="23" t="str">
        <f t="shared" si="20"/>
        <v/>
      </c>
    </row>
    <row r="418" spans="1:13">
      <c r="A418" s="12" t="s">
        <v>69</v>
      </c>
      <c r="B418" s="22" t="s">
        <v>20</v>
      </c>
      <c r="C418" s="53" t="s">
        <v>58</v>
      </c>
      <c r="D418" s="53" t="s">
        <v>101</v>
      </c>
      <c r="E418" s="53"/>
      <c r="F418" s="22" t="str">
        <f t="shared" si="18"/>
        <v>SEPTEMBRE</v>
      </c>
      <c r="G418" s="55">
        <v>42979</v>
      </c>
      <c r="H418" s="55">
        <v>42983</v>
      </c>
      <c r="I418" s="22">
        <f t="shared" si="19"/>
        <v>4</v>
      </c>
      <c r="J418" s="63">
        <v>154.24</v>
      </c>
      <c r="K418" s="74" t="s">
        <v>56</v>
      </c>
      <c r="M418" s="23" t="str">
        <f t="shared" si="20"/>
        <v/>
      </c>
    </row>
    <row r="419" spans="1:13">
      <c r="A419" s="12" t="s">
        <v>75</v>
      </c>
      <c r="B419" s="22" t="s">
        <v>20</v>
      </c>
      <c r="C419" s="53" t="s">
        <v>58</v>
      </c>
      <c r="D419" s="53" t="s">
        <v>101</v>
      </c>
      <c r="E419" s="53"/>
      <c r="F419" s="22" t="str">
        <f t="shared" si="18"/>
        <v>SEPTEMBRE</v>
      </c>
      <c r="G419" s="55">
        <v>42979</v>
      </c>
      <c r="H419" s="55">
        <v>42981</v>
      </c>
      <c r="I419" s="22">
        <f t="shared" si="19"/>
        <v>2</v>
      </c>
      <c r="J419" s="63">
        <v>134.96</v>
      </c>
      <c r="K419" s="74" t="s">
        <v>56</v>
      </c>
      <c r="M419" s="23" t="str">
        <f t="shared" si="20"/>
        <v/>
      </c>
    </row>
    <row r="420" spans="1:13">
      <c r="A420" s="12" t="s">
        <v>72</v>
      </c>
      <c r="B420" s="22" t="s">
        <v>20</v>
      </c>
      <c r="C420" s="53" t="s">
        <v>58</v>
      </c>
      <c r="D420" s="53" t="s">
        <v>87</v>
      </c>
      <c r="E420" s="53"/>
      <c r="F420" s="22" t="str">
        <f t="shared" si="18"/>
        <v>SEPTEMBRE</v>
      </c>
      <c r="G420" s="55">
        <v>42979</v>
      </c>
      <c r="H420" s="55">
        <v>42982</v>
      </c>
      <c r="I420" s="22">
        <f t="shared" si="19"/>
        <v>3</v>
      </c>
      <c r="J420" s="63">
        <v>221.72</v>
      </c>
      <c r="K420" s="74" t="s">
        <v>56</v>
      </c>
      <c r="M420" s="23" t="str">
        <f t="shared" si="20"/>
        <v/>
      </c>
    </row>
    <row r="421" spans="1:13">
      <c r="A421" s="12" t="s">
        <v>72</v>
      </c>
      <c r="B421" s="22" t="s">
        <v>20</v>
      </c>
      <c r="C421" s="53" t="s">
        <v>59</v>
      </c>
      <c r="D421" s="53" t="s">
        <v>106</v>
      </c>
      <c r="E421" s="53"/>
      <c r="F421" s="22" t="str">
        <f t="shared" si="18"/>
        <v>SEPTEMBRE</v>
      </c>
      <c r="G421" s="55">
        <v>42979</v>
      </c>
      <c r="H421" s="55">
        <v>42979</v>
      </c>
      <c r="I421" s="22">
        <f t="shared" si="19"/>
        <v>0</v>
      </c>
      <c r="J421" s="63">
        <v>0</v>
      </c>
      <c r="K421" s="74" t="s">
        <v>56</v>
      </c>
      <c r="M421" s="23" t="str">
        <f t="shared" si="20"/>
        <v/>
      </c>
    </row>
    <row r="422" spans="1:13">
      <c r="A422" s="12" t="s">
        <v>72</v>
      </c>
      <c r="B422" s="22" t="s">
        <v>20</v>
      </c>
      <c r="C422" s="53" t="s">
        <v>59</v>
      </c>
      <c r="D422" s="53" t="s">
        <v>107</v>
      </c>
      <c r="E422" s="53"/>
      <c r="F422" s="22" t="str">
        <f t="shared" si="18"/>
        <v>SEPTEMBRE</v>
      </c>
      <c r="G422" s="55">
        <v>42979</v>
      </c>
      <c r="H422" s="55">
        <v>42979</v>
      </c>
      <c r="I422" s="22">
        <f t="shared" si="19"/>
        <v>0</v>
      </c>
      <c r="J422" s="63">
        <v>0</v>
      </c>
      <c r="K422" s="74" t="s">
        <v>56</v>
      </c>
      <c r="M422" s="23" t="str">
        <f t="shared" si="20"/>
        <v/>
      </c>
    </row>
    <row r="423" spans="1:13">
      <c r="A423" s="12" t="s">
        <v>72</v>
      </c>
      <c r="B423" s="22" t="s">
        <v>20</v>
      </c>
      <c r="C423" s="53" t="s">
        <v>59</v>
      </c>
      <c r="D423" s="53" t="s">
        <v>82</v>
      </c>
      <c r="E423" s="53"/>
      <c r="F423" s="22" t="str">
        <f t="shared" si="18"/>
        <v>SEPTEMBRE</v>
      </c>
      <c r="G423" s="55">
        <v>42979</v>
      </c>
      <c r="H423" s="55">
        <v>42979</v>
      </c>
      <c r="I423" s="22">
        <f t="shared" si="19"/>
        <v>0</v>
      </c>
      <c r="J423" s="63">
        <v>0</v>
      </c>
      <c r="K423" s="74" t="s">
        <v>56</v>
      </c>
      <c r="M423" s="23" t="str">
        <f t="shared" si="20"/>
        <v/>
      </c>
    </row>
    <row r="424" spans="1:13">
      <c r="A424" s="12" t="s">
        <v>72</v>
      </c>
      <c r="B424" s="22" t="s">
        <v>20</v>
      </c>
      <c r="C424" s="53" t="s">
        <v>59</v>
      </c>
      <c r="D424" s="53" t="s">
        <v>83</v>
      </c>
      <c r="E424" s="53"/>
      <c r="F424" s="22" t="str">
        <f t="shared" si="18"/>
        <v>SEPTEMBRE</v>
      </c>
      <c r="G424" s="55">
        <v>42979</v>
      </c>
      <c r="H424" s="55">
        <v>42979</v>
      </c>
      <c r="I424" s="22">
        <f t="shared" si="19"/>
        <v>0</v>
      </c>
      <c r="J424" s="63">
        <v>0</v>
      </c>
      <c r="K424" s="74" t="s">
        <v>56</v>
      </c>
      <c r="M424" s="23" t="str">
        <f t="shared" si="20"/>
        <v/>
      </c>
    </row>
    <row r="425" spans="1:13">
      <c r="A425" s="12" t="s">
        <v>72</v>
      </c>
      <c r="B425" s="22" t="s">
        <v>20</v>
      </c>
      <c r="C425" s="53" t="s">
        <v>59</v>
      </c>
      <c r="D425" s="53" t="s">
        <v>84</v>
      </c>
      <c r="E425" s="53"/>
      <c r="F425" s="22" t="str">
        <f t="shared" si="18"/>
        <v>SEPTEMBRE</v>
      </c>
      <c r="G425" s="55">
        <v>42979</v>
      </c>
      <c r="H425" s="55">
        <v>42979</v>
      </c>
      <c r="I425" s="22">
        <f t="shared" si="19"/>
        <v>0</v>
      </c>
      <c r="J425" s="63">
        <v>0</v>
      </c>
      <c r="K425" s="74" t="s">
        <v>56</v>
      </c>
      <c r="M425" s="23" t="str">
        <f t="shared" si="20"/>
        <v/>
      </c>
    </row>
    <row r="426" spans="1:13">
      <c r="A426" s="12" t="s">
        <v>72</v>
      </c>
      <c r="B426" s="22" t="s">
        <v>20</v>
      </c>
      <c r="C426" s="53" t="s">
        <v>59</v>
      </c>
      <c r="D426" s="53" t="s">
        <v>85</v>
      </c>
      <c r="E426" s="53"/>
      <c r="F426" s="22" t="str">
        <f t="shared" si="18"/>
        <v>SEPTEMBRE</v>
      </c>
      <c r="G426" s="55">
        <v>42979</v>
      </c>
      <c r="H426" s="55">
        <v>42979</v>
      </c>
      <c r="I426" s="22">
        <f t="shared" si="19"/>
        <v>0</v>
      </c>
      <c r="J426" s="63">
        <v>0</v>
      </c>
      <c r="K426" s="74" t="s">
        <v>56</v>
      </c>
      <c r="M426" s="23" t="str">
        <f t="shared" si="20"/>
        <v/>
      </c>
    </row>
    <row r="427" spans="1:13">
      <c r="A427" s="12" t="s">
        <v>72</v>
      </c>
      <c r="B427" s="22" t="s">
        <v>20</v>
      </c>
      <c r="C427" s="53" t="s">
        <v>59</v>
      </c>
      <c r="D427" s="53" t="s">
        <v>86</v>
      </c>
      <c r="E427" s="53"/>
      <c r="F427" s="22" t="str">
        <f t="shared" si="18"/>
        <v>SEPTEMBRE</v>
      </c>
      <c r="G427" s="55">
        <v>42979</v>
      </c>
      <c r="H427" s="55">
        <v>42979</v>
      </c>
      <c r="I427" s="22">
        <f t="shared" si="19"/>
        <v>0</v>
      </c>
      <c r="J427" s="63">
        <v>0</v>
      </c>
      <c r="K427" s="74" t="s">
        <v>56</v>
      </c>
      <c r="M427" s="23" t="str">
        <f t="shared" si="20"/>
        <v/>
      </c>
    </row>
    <row r="428" spans="1:13">
      <c r="A428" s="12" t="s">
        <v>72</v>
      </c>
      <c r="B428" s="22" t="s">
        <v>20</v>
      </c>
      <c r="C428" s="53" t="s">
        <v>59</v>
      </c>
      <c r="D428" s="53" t="s">
        <v>87</v>
      </c>
      <c r="E428" s="53"/>
      <c r="F428" s="22" t="str">
        <f t="shared" si="18"/>
        <v>SEPTEMBRE</v>
      </c>
      <c r="G428" s="55">
        <v>42979</v>
      </c>
      <c r="H428" s="55">
        <v>42979</v>
      </c>
      <c r="I428" s="22">
        <f t="shared" si="19"/>
        <v>0</v>
      </c>
      <c r="J428" s="63">
        <v>0</v>
      </c>
      <c r="K428" s="74" t="s">
        <v>56</v>
      </c>
      <c r="M428" s="23" t="str">
        <f t="shared" si="20"/>
        <v/>
      </c>
    </row>
    <row r="429" spans="1:13">
      <c r="A429" s="12" t="s">
        <v>74</v>
      </c>
      <c r="B429" s="22" t="s">
        <v>20</v>
      </c>
      <c r="C429" s="53" t="s">
        <v>58</v>
      </c>
      <c r="D429" s="53" t="s">
        <v>95</v>
      </c>
      <c r="E429" s="53"/>
      <c r="F429" s="22" t="str">
        <f t="shared" si="18"/>
        <v>SEPTEMBRE</v>
      </c>
      <c r="G429" s="55">
        <v>42979</v>
      </c>
      <c r="H429" s="55">
        <v>42982</v>
      </c>
      <c r="I429" s="22">
        <f t="shared" si="19"/>
        <v>3</v>
      </c>
      <c r="J429" s="63">
        <v>123.39</v>
      </c>
      <c r="K429" s="74" t="s">
        <v>56</v>
      </c>
      <c r="M429" s="23" t="str">
        <f t="shared" si="20"/>
        <v/>
      </c>
    </row>
    <row r="430" spans="1:13">
      <c r="A430" s="12" t="s">
        <v>74</v>
      </c>
      <c r="B430" s="22" t="s">
        <v>20</v>
      </c>
      <c r="C430" s="53" t="s">
        <v>58</v>
      </c>
      <c r="D430" s="53" t="s">
        <v>102</v>
      </c>
      <c r="E430" s="53"/>
      <c r="F430" s="22" t="str">
        <f t="shared" si="18"/>
        <v>SEPTEMBRE</v>
      </c>
      <c r="G430" s="55">
        <v>42979</v>
      </c>
      <c r="H430" s="55">
        <v>42979</v>
      </c>
      <c r="I430" s="22">
        <f t="shared" si="19"/>
        <v>0</v>
      </c>
      <c r="J430" s="63">
        <v>0</v>
      </c>
      <c r="K430" s="74" t="s">
        <v>56</v>
      </c>
      <c r="M430" s="23" t="str">
        <f t="shared" si="20"/>
        <v/>
      </c>
    </row>
    <row r="431" spans="1:13">
      <c r="A431" s="12" t="s">
        <v>74</v>
      </c>
      <c r="B431" s="22" t="s">
        <v>20</v>
      </c>
      <c r="C431" s="53" t="s">
        <v>58</v>
      </c>
      <c r="D431" s="53" t="s">
        <v>103</v>
      </c>
      <c r="E431" s="53"/>
      <c r="F431" s="22" t="str">
        <f t="shared" si="18"/>
        <v>SEPTEMBRE</v>
      </c>
      <c r="G431" s="55">
        <v>42979</v>
      </c>
      <c r="H431" s="55">
        <v>42979</v>
      </c>
      <c r="I431" s="22">
        <f t="shared" si="19"/>
        <v>0</v>
      </c>
      <c r="J431" s="63">
        <v>0</v>
      </c>
      <c r="K431" s="74" t="s">
        <v>56</v>
      </c>
      <c r="M431" s="23" t="str">
        <f t="shared" si="20"/>
        <v/>
      </c>
    </row>
    <row r="432" spans="1:13">
      <c r="A432" s="12" t="s">
        <v>74</v>
      </c>
      <c r="B432" s="22" t="s">
        <v>20</v>
      </c>
      <c r="C432" s="53" t="s">
        <v>58</v>
      </c>
      <c r="D432" s="53" t="s">
        <v>104</v>
      </c>
      <c r="E432" s="53"/>
      <c r="F432" s="22" t="str">
        <f t="shared" si="18"/>
        <v>SEPTEMBRE</v>
      </c>
      <c r="G432" s="55">
        <v>42979</v>
      </c>
      <c r="H432" s="55">
        <v>42979</v>
      </c>
      <c r="I432" s="22">
        <f t="shared" si="19"/>
        <v>0</v>
      </c>
      <c r="J432" s="63">
        <v>0</v>
      </c>
      <c r="K432" s="74" t="s">
        <v>56</v>
      </c>
      <c r="M432" s="23" t="str">
        <f t="shared" si="20"/>
        <v/>
      </c>
    </row>
    <row r="433" spans="1:13">
      <c r="A433" s="12" t="s">
        <v>74</v>
      </c>
      <c r="B433" s="22" t="s">
        <v>20</v>
      </c>
      <c r="C433" s="53" t="s">
        <v>58</v>
      </c>
      <c r="D433" s="53" t="s">
        <v>105</v>
      </c>
      <c r="E433" s="53"/>
      <c r="F433" s="22" t="str">
        <f t="shared" si="18"/>
        <v>SEPTEMBRE</v>
      </c>
      <c r="G433" s="55">
        <v>42979</v>
      </c>
      <c r="H433" s="55">
        <v>42979</v>
      </c>
      <c r="I433" s="22">
        <f t="shared" si="19"/>
        <v>0</v>
      </c>
      <c r="J433" s="63">
        <v>0</v>
      </c>
      <c r="K433" s="74" t="s">
        <v>56</v>
      </c>
      <c r="M433" s="23" t="str">
        <f t="shared" si="20"/>
        <v/>
      </c>
    </row>
    <row r="434" spans="1:13">
      <c r="A434" s="12" t="s">
        <v>74</v>
      </c>
      <c r="B434" s="22" t="s">
        <v>20</v>
      </c>
      <c r="C434" s="53" t="s">
        <v>58</v>
      </c>
      <c r="D434" s="53" t="s">
        <v>106</v>
      </c>
      <c r="E434" s="53"/>
      <c r="F434" s="22" t="str">
        <f t="shared" si="18"/>
        <v>SEPTEMBRE</v>
      </c>
      <c r="G434" s="55">
        <v>42979</v>
      </c>
      <c r="H434" s="55">
        <v>42979</v>
      </c>
      <c r="I434" s="22">
        <f t="shared" si="19"/>
        <v>0</v>
      </c>
      <c r="J434" s="63">
        <v>0</v>
      </c>
      <c r="K434" s="74" t="s">
        <v>56</v>
      </c>
      <c r="M434" s="23" t="str">
        <f t="shared" si="20"/>
        <v/>
      </c>
    </row>
    <row r="435" spans="1:13">
      <c r="A435" s="12" t="s">
        <v>74</v>
      </c>
      <c r="B435" s="22" t="s">
        <v>20</v>
      </c>
      <c r="C435" s="53" t="s">
        <v>58</v>
      </c>
      <c r="D435" s="53" t="s">
        <v>107</v>
      </c>
      <c r="E435" s="53"/>
      <c r="F435" s="22" t="str">
        <f t="shared" si="18"/>
        <v>SEPTEMBRE</v>
      </c>
      <c r="G435" s="55">
        <v>42979</v>
      </c>
      <c r="H435" s="55">
        <v>42979</v>
      </c>
      <c r="I435" s="22">
        <f t="shared" si="19"/>
        <v>0</v>
      </c>
      <c r="J435" s="63">
        <v>0</v>
      </c>
      <c r="K435" s="74" t="s">
        <v>56</v>
      </c>
      <c r="M435" s="23" t="str">
        <f t="shared" si="20"/>
        <v/>
      </c>
    </row>
    <row r="436" spans="1:13">
      <c r="A436" s="12" t="s">
        <v>74</v>
      </c>
      <c r="B436" s="22" t="s">
        <v>20</v>
      </c>
      <c r="C436" s="53" t="s">
        <v>58</v>
      </c>
      <c r="D436" s="53" t="s">
        <v>82</v>
      </c>
      <c r="E436" s="53"/>
      <c r="F436" s="22" t="str">
        <f t="shared" si="18"/>
        <v>SEPTEMBRE</v>
      </c>
      <c r="G436" s="55">
        <v>42979</v>
      </c>
      <c r="H436" s="55">
        <v>42979</v>
      </c>
      <c r="I436" s="22">
        <f t="shared" si="19"/>
        <v>0</v>
      </c>
      <c r="J436" s="63">
        <v>0</v>
      </c>
      <c r="K436" s="74" t="s">
        <v>56</v>
      </c>
      <c r="M436" s="23" t="str">
        <f t="shared" si="20"/>
        <v/>
      </c>
    </row>
    <row r="437" spans="1:13">
      <c r="A437" s="12" t="s">
        <v>74</v>
      </c>
      <c r="B437" s="22" t="s">
        <v>20</v>
      </c>
      <c r="C437" s="53" t="s">
        <v>58</v>
      </c>
      <c r="D437" s="53" t="s">
        <v>83</v>
      </c>
      <c r="E437" s="53"/>
      <c r="F437" s="22" t="str">
        <f t="shared" si="18"/>
        <v>SEPTEMBRE</v>
      </c>
      <c r="G437" s="55">
        <v>42979</v>
      </c>
      <c r="H437" s="55">
        <v>42979</v>
      </c>
      <c r="I437" s="22">
        <f t="shared" si="19"/>
        <v>0</v>
      </c>
      <c r="J437" s="63">
        <v>0</v>
      </c>
      <c r="K437" s="74" t="s">
        <v>56</v>
      </c>
      <c r="M437" s="23" t="str">
        <f t="shared" si="20"/>
        <v/>
      </c>
    </row>
    <row r="438" spans="1:13">
      <c r="A438" s="12" t="s">
        <v>76</v>
      </c>
      <c r="B438" s="22" t="s">
        <v>20</v>
      </c>
      <c r="C438" s="53" t="s">
        <v>58</v>
      </c>
      <c r="D438" s="53" t="s">
        <v>83</v>
      </c>
      <c r="E438" s="53"/>
      <c r="F438" s="22" t="str">
        <f t="shared" si="18"/>
        <v>SEPTEMBRE</v>
      </c>
      <c r="G438" s="55">
        <v>42979</v>
      </c>
      <c r="H438" s="55">
        <v>42982</v>
      </c>
      <c r="I438" s="22">
        <f t="shared" si="19"/>
        <v>3</v>
      </c>
      <c r="J438" s="63">
        <v>114.72</v>
      </c>
      <c r="K438" s="74" t="s">
        <v>56</v>
      </c>
      <c r="M438" s="23" t="str">
        <f t="shared" si="20"/>
        <v/>
      </c>
    </row>
    <row r="439" spans="1:13">
      <c r="A439" s="12" t="s">
        <v>76</v>
      </c>
      <c r="B439" s="22" t="s">
        <v>20</v>
      </c>
      <c r="C439" s="53" t="s">
        <v>59</v>
      </c>
      <c r="D439" s="53" t="s">
        <v>98</v>
      </c>
      <c r="E439" s="53"/>
      <c r="F439" s="22" t="str">
        <f t="shared" si="18"/>
        <v>SEPTEMBRE</v>
      </c>
      <c r="G439" s="55">
        <v>42979</v>
      </c>
      <c r="H439" s="55">
        <v>42979</v>
      </c>
      <c r="I439" s="22">
        <f t="shared" si="19"/>
        <v>0</v>
      </c>
      <c r="J439" s="63">
        <v>0</v>
      </c>
      <c r="K439" s="74" t="s">
        <v>56</v>
      </c>
      <c r="M439" s="23" t="str">
        <f t="shared" si="20"/>
        <v/>
      </c>
    </row>
    <row r="440" spans="1:13">
      <c r="A440" s="12" t="s">
        <v>76</v>
      </c>
      <c r="B440" s="22" t="s">
        <v>20</v>
      </c>
      <c r="C440" s="53" t="s">
        <v>59</v>
      </c>
      <c r="D440" s="53" t="s">
        <v>99</v>
      </c>
      <c r="E440" s="53"/>
      <c r="F440" s="22" t="str">
        <f t="shared" si="18"/>
        <v>SEPTEMBRE</v>
      </c>
      <c r="G440" s="55">
        <v>42979</v>
      </c>
      <c r="H440" s="55">
        <v>42979</v>
      </c>
      <c r="I440" s="22">
        <f t="shared" si="19"/>
        <v>0</v>
      </c>
      <c r="J440" s="63">
        <v>0</v>
      </c>
      <c r="K440" s="74" t="s">
        <v>56</v>
      </c>
      <c r="M440" s="23" t="str">
        <f t="shared" si="20"/>
        <v/>
      </c>
    </row>
    <row r="441" spans="1:13">
      <c r="A441" s="12" t="s">
        <v>76</v>
      </c>
      <c r="B441" s="22" t="s">
        <v>20</v>
      </c>
      <c r="C441" s="53" t="s">
        <v>59</v>
      </c>
      <c r="D441" s="53" t="s">
        <v>100</v>
      </c>
      <c r="E441" s="53"/>
      <c r="F441" s="22" t="str">
        <f t="shared" si="18"/>
        <v>SEPTEMBRE</v>
      </c>
      <c r="G441" s="55">
        <v>42979</v>
      </c>
      <c r="H441" s="55">
        <v>42979</v>
      </c>
      <c r="I441" s="22">
        <f t="shared" si="19"/>
        <v>0</v>
      </c>
      <c r="J441" s="63">
        <v>0</v>
      </c>
      <c r="K441" s="74" t="s">
        <v>56</v>
      </c>
      <c r="M441" s="23" t="str">
        <f t="shared" si="20"/>
        <v/>
      </c>
    </row>
    <row r="442" spans="1:13">
      <c r="A442" s="12" t="s">
        <v>76</v>
      </c>
      <c r="B442" s="22" t="s">
        <v>20</v>
      </c>
      <c r="C442" s="53" t="s">
        <v>59</v>
      </c>
      <c r="D442" s="53" t="s">
        <v>101</v>
      </c>
      <c r="E442" s="53"/>
      <c r="F442" s="22" t="str">
        <f t="shared" si="18"/>
        <v>SEPTEMBRE</v>
      </c>
      <c r="G442" s="55">
        <v>42979</v>
      </c>
      <c r="H442" s="55">
        <v>42979</v>
      </c>
      <c r="I442" s="22">
        <f t="shared" si="19"/>
        <v>0</v>
      </c>
      <c r="J442" s="63">
        <v>0</v>
      </c>
      <c r="K442" s="74" t="s">
        <v>56</v>
      </c>
      <c r="M442" s="23" t="str">
        <f t="shared" si="20"/>
        <v/>
      </c>
    </row>
    <row r="443" spans="1:13">
      <c r="A443" s="12" t="s">
        <v>76</v>
      </c>
      <c r="B443" s="22" t="s">
        <v>20</v>
      </c>
      <c r="C443" s="53" t="s">
        <v>59</v>
      </c>
      <c r="D443" s="53" t="s">
        <v>102</v>
      </c>
      <c r="E443" s="53"/>
      <c r="F443" s="22" t="str">
        <f t="shared" si="18"/>
        <v>SEPTEMBRE</v>
      </c>
      <c r="G443" s="55">
        <v>42979</v>
      </c>
      <c r="H443" s="55">
        <v>42979</v>
      </c>
      <c r="I443" s="22">
        <f t="shared" si="19"/>
        <v>0</v>
      </c>
      <c r="J443" s="63">
        <v>0</v>
      </c>
      <c r="K443" s="74" t="s">
        <v>56</v>
      </c>
      <c r="M443" s="23" t="str">
        <f t="shared" si="20"/>
        <v/>
      </c>
    </row>
    <row r="444" spans="1:13">
      <c r="A444" s="12" t="s">
        <v>76</v>
      </c>
      <c r="B444" s="22" t="s">
        <v>20</v>
      </c>
      <c r="C444" s="53" t="s">
        <v>59</v>
      </c>
      <c r="D444" s="53" t="s">
        <v>103</v>
      </c>
      <c r="E444" s="53"/>
      <c r="F444" s="22" t="str">
        <f t="shared" si="18"/>
        <v>SEPTEMBRE</v>
      </c>
      <c r="G444" s="55">
        <v>42979</v>
      </c>
      <c r="H444" s="55">
        <v>42979</v>
      </c>
      <c r="I444" s="22">
        <f t="shared" si="19"/>
        <v>0</v>
      </c>
      <c r="J444" s="63">
        <v>0</v>
      </c>
      <c r="K444" s="74" t="s">
        <v>56</v>
      </c>
      <c r="M444" s="23" t="str">
        <f t="shared" si="20"/>
        <v/>
      </c>
    </row>
    <row r="445" spans="1:13">
      <c r="A445" s="12" t="s">
        <v>76</v>
      </c>
      <c r="B445" s="22" t="s">
        <v>20</v>
      </c>
      <c r="C445" s="53" t="s">
        <v>59</v>
      </c>
      <c r="D445" s="53" t="s">
        <v>104</v>
      </c>
      <c r="E445" s="53"/>
      <c r="F445" s="22" t="str">
        <f t="shared" si="18"/>
        <v>SEPTEMBRE</v>
      </c>
      <c r="G445" s="55">
        <v>42979</v>
      </c>
      <c r="H445" s="55">
        <v>42979</v>
      </c>
      <c r="I445" s="22">
        <f t="shared" si="19"/>
        <v>0</v>
      </c>
      <c r="J445" s="63">
        <v>0</v>
      </c>
      <c r="K445" s="74" t="s">
        <v>56</v>
      </c>
      <c r="M445" s="23" t="str">
        <f t="shared" si="20"/>
        <v/>
      </c>
    </row>
    <row r="446" spans="1:13">
      <c r="A446" s="12" t="s">
        <v>76</v>
      </c>
      <c r="B446" s="22" t="s">
        <v>20</v>
      </c>
      <c r="C446" s="53" t="s">
        <v>59</v>
      </c>
      <c r="D446" s="53" t="s">
        <v>105</v>
      </c>
      <c r="E446" s="53"/>
      <c r="F446" s="22" t="str">
        <f t="shared" si="18"/>
        <v>SEPTEMBRE</v>
      </c>
      <c r="G446" s="55">
        <v>42979</v>
      </c>
      <c r="H446" s="55">
        <v>42979</v>
      </c>
      <c r="I446" s="22">
        <f t="shared" si="19"/>
        <v>0</v>
      </c>
      <c r="J446" s="63">
        <v>0</v>
      </c>
      <c r="K446" s="74" t="s">
        <v>56</v>
      </c>
      <c r="M446" s="23" t="str">
        <f t="shared" si="20"/>
        <v/>
      </c>
    </row>
    <row r="447" spans="1:13">
      <c r="A447" s="12" t="s">
        <v>73</v>
      </c>
      <c r="B447" s="22" t="s">
        <v>20</v>
      </c>
      <c r="C447" s="53" t="s">
        <v>81</v>
      </c>
      <c r="D447" s="53" t="s">
        <v>85</v>
      </c>
      <c r="E447" s="53"/>
      <c r="F447" s="22" t="str">
        <f t="shared" si="18"/>
        <v>SEPTEMBRE</v>
      </c>
      <c r="G447" s="55">
        <v>42979</v>
      </c>
      <c r="H447" s="55">
        <v>42979</v>
      </c>
      <c r="I447" s="22">
        <f t="shared" si="19"/>
        <v>0</v>
      </c>
      <c r="J447" s="63">
        <v>0</v>
      </c>
      <c r="K447" s="74" t="s">
        <v>56</v>
      </c>
      <c r="M447" s="23" t="str">
        <f t="shared" si="20"/>
        <v/>
      </c>
    </row>
    <row r="448" spans="1:13">
      <c r="A448" s="12" t="s">
        <v>73</v>
      </c>
      <c r="B448" s="22" t="s">
        <v>20</v>
      </c>
      <c r="C448" s="53" t="s">
        <v>81</v>
      </c>
      <c r="D448" s="53" t="s">
        <v>86</v>
      </c>
      <c r="E448" s="53"/>
      <c r="F448" s="22" t="str">
        <f t="shared" si="18"/>
        <v>SEPTEMBRE</v>
      </c>
      <c r="G448" s="55">
        <v>42979</v>
      </c>
      <c r="H448" s="55">
        <v>42979</v>
      </c>
      <c r="I448" s="22">
        <f t="shared" si="19"/>
        <v>0</v>
      </c>
      <c r="J448" s="63">
        <v>0</v>
      </c>
      <c r="K448" s="74" t="s">
        <v>56</v>
      </c>
      <c r="M448" s="23" t="str">
        <f t="shared" si="20"/>
        <v/>
      </c>
    </row>
    <row r="449" spans="1:13">
      <c r="A449" s="12" t="s">
        <v>73</v>
      </c>
      <c r="B449" s="22" t="s">
        <v>20</v>
      </c>
      <c r="C449" s="53" t="s">
        <v>81</v>
      </c>
      <c r="D449" s="53" t="s">
        <v>87</v>
      </c>
      <c r="E449" s="53"/>
      <c r="F449" s="22" t="str">
        <f t="shared" si="18"/>
        <v>SEPTEMBRE</v>
      </c>
      <c r="G449" s="55">
        <v>42979</v>
      </c>
      <c r="H449" s="55">
        <v>42979</v>
      </c>
      <c r="I449" s="22">
        <f t="shared" si="19"/>
        <v>0</v>
      </c>
      <c r="J449" s="63">
        <v>0</v>
      </c>
      <c r="K449" s="74" t="s">
        <v>56</v>
      </c>
      <c r="M449" s="23" t="str">
        <f t="shared" si="20"/>
        <v/>
      </c>
    </row>
    <row r="450" spans="1:13">
      <c r="A450" s="12" t="s">
        <v>73</v>
      </c>
      <c r="B450" s="22" t="s">
        <v>20</v>
      </c>
      <c r="C450" s="53" t="s">
        <v>81</v>
      </c>
      <c r="D450" s="53" t="s">
        <v>88</v>
      </c>
      <c r="E450" s="53"/>
      <c r="F450" s="22" t="str">
        <f t="shared" ref="F450:F513" si="21">IF(H450="","",CHOOSE(MONTH(H450),"JANVIER","FEVRIER","MARS","AVRIL","MAI","JUIN","JUILLET","AOUT","SEPTEMBRE","OCTOBRE","NOVEMBRE","DECEMBRE"))</f>
        <v>SEPTEMBRE</v>
      </c>
      <c r="G450" s="55">
        <v>42979</v>
      </c>
      <c r="H450" s="55">
        <v>42979</v>
      </c>
      <c r="I450" s="22">
        <f t="shared" ref="I450:I513" si="22">H450-G450</f>
        <v>0</v>
      </c>
      <c r="J450" s="63">
        <v>0</v>
      </c>
      <c r="K450" s="74" t="s">
        <v>56</v>
      </c>
      <c r="M450" s="23" t="str">
        <f t="shared" si="20"/>
        <v/>
      </c>
    </row>
    <row r="451" spans="1:13">
      <c r="A451" s="12" t="s">
        <v>73</v>
      </c>
      <c r="B451" s="22" t="s">
        <v>20</v>
      </c>
      <c r="C451" s="53" t="s">
        <v>81</v>
      </c>
      <c r="D451" s="53" t="s">
        <v>89</v>
      </c>
      <c r="E451" s="53"/>
      <c r="F451" s="22" t="str">
        <f t="shared" si="21"/>
        <v>SEPTEMBRE</v>
      </c>
      <c r="G451" s="55">
        <v>42979</v>
      </c>
      <c r="H451" s="55">
        <v>42979</v>
      </c>
      <c r="I451" s="22">
        <f t="shared" si="22"/>
        <v>0</v>
      </c>
      <c r="J451" s="63">
        <v>0</v>
      </c>
      <c r="K451" s="74" t="s">
        <v>56</v>
      </c>
      <c r="M451" s="23" t="str">
        <f t="shared" ref="M451:M514" si="23">IF(MONTH(G451)=MONTH(H451),"","X")</f>
        <v/>
      </c>
    </row>
    <row r="452" spans="1:13">
      <c r="A452" s="12" t="s">
        <v>73</v>
      </c>
      <c r="B452" s="22" t="s">
        <v>20</v>
      </c>
      <c r="C452" s="53" t="s">
        <v>81</v>
      </c>
      <c r="D452" s="53" t="s">
        <v>90</v>
      </c>
      <c r="E452" s="53"/>
      <c r="F452" s="22" t="str">
        <f t="shared" si="21"/>
        <v>SEPTEMBRE</v>
      </c>
      <c r="G452" s="55">
        <v>42979</v>
      </c>
      <c r="H452" s="55">
        <v>42979</v>
      </c>
      <c r="I452" s="22">
        <f t="shared" si="22"/>
        <v>0</v>
      </c>
      <c r="J452" s="63">
        <v>0</v>
      </c>
      <c r="K452" s="74" t="s">
        <v>56</v>
      </c>
      <c r="M452" s="23" t="str">
        <f t="shared" si="23"/>
        <v/>
      </c>
    </row>
    <row r="453" spans="1:13">
      <c r="A453" s="12" t="s">
        <v>73</v>
      </c>
      <c r="B453" s="22" t="s">
        <v>20</v>
      </c>
      <c r="C453" s="53" t="s">
        <v>81</v>
      </c>
      <c r="D453" s="53" t="s">
        <v>91</v>
      </c>
      <c r="E453" s="53"/>
      <c r="F453" s="22" t="str">
        <f t="shared" si="21"/>
        <v>SEPTEMBRE</v>
      </c>
      <c r="G453" s="55">
        <v>42979</v>
      </c>
      <c r="H453" s="55">
        <v>42979</v>
      </c>
      <c r="I453" s="22">
        <f t="shared" si="22"/>
        <v>0</v>
      </c>
      <c r="J453" s="63">
        <v>0</v>
      </c>
      <c r="K453" s="74" t="s">
        <v>56</v>
      </c>
      <c r="M453" s="23" t="str">
        <f t="shared" si="23"/>
        <v/>
      </c>
    </row>
    <row r="454" spans="1:13">
      <c r="A454" s="12" t="s">
        <v>73</v>
      </c>
      <c r="B454" s="22" t="s">
        <v>20</v>
      </c>
      <c r="C454" s="53" t="s">
        <v>81</v>
      </c>
      <c r="D454" s="53" t="s">
        <v>92</v>
      </c>
      <c r="E454" s="53"/>
      <c r="F454" s="22" t="str">
        <f t="shared" si="21"/>
        <v>SEPTEMBRE</v>
      </c>
      <c r="G454" s="55">
        <v>42979</v>
      </c>
      <c r="H454" s="55">
        <v>42979</v>
      </c>
      <c r="I454" s="22">
        <f t="shared" si="22"/>
        <v>0</v>
      </c>
      <c r="J454" s="63">
        <v>0</v>
      </c>
      <c r="K454" s="74" t="s">
        <v>56</v>
      </c>
      <c r="M454" s="23" t="str">
        <f t="shared" si="23"/>
        <v/>
      </c>
    </row>
    <row r="455" spans="1:13">
      <c r="A455" s="12" t="s">
        <v>70</v>
      </c>
      <c r="B455" s="22" t="s">
        <v>20</v>
      </c>
      <c r="C455" s="53" t="s">
        <v>58</v>
      </c>
      <c r="D455" s="53" t="s">
        <v>97</v>
      </c>
      <c r="E455" s="53"/>
      <c r="F455" s="22" t="str">
        <f t="shared" si="21"/>
        <v>SEPTEMBRE</v>
      </c>
      <c r="G455" s="55">
        <v>42980</v>
      </c>
      <c r="H455" s="55">
        <v>42983</v>
      </c>
      <c r="I455" s="22">
        <f t="shared" si="22"/>
        <v>3</v>
      </c>
      <c r="J455" s="63">
        <v>149.41999999999999</v>
      </c>
      <c r="K455" s="74" t="s">
        <v>56</v>
      </c>
      <c r="M455" s="23" t="str">
        <f t="shared" si="23"/>
        <v/>
      </c>
    </row>
    <row r="456" spans="1:13">
      <c r="A456" s="12" t="s">
        <v>71</v>
      </c>
      <c r="B456" s="22" t="s">
        <v>20</v>
      </c>
      <c r="C456" s="53" t="s">
        <v>58</v>
      </c>
      <c r="D456" s="53" t="s">
        <v>92</v>
      </c>
      <c r="E456" s="53"/>
      <c r="F456" s="22" t="str">
        <f t="shared" si="21"/>
        <v>SEPTEMBRE</v>
      </c>
      <c r="G456" s="55">
        <v>42980</v>
      </c>
      <c r="H456" s="55">
        <v>42983</v>
      </c>
      <c r="I456" s="22">
        <f t="shared" si="22"/>
        <v>3</v>
      </c>
      <c r="J456" s="63">
        <v>140.74</v>
      </c>
      <c r="K456" s="74" t="s">
        <v>56</v>
      </c>
      <c r="M456" s="23" t="str">
        <f t="shared" si="23"/>
        <v/>
      </c>
    </row>
    <row r="457" spans="1:13">
      <c r="A457" s="12" t="s">
        <v>68</v>
      </c>
      <c r="B457" s="22" t="s">
        <v>22</v>
      </c>
      <c r="C457" s="53" t="s">
        <v>59</v>
      </c>
      <c r="D457" s="53" t="s">
        <v>100</v>
      </c>
      <c r="E457" s="53"/>
      <c r="F457" s="22" t="str">
        <f t="shared" si="21"/>
        <v>SEPTEMBRE</v>
      </c>
      <c r="G457" s="55">
        <v>42981</v>
      </c>
      <c r="H457" s="55">
        <v>42986</v>
      </c>
      <c r="I457" s="22">
        <f t="shared" si="22"/>
        <v>5</v>
      </c>
      <c r="J457" s="63">
        <v>0</v>
      </c>
      <c r="M457" s="23" t="str">
        <f t="shared" si="23"/>
        <v/>
      </c>
    </row>
    <row r="458" spans="1:13">
      <c r="A458" s="12" t="s">
        <v>75</v>
      </c>
      <c r="B458" s="22" t="s">
        <v>20</v>
      </c>
      <c r="C458" s="53" t="s">
        <v>59</v>
      </c>
      <c r="D458" s="53" t="s">
        <v>90</v>
      </c>
      <c r="E458" s="53"/>
      <c r="F458" s="22" t="str">
        <f t="shared" si="21"/>
        <v>SEPTEMBRE</v>
      </c>
      <c r="G458" s="55">
        <v>42981</v>
      </c>
      <c r="H458" s="55">
        <v>42985</v>
      </c>
      <c r="I458" s="22">
        <f t="shared" si="22"/>
        <v>4</v>
      </c>
      <c r="J458" s="63">
        <v>223.8</v>
      </c>
      <c r="K458" s="74" t="s">
        <v>56</v>
      </c>
      <c r="M458" s="23" t="str">
        <f t="shared" si="23"/>
        <v/>
      </c>
    </row>
    <row r="459" spans="1:13">
      <c r="A459" s="12" t="s">
        <v>68</v>
      </c>
      <c r="B459" s="22" t="s">
        <v>20</v>
      </c>
      <c r="C459" s="53" t="s">
        <v>59</v>
      </c>
      <c r="D459" s="53" t="s">
        <v>98</v>
      </c>
      <c r="E459" s="53"/>
      <c r="F459" s="22" t="str">
        <f t="shared" si="21"/>
        <v>SEPTEMBRE</v>
      </c>
      <c r="G459" s="55">
        <v>42982</v>
      </c>
      <c r="H459" s="55">
        <v>42985</v>
      </c>
      <c r="I459" s="22">
        <f t="shared" si="22"/>
        <v>3</v>
      </c>
      <c r="J459" s="63">
        <v>131.1</v>
      </c>
      <c r="K459" s="74" t="s">
        <v>56</v>
      </c>
      <c r="M459" s="23" t="str">
        <f t="shared" si="23"/>
        <v/>
      </c>
    </row>
    <row r="460" spans="1:13">
      <c r="A460" s="12" t="s">
        <v>72</v>
      </c>
      <c r="B460" s="22" t="s">
        <v>20</v>
      </c>
      <c r="C460" s="53" t="s">
        <v>58</v>
      </c>
      <c r="D460" s="53" t="s">
        <v>93</v>
      </c>
      <c r="E460" s="53"/>
      <c r="F460" s="22" t="str">
        <f t="shared" si="21"/>
        <v>SEPTEMBRE</v>
      </c>
      <c r="G460" s="55">
        <v>42982</v>
      </c>
      <c r="H460" s="55">
        <v>42984</v>
      </c>
      <c r="I460" s="22">
        <f t="shared" si="22"/>
        <v>2</v>
      </c>
      <c r="J460" s="63">
        <v>144.6</v>
      </c>
      <c r="K460" s="74" t="s">
        <v>56</v>
      </c>
      <c r="M460" s="23" t="str">
        <f t="shared" si="23"/>
        <v/>
      </c>
    </row>
    <row r="461" spans="1:13">
      <c r="A461" s="12" t="s">
        <v>74</v>
      </c>
      <c r="B461" s="22" t="s">
        <v>20</v>
      </c>
      <c r="C461" s="53" t="s">
        <v>58</v>
      </c>
      <c r="D461" s="53" t="s">
        <v>93</v>
      </c>
      <c r="E461" s="53"/>
      <c r="F461" s="22" t="str">
        <f t="shared" si="21"/>
        <v>SEPTEMBRE</v>
      </c>
      <c r="G461" s="55">
        <v>42982</v>
      </c>
      <c r="H461" s="55">
        <v>42986</v>
      </c>
      <c r="I461" s="22">
        <f t="shared" si="22"/>
        <v>4</v>
      </c>
      <c r="J461" s="63">
        <v>167.74</v>
      </c>
      <c r="K461" s="74" t="s">
        <v>56</v>
      </c>
      <c r="M461" s="23" t="str">
        <f t="shared" si="23"/>
        <v/>
      </c>
    </row>
    <row r="462" spans="1:13">
      <c r="A462" s="12" t="s">
        <v>76</v>
      </c>
      <c r="B462" s="22" t="s">
        <v>20</v>
      </c>
      <c r="C462" s="53" t="s">
        <v>58</v>
      </c>
      <c r="D462" s="53" t="s">
        <v>97</v>
      </c>
      <c r="E462" s="53"/>
      <c r="F462" s="22" t="str">
        <f t="shared" si="21"/>
        <v>SEPTEMBRE</v>
      </c>
      <c r="G462" s="55">
        <v>42982</v>
      </c>
      <c r="H462" s="55">
        <v>42986</v>
      </c>
      <c r="I462" s="22">
        <f t="shared" si="22"/>
        <v>4</v>
      </c>
      <c r="J462" s="63">
        <v>181.23</v>
      </c>
      <c r="K462" s="74" t="s">
        <v>56</v>
      </c>
      <c r="M462" s="23" t="str">
        <f t="shared" si="23"/>
        <v/>
      </c>
    </row>
    <row r="463" spans="1:13">
      <c r="A463" s="12" t="s">
        <v>65</v>
      </c>
      <c r="B463" s="22" t="s">
        <v>20</v>
      </c>
      <c r="C463" s="53" t="s">
        <v>58</v>
      </c>
      <c r="D463" s="53" t="s">
        <v>86</v>
      </c>
      <c r="E463" s="53"/>
      <c r="F463" s="22" t="str">
        <f t="shared" si="21"/>
        <v>SEPTEMBRE</v>
      </c>
      <c r="G463" s="55">
        <v>42983</v>
      </c>
      <c r="H463" s="55">
        <v>42987</v>
      </c>
      <c r="I463" s="22">
        <f t="shared" si="22"/>
        <v>4</v>
      </c>
      <c r="J463" s="63">
        <v>204.37</v>
      </c>
      <c r="K463" s="74" t="s">
        <v>56</v>
      </c>
      <c r="M463" s="23" t="str">
        <f t="shared" si="23"/>
        <v/>
      </c>
    </row>
    <row r="464" spans="1:13">
      <c r="A464" s="12" t="s">
        <v>70</v>
      </c>
      <c r="B464" s="22" t="s">
        <v>20</v>
      </c>
      <c r="C464" s="53" t="s">
        <v>58</v>
      </c>
      <c r="D464" s="53" t="s">
        <v>84</v>
      </c>
      <c r="E464" s="53"/>
      <c r="F464" s="22" t="str">
        <f t="shared" si="21"/>
        <v>SEPTEMBRE</v>
      </c>
      <c r="G464" s="55">
        <v>42983</v>
      </c>
      <c r="H464" s="55">
        <v>42987</v>
      </c>
      <c r="I464" s="22">
        <f t="shared" si="22"/>
        <v>4</v>
      </c>
      <c r="J464" s="63">
        <v>192.8</v>
      </c>
      <c r="K464" s="74" t="s">
        <v>56</v>
      </c>
      <c r="M464" s="23" t="str">
        <f t="shared" si="23"/>
        <v/>
      </c>
    </row>
    <row r="465" spans="1:13">
      <c r="A465" s="12" t="s">
        <v>71</v>
      </c>
      <c r="B465" s="22" t="s">
        <v>20</v>
      </c>
      <c r="C465" s="53" t="s">
        <v>81</v>
      </c>
      <c r="D465" s="53" t="s">
        <v>95</v>
      </c>
      <c r="E465" s="53"/>
      <c r="F465" s="22" t="str">
        <f t="shared" si="21"/>
        <v>SEPTEMBRE</v>
      </c>
      <c r="G465" s="55">
        <v>42983</v>
      </c>
      <c r="H465" s="55">
        <v>42986</v>
      </c>
      <c r="I465" s="22">
        <f t="shared" si="22"/>
        <v>3</v>
      </c>
      <c r="J465" s="63">
        <v>180</v>
      </c>
      <c r="K465" s="74" t="s">
        <v>56</v>
      </c>
      <c r="M465" s="23" t="str">
        <f t="shared" si="23"/>
        <v/>
      </c>
    </row>
    <row r="466" spans="1:13">
      <c r="A466" s="12" t="s">
        <v>69</v>
      </c>
      <c r="B466" s="22" t="s">
        <v>20</v>
      </c>
      <c r="C466" s="53" t="s">
        <v>58</v>
      </c>
      <c r="D466" s="53" t="s">
        <v>107</v>
      </c>
      <c r="E466" s="53"/>
      <c r="F466" s="22" t="str">
        <f t="shared" si="21"/>
        <v>SEPTEMBRE</v>
      </c>
      <c r="G466" s="55">
        <v>42983</v>
      </c>
      <c r="H466" s="55">
        <v>42988</v>
      </c>
      <c r="I466" s="22">
        <f t="shared" si="22"/>
        <v>5</v>
      </c>
      <c r="J466" s="63">
        <v>187.98</v>
      </c>
      <c r="K466" s="74" t="s">
        <v>56</v>
      </c>
      <c r="M466" s="23" t="str">
        <f t="shared" si="23"/>
        <v/>
      </c>
    </row>
    <row r="467" spans="1:13">
      <c r="A467" s="12" t="s">
        <v>72</v>
      </c>
      <c r="B467" s="22" t="s">
        <v>20</v>
      </c>
      <c r="C467" s="53" t="s">
        <v>59</v>
      </c>
      <c r="D467" s="53" t="s">
        <v>89</v>
      </c>
      <c r="E467" s="53"/>
      <c r="F467" s="22" t="str">
        <f t="shared" si="21"/>
        <v>SEPTEMBRE</v>
      </c>
      <c r="G467" s="55">
        <v>42984</v>
      </c>
      <c r="H467" s="55">
        <v>42989</v>
      </c>
      <c r="I467" s="22">
        <f t="shared" si="22"/>
        <v>5</v>
      </c>
      <c r="J467" s="63">
        <v>518</v>
      </c>
      <c r="K467" s="74" t="s">
        <v>56</v>
      </c>
      <c r="M467" s="23" t="str">
        <f t="shared" si="23"/>
        <v/>
      </c>
    </row>
    <row r="468" spans="1:13">
      <c r="A468" s="12" t="s">
        <v>68</v>
      </c>
      <c r="B468" s="22" t="s">
        <v>20</v>
      </c>
      <c r="C468" s="53" t="s">
        <v>59</v>
      </c>
      <c r="D468" s="53" t="s">
        <v>94</v>
      </c>
      <c r="E468" s="53"/>
      <c r="F468" s="22" t="str">
        <f t="shared" si="21"/>
        <v>SEPTEMBRE</v>
      </c>
      <c r="G468" s="55">
        <v>42985</v>
      </c>
      <c r="H468" s="55">
        <v>42988</v>
      </c>
      <c r="I468" s="22">
        <f t="shared" si="22"/>
        <v>3</v>
      </c>
      <c r="J468" s="63">
        <v>145.66</v>
      </c>
      <c r="K468" s="74" t="s">
        <v>56</v>
      </c>
      <c r="M468" s="23" t="str">
        <f t="shared" si="23"/>
        <v/>
      </c>
    </row>
    <row r="469" spans="1:13">
      <c r="A469" s="12" t="s">
        <v>75</v>
      </c>
      <c r="B469" s="22" t="s">
        <v>20</v>
      </c>
      <c r="C469" s="53" t="s">
        <v>58</v>
      </c>
      <c r="D469" s="53" t="s">
        <v>83</v>
      </c>
      <c r="E469" s="53"/>
      <c r="F469" s="22" t="str">
        <f t="shared" si="21"/>
        <v>SEPTEMBRE</v>
      </c>
      <c r="G469" s="55">
        <v>42986</v>
      </c>
      <c r="H469" s="55">
        <v>42989</v>
      </c>
      <c r="I469" s="22">
        <f t="shared" si="22"/>
        <v>3</v>
      </c>
      <c r="J469" s="63">
        <v>192.8</v>
      </c>
      <c r="K469" s="74" t="s">
        <v>56</v>
      </c>
      <c r="M469" s="23" t="str">
        <f t="shared" si="23"/>
        <v/>
      </c>
    </row>
    <row r="470" spans="1:13">
      <c r="A470" s="12" t="s">
        <v>74</v>
      </c>
      <c r="B470" s="22" t="s">
        <v>20</v>
      </c>
      <c r="C470" s="53" t="s">
        <v>58</v>
      </c>
      <c r="D470" s="53" t="s">
        <v>88</v>
      </c>
      <c r="E470" s="53"/>
      <c r="F470" s="22" t="str">
        <f t="shared" si="21"/>
        <v>SEPTEMBRE</v>
      </c>
      <c r="G470" s="55">
        <v>42986</v>
      </c>
      <c r="H470" s="55">
        <v>42995</v>
      </c>
      <c r="I470" s="22">
        <f t="shared" si="22"/>
        <v>9</v>
      </c>
      <c r="J470" s="63">
        <v>366.32</v>
      </c>
      <c r="K470" s="74" t="s">
        <v>56</v>
      </c>
      <c r="M470" s="23" t="str">
        <f t="shared" si="23"/>
        <v/>
      </c>
    </row>
    <row r="471" spans="1:13">
      <c r="A471" s="12" t="s">
        <v>76</v>
      </c>
      <c r="B471" s="22" t="s">
        <v>20</v>
      </c>
      <c r="C471" s="53" t="s">
        <v>58</v>
      </c>
      <c r="D471" s="53" t="s">
        <v>89</v>
      </c>
      <c r="E471" s="53"/>
      <c r="F471" s="22" t="str">
        <f t="shared" si="21"/>
        <v>SEPTEMBRE</v>
      </c>
      <c r="G471" s="55">
        <v>42986</v>
      </c>
      <c r="H471" s="55">
        <v>42991</v>
      </c>
      <c r="I471" s="22">
        <f t="shared" si="22"/>
        <v>5</v>
      </c>
      <c r="J471" s="63">
        <v>222</v>
      </c>
      <c r="K471" s="74" t="s">
        <v>56</v>
      </c>
      <c r="M471" s="23" t="str">
        <f t="shared" si="23"/>
        <v/>
      </c>
    </row>
    <row r="472" spans="1:13">
      <c r="A472" s="12" t="s">
        <v>65</v>
      </c>
      <c r="B472" s="22" t="s">
        <v>20</v>
      </c>
      <c r="C472" s="53" t="s">
        <v>58</v>
      </c>
      <c r="D472" s="53" t="s">
        <v>82</v>
      </c>
      <c r="E472" s="53"/>
      <c r="F472" s="22" t="str">
        <f t="shared" si="21"/>
        <v>SEPTEMBRE</v>
      </c>
      <c r="G472" s="55">
        <v>42987</v>
      </c>
      <c r="H472" s="55">
        <v>42989</v>
      </c>
      <c r="I472" s="22">
        <f t="shared" si="22"/>
        <v>2</v>
      </c>
      <c r="J472" s="63">
        <v>111.82</v>
      </c>
      <c r="K472" s="74" t="s">
        <v>56</v>
      </c>
      <c r="M472" s="23" t="str">
        <f t="shared" si="23"/>
        <v/>
      </c>
    </row>
    <row r="473" spans="1:13">
      <c r="A473" s="12" t="s">
        <v>70</v>
      </c>
      <c r="B473" s="22" t="s">
        <v>20</v>
      </c>
      <c r="C473" s="53" t="s">
        <v>58</v>
      </c>
      <c r="D473" s="53" t="s">
        <v>96</v>
      </c>
      <c r="E473" s="53"/>
      <c r="F473" s="22" t="str">
        <f t="shared" si="21"/>
        <v>SEPTEMBRE</v>
      </c>
      <c r="G473" s="55">
        <v>42988</v>
      </c>
      <c r="H473" s="55">
        <v>42991</v>
      </c>
      <c r="I473" s="22">
        <f t="shared" si="22"/>
        <v>3</v>
      </c>
      <c r="J473" s="63">
        <v>149.41999999999999</v>
      </c>
      <c r="K473" s="74" t="s">
        <v>56</v>
      </c>
      <c r="M473" s="23" t="str">
        <f t="shared" si="23"/>
        <v/>
      </c>
    </row>
    <row r="474" spans="1:13">
      <c r="A474" s="12" t="s">
        <v>68</v>
      </c>
      <c r="B474" s="22" t="s">
        <v>20</v>
      </c>
      <c r="C474" s="53" t="s">
        <v>58</v>
      </c>
      <c r="D474" s="54" t="s">
        <v>107</v>
      </c>
      <c r="E474" s="53"/>
      <c r="F474" s="22" t="str">
        <f t="shared" si="21"/>
        <v>SEPTEMBRE</v>
      </c>
      <c r="G474" s="55">
        <v>42988</v>
      </c>
      <c r="H474" s="55">
        <v>42990</v>
      </c>
      <c r="I474" s="22">
        <f t="shared" si="22"/>
        <v>2</v>
      </c>
      <c r="J474" s="63">
        <v>106.04</v>
      </c>
      <c r="K474" s="74" t="s">
        <v>56</v>
      </c>
      <c r="M474" s="23" t="str">
        <f t="shared" si="23"/>
        <v/>
      </c>
    </row>
    <row r="475" spans="1:13">
      <c r="A475" s="12" t="s">
        <v>69</v>
      </c>
      <c r="B475" s="22" t="s">
        <v>20</v>
      </c>
      <c r="C475" s="53" t="s">
        <v>58</v>
      </c>
      <c r="D475" s="53" t="s">
        <v>100</v>
      </c>
      <c r="E475" s="53"/>
      <c r="F475" s="22" t="str">
        <f t="shared" si="21"/>
        <v>SEPTEMBRE</v>
      </c>
      <c r="G475" s="55">
        <v>42988</v>
      </c>
      <c r="H475" s="55">
        <v>42992</v>
      </c>
      <c r="I475" s="22">
        <f t="shared" si="22"/>
        <v>4</v>
      </c>
      <c r="J475" s="63">
        <v>154.24</v>
      </c>
      <c r="K475" s="74" t="s">
        <v>56</v>
      </c>
      <c r="M475" s="23" t="str">
        <f t="shared" si="23"/>
        <v/>
      </c>
    </row>
    <row r="476" spans="1:13">
      <c r="A476" s="12" t="s">
        <v>69</v>
      </c>
      <c r="B476" s="22" t="s">
        <v>21</v>
      </c>
      <c r="C476" s="53" t="s">
        <v>58</v>
      </c>
      <c r="D476" s="53" t="s">
        <v>121</v>
      </c>
      <c r="E476" s="53"/>
      <c r="F476" s="22" t="str">
        <f t="shared" si="21"/>
        <v>SEPTEMBRE</v>
      </c>
      <c r="G476" s="55">
        <v>42988</v>
      </c>
      <c r="H476" s="55">
        <v>42992</v>
      </c>
      <c r="I476" s="22">
        <f t="shared" si="22"/>
        <v>4</v>
      </c>
      <c r="J476" s="63">
        <v>20</v>
      </c>
      <c r="M476" s="23" t="str">
        <f t="shared" si="23"/>
        <v/>
      </c>
    </row>
    <row r="477" spans="1:13">
      <c r="A477" s="12" t="s">
        <v>65</v>
      </c>
      <c r="B477" s="22" t="s">
        <v>20</v>
      </c>
      <c r="C477" s="53" t="s">
        <v>58</v>
      </c>
      <c r="D477" s="53" t="s">
        <v>90</v>
      </c>
      <c r="E477" s="53"/>
      <c r="F477" s="22" t="str">
        <f t="shared" si="21"/>
        <v>SEPTEMBRE</v>
      </c>
      <c r="G477" s="55">
        <v>42989</v>
      </c>
      <c r="H477" s="55">
        <v>42992</v>
      </c>
      <c r="I477" s="22">
        <f t="shared" si="22"/>
        <v>3</v>
      </c>
      <c r="J477" s="63">
        <v>158.1</v>
      </c>
      <c r="K477" s="74" t="s">
        <v>56</v>
      </c>
      <c r="M477" s="23" t="str">
        <f t="shared" si="23"/>
        <v/>
      </c>
    </row>
    <row r="478" spans="1:13">
      <c r="A478" s="12" t="s">
        <v>71</v>
      </c>
      <c r="B478" s="22" t="s">
        <v>20</v>
      </c>
      <c r="C478" s="53" t="s">
        <v>58</v>
      </c>
      <c r="D478" s="53" t="s">
        <v>85</v>
      </c>
      <c r="E478" s="53"/>
      <c r="F478" s="22" t="str">
        <f t="shared" si="21"/>
        <v>SEPTEMBRE</v>
      </c>
      <c r="G478" s="55">
        <v>42989</v>
      </c>
      <c r="H478" s="55">
        <v>42993</v>
      </c>
      <c r="I478" s="22">
        <f t="shared" si="22"/>
        <v>4</v>
      </c>
      <c r="J478" s="63">
        <v>204.37</v>
      </c>
      <c r="K478" s="74" t="s">
        <v>56</v>
      </c>
      <c r="M478" s="23" t="str">
        <f t="shared" si="23"/>
        <v/>
      </c>
    </row>
    <row r="479" spans="1:13">
      <c r="A479" s="12" t="s">
        <v>72</v>
      </c>
      <c r="B479" s="22" t="s">
        <v>20</v>
      </c>
      <c r="C479" s="53" t="s">
        <v>59</v>
      </c>
      <c r="D479" s="53" t="s">
        <v>95</v>
      </c>
      <c r="E479" s="53"/>
      <c r="F479" s="22" t="str">
        <f t="shared" si="21"/>
        <v>SEPTEMBRE</v>
      </c>
      <c r="G479" s="55">
        <v>42989</v>
      </c>
      <c r="H479" s="55">
        <v>42992</v>
      </c>
      <c r="I479" s="22">
        <f t="shared" si="22"/>
        <v>3</v>
      </c>
      <c r="J479" s="63">
        <v>282.2</v>
      </c>
      <c r="K479" s="74" t="s">
        <v>56</v>
      </c>
      <c r="M479" s="23" t="str">
        <f t="shared" si="23"/>
        <v/>
      </c>
    </row>
    <row r="480" spans="1:13">
      <c r="A480" s="12" t="s">
        <v>68</v>
      </c>
      <c r="B480" s="22" t="s">
        <v>20</v>
      </c>
      <c r="C480" s="53" t="s">
        <v>59</v>
      </c>
      <c r="D480" s="53" t="s">
        <v>91</v>
      </c>
      <c r="E480" s="53"/>
      <c r="F480" s="22" t="str">
        <f t="shared" si="21"/>
        <v>SEPTEMBRE</v>
      </c>
      <c r="G480" s="55">
        <v>42990</v>
      </c>
      <c r="H480" s="55">
        <v>43004</v>
      </c>
      <c r="I480" s="22">
        <f t="shared" si="22"/>
        <v>14</v>
      </c>
      <c r="J480" s="63">
        <v>747.75</v>
      </c>
      <c r="K480" s="74" t="s">
        <v>56</v>
      </c>
      <c r="M480" s="23" t="str">
        <f t="shared" si="23"/>
        <v/>
      </c>
    </row>
    <row r="481" spans="1:13">
      <c r="A481" s="12" t="s">
        <v>70</v>
      </c>
      <c r="B481" s="22" t="s">
        <v>20</v>
      </c>
      <c r="C481" s="53" t="s">
        <v>58</v>
      </c>
      <c r="D481" s="54" t="s">
        <v>106</v>
      </c>
      <c r="E481" s="53"/>
      <c r="F481" s="22" t="str">
        <f t="shared" si="21"/>
        <v>SEPTEMBRE</v>
      </c>
      <c r="G481" s="55">
        <v>42991</v>
      </c>
      <c r="H481" s="55">
        <v>42993</v>
      </c>
      <c r="I481" s="22">
        <f t="shared" si="22"/>
        <v>2</v>
      </c>
      <c r="J481" s="63">
        <v>106.04</v>
      </c>
      <c r="K481" s="74" t="s">
        <v>56</v>
      </c>
      <c r="M481" s="23" t="str">
        <f t="shared" si="23"/>
        <v/>
      </c>
    </row>
    <row r="482" spans="1:13">
      <c r="A482" s="12" t="s">
        <v>65</v>
      </c>
      <c r="B482" s="22" t="s">
        <v>20</v>
      </c>
      <c r="C482" s="53" t="s">
        <v>58</v>
      </c>
      <c r="D482" s="53" t="s">
        <v>89</v>
      </c>
      <c r="E482" s="53"/>
      <c r="F482" s="22" t="str">
        <f t="shared" si="21"/>
        <v>SEPTEMBRE</v>
      </c>
      <c r="G482" s="55">
        <v>42992</v>
      </c>
      <c r="H482" s="55">
        <v>42995</v>
      </c>
      <c r="I482" s="22">
        <f t="shared" si="22"/>
        <v>3</v>
      </c>
      <c r="J482" s="63">
        <v>158.1</v>
      </c>
      <c r="K482" s="74" t="s">
        <v>56</v>
      </c>
      <c r="M482" s="23" t="str">
        <f t="shared" si="23"/>
        <v/>
      </c>
    </row>
    <row r="483" spans="1:13">
      <c r="A483" s="12" t="s">
        <v>75</v>
      </c>
      <c r="B483" s="22" t="s">
        <v>20</v>
      </c>
      <c r="C483" s="53" t="s">
        <v>58</v>
      </c>
      <c r="D483" s="54" t="s">
        <v>104</v>
      </c>
      <c r="E483" s="53"/>
      <c r="F483" s="22" t="str">
        <f t="shared" si="21"/>
        <v>SEPTEMBRE</v>
      </c>
      <c r="G483" s="55">
        <v>42992</v>
      </c>
      <c r="H483" s="55">
        <v>42995</v>
      </c>
      <c r="I483" s="22">
        <f t="shared" si="22"/>
        <v>3</v>
      </c>
      <c r="J483" s="63">
        <v>91.58</v>
      </c>
      <c r="K483" s="74" t="s">
        <v>56</v>
      </c>
      <c r="M483" s="23" t="str">
        <f t="shared" si="23"/>
        <v/>
      </c>
    </row>
    <row r="484" spans="1:13">
      <c r="A484" s="12" t="s">
        <v>72</v>
      </c>
      <c r="B484" s="22" t="s">
        <v>20</v>
      </c>
      <c r="C484" s="53" t="s">
        <v>59</v>
      </c>
      <c r="D484" s="53" t="s">
        <v>92</v>
      </c>
      <c r="E484" s="53"/>
      <c r="F484" s="22" t="str">
        <f t="shared" si="21"/>
        <v>SEPTEMBRE</v>
      </c>
      <c r="G484" s="55">
        <v>42992</v>
      </c>
      <c r="H484" s="55">
        <v>42995</v>
      </c>
      <c r="I484" s="22">
        <f t="shared" si="22"/>
        <v>3</v>
      </c>
      <c r="J484" s="63">
        <v>243.23999999999998</v>
      </c>
      <c r="K484" s="74" t="s">
        <v>56</v>
      </c>
      <c r="M484" s="23" t="str">
        <f t="shared" si="23"/>
        <v/>
      </c>
    </row>
    <row r="485" spans="1:13">
      <c r="A485" s="12" t="s">
        <v>76</v>
      </c>
      <c r="B485" s="22" t="s">
        <v>20</v>
      </c>
      <c r="C485" s="53" t="s">
        <v>58</v>
      </c>
      <c r="D485" s="53" t="s">
        <v>93</v>
      </c>
      <c r="E485" s="53"/>
      <c r="F485" s="22" t="str">
        <f t="shared" si="21"/>
        <v>SEPTEMBRE</v>
      </c>
      <c r="G485" s="55">
        <v>42992</v>
      </c>
      <c r="H485" s="55">
        <v>42995</v>
      </c>
      <c r="I485" s="22">
        <f t="shared" si="22"/>
        <v>3</v>
      </c>
      <c r="J485" s="63">
        <v>120.5</v>
      </c>
      <c r="K485" s="74" t="s">
        <v>56</v>
      </c>
      <c r="M485" s="23" t="str">
        <f t="shared" si="23"/>
        <v/>
      </c>
    </row>
    <row r="486" spans="1:13">
      <c r="A486" s="12" t="s">
        <v>70</v>
      </c>
      <c r="B486" s="22" t="s">
        <v>20</v>
      </c>
      <c r="C486" s="53" t="s">
        <v>58</v>
      </c>
      <c r="D486" s="53" t="s">
        <v>92</v>
      </c>
      <c r="E486" s="53"/>
      <c r="F486" s="22" t="str">
        <f t="shared" si="21"/>
        <v>SEPTEMBRE</v>
      </c>
      <c r="G486" s="55">
        <v>42993</v>
      </c>
      <c r="H486" s="55">
        <v>42996</v>
      </c>
      <c r="I486" s="22">
        <f t="shared" si="22"/>
        <v>3</v>
      </c>
      <c r="J486" s="63">
        <v>165.81</v>
      </c>
      <c r="K486" s="74" t="s">
        <v>56</v>
      </c>
      <c r="M486" s="23" t="str">
        <f t="shared" si="23"/>
        <v/>
      </c>
    </row>
    <row r="487" spans="1:13">
      <c r="A487" s="12" t="s">
        <v>68</v>
      </c>
      <c r="B487" s="22" t="s">
        <v>22</v>
      </c>
      <c r="C487" s="53" t="s">
        <v>59</v>
      </c>
      <c r="D487" s="53" t="s">
        <v>101</v>
      </c>
      <c r="E487" s="53"/>
      <c r="F487" s="22" t="str">
        <f t="shared" si="21"/>
        <v>SEPTEMBRE</v>
      </c>
      <c r="G487" s="55">
        <v>42993</v>
      </c>
      <c r="H487" s="55">
        <v>42998</v>
      </c>
      <c r="I487" s="22">
        <f t="shared" si="22"/>
        <v>5</v>
      </c>
      <c r="J487" s="63">
        <v>0</v>
      </c>
      <c r="M487" s="23" t="str">
        <f t="shared" si="23"/>
        <v/>
      </c>
    </row>
    <row r="488" spans="1:13">
      <c r="A488" s="12" t="s">
        <v>71</v>
      </c>
      <c r="B488" s="22" t="s">
        <v>20</v>
      </c>
      <c r="C488" s="53" t="s">
        <v>59</v>
      </c>
      <c r="D488" s="53" t="s">
        <v>91</v>
      </c>
      <c r="E488" s="53"/>
      <c r="F488" s="22" t="str">
        <f t="shared" si="21"/>
        <v>SEPTEMBRE</v>
      </c>
      <c r="G488" s="55">
        <v>42993</v>
      </c>
      <c r="H488" s="55">
        <v>42996</v>
      </c>
      <c r="I488" s="22">
        <f t="shared" si="22"/>
        <v>3</v>
      </c>
      <c r="J488" s="63">
        <v>160.17999999999998</v>
      </c>
      <c r="K488" s="74" t="s">
        <v>56</v>
      </c>
      <c r="M488" s="23" t="str">
        <f t="shared" si="23"/>
        <v/>
      </c>
    </row>
    <row r="489" spans="1:13">
      <c r="A489" s="12" t="s">
        <v>69</v>
      </c>
      <c r="B489" s="22" t="s">
        <v>20</v>
      </c>
      <c r="C489" s="53" t="s">
        <v>58</v>
      </c>
      <c r="D489" s="53" t="s">
        <v>94</v>
      </c>
      <c r="E489" s="53"/>
      <c r="F489" s="22" t="str">
        <f t="shared" si="21"/>
        <v>SEPTEMBRE</v>
      </c>
      <c r="G489" s="55">
        <v>42993</v>
      </c>
      <c r="H489" s="55">
        <v>42996</v>
      </c>
      <c r="I489" s="22">
        <f t="shared" si="22"/>
        <v>3</v>
      </c>
      <c r="J489" s="63">
        <v>123.39</v>
      </c>
      <c r="K489" s="74" t="s">
        <v>56</v>
      </c>
      <c r="M489" s="23" t="str">
        <f t="shared" si="23"/>
        <v/>
      </c>
    </row>
    <row r="490" spans="1:13">
      <c r="A490" s="12" t="s">
        <v>65</v>
      </c>
      <c r="B490" s="22" t="s">
        <v>20</v>
      </c>
      <c r="C490" s="53" t="s">
        <v>58</v>
      </c>
      <c r="D490" s="53" t="s">
        <v>91</v>
      </c>
      <c r="E490" s="53"/>
      <c r="F490" s="22" t="str">
        <f t="shared" si="21"/>
        <v>SEPTEMBRE</v>
      </c>
      <c r="G490" s="55">
        <v>42995</v>
      </c>
      <c r="H490" s="55">
        <v>43000</v>
      </c>
      <c r="I490" s="22">
        <f t="shared" si="22"/>
        <v>5</v>
      </c>
      <c r="J490" s="63">
        <v>236.18</v>
      </c>
      <c r="K490" s="74" t="s">
        <v>56</v>
      </c>
      <c r="M490" s="23" t="str">
        <f t="shared" si="23"/>
        <v/>
      </c>
    </row>
    <row r="491" spans="1:13">
      <c r="A491" s="12" t="s">
        <v>72</v>
      </c>
      <c r="B491" s="22" t="s">
        <v>20</v>
      </c>
      <c r="C491" s="53" t="s">
        <v>59</v>
      </c>
      <c r="D491" s="53" t="s">
        <v>94</v>
      </c>
      <c r="E491" s="53"/>
      <c r="F491" s="22" t="str">
        <f t="shared" si="21"/>
        <v>SEPTEMBRE</v>
      </c>
      <c r="G491" s="55">
        <v>42995</v>
      </c>
      <c r="H491" s="55">
        <v>42998</v>
      </c>
      <c r="I491" s="22">
        <f t="shared" si="22"/>
        <v>3</v>
      </c>
      <c r="J491" s="63">
        <v>179.46</v>
      </c>
      <c r="K491" s="74" t="s">
        <v>56</v>
      </c>
      <c r="M491" s="23" t="str">
        <f t="shared" si="23"/>
        <v/>
      </c>
    </row>
    <row r="492" spans="1:13">
      <c r="A492" s="12" t="s">
        <v>76</v>
      </c>
      <c r="B492" s="22" t="s">
        <v>20</v>
      </c>
      <c r="C492" s="53" t="s">
        <v>59</v>
      </c>
      <c r="D492" s="54" t="s">
        <v>102</v>
      </c>
      <c r="E492" s="53"/>
      <c r="F492" s="22" t="str">
        <f t="shared" si="21"/>
        <v>SEPTEMBRE</v>
      </c>
      <c r="G492" s="55">
        <v>42995</v>
      </c>
      <c r="H492" s="55">
        <v>42997</v>
      </c>
      <c r="I492" s="22">
        <f t="shared" si="22"/>
        <v>2</v>
      </c>
      <c r="J492" s="63">
        <v>74.22</v>
      </c>
      <c r="K492" s="74" t="s">
        <v>56</v>
      </c>
      <c r="M492" s="23" t="str">
        <f t="shared" si="23"/>
        <v/>
      </c>
    </row>
    <row r="493" spans="1:13">
      <c r="A493" s="12" t="s">
        <v>70</v>
      </c>
      <c r="B493" s="22" t="s">
        <v>20</v>
      </c>
      <c r="C493" s="53" t="s">
        <v>59</v>
      </c>
      <c r="D493" s="53" t="s">
        <v>100</v>
      </c>
      <c r="E493" s="53"/>
      <c r="F493" s="22" t="str">
        <f t="shared" si="21"/>
        <v>SEPTEMBRE</v>
      </c>
      <c r="G493" s="55">
        <v>42996</v>
      </c>
      <c r="H493" s="55">
        <v>42999</v>
      </c>
      <c r="I493" s="22">
        <f t="shared" si="22"/>
        <v>3</v>
      </c>
      <c r="J493" s="63">
        <v>134</v>
      </c>
      <c r="K493" s="74" t="s">
        <v>56</v>
      </c>
      <c r="M493" s="23" t="str">
        <f t="shared" si="23"/>
        <v/>
      </c>
    </row>
    <row r="494" spans="1:13">
      <c r="A494" s="12" t="s">
        <v>71</v>
      </c>
      <c r="B494" s="22" t="s">
        <v>20</v>
      </c>
      <c r="C494" s="53" t="s">
        <v>81</v>
      </c>
      <c r="D494" s="53" t="s">
        <v>96</v>
      </c>
      <c r="E494" s="53"/>
      <c r="F494" s="22" t="str">
        <f t="shared" si="21"/>
        <v>SEPTEMBRE</v>
      </c>
      <c r="G494" s="55">
        <v>42996</v>
      </c>
      <c r="H494" s="55">
        <v>42999</v>
      </c>
      <c r="I494" s="22">
        <f t="shared" si="22"/>
        <v>3</v>
      </c>
      <c r="J494" s="63">
        <v>180</v>
      </c>
      <c r="K494" s="74" t="s">
        <v>56</v>
      </c>
      <c r="M494" s="23" t="str">
        <f t="shared" si="23"/>
        <v/>
      </c>
    </row>
    <row r="495" spans="1:13">
      <c r="A495" s="12" t="s">
        <v>69</v>
      </c>
      <c r="B495" s="22" t="s">
        <v>20</v>
      </c>
      <c r="C495" s="53" t="s">
        <v>58</v>
      </c>
      <c r="D495" s="53" t="s">
        <v>99</v>
      </c>
      <c r="E495" s="53"/>
      <c r="F495" s="22" t="str">
        <f t="shared" si="21"/>
        <v>SEPTEMBRE</v>
      </c>
      <c r="G495" s="55">
        <v>42996</v>
      </c>
      <c r="H495" s="55">
        <v>43000</v>
      </c>
      <c r="I495" s="22">
        <f t="shared" si="22"/>
        <v>4</v>
      </c>
      <c r="J495" s="63">
        <v>154.24</v>
      </c>
      <c r="K495" s="74" t="s">
        <v>56</v>
      </c>
      <c r="M495" s="23" t="str">
        <f t="shared" si="23"/>
        <v/>
      </c>
    </row>
    <row r="496" spans="1:13">
      <c r="A496" s="12" t="s">
        <v>74</v>
      </c>
      <c r="B496" s="22" t="s">
        <v>20</v>
      </c>
      <c r="C496" s="53" t="s">
        <v>58</v>
      </c>
      <c r="D496" s="53" t="s">
        <v>88</v>
      </c>
      <c r="E496" s="53"/>
      <c r="F496" s="22" t="str">
        <f t="shared" si="21"/>
        <v>SEPTEMBRE</v>
      </c>
      <c r="G496" s="55">
        <v>42996</v>
      </c>
      <c r="H496" s="55">
        <v>42999</v>
      </c>
      <c r="I496" s="22">
        <f t="shared" si="22"/>
        <v>3</v>
      </c>
      <c r="J496" s="63">
        <v>158.1</v>
      </c>
      <c r="K496" s="74" t="s">
        <v>56</v>
      </c>
      <c r="M496" s="23" t="str">
        <f t="shared" si="23"/>
        <v/>
      </c>
    </row>
    <row r="497" spans="1:13">
      <c r="A497" s="12" t="s">
        <v>76</v>
      </c>
      <c r="B497" s="22" t="s">
        <v>20</v>
      </c>
      <c r="C497" s="53" t="s">
        <v>59</v>
      </c>
      <c r="D497" s="53" t="s">
        <v>97</v>
      </c>
      <c r="E497" s="53"/>
      <c r="F497" s="22" t="str">
        <f t="shared" si="21"/>
        <v>SEPTEMBRE</v>
      </c>
      <c r="G497" s="55">
        <v>42997</v>
      </c>
      <c r="H497" s="55">
        <v>43000</v>
      </c>
      <c r="I497" s="22">
        <f t="shared" si="22"/>
        <v>3</v>
      </c>
      <c r="J497" s="63">
        <v>131.1</v>
      </c>
      <c r="K497" s="74" t="s">
        <v>56</v>
      </c>
      <c r="M497" s="23" t="str">
        <f t="shared" si="23"/>
        <v/>
      </c>
    </row>
    <row r="498" spans="1:13">
      <c r="A498" s="12" t="s">
        <v>72</v>
      </c>
      <c r="B498" s="22" t="s">
        <v>20</v>
      </c>
      <c r="C498" s="53" t="s">
        <v>59</v>
      </c>
      <c r="D498" s="53" t="s">
        <v>90</v>
      </c>
      <c r="E498" s="53"/>
      <c r="F498" s="22" t="str">
        <f t="shared" si="21"/>
        <v>SEPTEMBRE</v>
      </c>
      <c r="G498" s="55">
        <v>42998</v>
      </c>
      <c r="H498" s="55">
        <v>43004</v>
      </c>
      <c r="I498" s="22">
        <f t="shared" si="22"/>
        <v>6</v>
      </c>
      <c r="J498" s="63">
        <v>636.65000000000009</v>
      </c>
      <c r="K498" s="74" t="s">
        <v>56</v>
      </c>
      <c r="M498" s="23" t="str">
        <f t="shared" si="23"/>
        <v/>
      </c>
    </row>
    <row r="499" spans="1:13">
      <c r="A499" s="12" t="s">
        <v>70</v>
      </c>
      <c r="B499" s="22" t="s">
        <v>20</v>
      </c>
      <c r="C499" s="53" t="s">
        <v>58</v>
      </c>
      <c r="D499" s="53" t="s">
        <v>82</v>
      </c>
      <c r="E499" s="53"/>
      <c r="F499" s="22" t="str">
        <f t="shared" si="21"/>
        <v>SEPTEMBRE</v>
      </c>
      <c r="G499" s="55">
        <v>42999</v>
      </c>
      <c r="H499" s="55">
        <v>43003</v>
      </c>
      <c r="I499" s="22">
        <f t="shared" si="22"/>
        <v>4</v>
      </c>
      <c r="J499" s="63">
        <v>192.8</v>
      </c>
      <c r="K499" s="74" t="s">
        <v>56</v>
      </c>
      <c r="M499" s="23" t="str">
        <f t="shared" si="23"/>
        <v/>
      </c>
    </row>
    <row r="500" spans="1:13">
      <c r="A500" s="12" t="s">
        <v>71</v>
      </c>
      <c r="B500" s="22" t="s">
        <v>20</v>
      </c>
      <c r="C500" s="53" t="s">
        <v>58</v>
      </c>
      <c r="D500" s="53" t="s">
        <v>86</v>
      </c>
      <c r="E500" s="53"/>
      <c r="F500" s="22" t="str">
        <f t="shared" si="21"/>
        <v>SEPTEMBRE</v>
      </c>
      <c r="G500" s="55">
        <v>42999</v>
      </c>
      <c r="H500" s="55">
        <v>43002</v>
      </c>
      <c r="I500" s="22">
        <f t="shared" si="22"/>
        <v>3</v>
      </c>
      <c r="J500" s="63">
        <v>158.1</v>
      </c>
      <c r="K500" s="74" t="s">
        <v>56</v>
      </c>
      <c r="M500" s="23" t="str">
        <f t="shared" si="23"/>
        <v/>
      </c>
    </row>
    <row r="501" spans="1:13">
      <c r="A501" s="12" t="s">
        <v>78</v>
      </c>
      <c r="B501" s="22" t="s">
        <v>20</v>
      </c>
      <c r="C501" s="53" t="s">
        <v>58</v>
      </c>
      <c r="D501" s="53" t="s">
        <v>98</v>
      </c>
      <c r="E501" s="53"/>
      <c r="F501" s="22" t="str">
        <f t="shared" si="21"/>
        <v>SEPTEMBRE</v>
      </c>
      <c r="G501" s="55">
        <v>42999</v>
      </c>
      <c r="H501" s="55">
        <v>43003</v>
      </c>
      <c r="I501" s="22">
        <f t="shared" si="22"/>
        <v>4</v>
      </c>
      <c r="J501" s="63">
        <v>154.24</v>
      </c>
      <c r="K501" s="74" t="s">
        <v>56</v>
      </c>
      <c r="M501" s="23" t="str">
        <f t="shared" si="23"/>
        <v/>
      </c>
    </row>
    <row r="502" spans="1:13">
      <c r="A502" s="12" t="s">
        <v>74</v>
      </c>
      <c r="B502" s="22" t="s">
        <v>20</v>
      </c>
      <c r="C502" s="53" t="s">
        <v>58</v>
      </c>
      <c r="D502" s="53" t="s">
        <v>87</v>
      </c>
      <c r="E502" s="53"/>
      <c r="F502" s="22" t="str">
        <f t="shared" si="21"/>
        <v>SEPTEMBRE</v>
      </c>
      <c r="G502" s="55">
        <v>42999</v>
      </c>
      <c r="H502" s="55">
        <v>43002</v>
      </c>
      <c r="I502" s="22">
        <f t="shared" si="22"/>
        <v>3</v>
      </c>
      <c r="J502" s="63">
        <v>158.1</v>
      </c>
      <c r="K502" s="74" t="s">
        <v>56</v>
      </c>
      <c r="M502" s="23" t="str">
        <f t="shared" si="23"/>
        <v/>
      </c>
    </row>
    <row r="503" spans="1:13">
      <c r="A503" s="12" t="s">
        <v>65</v>
      </c>
      <c r="B503" s="22" t="s">
        <v>20</v>
      </c>
      <c r="C503" s="53" t="s">
        <v>58</v>
      </c>
      <c r="D503" s="53" t="s">
        <v>96</v>
      </c>
      <c r="E503" s="53"/>
      <c r="F503" s="22" t="str">
        <f t="shared" si="21"/>
        <v>SEPTEMBRE</v>
      </c>
      <c r="G503" s="55">
        <v>43000</v>
      </c>
      <c r="H503" s="55">
        <v>43002</v>
      </c>
      <c r="I503" s="22">
        <f t="shared" si="22"/>
        <v>2</v>
      </c>
      <c r="J503" s="63">
        <v>125.32</v>
      </c>
      <c r="K503" s="74" t="s">
        <v>56</v>
      </c>
      <c r="M503" s="23" t="str">
        <f t="shared" si="23"/>
        <v/>
      </c>
    </row>
    <row r="504" spans="1:13">
      <c r="A504" s="12" t="s">
        <v>65</v>
      </c>
      <c r="B504" s="22" t="s">
        <v>21</v>
      </c>
      <c r="C504" s="53" t="s">
        <v>58</v>
      </c>
      <c r="D504" s="53" t="s">
        <v>121</v>
      </c>
      <c r="E504" s="53"/>
      <c r="F504" s="22" t="str">
        <f t="shared" si="21"/>
        <v>SEPTEMBRE</v>
      </c>
      <c r="G504" s="55">
        <v>43000</v>
      </c>
      <c r="H504" s="55">
        <v>43002</v>
      </c>
      <c r="I504" s="22">
        <f t="shared" si="22"/>
        <v>2</v>
      </c>
      <c r="J504" s="63">
        <v>15</v>
      </c>
      <c r="M504" s="23" t="str">
        <f t="shared" si="23"/>
        <v/>
      </c>
    </row>
    <row r="505" spans="1:13">
      <c r="A505" s="12" t="s">
        <v>71</v>
      </c>
      <c r="B505" s="22" t="s">
        <v>20</v>
      </c>
      <c r="C505" s="53" t="s">
        <v>58</v>
      </c>
      <c r="D505" s="53" t="s">
        <v>85</v>
      </c>
      <c r="E505" s="53"/>
      <c r="F505" s="22" t="str">
        <f t="shared" si="21"/>
        <v>SEPTEMBRE</v>
      </c>
      <c r="G505" s="55">
        <v>43000</v>
      </c>
      <c r="H505" s="55">
        <v>43003</v>
      </c>
      <c r="I505" s="22">
        <f t="shared" si="22"/>
        <v>3</v>
      </c>
      <c r="J505" s="63">
        <v>158.1</v>
      </c>
      <c r="K505" s="74" t="s">
        <v>56</v>
      </c>
      <c r="M505" s="23" t="str">
        <f t="shared" si="23"/>
        <v/>
      </c>
    </row>
    <row r="506" spans="1:13">
      <c r="A506" s="12" t="s">
        <v>69</v>
      </c>
      <c r="B506" s="22" t="s">
        <v>20</v>
      </c>
      <c r="C506" s="53" t="s">
        <v>58</v>
      </c>
      <c r="D506" s="54" t="s">
        <v>103</v>
      </c>
      <c r="E506" s="53"/>
      <c r="F506" s="22" t="str">
        <f t="shared" si="21"/>
        <v>SEPTEMBRE</v>
      </c>
      <c r="G506" s="55">
        <v>43000</v>
      </c>
      <c r="H506" s="55">
        <v>43002</v>
      </c>
      <c r="I506" s="22">
        <f t="shared" si="22"/>
        <v>2</v>
      </c>
      <c r="J506" s="63">
        <v>84.83</v>
      </c>
      <c r="K506" s="74" t="s">
        <v>56</v>
      </c>
      <c r="M506" s="23" t="str">
        <f t="shared" si="23"/>
        <v/>
      </c>
    </row>
    <row r="507" spans="1:13">
      <c r="A507" s="12" t="s">
        <v>76</v>
      </c>
      <c r="B507" s="22" t="s">
        <v>20</v>
      </c>
      <c r="C507" s="53" t="s">
        <v>58</v>
      </c>
      <c r="D507" s="53" t="s">
        <v>106</v>
      </c>
      <c r="E507" s="53"/>
      <c r="F507" s="22" t="str">
        <f t="shared" si="21"/>
        <v>SEPTEMBRE</v>
      </c>
      <c r="G507" s="55">
        <v>43001</v>
      </c>
      <c r="H507" s="55">
        <v>43006</v>
      </c>
      <c r="I507" s="22">
        <f t="shared" si="22"/>
        <v>5</v>
      </c>
      <c r="J507" s="63">
        <v>187.98</v>
      </c>
      <c r="K507" s="74" t="s">
        <v>56</v>
      </c>
      <c r="M507" s="23" t="str">
        <f t="shared" si="23"/>
        <v/>
      </c>
    </row>
    <row r="508" spans="1:13">
      <c r="A508" s="12" t="s">
        <v>76</v>
      </c>
      <c r="B508" s="22" t="s">
        <v>21</v>
      </c>
      <c r="C508" s="53" t="s">
        <v>58</v>
      </c>
      <c r="D508" s="53" t="s">
        <v>99</v>
      </c>
      <c r="E508" s="53"/>
      <c r="F508" s="22" t="str">
        <f t="shared" si="21"/>
        <v>SEPTEMBRE</v>
      </c>
      <c r="G508" s="55">
        <v>43001</v>
      </c>
      <c r="H508" s="55">
        <v>43006</v>
      </c>
      <c r="I508" s="22">
        <f t="shared" si="22"/>
        <v>5</v>
      </c>
      <c r="J508" s="63">
        <v>10</v>
      </c>
      <c r="M508" s="23" t="str">
        <f t="shared" si="23"/>
        <v/>
      </c>
    </row>
    <row r="509" spans="1:13">
      <c r="A509" s="12" t="s">
        <v>65</v>
      </c>
      <c r="B509" s="22" t="s">
        <v>20</v>
      </c>
      <c r="C509" s="53" t="s">
        <v>58</v>
      </c>
      <c r="D509" s="53" t="s">
        <v>88</v>
      </c>
      <c r="E509" s="53"/>
      <c r="F509" s="22" t="str">
        <f t="shared" si="21"/>
        <v>SEPTEMBRE</v>
      </c>
      <c r="G509" s="55">
        <v>43002</v>
      </c>
      <c r="H509" s="55">
        <v>43005</v>
      </c>
      <c r="I509" s="22">
        <f t="shared" si="22"/>
        <v>3</v>
      </c>
      <c r="J509" s="63">
        <v>222</v>
      </c>
      <c r="K509" s="74" t="s">
        <v>56</v>
      </c>
      <c r="M509" s="23" t="str">
        <f t="shared" si="23"/>
        <v/>
      </c>
    </row>
    <row r="510" spans="1:13">
      <c r="A510" s="12" t="s">
        <v>69</v>
      </c>
      <c r="B510" s="22" t="s">
        <v>20</v>
      </c>
      <c r="C510" s="53" t="s">
        <v>58</v>
      </c>
      <c r="D510" s="53" t="s">
        <v>84</v>
      </c>
      <c r="E510" s="53"/>
      <c r="F510" s="22" t="str">
        <f t="shared" si="21"/>
        <v>SEPTEMBRE</v>
      </c>
      <c r="G510" s="55">
        <v>43002</v>
      </c>
      <c r="H510" s="55">
        <v>43005</v>
      </c>
      <c r="I510" s="22">
        <f t="shared" si="22"/>
        <v>3</v>
      </c>
      <c r="J510" s="63">
        <v>117.61</v>
      </c>
      <c r="K510" s="74" t="s">
        <v>56</v>
      </c>
      <c r="M510" s="23" t="str">
        <f t="shared" si="23"/>
        <v/>
      </c>
    </row>
    <row r="511" spans="1:13">
      <c r="A511" s="12" t="s">
        <v>74</v>
      </c>
      <c r="B511" s="22" t="s">
        <v>20</v>
      </c>
      <c r="C511" s="53" t="s">
        <v>58</v>
      </c>
      <c r="D511" s="53" t="s">
        <v>94</v>
      </c>
      <c r="E511" s="53"/>
      <c r="F511" s="22" t="str">
        <f t="shared" si="21"/>
        <v>SEPTEMBRE</v>
      </c>
      <c r="G511" s="55">
        <v>43002</v>
      </c>
      <c r="H511" s="55">
        <v>43007</v>
      </c>
      <c r="I511" s="22">
        <f t="shared" si="22"/>
        <v>5</v>
      </c>
      <c r="J511" s="63">
        <v>269.92</v>
      </c>
      <c r="K511" s="74" t="s">
        <v>56</v>
      </c>
      <c r="M511" s="23" t="str">
        <f t="shared" si="23"/>
        <v/>
      </c>
    </row>
    <row r="512" spans="1:13">
      <c r="A512" s="12" t="s">
        <v>71</v>
      </c>
      <c r="B512" s="22" t="s">
        <v>20</v>
      </c>
      <c r="C512" s="53" t="s">
        <v>58</v>
      </c>
      <c r="D512" s="53" t="s">
        <v>84</v>
      </c>
      <c r="E512" s="53"/>
      <c r="F512" s="22" t="str">
        <f t="shared" si="21"/>
        <v>SEPTEMBRE</v>
      </c>
      <c r="G512" s="55">
        <v>43003</v>
      </c>
      <c r="H512" s="55">
        <v>43006</v>
      </c>
      <c r="I512" s="22">
        <f t="shared" si="22"/>
        <v>3</v>
      </c>
      <c r="J512" s="63">
        <v>158.1</v>
      </c>
      <c r="K512" s="74" t="s">
        <v>56</v>
      </c>
      <c r="M512" s="23" t="str">
        <f t="shared" si="23"/>
        <v/>
      </c>
    </row>
    <row r="513" spans="1:13">
      <c r="A513" s="12" t="s">
        <v>78</v>
      </c>
      <c r="B513" s="22" t="s">
        <v>20</v>
      </c>
      <c r="C513" s="53" t="s">
        <v>58</v>
      </c>
      <c r="D513" s="53" t="s">
        <v>95</v>
      </c>
      <c r="E513" s="53"/>
      <c r="F513" s="22" t="str">
        <f t="shared" si="21"/>
        <v>SEPTEMBRE</v>
      </c>
      <c r="G513" s="55">
        <v>43003</v>
      </c>
      <c r="H513" s="55">
        <v>43006</v>
      </c>
      <c r="I513" s="22">
        <f t="shared" si="22"/>
        <v>3</v>
      </c>
      <c r="J513" s="63">
        <v>149.41999999999999</v>
      </c>
      <c r="K513" s="74" t="s">
        <v>56</v>
      </c>
      <c r="M513" s="23" t="str">
        <f t="shared" si="23"/>
        <v/>
      </c>
    </row>
    <row r="514" spans="1:13">
      <c r="A514" s="12" t="s">
        <v>72</v>
      </c>
      <c r="B514" s="22" t="s">
        <v>20</v>
      </c>
      <c r="C514" s="53" t="s">
        <v>59</v>
      </c>
      <c r="D514" s="53" t="s">
        <v>93</v>
      </c>
      <c r="E514" s="53"/>
      <c r="F514" s="22" t="str">
        <f t="shared" ref="F514:F577" si="24">IF(H514="","",CHOOSE(MONTH(H514),"JANVIER","FEVRIER","MARS","AVRIL","MAI","JUIN","JUILLET","AOUT","SEPTEMBRE","OCTOBRE","NOVEMBRE","DECEMBRE"))</f>
        <v>SEPTEMBRE</v>
      </c>
      <c r="G514" s="55">
        <v>43004</v>
      </c>
      <c r="H514" s="55">
        <v>43007</v>
      </c>
      <c r="I514" s="22">
        <f t="shared" ref="I514:I577" si="25">H514-G514</f>
        <v>3</v>
      </c>
      <c r="J514" s="63">
        <v>243.23999999999998</v>
      </c>
      <c r="K514" s="74" t="s">
        <v>56</v>
      </c>
      <c r="M514" s="23" t="str">
        <f t="shared" si="23"/>
        <v/>
      </c>
    </row>
    <row r="515" spans="1:13">
      <c r="A515" s="12" t="s">
        <v>65</v>
      </c>
      <c r="B515" s="22" t="s">
        <v>20</v>
      </c>
      <c r="C515" s="53" t="s">
        <v>58</v>
      </c>
      <c r="D515" s="53" t="s">
        <v>87</v>
      </c>
      <c r="E515" s="53"/>
      <c r="F515" s="22" t="str">
        <f t="shared" si="24"/>
        <v>OCTOBRE</v>
      </c>
      <c r="G515" s="55">
        <v>43005</v>
      </c>
      <c r="H515" s="55">
        <v>43009</v>
      </c>
      <c r="I515" s="22">
        <f t="shared" si="25"/>
        <v>4</v>
      </c>
      <c r="J515" s="63">
        <v>228</v>
      </c>
      <c r="K515" s="74" t="s">
        <v>56</v>
      </c>
      <c r="M515" s="23" t="str">
        <f t="shared" ref="M515:M578" si="26">IF(MONTH(G515)=MONTH(H515),"","X")</f>
        <v>X</v>
      </c>
    </row>
    <row r="516" spans="1:13">
      <c r="A516" s="12" t="s">
        <v>68</v>
      </c>
      <c r="B516" s="22" t="s">
        <v>20</v>
      </c>
      <c r="C516" s="53" t="s">
        <v>59</v>
      </c>
      <c r="D516" s="54" t="s">
        <v>105</v>
      </c>
      <c r="E516" s="53"/>
      <c r="F516" s="22" t="str">
        <f t="shared" si="24"/>
        <v>SEPTEMBRE</v>
      </c>
      <c r="G516" s="55">
        <v>43005</v>
      </c>
      <c r="H516" s="55">
        <v>43007</v>
      </c>
      <c r="I516" s="22">
        <f t="shared" si="25"/>
        <v>2</v>
      </c>
      <c r="J516" s="63">
        <v>94.3</v>
      </c>
      <c r="K516" s="74" t="s">
        <v>56</v>
      </c>
      <c r="M516" s="23" t="str">
        <f t="shared" si="26"/>
        <v/>
      </c>
    </row>
    <row r="517" spans="1:13">
      <c r="A517" s="12" t="s">
        <v>70</v>
      </c>
      <c r="B517" s="22" t="s">
        <v>20</v>
      </c>
      <c r="C517" s="53" t="s">
        <v>58</v>
      </c>
      <c r="D517" s="53" t="s">
        <v>129</v>
      </c>
      <c r="E517" s="53"/>
      <c r="F517" s="22" t="str">
        <f t="shared" si="24"/>
        <v>OCTOBRE</v>
      </c>
      <c r="G517" s="55">
        <v>43006</v>
      </c>
      <c r="H517" s="55">
        <v>43009</v>
      </c>
      <c r="I517" s="22">
        <f t="shared" si="25"/>
        <v>3</v>
      </c>
      <c r="J517" s="63">
        <v>192</v>
      </c>
      <c r="K517" s="74" t="s">
        <v>56</v>
      </c>
      <c r="M517" s="23" t="str">
        <f t="shared" si="26"/>
        <v>X</v>
      </c>
    </row>
    <row r="518" spans="1:13">
      <c r="A518" s="12" t="s">
        <v>66</v>
      </c>
      <c r="B518" s="22" t="s">
        <v>20</v>
      </c>
      <c r="C518" s="53" t="s">
        <v>59</v>
      </c>
      <c r="D518" s="53" t="s">
        <v>128</v>
      </c>
      <c r="E518" s="53"/>
      <c r="F518" s="22" t="str">
        <f t="shared" si="24"/>
        <v>OCTOBRE</v>
      </c>
      <c r="G518" s="55">
        <v>43006</v>
      </c>
      <c r="H518" s="55">
        <v>43009</v>
      </c>
      <c r="I518" s="22">
        <f t="shared" si="25"/>
        <v>3</v>
      </c>
      <c r="J518" s="63">
        <v>150</v>
      </c>
      <c r="K518" s="74" t="s">
        <v>56</v>
      </c>
      <c r="M518" s="23" t="str">
        <f t="shared" si="26"/>
        <v>X</v>
      </c>
    </row>
    <row r="519" spans="1:13">
      <c r="A519" s="12" t="s">
        <v>71</v>
      </c>
      <c r="B519" s="22" t="s">
        <v>20</v>
      </c>
      <c r="C519" s="53" t="s">
        <v>58</v>
      </c>
      <c r="D519" s="53" t="s">
        <v>130</v>
      </c>
      <c r="E519" s="53"/>
      <c r="F519" s="22" t="str">
        <f t="shared" si="24"/>
        <v>OCTOBRE</v>
      </c>
      <c r="G519" s="55">
        <v>43006</v>
      </c>
      <c r="H519" s="55">
        <v>43009</v>
      </c>
      <c r="I519" s="22">
        <f t="shared" si="25"/>
        <v>3</v>
      </c>
      <c r="J519" s="63">
        <v>171</v>
      </c>
      <c r="K519" s="74" t="s">
        <v>56</v>
      </c>
      <c r="M519" s="23" t="str">
        <f t="shared" si="26"/>
        <v>X</v>
      </c>
    </row>
    <row r="520" spans="1:13">
      <c r="A520" s="12" t="s">
        <v>69</v>
      </c>
      <c r="B520" s="22" t="s">
        <v>20</v>
      </c>
      <c r="C520" s="53" t="s">
        <v>58</v>
      </c>
      <c r="D520" s="53" t="s">
        <v>100</v>
      </c>
      <c r="E520" s="53"/>
      <c r="F520" s="22" t="str">
        <f t="shared" si="24"/>
        <v>OCTOBRE</v>
      </c>
      <c r="G520" s="55">
        <v>43006</v>
      </c>
      <c r="H520" s="55">
        <v>43009</v>
      </c>
      <c r="I520" s="22">
        <f t="shared" si="25"/>
        <v>3</v>
      </c>
      <c r="J520" s="63">
        <v>129</v>
      </c>
      <c r="K520" s="74" t="s">
        <v>56</v>
      </c>
      <c r="M520" s="23" t="str">
        <f t="shared" si="26"/>
        <v>X</v>
      </c>
    </row>
    <row r="521" spans="1:13">
      <c r="A521" s="12" t="s">
        <v>76</v>
      </c>
      <c r="B521" s="22" t="s">
        <v>20</v>
      </c>
      <c r="C521" s="53" t="s">
        <v>58</v>
      </c>
      <c r="D521" s="53" t="s">
        <v>107</v>
      </c>
      <c r="E521" s="53"/>
      <c r="F521" s="22" t="str">
        <f t="shared" si="24"/>
        <v>OCTOBRE</v>
      </c>
      <c r="G521" s="55">
        <v>43006</v>
      </c>
      <c r="H521" s="55">
        <v>43009</v>
      </c>
      <c r="I521" s="22">
        <f t="shared" si="25"/>
        <v>3</v>
      </c>
      <c r="J521" s="63">
        <v>123</v>
      </c>
      <c r="K521" s="74" t="s">
        <v>56</v>
      </c>
      <c r="M521" s="23" t="str">
        <f t="shared" si="26"/>
        <v>X</v>
      </c>
    </row>
    <row r="522" spans="1:13">
      <c r="A522" s="12" t="s">
        <v>72</v>
      </c>
      <c r="B522" s="22" t="s">
        <v>20</v>
      </c>
      <c r="C522" s="53" t="s">
        <v>58</v>
      </c>
      <c r="D522" s="53" t="s">
        <v>90</v>
      </c>
      <c r="E522" s="53"/>
      <c r="F522" s="22" t="str">
        <f t="shared" si="24"/>
        <v>OCTOBRE</v>
      </c>
      <c r="G522" s="55">
        <v>43007</v>
      </c>
      <c r="H522" s="55">
        <v>43009</v>
      </c>
      <c r="I522" s="22">
        <f t="shared" si="25"/>
        <v>2</v>
      </c>
      <c r="J522" s="63">
        <v>220</v>
      </c>
      <c r="K522" s="74" t="s">
        <v>56</v>
      </c>
      <c r="M522" s="23" t="str">
        <f t="shared" si="26"/>
        <v>X</v>
      </c>
    </row>
    <row r="523" spans="1:13">
      <c r="A523" s="12" t="s">
        <v>74</v>
      </c>
      <c r="B523" s="22" t="s">
        <v>20</v>
      </c>
      <c r="C523" s="53" t="s">
        <v>58</v>
      </c>
      <c r="D523" s="53" t="s">
        <v>82</v>
      </c>
      <c r="E523" s="53"/>
      <c r="F523" s="22" t="str">
        <f t="shared" si="24"/>
        <v>OCTOBRE</v>
      </c>
      <c r="G523" s="55">
        <v>43007</v>
      </c>
      <c r="H523" s="55">
        <v>43009</v>
      </c>
      <c r="I523" s="22">
        <f t="shared" si="25"/>
        <v>2</v>
      </c>
      <c r="J523" s="63">
        <v>106</v>
      </c>
      <c r="K523" s="74" t="s">
        <v>56</v>
      </c>
      <c r="M523" s="23" t="str">
        <f t="shared" si="26"/>
        <v>X</v>
      </c>
    </row>
    <row r="524" spans="1:13">
      <c r="A524" s="12" t="s">
        <v>68</v>
      </c>
      <c r="B524" s="22" t="s">
        <v>20</v>
      </c>
      <c r="C524" s="53" t="s">
        <v>58</v>
      </c>
      <c r="D524" s="53" t="s">
        <v>98</v>
      </c>
      <c r="E524" s="53"/>
      <c r="F524" s="22" t="str">
        <f t="shared" si="24"/>
        <v>OCTOBRE</v>
      </c>
      <c r="G524" s="55">
        <v>43008</v>
      </c>
      <c r="H524" s="55">
        <v>43009</v>
      </c>
      <c r="I524" s="22">
        <f t="shared" si="25"/>
        <v>1</v>
      </c>
      <c r="J524" s="63">
        <v>52</v>
      </c>
      <c r="K524" s="74" t="s">
        <v>56</v>
      </c>
      <c r="M524" s="23" t="str">
        <f t="shared" si="26"/>
        <v>X</v>
      </c>
    </row>
    <row r="525" spans="1:13">
      <c r="A525" s="12" t="s">
        <v>65</v>
      </c>
      <c r="B525" s="22" t="s">
        <v>20</v>
      </c>
      <c r="C525" s="53" t="s">
        <v>58</v>
      </c>
      <c r="D525" s="53" t="s">
        <v>87</v>
      </c>
      <c r="E525" s="53"/>
      <c r="F525" s="22" t="str">
        <f t="shared" si="24"/>
        <v>OCTOBRE</v>
      </c>
      <c r="G525" s="55">
        <v>43009</v>
      </c>
      <c r="H525" s="55">
        <v>43009</v>
      </c>
      <c r="I525" s="22">
        <f t="shared" si="25"/>
        <v>0</v>
      </c>
      <c r="J525" s="63">
        <v>0</v>
      </c>
      <c r="K525" s="74" t="s">
        <v>56</v>
      </c>
      <c r="M525" s="23" t="str">
        <f t="shared" si="26"/>
        <v/>
      </c>
    </row>
    <row r="526" spans="1:13">
      <c r="A526" s="12" t="s">
        <v>70</v>
      </c>
      <c r="B526" s="22" t="s">
        <v>20</v>
      </c>
      <c r="C526" s="53" t="s">
        <v>58</v>
      </c>
      <c r="D526" s="53" t="s">
        <v>129</v>
      </c>
      <c r="E526" s="53"/>
      <c r="F526" s="22" t="str">
        <f t="shared" si="24"/>
        <v>OCTOBRE</v>
      </c>
      <c r="G526" s="55">
        <v>43009</v>
      </c>
      <c r="H526" s="55">
        <v>43009</v>
      </c>
      <c r="I526" s="22">
        <f t="shared" si="25"/>
        <v>0</v>
      </c>
      <c r="J526" s="63">
        <v>0</v>
      </c>
      <c r="K526" s="74" t="s">
        <v>56</v>
      </c>
      <c r="M526" s="23" t="str">
        <f t="shared" si="26"/>
        <v/>
      </c>
    </row>
    <row r="527" spans="1:13">
      <c r="A527" s="12" t="s">
        <v>66</v>
      </c>
      <c r="B527" s="22" t="s">
        <v>20</v>
      </c>
      <c r="C527" s="53" t="s">
        <v>59</v>
      </c>
      <c r="D527" s="53" t="s">
        <v>128</v>
      </c>
      <c r="E527" s="53"/>
      <c r="F527" s="22" t="str">
        <f t="shared" si="24"/>
        <v>OCTOBRE</v>
      </c>
      <c r="G527" s="55">
        <v>43009</v>
      </c>
      <c r="H527" s="55">
        <v>43009</v>
      </c>
      <c r="I527" s="22">
        <f t="shared" si="25"/>
        <v>0</v>
      </c>
      <c r="J527" s="63">
        <v>0</v>
      </c>
      <c r="K527" s="74" t="s">
        <v>56</v>
      </c>
      <c r="M527" s="23" t="str">
        <f t="shared" si="26"/>
        <v/>
      </c>
    </row>
    <row r="528" spans="1:13">
      <c r="A528" s="12" t="s">
        <v>71</v>
      </c>
      <c r="B528" s="22" t="s">
        <v>20</v>
      </c>
      <c r="C528" s="53" t="s">
        <v>58</v>
      </c>
      <c r="D528" s="53" t="s">
        <v>130</v>
      </c>
      <c r="E528" s="53"/>
      <c r="F528" s="22" t="str">
        <f t="shared" si="24"/>
        <v>OCTOBRE</v>
      </c>
      <c r="G528" s="55">
        <v>43009</v>
      </c>
      <c r="H528" s="55">
        <v>43009</v>
      </c>
      <c r="I528" s="22">
        <f t="shared" si="25"/>
        <v>0</v>
      </c>
      <c r="J528" s="63">
        <v>0</v>
      </c>
      <c r="K528" s="74" t="s">
        <v>56</v>
      </c>
      <c r="M528" s="23" t="str">
        <f t="shared" si="26"/>
        <v/>
      </c>
    </row>
    <row r="529" spans="1:13">
      <c r="A529" s="12" t="s">
        <v>69</v>
      </c>
      <c r="B529" s="22" t="s">
        <v>20</v>
      </c>
      <c r="C529" s="53" t="s">
        <v>58</v>
      </c>
      <c r="D529" s="53" t="s">
        <v>100</v>
      </c>
      <c r="E529" s="53"/>
      <c r="F529" s="22" t="str">
        <f t="shared" si="24"/>
        <v>OCTOBRE</v>
      </c>
      <c r="G529" s="55">
        <v>43009</v>
      </c>
      <c r="H529" s="55">
        <v>43009</v>
      </c>
      <c r="I529" s="22">
        <f t="shared" si="25"/>
        <v>0</v>
      </c>
      <c r="J529" s="63">
        <v>0</v>
      </c>
      <c r="K529" s="74" t="s">
        <v>56</v>
      </c>
      <c r="M529" s="23" t="str">
        <f t="shared" si="26"/>
        <v/>
      </c>
    </row>
    <row r="530" spans="1:13">
      <c r="A530" s="12" t="s">
        <v>76</v>
      </c>
      <c r="B530" s="22" t="s">
        <v>20</v>
      </c>
      <c r="C530" s="53" t="s">
        <v>58</v>
      </c>
      <c r="D530" s="53" t="s">
        <v>107</v>
      </c>
      <c r="E530" s="53"/>
      <c r="F530" s="22" t="str">
        <f t="shared" si="24"/>
        <v>OCTOBRE</v>
      </c>
      <c r="G530" s="55">
        <v>43009</v>
      </c>
      <c r="H530" s="55">
        <v>43009</v>
      </c>
      <c r="I530" s="22">
        <f t="shared" si="25"/>
        <v>0</v>
      </c>
      <c r="J530" s="63">
        <v>0</v>
      </c>
      <c r="K530" s="74" t="s">
        <v>56</v>
      </c>
      <c r="M530" s="23" t="str">
        <f t="shared" si="26"/>
        <v/>
      </c>
    </row>
    <row r="531" spans="1:13">
      <c r="A531" s="12" t="s">
        <v>72</v>
      </c>
      <c r="B531" s="22" t="s">
        <v>20</v>
      </c>
      <c r="C531" s="53" t="s">
        <v>58</v>
      </c>
      <c r="D531" s="53" t="s">
        <v>90</v>
      </c>
      <c r="E531" s="53"/>
      <c r="F531" s="22" t="str">
        <f t="shared" si="24"/>
        <v>OCTOBRE</v>
      </c>
      <c r="G531" s="55">
        <v>43009</v>
      </c>
      <c r="H531" s="55">
        <v>43009</v>
      </c>
      <c r="I531" s="22">
        <f t="shared" si="25"/>
        <v>0</v>
      </c>
      <c r="J531" s="63">
        <v>0</v>
      </c>
      <c r="K531" s="74" t="s">
        <v>56</v>
      </c>
      <c r="M531" s="23" t="str">
        <f t="shared" si="26"/>
        <v/>
      </c>
    </row>
    <row r="532" spans="1:13">
      <c r="A532" s="12" t="s">
        <v>74</v>
      </c>
      <c r="B532" s="22" t="s">
        <v>20</v>
      </c>
      <c r="C532" s="53" t="s">
        <v>58</v>
      </c>
      <c r="D532" s="53" t="s">
        <v>82</v>
      </c>
      <c r="E532" s="53"/>
      <c r="F532" s="22" t="str">
        <f t="shared" si="24"/>
        <v>OCTOBRE</v>
      </c>
      <c r="G532" s="55">
        <v>43009</v>
      </c>
      <c r="H532" s="55">
        <v>43009</v>
      </c>
      <c r="I532" s="22">
        <f t="shared" si="25"/>
        <v>0</v>
      </c>
      <c r="J532" s="63">
        <v>0</v>
      </c>
      <c r="K532" s="74" t="s">
        <v>56</v>
      </c>
      <c r="M532" s="23" t="str">
        <f t="shared" si="26"/>
        <v/>
      </c>
    </row>
    <row r="533" spans="1:13">
      <c r="A533" s="12" t="s">
        <v>65</v>
      </c>
      <c r="B533" s="22" t="s">
        <v>20</v>
      </c>
      <c r="C533" s="53" t="s">
        <v>58</v>
      </c>
      <c r="D533" s="53" t="s">
        <v>87</v>
      </c>
      <c r="E533" s="53"/>
      <c r="F533" s="22" t="str">
        <f t="shared" si="24"/>
        <v>OCTOBRE</v>
      </c>
      <c r="G533" s="55">
        <v>43009</v>
      </c>
      <c r="H533" s="55">
        <v>43009</v>
      </c>
      <c r="I533" s="22">
        <f t="shared" si="25"/>
        <v>0</v>
      </c>
      <c r="J533" s="63">
        <v>0</v>
      </c>
      <c r="K533" s="74" t="s">
        <v>56</v>
      </c>
      <c r="M533" s="23" t="str">
        <f t="shared" si="26"/>
        <v/>
      </c>
    </row>
    <row r="534" spans="1:13">
      <c r="A534" s="12" t="s">
        <v>65</v>
      </c>
      <c r="B534" s="22" t="s">
        <v>20</v>
      </c>
      <c r="C534" s="53" t="s">
        <v>58</v>
      </c>
      <c r="D534" s="53" t="s">
        <v>87</v>
      </c>
      <c r="E534" s="53"/>
      <c r="F534" s="22" t="str">
        <f t="shared" si="24"/>
        <v>OCTOBRE</v>
      </c>
      <c r="G534" s="55">
        <v>43009</v>
      </c>
      <c r="H534" s="55">
        <v>43009</v>
      </c>
      <c r="I534" s="22">
        <f t="shared" si="25"/>
        <v>0</v>
      </c>
      <c r="J534" s="63">
        <v>0</v>
      </c>
      <c r="K534" s="74" t="s">
        <v>56</v>
      </c>
      <c r="M534" s="23" t="str">
        <f t="shared" si="26"/>
        <v/>
      </c>
    </row>
    <row r="535" spans="1:13">
      <c r="A535" s="12" t="s">
        <v>65</v>
      </c>
      <c r="B535" s="22" t="s">
        <v>20</v>
      </c>
      <c r="C535" s="53" t="s">
        <v>58</v>
      </c>
      <c r="D535" s="53" t="s">
        <v>87</v>
      </c>
      <c r="E535" s="53"/>
      <c r="F535" s="22" t="str">
        <f t="shared" si="24"/>
        <v>OCTOBRE</v>
      </c>
      <c r="G535" s="55">
        <v>43009</v>
      </c>
      <c r="H535" s="55">
        <v>43009</v>
      </c>
      <c r="I535" s="22">
        <f t="shared" si="25"/>
        <v>0</v>
      </c>
      <c r="J535" s="63">
        <v>0</v>
      </c>
      <c r="K535" s="74" t="s">
        <v>56</v>
      </c>
      <c r="M535" s="23" t="str">
        <f t="shared" si="26"/>
        <v/>
      </c>
    </row>
    <row r="536" spans="1:13">
      <c r="A536" s="12" t="s">
        <v>65</v>
      </c>
      <c r="B536" s="22" t="s">
        <v>20</v>
      </c>
      <c r="C536" s="53" t="s">
        <v>58</v>
      </c>
      <c r="D536" s="53" t="s">
        <v>87</v>
      </c>
      <c r="E536" s="53"/>
      <c r="F536" s="22" t="str">
        <f t="shared" si="24"/>
        <v>OCTOBRE</v>
      </c>
      <c r="G536" s="55">
        <v>43009</v>
      </c>
      <c r="H536" s="55">
        <v>43009</v>
      </c>
      <c r="I536" s="22">
        <f t="shared" si="25"/>
        <v>0</v>
      </c>
      <c r="J536" s="63">
        <v>0</v>
      </c>
      <c r="K536" s="74" t="s">
        <v>56</v>
      </c>
      <c r="M536" s="23" t="str">
        <f t="shared" si="26"/>
        <v/>
      </c>
    </row>
    <row r="537" spans="1:13">
      <c r="A537" s="12" t="s">
        <v>65</v>
      </c>
      <c r="B537" s="22" t="s">
        <v>20</v>
      </c>
      <c r="C537" s="53" t="s">
        <v>58</v>
      </c>
      <c r="D537" s="53" t="s">
        <v>87</v>
      </c>
      <c r="E537" s="53"/>
      <c r="F537" s="22" t="str">
        <f t="shared" si="24"/>
        <v>OCTOBRE</v>
      </c>
      <c r="G537" s="55">
        <v>43009</v>
      </c>
      <c r="H537" s="55">
        <v>43009</v>
      </c>
      <c r="I537" s="22">
        <f t="shared" si="25"/>
        <v>0</v>
      </c>
      <c r="J537" s="63">
        <v>0</v>
      </c>
      <c r="K537" s="74" t="s">
        <v>56</v>
      </c>
      <c r="M537" s="23" t="str">
        <f t="shared" si="26"/>
        <v/>
      </c>
    </row>
    <row r="538" spans="1:13">
      <c r="A538" s="12" t="s">
        <v>65</v>
      </c>
      <c r="B538" s="22" t="s">
        <v>20</v>
      </c>
      <c r="C538" s="53" t="s">
        <v>58</v>
      </c>
      <c r="D538" s="53" t="s">
        <v>87</v>
      </c>
      <c r="E538" s="53"/>
      <c r="F538" s="22" t="str">
        <f t="shared" si="24"/>
        <v>OCTOBRE</v>
      </c>
      <c r="G538" s="55">
        <v>43009</v>
      </c>
      <c r="H538" s="55">
        <v>43009</v>
      </c>
      <c r="I538" s="22">
        <f t="shared" si="25"/>
        <v>0</v>
      </c>
      <c r="J538" s="63">
        <v>0</v>
      </c>
      <c r="K538" s="74" t="s">
        <v>56</v>
      </c>
      <c r="M538" s="23" t="str">
        <f t="shared" si="26"/>
        <v/>
      </c>
    </row>
    <row r="539" spans="1:13">
      <c r="A539" s="12" t="s">
        <v>65</v>
      </c>
      <c r="B539" s="22" t="s">
        <v>20</v>
      </c>
      <c r="C539" s="53" t="s">
        <v>58</v>
      </c>
      <c r="D539" s="53" t="s">
        <v>87</v>
      </c>
      <c r="E539" s="53"/>
      <c r="F539" s="22" t="str">
        <f t="shared" si="24"/>
        <v>OCTOBRE</v>
      </c>
      <c r="G539" s="55">
        <v>43009</v>
      </c>
      <c r="H539" s="55">
        <v>43009</v>
      </c>
      <c r="I539" s="22">
        <f t="shared" si="25"/>
        <v>0</v>
      </c>
      <c r="J539" s="63">
        <v>0</v>
      </c>
      <c r="K539" s="74" t="s">
        <v>56</v>
      </c>
      <c r="M539" s="23" t="str">
        <f t="shared" si="26"/>
        <v/>
      </c>
    </row>
    <row r="540" spans="1:13">
      <c r="A540" s="12" t="s">
        <v>65</v>
      </c>
      <c r="B540" s="22" t="s">
        <v>20</v>
      </c>
      <c r="C540" s="53" t="s">
        <v>58</v>
      </c>
      <c r="D540" s="53" t="s">
        <v>87</v>
      </c>
      <c r="E540" s="53"/>
      <c r="F540" s="22" t="str">
        <f t="shared" si="24"/>
        <v>OCTOBRE</v>
      </c>
      <c r="G540" s="55">
        <v>43009</v>
      </c>
      <c r="H540" s="55">
        <v>43010</v>
      </c>
      <c r="I540" s="22">
        <f t="shared" si="25"/>
        <v>1</v>
      </c>
      <c r="J540" s="63">
        <v>57</v>
      </c>
      <c r="K540" s="74" t="s">
        <v>56</v>
      </c>
      <c r="M540" s="23" t="str">
        <f t="shared" si="26"/>
        <v/>
      </c>
    </row>
    <row r="541" spans="1:13">
      <c r="A541" s="12" t="s">
        <v>70</v>
      </c>
      <c r="B541" s="22" t="s">
        <v>20</v>
      </c>
      <c r="C541" s="53" t="s">
        <v>58</v>
      </c>
      <c r="D541" s="53" t="s">
        <v>129</v>
      </c>
      <c r="E541" s="53"/>
      <c r="F541" s="22" t="str">
        <f t="shared" si="24"/>
        <v>OCTOBRE</v>
      </c>
      <c r="G541" s="55">
        <v>43009</v>
      </c>
      <c r="H541" s="55">
        <v>43009</v>
      </c>
      <c r="I541" s="22">
        <f t="shared" si="25"/>
        <v>0</v>
      </c>
      <c r="J541" s="63">
        <v>0</v>
      </c>
      <c r="K541" s="74" t="s">
        <v>56</v>
      </c>
      <c r="M541" s="23" t="str">
        <f t="shared" si="26"/>
        <v/>
      </c>
    </row>
    <row r="542" spans="1:13">
      <c r="A542" s="12" t="s">
        <v>70</v>
      </c>
      <c r="B542" s="22" t="s">
        <v>20</v>
      </c>
      <c r="C542" s="53" t="s">
        <v>58</v>
      </c>
      <c r="D542" s="53" t="s">
        <v>129</v>
      </c>
      <c r="E542" s="53"/>
      <c r="F542" s="22" t="str">
        <f t="shared" si="24"/>
        <v>OCTOBRE</v>
      </c>
      <c r="G542" s="55">
        <v>43009</v>
      </c>
      <c r="H542" s="55">
        <v>43009</v>
      </c>
      <c r="I542" s="22">
        <f t="shared" si="25"/>
        <v>0</v>
      </c>
      <c r="J542" s="63">
        <v>0</v>
      </c>
      <c r="K542" s="74" t="s">
        <v>56</v>
      </c>
      <c r="M542" s="23" t="str">
        <f t="shared" si="26"/>
        <v/>
      </c>
    </row>
    <row r="543" spans="1:13">
      <c r="A543" s="12" t="s">
        <v>70</v>
      </c>
      <c r="B543" s="22" t="s">
        <v>20</v>
      </c>
      <c r="C543" s="53" t="s">
        <v>58</v>
      </c>
      <c r="D543" s="53" t="s">
        <v>129</v>
      </c>
      <c r="E543" s="53"/>
      <c r="F543" s="22" t="str">
        <f t="shared" si="24"/>
        <v>OCTOBRE</v>
      </c>
      <c r="G543" s="55">
        <v>43009</v>
      </c>
      <c r="H543" s="55">
        <v>43009</v>
      </c>
      <c r="I543" s="22">
        <f t="shared" si="25"/>
        <v>0</v>
      </c>
      <c r="J543" s="63">
        <v>0</v>
      </c>
      <c r="K543" s="74" t="s">
        <v>56</v>
      </c>
      <c r="M543" s="23" t="str">
        <f t="shared" si="26"/>
        <v/>
      </c>
    </row>
    <row r="544" spans="1:13">
      <c r="A544" s="12" t="s">
        <v>70</v>
      </c>
      <c r="B544" s="22" t="s">
        <v>20</v>
      </c>
      <c r="C544" s="53" t="s">
        <v>58</v>
      </c>
      <c r="D544" s="53" t="s">
        <v>129</v>
      </c>
      <c r="E544" s="53"/>
      <c r="F544" s="22" t="str">
        <f t="shared" si="24"/>
        <v>OCTOBRE</v>
      </c>
      <c r="G544" s="55">
        <v>43009</v>
      </c>
      <c r="H544" s="55">
        <v>43009</v>
      </c>
      <c r="I544" s="22">
        <f t="shared" si="25"/>
        <v>0</v>
      </c>
      <c r="J544" s="63">
        <v>0</v>
      </c>
      <c r="K544" s="74" t="s">
        <v>56</v>
      </c>
      <c r="M544" s="23" t="str">
        <f t="shared" si="26"/>
        <v/>
      </c>
    </row>
    <row r="545" spans="1:13">
      <c r="A545" s="12" t="s">
        <v>70</v>
      </c>
      <c r="B545" s="22" t="s">
        <v>20</v>
      </c>
      <c r="C545" s="53" t="s">
        <v>58</v>
      </c>
      <c r="D545" s="53" t="s">
        <v>129</v>
      </c>
      <c r="E545" s="53"/>
      <c r="F545" s="22" t="str">
        <f t="shared" si="24"/>
        <v>OCTOBRE</v>
      </c>
      <c r="G545" s="55">
        <v>43009</v>
      </c>
      <c r="H545" s="55">
        <v>43009</v>
      </c>
      <c r="I545" s="22">
        <f t="shared" si="25"/>
        <v>0</v>
      </c>
      <c r="J545" s="63">
        <v>0</v>
      </c>
      <c r="K545" s="74" t="s">
        <v>56</v>
      </c>
      <c r="M545" s="23" t="str">
        <f t="shared" si="26"/>
        <v/>
      </c>
    </row>
    <row r="546" spans="1:13">
      <c r="A546" s="12" t="s">
        <v>70</v>
      </c>
      <c r="B546" s="22" t="s">
        <v>20</v>
      </c>
      <c r="C546" s="53" t="s">
        <v>58</v>
      </c>
      <c r="D546" s="53" t="s">
        <v>129</v>
      </c>
      <c r="E546" s="53"/>
      <c r="F546" s="22" t="str">
        <f t="shared" si="24"/>
        <v>OCTOBRE</v>
      </c>
      <c r="G546" s="55">
        <v>43009</v>
      </c>
      <c r="H546" s="55">
        <v>43009</v>
      </c>
      <c r="I546" s="22">
        <f t="shared" si="25"/>
        <v>0</v>
      </c>
      <c r="J546" s="63">
        <v>0</v>
      </c>
      <c r="K546" s="74" t="s">
        <v>56</v>
      </c>
      <c r="M546" s="23" t="str">
        <f t="shared" si="26"/>
        <v/>
      </c>
    </row>
    <row r="547" spans="1:13">
      <c r="A547" s="12" t="s">
        <v>70</v>
      </c>
      <c r="B547" s="22" t="s">
        <v>20</v>
      </c>
      <c r="C547" s="53" t="s">
        <v>58</v>
      </c>
      <c r="D547" s="53" t="s">
        <v>129</v>
      </c>
      <c r="E547" s="53"/>
      <c r="F547" s="22" t="str">
        <f t="shared" si="24"/>
        <v>OCTOBRE</v>
      </c>
      <c r="G547" s="55">
        <v>43009</v>
      </c>
      <c r="H547" s="55">
        <v>43009</v>
      </c>
      <c r="I547" s="22">
        <f t="shared" si="25"/>
        <v>0</v>
      </c>
      <c r="J547" s="63">
        <v>0</v>
      </c>
      <c r="K547" s="74" t="s">
        <v>56</v>
      </c>
      <c r="M547" s="23" t="str">
        <f t="shared" si="26"/>
        <v/>
      </c>
    </row>
    <row r="548" spans="1:13">
      <c r="A548" s="12" t="s">
        <v>70</v>
      </c>
      <c r="B548" s="22" t="s">
        <v>20</v>
      </c>
      <c r="C548" s="53" t="s">
        <v>58</v>
      </c>
      <c r="D548" s="53" t="s">
        <v>129</v>
      </c>
      <c r="E548" s="53"/>
      <c r="F548" s="22" t="str">
        <f t="shared" si="24"/>
        <v>OCTOBRE</v>
      </c>
      <c r="G548" s="55">
        <v>43009</v>
      </c>
      <c r="H548" s="55">
        <v>43009</v>
      </c>
      <c r="I548" s="22">
        <f t="shared" si="25"/>
        <v>0</v>
      </c>
      <c r="J548" s="63">
        <v>0</v>
      </c>
      <c r="K548" s="74" t="s">
        <v>56</v>
      </c>
      <c r="M548" s="23" t="str">
        <f t="shared" si="26"/>
        <v/>
      </c>
    </row>
    <row r="549" spans="1:13">
      <c r="A549" s="12" t="s">
        <v>70</v>
      </c>
      <c r="B549" s="22" t="s">
        <v>20</v>
      </c>
      <c r="C549" s="53" t="s">
        <v>58</v>
      </c>
      <c r="D549" s="53" t="s">
        <v>100</v>
      </c>
      <c r="E549" s="53"/>
      <c r="F549" s="22" t="str">
        <f t="shared" si="24"/>
        <v>OCTOBRE</v>
      </c>
      <c r="G549" s="55">
        <v>43009</v>
      </c>
      <c r="H549" s="55">
        <v>43011</v>
      </c>
      <c r="I549" s="22">
        <f t="shared" si="25"/>
        <v>2</v>
      </c>
      <c r="J549" s="63">
        <v>106.04</v>
      </c>
      <c r="K549" s="74" t="s">
        <v>56</v>
      </c>
      <c r="M549" s="23" t="str">
        <f t="shared" si="26"/>
        <v/>
      </c>
    </row>
    <row r="550" spans="1:13">
      <c r="A550" s="12" t="s">
        <v>66</v>
      </c>
      <c r="B550" s="22" t="s">
        <v>20</v>
      </c>
      <c r="C550" s="53" t="s">
        <v>59</v>
      </c>
      <c r="D550" s="53" t="s">
        <v>128</v>
      </c>
      <c r="E550" s="53"/>
      <c r="F550" s="22" t="str">
        <f t="shared" si="24"/>
        <v>OCTOBRE</v>
      </c>
      <c r="G550" s="55">
        <v>43009</v>
      </c>
      <c r="H550" s="55">
        <v>43009</v>
      </c>
      <c r="I550" s="22">
        <f t="shared" si="25"/>
        <v>0</v>
      </c>
      <c r="J550" s="63">
        <v>0</v>
      </c>
      <c r="K550" s="74" t="s">
        <v>56</v>
      </c>
      <c r="M550" s="23" t="str">
        <f t="shared" si="26"/>
        <v/>
      </c>
    </row>
    <row r="551" spans="1:13">
      <c r="A551" s="12" t="s">
        <v>66</v>
      </c>
      <c r="B551" s="22" t="s">
        <v>20</v>
      </c>
      <c r="C551" s="53" t="s">
        <v>59</v>
      </c>
      <c r="D551" s="53" t="s">
        <v>128</v>
      </c>
      <c r="E551" s="53"/>
      <c r="F551" s="22" t="str">
        <f t="shared" si="24"/>
        <v>OCTOBRE</v>
      </c>
      <c r="G551" s="55">
        <v>43009</v>
      </c>
      <c r="H551" s="55">
        <v>43009</v>
      </c>
      <c r="I551" s="22">
        <f t="shared" si="25"/>
        <v>0</v>
      </c>
      <c r="J551" s="63">
        <v>0</v>
      </c>
      <c r="K551" s="74" t="s">
        <v>56</v>
      </c>
      <c r="M551" s="23" t="str">
        <f t="shared" si="26"/>
        <v/>
      </c>
    </row>
    <row r="552" spans="1:13">
      <c r="A552" s="12" t="s">
        <v>66</v>
      </c>
      <c r="B552" s="22" t="s">
        <v>20</v>
      </c>
      <c r="C552" s="53" t="s">
        <v>59</v>
      </c>
      <c r="D552" s="53" t="s">
        <v>128</v>
      </c>
      <c r="E552" s="53"/>
      <c r="F552" s="22" t="str">
        <f t="shared" si="24"/>
        <v>OCTOBRE</v>
      </c>
      <c r="G552" s="55">
        <v>43009</v>
      </c>
      <c r="H552" s="55">
        <v>43009</v>
      </c>
      <c r="I552" s="22">
        <f t="shared" si="25"/>
        <v>0</v>
      </c>
      <c r="J552" s="63">
        <v>0</v>
      </c>
      <c r="K552" s="74" t="s">
        <v>56</v>
      </c>
      <c r="M552" s="23" t="str">
        <f t="shared" si="26"/>
        <v/>
      </c>
    </row>
    <row r="553" spans="1:13">
      <c r="A553" s="12" t="s">
        <v>66</v>
      </c>
      <c r="B553" s="22" t="s">
        <v>20</v>
      </c>
      <c r="C553" s="53" t="s">
        <v>59</v>
      </c>
      <c r="D553" s="53" t="s">
        <v>128</v>
      </c>
      <c r="E553" s="53"/>
      <c r="F553" s="22" t="str">
        <f t="shared" si="24"/>
        <v>OCTOBRE</v>
      </c>
      <c r="G553" s="55">
        <v>43009</v>
      </c>
      <c r="H553" s="55">
        <v>43009</v>
      </c>
      <c r="I553" s="22">
        <f t="shared" si="25"/>
        <v>0</v>
      </c>
      <c r="J553" s="63">
        <v>0</v>
      </c>
      <c r="K553" s="74" t="s">
        <v>56</v>
      </c>
      <c r="M553" s="23" t="str">
        <f t="shared" si="26"/>
        <v/>
      </c>
    </row>
    <row r="554" spans="1:13">
      <c r="A554" s="12" t="s">
        <v>66</v>
      </c>
      <c r="B554" s="22" t="s">
        <v>20</v>
      </c>
      <c r="C554" s="53" t="s">
        <v>59</v>
      </c>
      <c r="D554" s="53" t="s">
        <v>128</v>
      </c>
      <c r="E554" s="53"/>
      <c r="F554" s="22" t="str">
        <f t="shared" si="24"/>
        <v>OCTOBRE</v>
      </c>
      <c r="G554" s="55">
        <v>43009</v>
      </c>
      <c r="H554" s="55">
        <v>43009</v>
      </c>
      <c r="I554" s="22">
        <f t="shared" si="25"/>
        <v>0</v>
      </c>
      <c r="J554" s="63">
        <v>0</v>
      </c>
      <c r="K554" s="74" t="s">
        <v>56</v>
      </c>
      <c r="M554" s="23" t="str">
        <f t="shared" si="26"/>
        <v/>
      </c>
    </row>
    <row r="555" spans="1:13">
      <c r="A555" s="12" t="s">
        <v>66</v>
      </c>
      <c r="B555" s="22" t="s">
        <v>20</v>
      </c>
      <c r="C555" s="53" t="s">
        <v>59</v>
      </c>
      <c r="D555" s="53" t="s">
        <v>128</v>
      </c>
      <c r="E555" s="53"/>
      <c r="F555" s="22" t="str">
        <f t="shared" si="24"/>
        <v>OCTOBRE</v>
      </c>
      <c r="G555" s="55">
        <v>43009</v>
      </c>
      <c r="H555" s="55">
        <v>43009</v>
      </c>
      <c r="I555" s="22">
        <f t="shared" si="25"/>
        <v>0</v>
      </c>
      <c r="J555" s="63">
        <v>0</v>
      </c>
      <c r="K555" s="74" t="s">
        <v>56</v>
      </c>
      <c r="M555" s="23" t="str">
        <f t="shared" si="26"/>
        <v/>
      </c>
    </row>
    <row r="556" spans="1:13">
      <c r="A556" s="12" t="s">
        <v>66</v>
      </c>
      <c r="B556" s="22" t="s">
        <v>20</v>
      </c>
      <c r="C556" s="53" t="s">
        <v>59</v>
      </c>
      <c r="D556" s="53" t="s">
        <v>128</v>
      </c>
      <c r="E556" s="53"/>
      <c r="F556" s="22" t="str">
        <f t="shared" si="24"/>
        <v>OCTOBRE</v>
      </c>
      <c r="G556" s="55">
        <v>43009</v>
      </c>
      <c r="H556" s="55">
        <v>43009</v>
      </c>
      <c r="I556" s="22">
        <f t="shared" si="25"/>
        <v>0</v>
      </c>
      <c r="J556" s="63">
        <v>0</v>
      </c>
      <c r="K556" s="74" t="s">
        <v>56</v>
      </c>
      <c r="M556" s="23" t="str">
        <f t="shared" si="26"/>
        <v/>
      </c>
    </row>
    <row r="557" spans="1:13">
      <c r="A557" s="12" t="s">
        <v>66</v>
      </c>
      <c r="B557" s="22" t="s">
        <v>20</v>
      </c>
      <c r="C557" s="53" t="s">
        <v>59</v>
      </c>
      <c r="D557" s="53" t="s">
        <v>128</v>
      </c>
      <c r="E557" s="53"/>
      <c r="F557" s="22" t="str">
        <f t="shared" si="24"/>
        <v>OCTOBRE</v>
      </c>
      <c r="G557" s="55">
        <v>43009</v>
      </c>
      <c r="H557" s="55">
        <v>43009</v>
      </c>
      <c r="I557" s="22">
        <f t="shared" si="25"/>
        <v>0</v>
      </c>
      <c r="J557" s="63">
        <v>0</v>
      </c>
      <c r="K557" s="74" t="s">
        <v>56</v>
      </c>
      <c r="M557" s="23" t="str">
        <f t="shared" si="26"/>
        <v/>
      </c>
    </row>
    <row r="558" spans="1:13">
      <c r="A558" s="12" t="s">
        <v>66</v>
      </c>
      <c r="B558" s="22" t="s">
        <v>20</v>
      </c>
      <c r="C558" s="53" t="s">
        <v>58</v>
      </c>
      <c r="D558" s="53" t="s">
        <v>101</v>
      </c>
      <c r="E558" s="53"/>
      <c r="F558" s="22" t="str">
        <f t="shared" si="24"/>
        <v>OCTOBRE</v>
      </c>
      <c r="G558" s="55">
        <v>43009</v>
      </c>
      <c r="H558" s="55">
        <v>43013</v>
      </c>
      <c r="I558" s="22">
        <f t="shared" si="25"/>
        <v>4</v>
      </c>
      <c r="J558" s="63">
        <v>236.18</v>
      </c>
      <c r="K558" s="74" t="s">
        <v>56</v>
      </c>
      <c r="M558" s="23" t="str">
        <f t="shared" si="26"/>
        <v/>
      </c>
    </row>
    <row r="559" spans="1:13">
      <c r="A559" s="12" t="s">
        <v>68</v>
      </c>
      <c r="B559" s="22" t="s">
        <v>20</v>
      </c>
      <c r="C559" s="53" t="s">
        <v>58</v>
      </c>
      <c r="D559" s="53" t="s">
        <v>99</v>
      </c>
      <c r="E559" s="53"/>
      <c r="F559" s="22" t="str">
        <f t="shared" si="24"/>
        <v>OCTOBRE</v>
      </c>
      <c r="G559" s="55">
        <v>43009</v>
      </c>
      <c r="H559" s="55">
        <v>43011</v>
      </c>
      <c r="I559" s="22">
        <f t="shared" si="25"/>
        <v>2</v>
      </c>
      <c r="J559" s="63">
        <v>104</v>
      </c>
      <c r="K559" s="74" t="s">
        <v>56</v>
      </c>
      <c r="M559" s="23" t="str">
        <f t="shared" si="26"/>
        <v/>
      </c>
    </row>
    <row r="560" spans="1:13">
      <c r="A560" s="12" t="s">
        <v>71</v>
      </c>
      <c r="B560" s="22" t="s">
        <v>20</v>
      </c>
      <c r="C560" s="53" t="s">
        <v>58</v>
      </c>
      <c r="D560" s="53" t="s">
        <v>130</v>
      </c>
      <c r="E560" s="53"/>
      <c r="F560" s="22" t="str">
        <f t="shared" si="24"/>
        <v>OCTOBRE</v>
      </c>
      <c r="G560" s="55">
        <v>43009</v>
      </c>
      <c r="H560" s="55">
        <v>43009</v>
      </c>
      <c r="I560" s="22">
        <f t="shared" si="25"/>
        <v>0</v>
      </c>
      <c r="J560" s="63">
        <v>0</v>
      </c>
      <c r="K560" s="74" t="s">
        <v>56</v>
      </c>
      <c r="M560" s="23" t="str">
        <f t="shared" si="26"/>
        <v/>
      </c>
    </row>
    <row r="561" spans="1:13">
      <c r="A561" s="12" t="s">
        <v>71</v>
      </c>
      <c r="B561" s="22" t="s">
        <v>20</v>
      </c>
      <c r="C561" s="53" t="s">
        <v>58</v>
      </c>
      <c r="D561" s="53" t="s">
        <v>130</v>
      </c>
      <c r="E561" s="53"/>
      <c r="F561" s="22" t="str">
        <f t="shared" si="24"/>
        <v>OCTOBRE</v>
      </c>
      <c r="G561" s="55">
        <v>43009</v>
      </c>
      <c r="H561" s="55">
        <v>43009</v>
      </c>
      <c r="I561" s="22">
        <f t="shared" si="25"/>
        <v>0</v>
      </c>
      <c r="J561" s="63">
        <v>0</v>
      </c>
      <c r="K561" s="74" t="s">
        <v>56</v>
      </c>
      <c r="M561" s="23" t="str">
        <f t="shared" si="26"/>
        <v/>
      </c>
    </row>
    <row r="562" spans="1:13">
      <c r="A562" s="12" t="s">
        <v>71</v>
      </c>
      <c r="B562" s="22" t="s">
        <v>20</v>
      </c>
      <c r="C562" s="53" t="s">
        <v>58</v>
      </c>
      <c r="D562" s="53" t="s">
        <v>130</v>
      </c>
      <c r="E562" s="53"/>
      <c r="F562" s="22" t="str">
        <f t="shared" si="24"/>
        <v>OCTOBRE</v>
      </c>
      <c r="G562" s="55">
        <v>43009</v>
      </c>
      <c r="H562" s="55">
        <v>43009</v>
      </c>
      <c r="I562" s="22">
        <f t="shared" si="25"/>
        <v>0</v>
      </c>
      <c r="J562" s="63">
        <v>0</v>
      </c>
      <c r="K562" s="74" t="s">
        <v>56</v>
      </c>
      <c r="M562" s="23" t="str">
        <f t="shared" si="26"/>
        <v/>
      </c>
    </row>
    <row r="563" spans="1:13">
      <c r="A563" s="12" t="s">
        <v>71</v>
      </c>
      <c r="B563" s="22" t="s">
        <v>20</v>
      </c>
      <c r="C563" s="53" t="s">
        <v>58</v>
      </c>
      <c r="D563" s="53" t="s">
        <v>130</v>
      </c>
      <c r="E563" s="53"/>
      <c r="F563" s="22" t="str">
        <f t="shared" si="24"/>
        <v>OCTOBRE</v>
      </c>
      <c r="G563" s="55">
        <v>43009</v>
      </c>
      <c r="H563" s="55">
        <v>43009</v>
      </c>
      <c r="I563" s="22">
        <f t="shared" si="25"/>
        <v>0</v>
      </c>
      <c r="J563" s="63">
        <v>0</v>
      </c>
      <c r="K563" s="74" t="s">
        <v>56</v>
      </c>
      <c r="M563" s="23" t="str">
        <f t="shared" si="26"/>
        <v/>
      </c>
    </row>
    <row r="564" spans="1:13">
      <c r="A564" s="12" t="s">
        <v>71</v>
      </c>
      <c r="B564" s="22" t="s">
        <v>20</v>
      </c>
      <c r="C564" s="53" t="s">
        <v>58</v>
      </c>
      <c r="D564" s="53" t="s">
        <v>130</v>
      </c>
      <c r="E564" s="53"/>
      <c r="F564" s="22" t="str">
        <f t="shared" si="24"/>
        <v>OCTOBRE</v>
      </c>
      <c r="G564" s="55">
        <v>43009</v>
      </c>
      <c r="H564" s="55">
        <v>43009</v>
      </c>
      <c r="I564" s="22">
        <f t="shared" si="25"/>
        <v>0</v>
      </c>
      <c r="J564" s="63">
        <v>0</v>
      </c>
      <c r="K564" s="74" t="s">
        <v>56</v>
      </c>
      <c r="M564" s="23" t="str">
        <f t="shared" si="26"/>
        <v/>
      </c>
    </row>
    <row r="565" spans="1:13">
      <c r="A565" s="12" t="s">
        <v>71</v>
      </c>
      <c r="B565" s="22" t="s">
        <v>20</v>
      </c>
      <c r="C565" s="53" t="s">
        <v>58</v>
      </c>
      <c r="D565" s="53" t="s">
        <v>130</v>
      </c>
      <c r="E565" s="53"/>
      <c r="F565" s="22" t="str">
        <f t="shared" si="24"/>
        <v>OCTOBRE</v>
      </c>
      <c r="G565" s="55">
        <v>43009</v>
      </c>
      <c r="H565" s="55">
        <v>43009</v>
      </c>
      <c r="I565" s="22">
        <f t="shared" si="25"/>
        <v>0</v>
      </c>
      <c r="J565" s="63">
        <v>0</v>
      </c>
      <c r="K565" s="74" t="s">
        <v>56</v>
      </c>
      <c r="M565" s="23" t="str">
        <f t="shared" si="26"/>
        <v/>
      </c>
    </row>
    <row r="566" spans="1:13">
      <c r="A566" s="12" t="s">
        <v>71</v>
      </c>
      <c r="B566" s="22" t="s">
        <v>20</v>
      </c>
      <c r="C566" s="53" t="s">
        <v>58</v>
      </c>
      <c r="D566" s="53" t="s">
        <v>130</v>
      </c>
      <c r="E566" s="53"/>
      <c r="F566" s="22" t="str">
        <f t="shared" si="24"/>
        <v>OCTOBRE</v>
      </c>
      <c r="G566" s="55">
        <v>43009</v>
      </c>
      <c r="H566" s="55">
        <v>43009</v>
      </c>
      <c r="I566" s="22">
        <f t="shared" si="25"/>
        <v>0</v>
      </c>
      <c r="J566" s="63">
        <v>0</v>
      </c>
      <c r="K566" s="74" t="s">
        <v>56</v>
      </c>
      <c r="M566" s="23" t="str">
        <f t="shared" si="26"/>
        <v/>
      </c>
    </row>
    <row r="567" spans="1:13">
      <c r="A567" s="12" t="s">
        <v>71</v>
      </c>
      <c r="B567" s="22" t="s">
        <v>20</v>
      </c>
      <c r="C567" s="53" t="s">
        <v>58</v>
      </c>
      <c r="D567" s="53" t="s">
        <v>130</v>
      </c>
      <c r="E567" s="53"/>
      <c r="F567" s="22" t="str">
        <f t="shared" si="24"/>
        <v>OCTOBRE</v>
      </c>
      <c r="G567" s="55">
        <v>43009</v>
      </c>
      <c r="H567" s="55">
        <v>43009</v>
      </c>
      <c r="I567" s="22">
        <f t="shared" si="25"/>
        <v>0</v>
      </c>
      <c r="J567" s="63">
        <v>0</v>
      </c>
      <c r="K567" s="74" t="s">
        <v>56</v>
      </c>
      <c r="M567" s="23" t="str">
        <f t="shared" si="26"/>
        <v/>
      </c>
    </row>
    <row r="568" spans="1:13">
      <c r="A568" s="12" t="s">
        <v>69</v>
      </c>
      <c r="B568" s="22" t="s">
        <v>20</v>
      </c>
      <c r="C568" s="53" t="s">
        <v>58</v>
      </c>
      <c r="D568" s="53" t="s">
        <v>100</v>
      </c>
      <c r="E568" s="53"/>
      <c r="F568" s="22" t="str">
        <f t="shared" si="24"/>
        <v>OCTOBRE</v>
      </c>
      <c r="G568" s="55">
        <v>43009</v>
      </c>
      <c r="H568" s="55">
        <v>43009</v>
      </c>
      <c r="I568" s="22">
        <f t="shared" si="25"/>
        <v>0</v>
      </c>
      <c r="J568" s="63">
        <v>0</v>
      </c>
      <c r="K568" s="74" t="s">
        <v>56</v>
      </c>
      <c r="M568" s="23" t="str">
        <f t="shared" si="26"/>
        <v/>
      </c>
    </row>
    <row r="569" spans="1:13">
      <c r="A569" s="12" t="s">
        <v>69</v>
      </c>
      <c r="B569" s="22" t="s">
        <v>20</v>
      </c>
      <c r="C569" s="53" t="s">
        <v>58</v>
      </c>
      <c r="D569" s="53" t="s">
        <v>100</v>
      </c>
      <c r="E569" s="53"/>
      <c r="F569" s="22" t="str">
        <f t="shared" si="24"/>
        <v>OCTOBRE</v>
      </c>
      <c r="G569" s="55">
        <v>43009</v>
      </c>
      <c r="H569" s="55">
        <v>43009</v>
      </c>
      <c r="I569" s="22">
        <f t="shared" si="25"/>
        <v>0</v>
      </c>
      <c r="J569" s="63">
        <v>0</v>
      </c>
      <c r="K569" s="74" t="s">
        <v>56</v>
      </c>
      <c r="M569" s="23" t="str">
        <f t="shared" si="26"/>
        <v/>
      </c>
    </row>
    <row r="570" spans="1:13">
      <c r="A570" s="12" t="s">
        <v>69</v>
      </c>
      <c r="B570" s="22" t="s">
        <v>20</v>
      </c>
      <c r="C570" s="53" t="s">
        <v>58</v>
      </c>
      <c r="D570" s="53" t="s">
        <v>100</v>
      </c>
      <c r="E570" s="53"/>
      <c r="F570" s="22" t="str">
        <f t="shared" si="24"/>
        <v>OCTOBRE</v>
      </c>
      <c r="G570" s="55">
        <v>43009</v>
      </c>
      <c r="H570" s="55">
        <v>43009</v>
      </c>
      <c r="I570" s="22">
        <f t="shared" si="25"/>
        <v>0</v>
      </c>
      <c r="J570" s="63">
        <v>0</v>
      </c>
      <c r="K570" s="74" t="s">
        <v>56</v>
      </c>
      <c r="M570" s="23" t="str">
        <f t="shared" si="26"/>
        <v/>
      </c>
    </row>
    <row r="571" spans="1:13">
      <c r="A571" s="12" t="s">
        <v>69</v>
      </c>
      <c r="B571" s="22" t="s">
        <v>20</v>
      </c>
      <c r="C571" s="53" t="s">
        <v>58</v>
      </c>
      <c r="D571" s="53" t="s">
        <v>100</v>
      </c>
      <c r="E571" s="53"/>
      <c r="F571" s="22" t="str">
        <f t="shared" si="24"/>
        <v>OCTOBRE</v>
      </c>
      <c r="G571" s="55">
        <v>43009</v>
      </c>
      <c r="H571" s="55">
        <v>43009</v>
      </c>
      <c r="I571" s="22">
        <f t="shared" si="25"/>
        <v>0</v>
      </c>
      <c r="J571" s="63">
        <v>0</v>
      </c>
      <c r="K571" s="74" t="s">
        <v>56</v>
      </c>
      <c r="M571" s="23" t="str">
        <f t="shared" si="26"/>
        <v/>
      </c>
    </row>
    <row r="572" spans="1:13">
      <c r="A572" s="12" t="s">
        <v>69</v>
      </c>
      <c r="B572" s="22" t="s">
        <v>20</v>
      </c>
      <c r="C572" s="53" t="s">
        <v>58</v>
      </c>
      <c r="D572" s="53" t="s">
        <v>100</v>
      </c>
      <c r="E572" s="53"/>
      <c r="F572" s="22" t="str">
        <f t="shared" si="24"/>
        <v>OCTOBRE</v>
      </c>
      <c r="G572" s="55">
        <v>43009</v>
      </c>
      <c r="H572" s="55">
        <v>43009</v>
      </c>
      <c r="I572" s="22">
        <f t="shared" si="25"/>
        <v>0</v>
      </c>
      <c r="J572" s="63">
        <v>0</v>
      </c>
      <c r="K572" s="74" t="s">
        <v>56</v>
      </c>
      <c r="M572" s="23" t="str">
        <f t="shared" si="26"/>
        <v/>
      </c>
    </row>
    <row r="573" spans="1:13">
      <c r="A573" s="12" t="s">
        <v>69</v>
      </c>
      <c r="B573" s="22" t="s">
        <v>20</v>
      </c>
      <c r="C573" s="53" t="s">
        <v>58</v>
      </c>
      <c r="D573" s="53" t="s">
        <v>100</v>
      </c>
      <c r="E573" s="53"/>
      <c r="F573" s="22" t="str">
        <f t="shared" si="24"/>
        <v>OCTOBRE</v>
      </c>
      <c r="G573" s="55">
        <v>43009</v>
      </c>
      <c r="H573" s="55">
        <v>43009</v>
      </c>
      <c r="I573" s="22">
        <f t="shared" si="25"/>
        <v>0</v>
      </c>
      <c r="J573" s="63">
        <v>0</v>
      </c>
      <c r="K573" s="74" t="s">
        <v>56</v>
      </c>
      <c r="M573" s="23" t="str">
        <f t="shared" si="26"/>
        <v/>
      </c>
    </row>
    <row r="574" spans="1:13">
      <c r="A574" s="12" t="s">
        <v>69</v>
      </c>
      <c r="B574" s="22" t="s">
        <v>20</v>
      </c>
      <c r="C574" s="53" t="s">
        <v>58</v>
      </c>
      <c r="D574" s="53" t="s">
        <v>100</v>
      </c>
      <c r="E574" s="53"/>
      <c r="F574" s="22" t="str">
        <f t="shared" si="24"/>
        <v>OCTOBRE</v>
      </c>
      <c r="G574" s="55">
        <v>43009</v>
      </c>
      <c r="H574" s="55">
        <v>43009</v>
      </c>
      <c r="I574" s="22">
        <f t="shared" si="25"/>
        <v>0</v>
      </c>
      <c r="J574" s="63">
        <v>0</v>
      </c>
      <c r="K574" s="74" t="s">
        <v>56</v>
      </c>
      <c r="M574" s="23" t="str">
        <f t="shared" si="26"/>
        <v/>
      </c>
    </row>
    <row r="575" spans="1:13">
      <c r="A575" s="12" t="s">
        <v>69</v>
      </c>
      <c r="B575" s="22" t="s">
        <v>20</v>
      </c>
      <c r="C575" s="53" t="s">
        <v>58</v>
      </c>
      <c r="D575" s="53" t="s">
        <v>100</v>
      </c>
      <c r="E575" s="53"/>
      <c r="F575" s="22" t="str">
        <f t="shared" si="24"/>
        <v>OCTOBRE</v>
      </c>
      <c r="G575" s="55">
        <v>43009</v>
      </c>
      <c r="H575" s="55">
        <v>43009</v>
      </c>
      <c r="I575" s="22">
        <f t="shared" si="25"/>
        <v>0</v>
      </c>
      <c r="J575" s="63">
        <v>0</v>
      </c>
      <c r="K575" s="74" t="s">
        <v>56</v>
      </c>
      <c r="M575" s="23" t="str">
        <f t="shared" si="26"/>
        <v/>
      </c>
    </row>
    <row r="576" spans="1:13">
      <c r="A576" s="12" t="s">
        <v>72</v>
      </c>
      <c r="B576" s="22" t="s">
        <v>20</v>
      </c>
      <c r="C576" s="53" t="s">
        <v>58</v>
      </c>
      <c r="D576" s="53" t="s">
        <v>90</v>
      </c>
      <c r="E576" s="53"/>
      <c r="F576" s="22" t="str">
        <f t="shared" si="24"/>
        <v>OCTOBRE</v>
      </c>
      <c r="G576" s="55">
        <v>43009</v>
      </c>
      <c r="H576" s="55">
        <v>43009</v>
      </c>
      <c r="I576" s="22">
        <f t="shared" si="25"/>
        <v>0</v>
      </c>
      <c r="J576" s="63">
        <v>0</v>
      </c>
      <c r="K576" s="74" t="s">
        <v>56</v>
      </c>
      <c r="M576" s="23" t="str">
        <f t="shared" si="26"/>
        <v/>
      </c>
    </row>
    <row r="577" spans="1:13">
      <c r="A577" s="12" t="s">
        <v>72</v>
      </c>
      <c r="B577" s="22" t="s">
        <v>20</v>
      </c>
      <c r="C577" s="53" t="s">
        <v>58</v>
      </c>
      <c r="D577" s="53" t="s">
        <v>91</v>
      </c>
      <c r="E577" s="53"/>
      <c r="F577" s="22" t="str">
        <f t="shared" si="24"/>
        <v>OCTOBRE</v>
      </c>
      <c r="G577" s="55">
        <v>43009</v>
      </c>
      <c r="H577" s="55">
        <v>43009</v>
      </c>
      <c r="I577" s="22">
        <f t="shared" si="25"/>
        <v>0</v>
      </c>
      <c r="J577" s="63">
        <v>0</v>
      </c>
      <c r="K577" s="74" t="s">
        <v>56</v>
      </c>
      <c r="M577" s="23" t="str">
        <f t="shared" si="26"/>
        <v/>
      </c>
    </row>
    <row r="578" spans="1:13">
      <c r="A578" s="12" t="s">
        <v>72</v>
      </c>
      <c r="B578" s="22" t="s">
        <v>20</v>
      </c>
      <c r="C578" s="53" t="s">
        <v>58</v>
      </c>
      <c r="D578" s="53" t="s">
        <v>92</v>
      </c>
      <c r="E578" s="53"/>
      <c r="F578" s="22" t="str">
        <f t="shared" ref="F578:F641" si="27">IF(H578="","",CHOOSE(MONTH(H578),"JANVIER","FEVRIER","MARS","AVRIL","MAI","JUIN","JUILLET","AOUT","SEPTEMBRE","OCTOBRE","NOVEMBRE","DECEMBRE"))</f>
        <v>OCTOBRE</v>
      </c>
      <c r="G578" s="55">
        <v>43009</v>
      </c>
      <c r="H578" s="55">
        <v>43009</v>
      </c>
      <c r="I578" s="22">
        <f t="shared" ref="I578:I641" si="28">H578-G578</f>
        <v>0</v>
      </c>
      <c r="J578" s="63">
        <v>0</v>
      </c>
      <c r="K578" s="74" t="s">
        <v>56</v>
      </c>
      <c r="M578" s="23" t="str">
        <f t="shared" si="26"/>
        <v/>
      </c>
    </row>
    <row r="579" spans="1:13">
      <c r="A579" s="12" t="s">
        <v>72</v>
      </c>
      <c r="B579" s="22" t="s">
        <v>20</v>
      </c>
      <c r="C579" s="53" t="s">
        <v>58</v>
      </c>
      <c r="D579" s="53" t="s">
        <v>93</v>
      </c>
      <c r="E579" s="53"/>
      <c r="F579" s="22" t="str">
        <f t="shared" si="27"/>
        <v>OCTOBRE</v>
      </c>
      <c r="G579" s="55">
        <v>43009</v>
      </c>
      <c r="H579" s="55">
        <v>43009</v>
      </c>
      <c r="I579" s="22">
        <f t="shared" si="28"/>
        <v>0</v>
      </c>
      <c r="J579" s="63">
        <v>0</v>
      </c>
      <c r="K579" s="74" t="s">
        <v>56</v>
      </c>
      <c r="M579" s="23" t="str">
        <f t="shared" ref="M579:M642" si="29">IF(MONTH(G579)=MONTH(H579),"","X")</f>
        <v/>
      </c>
    </row>
    <row r="580" spans="1:13">
      <c r="A580" s="12" t="s">
        <v>72</v>
      </c>
      <c r="B580" s="22" t="s">
        <v>20</v>
      </c>
      <c r="C580" s="53" t="s">
        <v>58</v>
      </c>
      <c r="D580" s="53" t="s">
        <v>94</v>
      </c>
      <c r="E580" s="53"/>
      <c r="F580" s="22" t="str">
        <f t="shared" si="27"/>
        <v>OCTOBRE</v>
      </c>
      <c r="G580" s="55">
        <v>43009</v>
      </c>
      <c r="H580" s="55">
        <v>43009</v>
      </c>
      <c r="I580" s="22">
        <f t="shared" si="28"/>
        <v>0</v>
      </c>
      <c r="J580" s="63">
        <v>0</v>
      </c>
      <c r="K580" s="74" t="s">
        <v>56</v>
      </c>
      <c r="M580" s="23" t="str">
        <f t="shared" si="29"/>
        <v/>
      </c>
    </row>
    <row r="581" spans="1:13">
      <c r="A581" s="12" t="s">
        <v>72</v>
      </c>
      <c r="B581" s="22" t="s">
        <v>20</v>
      </c>
      <c r="C581" s="53" t="s">
        <v>58</v>
      </c>
      <c r="D581" s="53" t="s">
        <v>95</v>
      </c>
      <c r="E581" s="53"/>
      <c r="F581" s="22" t="str">
        <f t="shared" si="27"/>
        <v>OCTOBRE</v>
      </c>
      <c r="G581" s="55">
        <v>43009</v>
      </c>
      <c r="H581" s="55">
        <v>43009</v>
      </c>
      <c r="I581" s="22">
        <f t="shared" si="28"/>
        <v>0</v>
      </c>
      <c r="J581" s="63">
        <v>0</v>
      </c>
      <c r="K581" s="74" t="s">
        <v>56</v>
      </c>
      <c r="M581" s="23" t="str">
        <f t="shared" si="29"/>
        <v/>
      </c>
    </row>
    <row r="582" spans="1:13">
      <c r="A582" s="12" t="s">
        <v>72</v>
      </c>
      <c r="B582" s="22" t="s">
        <v>20</v>
      </c>
      <c r="C582" s="53" t="s">
        <v>58</v>
      </c>
      <c r="D582" s="53" t="s">
        <v>96</v>
      </c>
      <c r="E582" s="53"/>
      <c r="F582" s="22" t="str">
        <f t="shared" si="27"/>
        <v>OCTOBRE</v>
      </c>
      <c r="G582" s="55">
        <v>43009</v>
      </c>
      <c r="H582" s="55">
        <v>43009</v>
      </c>
      <c r="I582" s="22">
        <f t="shared" si="28"/>
        <v>0</v>
      </c>
      <c r="J582" s="63">
        <v>0</v>
      </c>
      <c r="K582" s="74" t="s">
        <v>56</v>
      </c>
      <c r="M582" s="23" t="str">
        <f t="shared" si="29"/>
        <v/>
      </c>
    </row>
    <row r="583" spans="1:13">
      <c r="A583" s="12" t="s">
        <v>72</v>
      </c>
      <c r="B583" s="22" t="s">
        <v>20</v>
      </c>
      <c r="C583" s="53" t="s">
        <v>58</v>
      </c>
      <c r="D583" s="53" t="s">
        <v>97</v>
      </c>
      <c r="E583" s="53"/>
      <c r="F583" s="22" t="str">
        <f t="shared" si="27"/>
        <v>OCTOBRE</v>
      </c>
      <c r="G583" s="55">
        <v>43009</v>
      </c>
      <c r="H583" s="55">
        <v>43010</v>
      </c>
      <c r="I583" s="22">
        <f t="shared" si="28"/>
        <v>1</v>
      </c>
      <c r="J583" s="63">
        <v>110</v>
      </c>
      <c r="K583" s="74" t="s">
        <v>56</v>
      </c>
      <c r="M583" s="23" t="str">
        <f t="shared" si="29"/>
        <v/>
      </c>
    </row>
    <row r="584" spans="1:13">
      <c r="A584" s="12" t="s">
        <v>74</v>
      </c>
      <c r="B584" s="22" t="s">
        <v>20</v>
      </c>
      <c r="C584" s="53" t="s">
        <v>58</v>
      </c>
      <c r="D584" s="53" t="s">
        <v>82</v>
      </c>
      <c r="E584" s="53"/>
      <c r="F584" s="22" t="str">
        <f t="shared" si="27"/>
        <v>OCTOBRE</v>
      </c>
      <c r="G584" s="55">
        <v>43009</v>
      </c>
      <c r="H584" s="55">
        <v>43009</v>
      </c>
      <c r="I584" s="22">
        <f t="shared" si="28"/>
        <v>0</v>
      </c>
      <c r="J584" s="63">
        <v>0</v>
      </c>
      <c r="K584" s="74" t="s">
        <v>56</v>
      </c>
      <c r="M584" s="23" t="str">
        <f t="shared" si="29"/>
        <v/>
      </c>
    </row>
    <row r="585" spans="1:13">
      <c r="A585" s="12" t="s">
        <v>74</v>
      </c>
      <c r="B585" s="22" t="s">
        <v>20</v>
      </c>
      <c r="C585" s="53" t="s">
        <v>58</v>
      </c>
      <c r="D585" s="53" t="s">
        <v>83</v>
      </c>
      <c r="E585" s="53"/>
      <c r="F585" s="22" t="str">
        <f t="shared" si="27"/>
        <v>OCTOBRE</v>
      </c>
      <c r="G585" s="55">
        <v>43009</v>
      </c>
      <c r="H585" s="55">
        <v>43009</v>
      </c>
      <c r="I585" s="22">
        <f t="shared" si="28"/>
        <v>0</v>
      </c>
      <c r="J585" s="63">
        <v>0</v>
      </c>
      <c r="K585" s="74" t="s">
        <v>56</v>
      </c>
      <c r="M585" s="23" t="str">
        <f t="shared" si="29"/>
        <v/>
      </c>
    </row>
    <row r="586" spans="1:13">
      <c r="A586" s="12" t="s">
        <v>74</v>
      </c>
      <c r="B586" s="22" t="s">
        <v>20</v>
      </c>
      <c r="C586" s="53" t="s">
        <v>58</v>
      </c>
      <c r="D586" s="53" t="s">
        <v>84</v>
      </c>
      <c r="E586" s="53"/>
      <c r="F586" s="22" t="str">
        <f t="shared" si="27"/>
        <v>OCTOBRE</v>
      </c>
      <c r="G586" s="55">
        <v>43009</v>
      </c>
      <c r="H586" s="55">
        <v>43009</v>
      </c>
      <c r="I586" s="22">
        <f t="shared" si="28"/>
        <v>0</v>
      </c>
      <c r="J586" s="63">
        <v>0</v>
      </c>
      <c r="K586" s="74" t="s">
        <v>56</v>
      </c>
      <c r="M586" s="23" t="str">
        <f t="shared" si="29"/>
        <v/>
      </c>
    </row>
    <row r="587" spans="1:13">
      <c r="A587" s="12" t="s">
        <v>74</v>
      </c>
      <c r="B587" s="22" t="s">
        <v>20</v>
      </c>
      <c r="C587" s="53" t="s">
        <v>58</v>
      </c>
      <c r="D587" s="53" t="s">
        <v>85</v>
      </c>
      <c r="E587" s="53"/>
      <c r="F587" s="22" t="str">
        <f t="shared" si="27"/>
        <v>OCTOBRE</v>
      </c>
      <c r="G587" s="55">
        <v>43009</v>
      </c>
      <c r="H587" s="55">
        <v>43009</v>
      </c>
      <c r="I587" s="22">
        <f t="shared" si="28"/>
        <v>0</v>
      </c>
      <c r="J587" s="63">
        <v>0</v>
      </c>
      <c r="K587" s="74" t="s">
        <v>56</v>
      </c>
      <c r="M587" s="23" t="str">
        <f t="shared" si="29"/>
        <v/>
      </c>
    </row>
    <row r="588" spans="1:13">
      <c r="A588" s="12" t="s">
        <v>74</v>
      </c>
      <c r="B588" s="22" t="s">
        <v>20</v>
      </c>
      <c r="C588" s="53" t="s">
        <v>58</v>
      </c>
      <c r="D588" s="53" t="s">
        <v>86</v>
      </c>
      <c r="E588" s="53"/>
      <c r="F588" s="22" t="str">
        <f t="shared" si="27"/>
        <v>OCTOBRE</v>
      </c>
      <c r="G588" s="55">
        <v>43009</v>
      </c>
      <c r="H588" s="55">
        <v>43009</v>
      </c>
      <c r="I588" s="22">
        <f t="shared" si="28"/>
        <v>0</v>
      </c>
      <c r="J588" s="63">
        <v>0</v>
      </c>
      <c r="K588" s="74" t="s">
        <v>56</v>
      </c>
      <c r="M588" s="23" t="str">
        <f t="shared" si="29"/>
        <v/>
      </c>
    </row>
    <row r="589" spans="1:13">
      <c r="A589" s="12" t="s">
        <v>74</v>
      </c>
      <c r="B589" s="22" t="s">
        <v>20</v>
      </c>
      <c r="C589" s="53" t="s">
        <v>58</v>
      </c>
      <c r="D589" s="53" t="s">
        <v>87</v>
      </c>
      <c r="E589" s="53"/>
      <c r="F589" s="22" t="str">
        <f t="shared" si="27"/>
        <v>OCTOBRE</v>
      </c>
      <c r="G589" s="55">
        <v>43009</v>
      </c>
      <c r="H589" s="55">
        <v>43009</v>
      </c>
      <c r="I589" s="22">
        <f t="shared" si="28"/>
        <v>0</v>
      </c>
      <c r="J589" s="63">
        <v>0</v>
      </c>
      <c r="K589" s="74" t="s">
        <v>56</v>
      </c>
      <c r="M589" s="23" t="str">
        <f t="shared" si="29"/>
        <v/>
      </c>
    </row>
    <row r="590" spans="1:13">
      <c r="A590" s="12" t="s">
        <v>74</v>
      </c>
      <c r="B590" s="22" t="s">
        <v>20</v>
      </c>
      <c r="C590" s="53" t="s">
        <v>58</v>
      </c>
      <c r="D590" s="53" t="s">
        <v>88</v>
      </c>
      <c r="E590" s="53"/>
      <c r="F590" s="22" t="str">
        <f t="shared" si="27"/>
        <v>OCTOBRE</v>
      </c>
      <c r="G590" s="55">
        <v>43009</v>
      </c>
      <c r="H590" s="55">
        <v>43009</v>
      </c>
      <c r="I590" s="22">
        <f t="shared" si="28"/>
        <v>0</v>
      </c>
      <c r="J590" s="63">
        <v>0</v>
      </c>
      <c r="K590" s="74" t="s">
        <v>56</v>
      </c>
      <c r="M590" s="23" t="str">
        <f t="shared" si="29"/>
        <v/>
      </c>
    </row>
    <row r="591" spans="1:13">
      <c r="A591" s="12" t="s">
        <v>74</v>
      </c>
      <c r="B591" s="22" t="s">
        <v>20</v>
      </c>
      <c r="C591" s="53" t="s">
        <v>58</v>
      </c>
      <c r="D591" s="53" t="s">
        <v>89</v>
      </c>
      <c r="E591" s="53"/>
      <c r="F591" s="22" t="str">
        <f t="shared" si="27"/>
        <v>OCTOBRE</v>
      </c>
      <c r="G591" s="55">
        <v>43009</v>
      </c>
      <c r="H591" s="55">
        <v>43010</v>
      </c>
      <c r="I591" s="22">
        <f t="shared" si="28"/>
        <v>1</v>
      </c>
      <c r="J591" s="63">
        <v>53</v>
      </c>
      <c r="K591" s="74" t="s">
        <v>56</v>
      </c>
      <c r="M591" s="23" t="str">
        <f t="shared" si="29"/>
        <v/>
      </c>
    </row>
    <row r="592" spans="1:13">
      <c r="A592" s="12" t="s">
        <v>76</v>
      </c>
      <c r="B592" s="22" t="s">
        <v>20</v>
      </c>
      <c r="C592" s="53" t="s">
        <v>58</v>
      </c>
      <c r="D592" s="53" t="s">
        <v>107</v>
      </c>
      <c r="E592" s="53"/>
      <c r="F592" s="22" t="str">
        <f t="shared" si="27"/>
        <v>OCTOBRE</v>
      </c>
      <c r="G592" s="55">
        <v>43009</v>
      </c>
      <c r="H592" s="55">
        <v>43009</v>
      </c>
      <c r="I592" s="22">
        <f t="shared" si="28"/>
        <v>0</v>
      </c>
      <c r="J592" s="63">
        <v>0</v>
      </c>
      <c r="K592" s="74" t="s">
        <v>56</v>
      </c>
      <c r="M592" s="23" t="str">
        <f t="shared" si="29"/>
        <v/>
      </c>
    </row>
    <row r="593" spans="1:13">
      <c r="A593" s="12" t="s">
        <v>76</v>
      </c>
      <c r="B593" s="22" t="s">
        <v>20</v>
      </c>
      <c r="C593" s="53" t="s">
        <v>58</v>
      </c>
      <c r="D593" s="53" t="s">
        <v>113</v>
      </c>
      <c r="E593" s="53"/>
      <c r="F593" s="22" t="str">
        <f t="shared" si="27"/>
        <v>OCTOBRE</v>
      </c>
      <c r="G593" s="55">
        <v>43009</v>
      </c>
      <c r="H593" s="55">
        <v>43009</v>
      </c>
      <c r="I593" s="22">
        <f t="shared" si="28"/>
        <v>0</v>
      </c>
      <c r="J593" s="63">
        <v>0</v>
      </c>
      <c r="K593" s="74" t="s">
        <v>56</v>
      </c>
      <c r="M593" s="23" t="str">
        <f t="shared" si="29"/>
        <v/>
      </c>
    </row>
    <row r="594" spans="1:13">
      <c r="A594" s="12" t="s">
        <v>76</v>
      </c>
      <c r="B594" s="22" t="s">
        <v>20</v>
      </c>
      <c r="C594" s="53" t="s">
        <v>58</v>
      </c>
      <c r="D594" s="53" t="s">
        <v>113</v>
      </c>
      <c r="E594" s="53"/>
      <c r="F594" s="22" t="str">
        <f t="shared" si="27"/>
        <v>OCTOBRE</v>
      </c>
      <c r="G594" s="55">
        <v>43009</v>
      </c>
      <c r="H594" s="55">
        <v>43009</v>
      </c>
      <c r="I594" s="22">
        <f t="shared" si="28"/>
        <v>0</v>
      </c>
      <c r="J594" s="63">
        <v>0</v>
      </c>
      <c r="K594" s="74" t="s">
        <v>56</v>
      </c>
      <c r="M594" s="23" t="str">
        <f t="shared" si="29"/>
        <v/>
      </c>
    </row>
    <row r="595" spans="1:13">
      <c r="A595" s="12" t="s">
        <v>76</v>
      </c>
      <c r="B595" s="22" t="s">
        <v>20</v>
      </c>
      <c r="C595" s="53" t="s">
        <v>58</v>
      </c>
      <c r="D595" s="53" t="s">
        <v>113</v>
      </c>
      <c r="E595" s="53"/>
      <c r="F595" s="22" t="str">
        <f t="shared" si="27"/>
        <v>OCTOBRE</v>
      </c>
      <c r="G595" s="55">
        <v>43009</v>
      </c>
      <c r="H595" s="55">
        <v>43009</v>
      </c>
      <c r="I595" s="22">
        <f t="shared" si="28"/>
        <v>0</v>
      </c>
      <c r="J595" s="63">
        <v>0</v>
      </c>
      <c r="K595" s="74" t="s">
        <v>56</v>
      </c>
      <c r="M595" s="23" t="str">
        <f t="shared" si="29"/>
        <v/>
      </c>
    </row>
    <row r="596" spans="1:13">
      <c r="A596" s="12" t="s">
        <v>76</v>
      </c>
      <c r="B596" s="22" t="s">
        <v>20</v>
      </c>
      <c r="C596" s="53" t="s">
        <v>58</v>
      </c>
      <c r="D596" s="53" t="s">
        <v>113</v>
      </c>
      <c r="E596" s="53"/>
      <c r="F596" s="22" t="str">
        <f t="shared" si="27"/>
        <v>OCTOBRE</v>
      </c>
      <c r="G596" s="55">
        <v>43009</v>
      </c>
      <c r="H596" s="55">
        <v>43009</v>
      </c>
      <c r="I596" s="22">
        <f t="shared" si="28"/>
        <v>0</v>
      </c>
      <c r="J596" s="63">
        <v>0</v>
      </c>
      <c r="K596" s="74" t="s">
        <v>56</v>
      </c>
      <c r="M596" s="23" t="str">
        <f t="shared" si="29"/>
        <v/>
      </c>
    </row>
    <row r="597" spans="1:13">
      <c r="A597" s="12" t="s">
        <v>76</v>
      </c>
      <c r="B597" s="22" t="s">
        <v>20</v>
      </c>
      <c r="C597" s="53" t="s">
        <v>58</v>
      </c>
      <c r="D597" s="53" t="s">
        <v>113</v>
      </c>
      <c r="E597" s="53"/>
      <c r="F597" s="22" t="str">
        <f t="shared" si="27"/>
        <v>OCTOBRE</v>
      </c>
      <c r="G597" s="55">
        <v>43009</v>
      </c>
      <c r="H597" s="55">
        <v>43009</v>
      </c>
      <c r="I597" s="22">
        <f t="shared" si="28"/>
        <v>0</v>
      </c>
      <c r="J597" s="63">
        <v>0</v>
      </c>
      <c r="K597" s="74" t="s">
        <v>56</v>
      </c>
      <c r="M597" s="23" t="str">
        <f t="shared" si="29"/>
        <v/>
      </c>
    </row>
    <row r="598" spans="1:13">
      <c r="A598" s="12" t="s">
        <v>76</v>
      </c>
      <c r="B598" s="22" t="s">
        <v>20</v>
      </c>
      <c r="C598" s="53" t="s">
        <v>58</v>
      </c>
      <c r="D598" s="53" t="s">
        <v>113</v>
      </c>
      <c r="E598" s="53"/>
      <c r="F598" s="22" t="str">
        <f t="shared" si="27"/>
        <v>OCTOBRE</v>
      </c>
      <c r="G598" s="55">
        <v>43009</v>
      </c>
      <c r="H598" s="55">
        <v>43009</v>
      </c>
      <c r="I598" s="22">
        <f t="shared" si="28"/>
        <v>0</v>
      </c>
      <c r="J598" s="63">
        <v>0</v>
      </c>
      <c r="K598" s="74" t="s">
        <v>56</v>
      </c>
      <c r="M598" s="23" t="str">
        <f t="shared" si="29"/>
        <v/>
      </c>
    </row>
    <row r="599" spans="1:13">
      <c r="A599" s="12" t="s">
        <v>76</v>
      </c>
      <c r="B599" s="22" t="s">
        <v>20</v>
      </c>
      <c r="C599" s="53" t="s">
        <v>58</v>
      </c>
      <c r="D599" s="53" t="s">
        <v>113</v>
      </c>
      <c r="E599" s="53"/>
      <c r="F599" s="22" t="str">
        <f t="shared" si="27"/>
        <v>OCTOBRE</v>
      </c>
      <c r="G599" s="55">
        <v>43009</v>
      </c>
      <c r="H599" s="55">
        <v>43014</v>
      </c>
      <c r="I599" s="22">
        <f t="shared" si="28"/>
        <v>5</v>
      </c>
      <c r="J599" s="63">
        <v>205</v>
      </c>
      <c r="K599" s="74" t="s">
        <v>56</v>
      </c>
      <c r="M599" s="23" t="str">
        <f t="shared" si="29"/>
        <v/>
      </c>
    </row>
    <row r="600" spans="1:13">
      <c r="A600" s="12" t="s">
        <v>63</v>
      </c>
      <c r="B600" s="22" t="s">
        <v>20</v>
      </c>
      <c r="C600" s="53" t="s">
        <v>58</v>
      </c>
      <c r="D600" s="53" t="s">
        <v>106</v>
      </c>
      <c r="E600" s="53"/>
      <c r="F600" s="22" t="str">
        <f t="shared" si="27"/>
        <v>OCTOBRE</v>
      </c>
      <c r="G600" s="55">
        <v>43010</v>
      </c>
      <c r="H600" s="55">
        <v>43014</v>
      </c>
      <c r="I600" s="22">
        <f t="shared" si="28"/>
        <v>4</v>
      </c>
      <c r="J600" s="63">
        <v>154.24</v>
      </c>
      <c r="K600" s="74" t="s">
        <v>56</v>
      </c>
      <c r="M600" s="23" t="str">
        <f t="shared" si="29"/>
        <v/>
      </c>
    </row>
    <row r="601" spans="1:13">
      <c r="A601" s="12" t="s">
        <v>65</v>
      </c>
      <c r="B601" s="22" t="s">
        <v>20</v>
      </c>
      <c r="C601" s="53" t="s">
        <v>58</v>
      </c>
      <c r="D601" s="53" t="s">
        <v>102</v>
      </c>
      <c r="E601" s="53"/>
      <c r="F601" s="22" t="str">
        <f t="shared" si="27"/>
        <v>OCTOBRE</v>
      </c>
      <c r="G601" s="55">
        <v>43010</v>
      </c>
      <c r="H601" s="55">
        <v>43013</v>
      </c>
      <c r="I601" s="22">
        <f t="shared" si="28"/>
        <v>3</v>
      </c>
      <c r="J601" s="63">
        <v>178.34</v>
      </c>
      <c r="K601" s="74" t="s">
        <v>56</v>
      </c>
      <c r="M601" s="23" t="str">
        <f t="shared" si="29"/>
        <v/>
      </c>
    </row>
    <row r="602" spans="1:13">
      <c r="A602" s="12" t="s">
        <v>74</v>
      </c>
      <c r="B602" s="22" t="s">
        <v>20</v>
      </c>
      <c r="C602" s="53" t="s">
        <v>58</v>
      </c>
      <c r="D602" s="53" t="s">
        <v>103</v>
      </c>
      <c r="E602" s="53"/>
      <c r="F602" s="22" t="str">
        <f t="shared" si="27"/>
        <v>OCTOBRE</v>
      </c>
      <c r="G602" s="55">
        <v>43010</v>
      </c>
      <c r="H602" s="55">
        <v>43013</v>
      </c>
      <c r="I602" s="22">
        <f t="shared" si="28"/>
        <v>3</v>
      </c>
      <c r="J602" s="63">
        <v>158.1</v>
      </c>
      <c r="K602" s="74" t="s">
        <v>56</v>
      </c>
      <c r="M602" s="23" t="str">
        <f t="shared" si="29"/>
        <v/>
      </c>
    </row>
    <row r="603" spans="1:13">
      <c r="A603" s="12" t="s">
        <v>70</v>
      </c>
      <c r="B603" s="22" t="s">
        <v>20</v>
      </c>
      <c r="C603" s="53" t="s">
        <v>58</v>
      </c>
      <c r="D603" s="53" t="s">
        <v>104</v>
      </c>
      <c r="E603" s="53"/>
      <c r="F603" s="22" t="str">
        <f t="shared" si="27"/>
        <v>OCTOBRE</v>
      </c>
      <c r="G603" s="55">
        <v>43011</v>
      </c>
      <c r="H603" s="55">
        <v>43014</v>
      </c>
      <c r="I603" s="22">
        <f t="shared" si="28"/>
        <v>3</v>
      </c>
      <c r="J603" s="63">
        <v>169.66</v>
      </c>
      <c r="K603" s="74" t="s">
        <v>56</v>
      </c>
      <c r="M603" s="23" t="str">
        <f t="shared" si="29"/>
        <v/>
      </c>
    </row>
    <row r="604" spans="1:13">
      <c r="A604" s="12" t="s">
        <v>68</v>
      </c>
      <c r="B604" s="22" t="s">
        <v>20</v>
      </c>
      <c r="C604" s="53" t="s">
        <v>58</v>
      </c>
      <c r="D604" s="53" t="s">
        <v>82</v>
      </c>
      <c r="E604" s="53"/>
      <c r="F604" s="22" t="str">
        <f t="shared" si="27"/>
        <v>OCTOBRE</v>
      </c>
      <c r="G604" s="55">
        <v>43011</v>
      </c>
      <c r="H604" s="55">
        <v>43015</v>
      </c>
      <c r="I604" s="22">
        <f t="shared" si="28"/>
        <v>4</v>
      </c>
      <c r="J604" s="63">
        <v>223.65</v>
      </c>
      <c r="K604" s="74" t="s">
        <v>56</v>
      </c>
      <c r="M604" s="23" t="str">
        <f t="shared" si="29"/>
        <v/>
      </c>
    </row>
    <row r="605" spans="1:13">
      <c r="A605" s="12" t="s">
        <v>72</v>
      </c>
      <c r="B605" s="22" t="s">
        <v>20</v>
      </c>
      <c r="C605" s="53" t="s">
        <v>58</v>
      </c>
      <c r="D605" s="53" t="s">
        <v>105</v>
      </c>
      <c r="E605" s="53"/>
      <c r="F605" s="22" t="str">
        <f t="shared" si="27"/>
        <v>OCTOBRE</v>
      </c>
      <c r="G605" s="55">
        <v>43011</v>
      </c>
      <c r="H605" s="55">
        <v>43014</v>
      </c>
      <c r="I605" s="22">
        <f t="shared" si="28"/>
        <v>3</v>
      </c>
      <c r="J605" s="63">
        <v>265.10000000000002</v>
      </c>
      <c r="K605" s="74" t="s">
        <v>56</v>
      </c>
      <c r="M605" s="23" t="str">
        <f t="shared" si="29"/>
        <v/>
      </c>
    </row>
    <row r="606" spans="1:13">
      <c r="A606" s="12" t="s">
        <v>65</v>
      </c>
      <c r="B606" s="22" t="s">
        <v>20</v>
      </c>
      <c r="C606" s="53" t="s">
        <v>59</v>
      </c>
      <c r="D606" s="53" t="s">
        <v>87</v>
      </c>
      <c r="E606" s="53"/>
      <c r="F606" s="22" t="str">
        <f t="shared" si="27"/>
        <v>OCTOBRE</v>
      </c>
      <c r="G606" s="55">
        <v>43013</v>
      </c>
      <c r="H606" s="55">
        <v>43017</v>
      </c>
      <c r="I606" s="22">
        <f t="shared" si="28"/>
        <v>4</v>
      </c>
      <c r="J606" s="63">
        <v>230.4</v>
      </c>
      <c r="K606" s="74" t="s">
        <v>56</v>
      </c>
      <c r="M606" s="23" t="str">
        <f t="shared" si="29"/>
        <v/>
      </c>
    </row>
    <row r="607" spans="1:13">
      <c r="A607" s="12" t="s">
        <v>66</v>
      </c>
      <c r="B607" s="22" t="s">
        <v>20</v>
      </c>
      <c r="C607" s="53" t="s">
        <v>59</v>
      </c>
      <c r="D607" s="53" t="s">
        <v>92</v>
      </c>
      <c r="E607" s="53"/>
      <c r="F607" s="22" t="str">
        <f t="shared" si="27"/>
        <v>OCTOBRE</v>
      </c>
      <c r="G607" s="55">
        <v>43013</v>
      </c>
      <c r="H607" s="55">
        <v>43019</v>
      </c>
      <c r="I607" s="22">
        <f t="shared" si="28"/>
        <v>6</v>
      </c>
      <c r="J607" s="63">
        <v>366.32</v>
      </c>
      <c r="K607" s="74" t="s">
        <v>56</v>
      </c>
      <c r="M607" s="23" t="str">
        <f t="shared" si="29"/>
        <v/>
      </c>
    </row>
    <row r="608" spans="1:13">
      <c r="A608" s="12" t="s">
        <v>79</v>
      </c>
      <c r="B608" s="22" t="s">
        <v>20</v>
      </c>
      <c r="C608" s="53" t="s">
        <v>59</v>
      </c>
      <c r="D608" s="53" t="s">
        <v>93</v>
      </c>
      <c r="E608" s="53"/>
      <c r="F608" s="22" t="str">
        <f t="shared" si="27"/>
        <v>OCTOBRE</v>
      </c>
      <c r="G608" s="55">
        <v>43013</v>
      </c>
      <c r="H608" s="55">
        <v>43020</v>
      </c>
      <c r="I608" s="22">
        <f t="shared" si="28"/>
        <v>7</v>
      </c>
      <c r="J608" s="63">
        <v>289.2</v>
      </c>
      <c r="K608" s="74" t="s">
        <v>56</v>
      </c>
      <c r="M608" s="23" t="str">
        <f t="shared" si="29"/>
        <v/>
      </c>
    </row>
    <row r="609" spans="1:13">
      <c r="A609" s="12" t="s">
        <v>63</v>
      </c>
      <c r="B609" s="22" t="s">
        <v>20</v>
      </c>
      <c r="C609" s="53" t="s">
        <v>59</v>
      </c>
      <c r="D609" s="53" t="s">
        <v>85</v>
      </c>
      <c r="E609" s="53"/>
      <c r="F609" s="22" t="str">
        <f t="shared" si="27"/>
        <v>OCTOBRE</v>
      </c>
      <c r="G609" s="55">
        <v>43014</v>
      </c>
      <c r="H609" s="55">
        <v>43017</v>
      </c>
      <c r="I609" s="22">
        <f t="shared" si="28"/>
        <v>3</v>
      </c>
      <c r="J609" s="63">
        <v>120.5</v>
      </c>
      <c r="K609" s="74" t="s">
        <v>56</v>
      </c>
      <c r="M609" s="23" t="str">
        <f t="shared" si="29"/>
        <v/>
      </c>
    </row>
    <row r="610" spans="1:13">
      <c r="A610" s="12" t="s">
        <v>70</v>
      </c>
      <c r="B610" s="22" t="s">
        <v>20</v>
      </c>
      <c r="C610" s="53" t="s">
        <v>58</v>
      </c>
      <c r="D610" s="53" t="s">
        <v>89</v>
      </c>
      <c r="E610" s="53"/>
      <c r="F610" s="22" t="str">
        <f t="shared" si="27"/>
        <v>OCTOBRE</v>
      </c>
      <c r="G610" s="55">
        <v>43014</v>
      </c>
      <c r="H610" s="55">
        <v>43017</v>
      </c>
      <c r="I610" s="22">
        <f t="shared" si="28"/>
        <v>3</v>
      </c>
      <c r="J610" s="63">
        <v>161.94999999999999</v>
      </c>
      <c r="K610" s="74" t="s">
        <v>56</v>
      </c>
      <c r="M610" s="23" t="str">
        <f t="shared" si="29"/>
        <v/>
      </c>
    </row>
    <row r="611" spans="1:13">
      <c r="A611" s="12" t="s">
        <v>71</v>
      </c>
      <c r="B611" s="22" t="s">
        <v>20</v>
      </c>
      <c r="C611" s="53" t="s">
        <v>59</v>
      </c>
      <c r="D611" s="53" t="s">
        <v>83</v>
      </c>
      <c r="E611" s="53"/>
      <c r="F611" s="22" t="str">
        <f t="shared" si="27"/>
        <v>OCTOBRE</v>
      </c>
      <c r="G611" s="55">
        <v>43014</v>
      </c>
      <c r="H611" s="55">
        <v>43016</v>
      </c>
      <c r="I611" s="22">
        <f t="shared" si="28"/>
        <v>2</v>
      </c>
      <c r="J611" s="63">
        <v>169.18</v>
      </c>
      <c r="K611" s="74" t="s">
        <v>56</v>
      </c>
      <c r="M611" s="23" t="str">
        <f t="shared" si="29"/>
        <v/>
      </c>
    </row>
    <row r="612" spans="1:13">
      <c r="A612" s="12" t="s">
        <v>71</v>
      </c>
      <c r="B612" s="22" t="s">
        <v>20</v>
      </c>
      <c r="C612" s="53" t="s">
        <v>58</v>
      </c>
      <c r="D612" s="53" t="s">
        <v>88</v>
      </c>
      <c r="E612" s="53"/>
      <c r="F612" s="22" t="str">
        <f t="shared" si="27"/>
        <v>OCTOBRE</v>
      </c>
      <c r="G612" s="55">
        <v>43014</v>
      </c>
      <c r="H612" s="55">
        <v>43017</v>
      </c>
      <c r="I612" s="22">
        <f t="shared" si="28"/>
        <v>3</v>
      </c>
      <c r="J612" s="63">
        <v>164.84</v>
      </c>
      <c r="K612" s="74" t="s">
        <v>56</v>
      </c>
      <c r="M612" s="23" t="str">
        <f t="shared" si="29"/>
        <v/>
      </c>
    </row>
    <row r="613" spans="1:13">
      <c r="A613" s="12" t="s">
        <v>74</v>
      </c>
      <c r="B613" s="22" t="s">
        <v>20</v>
      </c>
      <c r="C613" s="53" t="s">
        <v>59</v>
      </c>
      <c r="D613" s="53" t="s">
        <v>86</v>
      </c>
      <c r="E613" s="53"/>
      <c r="F613" s="22" t="str">
        <f t="shared" si="27"/>
        <v>OCTOBRE</v>
      </c>
      <c r="G613" s="55">
        <v>43014</v>
      </c>
      <c r="H613" s="55">
        <v>43017</v>
      </c>
      <c r="I613" s="22">
        <f t="shared" si="28"/>
        <v>3</v>
      </c>
      <c r="J613" s="63">
        <v>153.28</v>
      </c>
      <c r="K613" s="74" t="s">
        <v>56</v>
      </c>
      <c r="M613" s="23" t="str">
        <f t="shared" si="29"/>
        <v/>
      </c>
    </row>
    <row r="614" spans="1:13">
      <c r="A614" s="12" t="s">
        <v>76</v>
      </c>
      <c r="B614" s="22" t="s">
        <v>20</v>
      </c>
      <c r="C614" s="53" t="s">
        <v>58</v>
      </c>
      <c r="D614" s="53" t="s">
        <v>84</v>
      </c>
      <c r="E614" s="53"/>
      <c r="F614" s="22" t="str">
        <f t="shared" si="27"/>
        <v>OCTOBRE</v>
      </c>
      <c r="G614" s="55">
        <v>43014</v>
      </c>
      <c r="H614" s="55">
        <v>43016</v>
      </c>
      <c r="I614" s="22">
        <f t="shared" si="28"/>
        <v>2</v>
      </c>
      <c r="J614" s="63">
        <v>105.08</v>
      </c>
      <c r="K614" s="74" t="s">
        <v>56</v>
      </c>
      <c r="M614" s="23" t="str">
        <f t="shared" si="29"/>
        <v/>
      </c>
    </row>
    <row r="615" spans="1:13">
      <c r="A615" s="12" t="s">
        <v>68</v>
      </c>
      <c r="B615" s="22" t="s">
        <v>20</v>
      </c>
      <c r="C615" s="53" t="s">
        <v>59</v>
      </c>
      <c r="D615" s="53" t="s">
        <v>90</v>
      </c>
      <c r="E615" s="53"/>
      <c r="F615" s="22" t="str">
        <f t="shared" si="27"/>
        <v>OCTOBRE</v>
      </c>
      <c r="G615" s="55">
        <v>43015</v>
      </c>
      <c r="H615" s="55">
        <v>43018</v>
      </c>
      <c r="I615" s="22">
        <f t="shared" si="28"/>
        <v>3</v>
      </c>
      <c r="J615" s="63">
        <v>148.58000000000001</v>
      </c>
      <c r="K615" s="74" t="s">
        <v>56</v>
      </c>
      <c r="M615" s="23" t="str">
        <f t="shared" si="29"/>
        <v/>
      </c>
    </row>
    <row r="616" spans="1:13">
      <c r="A616" s="12" t="s">
        <v>72</v>
      </c>
      <c r="B616" s="22" t="s">
        <v>20</v>
      </c>
      <c r="C616" s="53" t="s">
        <v>58</v>
      </c>
      <c r="D616" s="53" t="s">
        <v>91</v>
      </c>
      <c r="E616" s="53"/>
      <c r="F616" s="22" t="str">
        <f t="shared" si="27"/>
        <v>OCTOBRE</v>
      </c>
      <c r="G616" s="55">
        <v>43015</v>
      </c>
      <c r="H616" s="55">
        <v>43018</v>
      </c>
      <c r="I616" s="22">
        <f t="shared" si="28"/>
        <v>3</v>
      </c>
      <c r="J616" s="63">
        <v>265.10000000000002</v>
      </c>
      <c r="K616" s="74" t="s">
        <v>56</v>
      </c>
      <c r="M616" s="23" t="str">
        <f t="shared" si="29"/>
        <v/>
      </c>
    </row>
    <row r="617" spans="1:13">
      <c r="A617" s="12" t="s">
        <v>63</v>
      </c>
      <c r="B617" s="22" t="s">
        <v>20</v>
      </c>
      <c r="C617" s="53" t="s">
        <v>58</v>
      </c>
      <c r="D617" s="53" t="s">
        <v>98</v>
      </c>
      <c r="E617" s="53"/>
      <c r="F617" s="22" t="str">
        <f t="shared" si="27"/>
        <v>OCTOBRE</v>
      </c>
      <c r="G617" s="55">
        <v>43017</v>
      </c>
      <c r="H617" s="55">
        <v>43021</v>
      </c>
      <c r="I617" s="22">
        <f t="shared" si="28"/>
        <v>4</v>
      </c>
      <c r="J617" s="63">
        <v>192.8</v>
      </c>
      <c r="K617" s="74" t="s">
        <v>56</v>
      </c>
      <c r="M617" s="23" t="str">
        <f t="shared" si="29"/>
        <v/>
      </c>
    </row>
    <row r="618" spans="1:13">
      <c r="A618" s="12" t="s">
        <v>65</v>
      </c>
      <c r="B618" s="22" t="s">
        <v>20</v>
      </c>
      <c r="C618" s="53" t="s">
        <v>58</v>
      </c>
      <c r="D618" s="53" t="s">
        <v>94</v>
      </c>
      <c r="E618" s="53"/>
      <c r="F618" s="22" t="str">
        <f t="shared" si="27"/>
        <v>OCTOBRE</v>
      </c>
      <c r="G618" s="55">
        <v>43017</v>
      </c>
      <c r="H618" s="55">
        <v>43020</v>
      </c>
      <c r="I618" s="22">
        <f t="shared" si="28"/>
        <v>3</v>
      </c>
      <c r="J618" s="63">
        <v>163.88</v>
      </c>
      <c r="K618" s="74" t="s">
        <v>56</v>
      </c>
      <c r="M618" s="23" t="str">
        <f t="shared" si="29"/>
        <v/>
      </c>
    </row>
    <row r="619" spans="1:13">
      <c r="A619" s="12" t="s">
        <v>74</v>
      </c>
      <c r="B619" s="22" t="s">
        <v>20</v>
      </c>
      <c r="C619" s="53" t="s">
        <v>59</v>
      </c>
      <c r="D619" s="53" t="s">
        <v>83</v>
      </c>
      <c r="E619" s="53"/>
      <c r="F619" s="22" t="str">
        <f t="shared" si="27"/>
        <v>OCTOBRE</v>
      </c>
      <c r="G619" s="55">
        <v>43017</v>
      </c>
      <c r="H619" s="55">
        <v>43026</v>
      </c>
      <c r="I619" s="22">
        <f t="shared" si="28"/>
        <v>9</v>
      </c>
      <c r="J619" s="63">
        <v>393.3</v>
      </c>
      <c r="K619" s="74" t="s">
        <v>56</v>
      </c>
      <c r="M619" s="23" t="str">
        <f t="shared" si="29"/>
        <v/>
      </c>
    </row>
    <row r="620" spans="1:13">
      <c r="A620" s="12" t="s">
        <v>70</v>
      </c>
      <c r="B620" s="22" t="s">
        <v>20</v>
      </c>
      <c r="C620" s="53" t="s">
        <v>59</v>
      </c>
      <c r="D620" s="53" t="s">
        <v>99</v>
      </c>
      <c r="E620" s="53"/>
      <c r="F620" s="22" t="str">
        <f t="shared" si="27"/>
        <v>OCTOBRE</v>
      </c>
      <c r="G620" s="55">
        <v>43018</v>
      </c>
      <c r="H620" s="55">
        <v>43022</v>
      </c>
      <c r="I620" s="22">
        <f t="shared" si="28"/>
        <v>4</v>
      </c>
      <c r="J620" s="63">
        <v>248.6</v>
      </c>
      <c r="K620" s="74" t="s">
        <v>56</v>
      </c>
      <c r="M620" s="23" t="str">
        <f t="shared" si="29"/>
        <v/>
      </c>
    </row>
    <row r="621" spans="1:13">
      <c r="A621" s="12" t="s">
        <v>68</v>
      </c>
      <c r="B621" s="22" t="s">
        <v>20</v>
      </c>
      <c r="C621" s="53" t="s">
        <v>58</v>
      </c>
      <c r="D621" s="53" t="s">
        <v>96</v>
      </c>
      <c r="E621" s="53"/>
      <c r="F621" s="22" t="str">
        <f t="shared" si="27"/>
        <v>OCTOBRE</v>
      </c>
      <c r="G621" s="55">
        <v>43018</v>
      </c>
      <c r="H621" s="55">
        <v>43020</v>
      </c>
      <c r="I621" s="22">
        <f t="shared" si="28"/>
        <v>2</v>
      </c>
      <c r="J621" s="63">
        <v>106.04</v>
      </c>
      <c r="K621" s="74" t="s">
        <v>56</v>
      </c>
      <c r="M621" s="23" t="str">
        <f t="shared" si="29"/>
        <v/>
      </c>
    </row>
    <row r="622" spans="1:13">
      <c r="A622" s="12" t="s">
        <v>72</v>
      </c>
      <c r="B622" s="22" t="s">
        <v>20</v>
      </c>
      <c r="C622" s="53" t="s">
        <v>59</v>
      </c>
      <c r="D622" s="53" t="s">
        <v>95</v>
      </c>
      <c r="E622" s="53"/>
      <c r="F622" s="22" t="str">
        <f t="shared" si="27"/>
        <v>OCTOBRE</v>
      </c>
      <c r="G622" s="55">
        <v>43018</v>
      </c>
      <c r="H622" s="55">
        <v>43020</v>
      </c>
      <c r="I622" s="22">
        <f t="shared" si="28"/>
        <v>2</v>
      </c>
      <c r="J622" s="63">
        <v>82.54</v>
      </c>
      <c r="K622" s="74" t="s">
        <v>56</v>
      </c>
      <c r="M622" s="23" t="str">
        <f t="shared" si="29"/>
        <v/>
      </c>
    </row>
    <row r="623" spans="1:13">
      <c r="A623" s="12" t="s">
        <v>72</v>
      </c>
      <c r="B623" s="22" t="s">
        <v>20</v>
      </c>
      <c r="C623" s="53" t="s">
        <v>58</v>
      </c>
      <c r="D623" s="53" t="s">
        <v>97</v>
      </c>
      <c r="E623" s="53"/>
      <c r="F623" s="22" t="str">
        <f t="shared" si="27"/>
        <v>OCTOBRE</v>
      </c>
      <c r="G623" s="55">
        <v>43018</v>
      </c>
      <c r="H623" s="55">
        <v>43020</v>
      </c>
      <c r="I623" s="22">
        <f t="shared" si="28"/>
        <v>2</v>
      </c>
      <c r="J623" s="63">
        <v>67.48</v>
      </c>
      <c r="K623" s="74" t="s">
        <v>56</v>
      </c>
      <c r="M623" s="23" t="str">
        <f t="shared" si="29"/>
        <v/>
      </c>
    </row>
    <row r="624" spans="1:13">
      <c r="A624" s="12" t="s">
        <v>66</v>
      </c>
      <c r="B624" s="22" t="s">
        <v>20</v>
      </c>
      <c r="C624" s="53" t="s">
        <v>58</v>
      </c>
      <c r="D624" s="53" t="s">
        <v>106</v>
      </c>
      <c r="E624" s="53"/>
      <c r="F624" s="22" t="str">
        <f t="shared" si="27"/>
        <v>OCTOBRE</v>
      </c>
      <c r="G624" s="55">
        <v>43019</v>
      </c>
      <c r="H624" s="55">
        <v>43024</v>
      </c>
      <c r="I624" s="22">
        <f t="shared" si="28"/>
        <v>5</v>
      </c>
      <c r="J624" s="63">
        <v>308.48</v>
      </c>
      <c r="K624" s="74" t="s">
        <v>56</v>
      </c>
      <c r="M624" s="23" t="str">
        <f t="shared" si="29"/>
        <v/>
      </c>
    </row>
    <row r="625" spans="1:13">
      <c r="A625" s="12" t="s">
        <v>65</v>
      </c>
      <c r="B625" s="22" t="s">
        <v>20</v>
      </c>
      <c r="C625" s="53" t="s">
        <v>59</v>
      </c>
      <c r="D625" s="53" t="s">
        <v>100</v>
      </c>
      <c r="E625" s="53"/>
      <c r="F625" s="22" t="str">
        <f t="shared" si="27"/>
        <v>OCTOBRE</v>
      </c>
      <c r="G625" s="55">
        <v>43020</v>
      </c>
      <c r="H625" s="55">
        <v>43023</v>
      </c>
      <c r="I625" s="22">
        <f t="shared" si="28"/>
        <v>3</v>
      </c>
      <c r="J625" s="63">
        <v>183.14</v>
      </c>
      <c r="K625" s="74" t="s">
        <v>56</v>
      </c>
      <c r="M625" s="23" t="str">
        <f t="shared" si="29"/>
        <v/>
      </c>
    </row>
    <row r="626" spans="1:13">
      <c r="A626" s="12" t="s">
        <v>68</v>
      </c>
      <c r="B626" s="22" t="s">
        <v>20</v>
      </c>
      <c r="C626" s="53" t="s">
        <v>58</v>
      </c>
      <c r="D626" s="53" t="s">
        <v>103</v>
      </c>
      <c r="E626" s="53"/>
      <c r="F626" s="22" t="str">
        <f t="shared" si="27"/>
        <v>OCTOBRE</v>
      </c>
      <c r="G626" s="55">
        <v>43020</v>
      </c>
      <c r="H626" s="55">
        <v>43023</v>
      </c>
      <c r="I626" s="22">
        <f t="shared" si="28"/>
        <v>3</v>
      </c>
      <c r="J626" s="63">
        <v>172.56</v>
      </c>
      <c r="K626" s="74" t="s">
        <v>56</v>
      </c>
      <c r="M626" s="23" t="str">
        <f t="shared" si="29"/>
        <v/>
      </c>
    </row>
    <row r="627" spans="1:13">
      <c r="A627" s="12" t="s">
        <v>71</v>
      </c>
      <c r="B627" s="22" t="s">
        <v>20</v>
      </c>
      <c r="C627" s="53" t="s">
        <v>58</v>
      </c>
      <c r="D627" s="53" t="s">
        <v>82</v>
      </c>
      <c r="E627" s="53"/>
      <c r="F627" s="22" t="str">
        <f t="shared" si="27"/>
        <v>OCTOBRE</v>
      </c>
      <c r="G627" s="55">
        <v>43020</v>
      </c>
      <c r="H627" s="55">
        <v>43025</v>
      </c>
      <c r="I627" s="22">
        <f t="shared" si="28"/>
        <v>5</v>
      </c>
      <c r="J627" s="63">
        <v>266.06</v>
      </c>
      <c r="K627" s="74" t="s">
        <v>56</v>
      </c>
      <c r="M627" s="23" t="str">
        <f t="shared" si="29"/>
        <v/>
      </c>
    </row>
    <row r="628" spans="1:13">
      <c r="A628" s="12" t="s">
        <v>79</v>
      </c>
      <c r="B628" s="22" t="s">
        <v>20</v>
      </c>
      <c r="C628" s="53" t="s">
        <v>58</v>
      </c>
      <c r="D628" s="53" t="s">
        <v>104</v>
      </c>
      <c r="E628" s="53"/>
      <c r="F628" s="22" t="str">
        <f t="shared" si="27"/>
        <v>OCTOBRE</v>
      </c>
      <c r="G628" s="55">
        <v>43020</v>
      </c>
      <c r="H628" s="55">
        <v>43023</v>
      </c>
      <c r="I628" s="22">
        <f t="shared" si="28"/>
        <v>3</v>
      </c>
      <c r="J628" s="63">
        <v>178.34</v>
      </c>
      <c r="K628" s="74" t="s">
        <v>56</v>
      </c>
      <c r="M628" s="23" t="str">
        <f t="shared" si="29"/>
        <v/>
      </c>
    </row>
    <row r="629" spans="1:13">
      <c r="A629" s="12" t="s">
        <v>72</v>
      </c>
      <c r="B629" s="22" t="s">
        <v>20</v>
      </c>
      <c r="C629" s="53" t="s">
        <v>59</v>
      </c>
      <c r="D629" s="53" t="s">
        <v>101</v>
      </c>
      <c r="E629" s="53"/>
      <c r="F629" s="22" t="str">
        <f t="shared" si="27"/>
        <v>OCTOBRE</v>
      </c>
      <c r="G629" s="55">
        <v>43020</v>
      </c>
      <c r="H629" s="55">
        <v>43023</v>
      </c>
      <c r="I629" s="22">
        <f t="shared" si="28"/>
        <v>3</v>
      </c>
      <c r="J629" s="63">
        <v>268.95999999999998</v>
      </c>
      <c r="K629" s="74" t="s">
        <v>56</v>
      </c>
      <c r="M629" s="23" t="str">
        <f t="shared" si="29"/>
        <v/>
      </c>
    </row>
    <row r="630" spans="1:13">
      <c r="A630" s="12" t="s">
        <v>76</v>
      </c>
      <c r="B630" s="22" t="s">
        <v>20</v>
      </c>
      <c r="C630" s="53" t="s">
        <v>59</v>
      </c>
      <c r="D630" s="53" t="s">
        <v>102</v>
      </c>
      <c r="E630" s="53"/>
      <c r="F630" s="22" t="str">
        <f t="shared" si="27"/>
        <v>OCTOBRE</v>
      </c>
      <c r="G630" s="55">
        <v>43020</v>
      </c>
      <c r="H630" s="55">
        <v>43023</v>
      </c>
      <c r="I630" s="22">
        <f t="shared" si="28"/>
        <v>3</v>
      </c>
      <c r="J630" s="63">
        <v>148.58000000000001</v>
      </c>
      <c r="K630" s="74" t="s">
        <v>56</v>
      </c>
      <c r="M630" s="23" t="str">
        <f t="shared" si="29"/>
        <v/>
      </c>
    </row>
    <row r="631" spans="1:13">
      <c r="A631" s="12" t="s">
        <v>63</v>
      </c>
      <c r="B631" s="22" t="s">
        <v>20</v>
      </c>
      <c r="C631" s="53" t="s">
        <v>58</v>
      </c>
      <c r="D631" s="53" t="s">
        <v>105</v>
      </c>
      <c r="E631" s="53"/>
      <c r="F631" s="22" t="str">
        <f t="shared" si="27"/>
        <v>OCTOBRE</v>
      </c>
      <c r="G631" s="55">
        <v>43021</v>
      </c>
      <c r="H631" s="55">
        <v>43024</v>
      </c>
      <c r="I631" s="22">
        <f t="shared" si="28"/>
        <v>3</v>
      </c>
      <c r="J631" s="63">
        <v>149.41999999999999</v>
      </c>
      <c r="K631" s="74" t="s">
        <v>56</v>
      </c>
      <c r="M631" s="23" t="str">
        <f t="shared" si="29"/>
        <v/>
      </c>
    </row>
    <row r="632" spans="1:13">
      <c r="A632" s="12" t="s">
        <v>70</v>
      </c>
      <c r="B632" s="22" t="s">
        <v>20</v>
      </c>
      <c r="C632" s="53" t="s">
        <v>59</v>
      </c>
      <c r="D632" s="53" t="s">
        <v>107</v>
      </c>
      <c r="E632" s="53"/>
      <c r="F632" s="22" t="str">
        <f t="shared" si="27"/>
        <v>OCTOBRE</v>
      </c>
      <c r="G632" s="55">
        <v>43022</v>
      </c>
      <c r="H632" s="55">
        <v>43025</v>
      </c>
      <c r="I632" s="22">
        <f t="shared" si="28"/>
        <v>3</v>
      </c>
      <c r="J632" s="63">
        <v>172.56</v>
      </c>
      <c r="K632" s="74" t="s">
        <v>56</v>
      </c>
      <c r="M632" s="23" t="str">
        <f t="shared" si="29"/>
        <v/>
      </c>
    </row>
    <row r="633" spans="1:13">
      <c r="A633" s="12" t="s">
        <v>65</v>
      </c>
      <c r="B633" s="22" t="s">
        <v>20</v>
      </c>
      <c r="C633" s="53" t="s">
        <v>57</v>
      </c>
      <c r="D633" s="53" t="s">
        <v>90</v>
      </c>
      <c r="E633" s="53"/>
      <c r="F633" s="22" t="str">
        <f t="shared" si="27"/>
        <v>OCTOBRE</v>
      </c>
      <c r="G633" s="55">
        <v>43023</v>
      </c>
      <c r="H633" s="55">
        <v>43028</v>
      </c>
      <c r="I633" s="22">
        <f t="shared" si="28"/>
        <v>5</v>
      </c>
      <c r="J633" s="63">
        <v>250.64</v>
      </c>
      <c r="K633" s="74" t="s">
        <v>56</v>
      </c>
      <c r="M633" s="23" t="str">
        <f t="shared" si="29"/>
        <v/>
      </c>
    </row>
    <row r="634" spans="1:13">
      <c r="A634" s="12" t="s">
        <v>63</v>
      </c>
      <c r="B634" s="22" t="s">
        <v>20</v>
      </c>
      <c r="C634" s="53" t="s">
        <v>58</v>
      </c>
      <c r="D634" s="53" t="s">
        <v>89</v>
      </c>
      <c r="E634" s="53"/>
      <c r="F634" s="22" t="str">
        <f t="shared" si="27"/>
        <v>OCTOBRE</v>
      </c>
      <c r="G634" s="55">
        <v>43024</v>
      </c>
      <c r="H634" s="55">
        <v>43028</v>
      </c>
      <c r="I634" s="22">
        <f t="shared" si="28"/>
        <v>4</v>
      </c>
      <c r="J634" s="63">
        <v>192.8</v>
      </c>
      <c r="K634" s="74" t="s">
        <v>56</v>
      </c>
      <c r="M634" s="23" t="str">
        <f t="shared" si="29"/>
        <v/>
      </c>
    </row>
    <row r="635" spans="1:13">
      <c r="A635" s="12" t="s">
        <v>68</v>
      </c>
      <c r="B635" s="22" t="s">
        <v>20</v>
      </c>
      <c r="C635" s="53" t="s">
        <v>58</v>
      </c>
      <c r="D635" s="53" t="s">
        <v>85</v>
      </c>
      <c r="E635" s="53"/>
      <c r="F635" s="22" t="str">
        <f t="shared" si="27"/>
        <v>OCTOBRE</v>
      </c>
      <c r="G635" s="55">
        <v>43024</v>
      </c>
      <c r="H635" s="55">
        <v>43026</v>
      </c>
      <c r="I635" s="22">
        <f t="shared" si="28"/>
        <v>2</v>
      </c>
      <c r="J635" s="63">
        <v>118.57</v>
      </c>
      <c r="K635" s="74" t="s">
        <v>56</v>
      </c>
      <c r="M635" s="23" t="str">
        <f t="shared" si="29"/>
        <v/>
      </c>
    </row>
    <row r="636" spans="1:13">
      <c r="A636" s="12" t="s">
        <v>79</v>
      </c>
      <c r="B636" s="22" t="s">
        <v>20</v>
      </c>
      <c r="C636" s="53" t="s">
        <v>59</v>
      </c>
      <c r="D636" s="53" t="s">
        <v>84</v>
      </c>
      <c r="E636" s="53"/>
      <c r="F636" s="22" t="str">
        <f t="shared" si="27"/>
        <v>OCTOBRE</v>
      </c>
      <c r="G636" s="55">
        <v>43024</v>
      </c>
      <c r="H636" s="55">
        <v>43026</v>
      </c>
      <c r="I636" s="22">
        <f t="shared" si="28"/>
        <v>2</v>
      </c>
      <c r="J636" s="63">
        <v>97.11</v>
      </c>
      <c r="K636" s="74" t="s">
        <v>56</v>
      </c>
      <c r="M636" s="23" t="str">
        <f t="shared" si="29"/>
        <v/>
      </c>
    </row>
    <row r="637" spans="1:13">
      <c r="A637" s="12" t="s">
        <v>72</v>
      </c>
      <c r="B637" s="22" t="s">
        <v>20</v>
      </c>
      <c r="C637" s="53" t="s">
        <v>59</v>
      </c>
      <c r="D637" s="53" t="s">
        <v>87</v>
      </c>
      <c r="E637" s="53"/>
      <c r="F637" s="22" t="str">
        <f t="shared" si="27"/>
        <v>OCTOBRE</v>
      </c>
      <c r="G637" s="55">
        <v>43024</v>
      </c>
      <c r="H637" s="55">
        <v>43028</v>
      </c>
      <c r="I637" s="22">
        <f t="shared" si="28"/>
        <v>4</v>
      </c>
      <c r="J637" s="63">
        <v>336</v>
      </c>
      <c r="K637" s="74" t="s">
        <v>56</v>
      </c>
      <c r="M637" s="23" t="str">
        <f t="shared" si="29"/>
        <v/>
      </c>
    </row>
    <row r="638" spans="1:13">
      <c r="A638" s="12" t="s">
        <v>76</v>
      </c>
      <c r="B638" s="22" t="s">
        <v>20</v>
      </c>
      <c r="C638" s="53" t="s">
        <v>59</v>
      </c>
      <c r="D638" s="53" t="s">
        <v>86</v>
      </c>
      <c r="E638" s="53"/>
      <c r="F638" s="22" t="str">
        <f t="shared" si="27"/>
        <v>OCTOBRE</v>
      </c>
      <c r="G638" s="55">
        <v>43024</v>
      </c>
      <c r="H638" s="55">
        <v>43028</v>
      </c>
      <c r="I638" s="22">
        <f t="shared" si="28"/>
        <v>4</v>
      </c>
      <c r="J638" s="63">
        <v>156.35</v>
      </c>
      <c r="K638" s="74" t="s">
        <v>56</v>
      </c>
      <c r="M638" s="23" t="str">
        <f t="shared" si="29"/>
        <v/>
      </c>
    </row>
    <row r="639" spans="1:13">
      <c r="A639" s="12" t="s">
        <v>70</v>
      </c>
      <c r="B639" s="22" t="s">
        <v>20</v>
      </c>
      <c r="C639" s="53" t="s">
        <v>58</v>
      </c>
      <c r="D639" s="53" t="s">
        <v>88</v>
      </c>
      <c r="E639" s="53"/>
      <c r="F639" s="22" t="str">
        <f t="shared" si="27"/>
        <v>OCTOBRE</v>
      </c>
      <c r="G639" s="55">
        <v>43025</v>
      </c>
      <c r="H639" s="55">
        <v>43028</v>
      </c>
      <c r="I639" s="22">
        <f t="shared" si="28"/>
        <v>3</v>
      </c>
      <c r="J639" s="63">
        <v>155.21</v>
      </c>
      <c r="K639" s="74" t="s">
        <v>56</v>
      </c>
      <c r="M639" s="23" t="str">
        <f t="shared" si="29"/>
        <v/>
      </c>
    </row>
    <row r="640" spans="1:13">
      <c r="A640" s="12" t="s">
        <v>79</v>
      </c>
      <c r="B640" s="22" t="s">
        <v>20</v>
      </c>
      <c r="C640" s="53" t="s">
        <v>58</v>
      </c>
      <c r="D640" s="53" t="s">
        <v>91</v>
      </c>
      <c r="E640" s="53"/>
      <c r="F640" s="22" t="str">
        <f t="shared" si="27"/>
        <v>OCTOBRE</v>
      </c>
      <c r="G640" s="55">
        <v>43026</v>
      </c>
      <c r="H640" s="55">
        <v>43029</v>
      </c>
      <c r="I640" s="22">
        <f t="shared" si="28"/>
        <v>3</v>
      </c>
      <c r="J640" s="63">
        <v>134.96</v>
      </c>
      <c r="K640" s="74" t="s">
        <v>56</v>
      </c>
      <c r="M640" s="23" t="str">
        <f t="shared" si="29"/>
        <v/>
      </c>
    </row>
    <row r="641" spans="1:13">
      <c r="A641" s="12" t="s">
        <v>66</v>
      </c>
      <c r="B641" s="22" t="s">
        <v>20</v>
      </c>
      <c r="C641" s="53" t="s">
        <v>58</v>
      </c>
      <c r="D641" s="53" t="s">
        <v>93</v>
      </c>
      <c r="E641" s="53"/>
      <c r="F641" s="22" t="str">
        <f t="shared" si="27"/>
        <v>OCTOBRE</v>
      </c>
      <c r="G641" s="55">
        <v>43027</v>
      </c>
      <c r="H641" s="55">
        <v>43030</v>
      </c>
      <c r="I641" s="22">
        <f t="shared" si="28"/>
        <v>3</v>
      </c>
      <c r="J641" s="63">
        <v>181.23</v>
      </c>
      <c r="K641" s="74" t="s">
        <v>56</v>
      </c>
      <c r="M641" s="23" t="str">
        <f t="shared" si="29"/>
        <v/>
      </c>
    </row>
    <row r="642" spans="1:13">
      <c r="A642" s="12" t="s">
        <v>74</v>
      </c>
      <c r="B642" s="22" t="s">
        <v>20</v>
      </c>
      <c r="C642" s="53" t="s">
        <v>58</v>
      </c>
      <c r="D642" s="53" t="s">
        <v>99</v>
      </c>
      <c r="E642" s="53"/>
      <c r="F642" s="22" t="str">
        <f t="shared" ref="F642:F705" si="30">IF(H642="","",CHOOSE(MONTH(H642),"JANVIER","FEVRIER","MARS","AVRIL","MAI","JUIN","JUILLET","AOUT","SEPTEMBRE","OCTOBRE","NOVEMBRE","DECEMBRE"))</f>
        <v>OCTOBRE</v>
      </c>
      <c r="G642" s="55">
        <v>43027</v>
      </c>
      <c r="H642" s="55">
        <v>43032</v>
      </c>
      <c r="I642" s="22">
        <f t="shared" ref="I642:I705" si="31">H642-G642</f>
        <v>5</v>
      </c>
      <c r="J642" s="63">
        <v>230.4</v>
      </c>
      <c r="K642" s="74" t="s">
        <v>56</v>
      </c>
      <c r="M642" s="23" t="str">
        <f t="shared" si="29"/>
        <v/>
      </c>
    </row>
    <row r="643" spans="1:13">
      <c r="A643" s="12" t="s">
        <v>70</v>
      </c>
      <c r="B643" s="22" t="s">
        <v>20</v>
      </c>
      <c r="C643" s="53" t="s">
        <v>57</v>
      </c>
      <c r="D643" s="53" t="s">
        <v>94</v>
      </c>
      <c r="E643" s="53"/>
      <c r="F643" s="22" t="str">
        <f t="shared" si="30"/>
        <v>OCTOBRE</v>
      </c>
      <c r="G643" s="55">
        <v>43028</v>
      </c>
      <c r="H643" s="55">
        <v>43031</v>
      </c>
      <c r="I643" s="22">
        <f t="shared" si="31"/>
        <v>3</v>
      </c>
      <c r="J643" s="63">
        <v>69.41</v>
      </c>
      <c r="K643" s="74" t="s">
        <v>56</v>
      </c>
      <c r="M643" s="23" t="str">
        <f t="shared" ref="M643:M706" si="32">IF(MONTH(G643)=MONTH(H643),"","X")</f>
        <v/>
      </c>
    </row>
    <row r="644" spans="1:13">
      <c r="A644" s="12" t="s">
        <v>72</v>
      </c>
      <c r="B644" s="22" t="s">
        <v>20</v>
      </c>
      <c r="C644" s="53" t="s">
        <v>58</v>
      </c>
      <c r="D644" s="53" t="s">
        <v>92</v>
      </c>
      <c r="E644" s="53"/>
      <c r="F644" s="22" t="str">
        <f t="shared" si="30"/>
        <v>OCTOBRE</v>
      </c>
      <c r="G644" s="55">
        <v>43028</v>
      </c>
      <c r="H644" s="55">
        <v>43030</v>
      </c>
      <c r="I644" s="22">
        <f t="shared" si="31"/>
        <v>2</v>
      </c>
      <c r="J644" s="63">
        <v>157.13</v>
      </c>
      <c r="K644" s="74" t="s">
        <v>56</v>
      </c>
      <c r="M644" s="23" t="str">
        <f t="shared" si="32"/>
        <v/>
      </c>
    </row>
    <row r="645" spans="1:13">
      <c r="A645" s="12" t="s">
        <v>76</v>
      </c>
      <c r="B645" s="22" t="s">
        <v>20</v>
      </c>
      <c r="C645" s="53" t="s">
        <v>59</v>
      </c>
      <c r="D645" s="53" t="s">
        <v>96</v>
      </c>
      <c r="E645" s="53"/>
      <c r="F645" s="22" t="str">
        <f t="shared" si="30"/>
        <v>OCTOBRE</v>
      </c>
      <c r="G645" s="55">
        <v>43028</v>
      </c>
      <c r="H645" s="55">
        <v>43032</v>
      </c>
      <c r="I645" s="22">
        <f t="shared" si="31"/>
        <v>4</v>
      </c>
      <c r="J645" s="63">
        <v>142.75</v>
      </c>
      <c r="K645" s="74" t="s">
        <v>56</v>
      </c>
      <c r="M645" s="23" t="str">
        <f t="shared" si="32"/>
        <v/>
      </c>
    </row>
    <row r="646" spans="1:13">
      <c r="A646" s="12" t="s">
        <v>76</v>
      </c>
      <c r="B646" s="22" t="s">
        <v>21</v>
      </c>
      <c r="C646" s="53" t="s">
        <v>62</v>
      </c>
      <c r="D646" s="53" t="s">
        <v>90</v>
      </c>
      <c r="E646" s="53"/>
      <c r="F646" s="22" t="str">
        <f t="shared" si="30"/>
        <v>OCTOBRE</v>
      </c>
      <c r="G646" s="55">
        <v>43028</v>
      </c>
      <c r="H646" s="55">
        <v>43032</v>
      </c>
      <c r="I646" s="22">
        <f t="shared" si="31"/>
        <v>4</v>
      </c>
      <c r="J646" s="63">
        <v>23.8</v>
      </c>
      <c r="M646" s="23" t="str">
        <f t="shared" si="32"/>
        <v/>
      </c>
    </row>
    <row r="647" spans="1:13">
      <c r="A647" s="12" t="s">
        <v>63</v>
      </c>
      <c r="B647" s="22" t="s">
        <v>20</v>
      </c>
      <c r="C647" s="53" t="s">
        <v>59</v>
      </c>
      <c r="D647" s="53" t="s">
        <v>98</v>
      </c>
      <c r="E647" s="53"/>
      <c r="F647" s="22" t="str">
        <f t="shared" si="30"/>
        <v>OCTOBRE</v>
      </c>
      <c r="G647" s="55">
        <v>43029</v>
      </c>
      <c r="H647" s="55">
        <v>43032</v>
      </c>
      <c r="I647" s="22">
        <f t="shared" si="31"/>
        <v>3</v>
      </c>
      <c r="J647" s="63">
        <v>131.1</v>
      </c>
      <c r="K647" s="74" t="s">
        <v>56</v>
      </c>
      <c r="M647" s="23" t="str">
        <f t="shared" si="32"/>
        <v/>
      </c>
    </row>
    <row r="648" spans="1:13">
      <c r="A648" s="12" t="s">
        <v>65</v>
      </c>
      <c r="B648" s="22" t="s">
        <v>20</v>
      </c>
      <c r="C648" s="53" t="s">
        <v>59</v>
      </c>
      <c r="D648" s="53" t="s">
        <v>97</v>
      </c>
      <c r="E648" s="53"/>
      <c r="F648" s="22" t="str">
        <f t="shared" si="30"/>
        <v>OCTOBRE</v>
      </c>
      <c r="G648" s="55">
        <v>43029</v>
      </c>
      <c r="H648" s="55">
        <v>43032</v>
      </c>
      <c r="I648" s="22">
        <f t="shared" si="31"/>
        <v>3</v>
      </c>
      <c r="J648" s="63">
        <v>167.74</v>
      </c>
      <c r="K648" s="74" t="s">
        <v>56</v>
      </c>
      <c r="M648" s="23" t="str">
        <f t="shared" si="32"/>
        <v/>
      </c>
    </row>
    <row r="649" spans="1:13">
      <c r="A649" s="12" t="s">
        <v>70</v>
      </c>
      <c r="B649" s="22" t="s">
        <v>20</v>
      </c>
      <c r="C649" s="53" t="s">
        <v>58</v>
      </c>
      <c r="D649" s="53" t="s">
        <v>102</v>
      </c>
      <c r="E649" s="53"/>
      <c r="F649" s="22" t="str">
        <f t="shared" si="30"/>
        <v>OCTOBRE</v>
      </c>
      <c r="G649" s="55">
        <v>43029</v>
      </c>
      <c r="H649" s="55">
        <v>43034</v>
      </c>
      <c r="I649" s="22">
        <f t="shared" si="31"/>
        <v>5</v>
      </c>
      <c r="J649" s="63">
        <v>242.93</v>
      </c>
      <c r="K649" s="74" t="s">
        <v>56</v>
      </c>
      <c r="M649" s="23" t="str">
        <f t="shared" si="32"/>
        <v/>
      </c>
    </row>
    <row r="650" spans="1:13">
      <c r="A650" s="12" t="s">
        <v>79</v>
      </c>
      <c r="B650" s="22" t="s">
        <v>20</v>
      </c>
      <c r="C650" s="53" t="s">
        <v>58</v>
      </c>
      <c r="D650" s="53" t="s">
        <v>95</v>
      </c>
      <c r="E650" s="53"/>
      <c r="F650" s="22" t="str">
        <f t="shared" si="30"/>
        <v>OCTOBRE</v>
      </c>
      <c r="G650" s="55">
        <v>43029</v>
      </c>
      <c r="H650" s="55">
        <v>43031</v>
      </c>
      <c r="I650" s="22">
        <f t="shared" si="31"/>
        <v>2</v>
      </c>
      <c r="J650" s="63">
        <v>132.07</v>
      </c>
      <c r="K650" s="74" t="s">
        <v>56</v>
      </c>
      <c r="M650" s="23" t="str">
        <f t="shared" si="32"/>
        <v/>
      </c>
    </row>
    <row r="651" spans="1:13">
      <c r="A651" s="12" t="s">
        <v>66</v>
      </c>
      <c r="B651" s="22" t="s">
        <v>20</v>
      </c>
      <c r="C651" s="53" t="s">
        <v>58</v>
      </c>
      <c r="D651" s="53" t="s">
        <v>101</v>
      </c>
      <c r="E651" s="53"/>
      <c r="F651" s="22" t="str">
        <f t="shared" si="30"/>
        <v>OCTOBRE</v>
      </c>
      <c r="G651" s="55">
        <v>43030</v>
      </c>
      <c r="H651" s="55">
        <v>43033</v>
      </c>
      <c r="I651" s="22">
        <f t="shared" si="31"/>
        <v>3</v>
      </c>
      <c r="J651" s="63">
        <v>149.41999999999999</v>
      </c>
      <c r="K651" s="74" t="s">
        <v>56</v>
      </c>
      <c r="M651" s="23" t="str">
        <f t="shared" si="32"/>
        <v/>
      </c>
    </row>
    <row r="652" spans="1:13">
      <c r="A652" s="12" t="s">
        <v>72</v>
      </c>
      <c r="B652" s="22" t="s">
        <v>20</v>
      </c>
      <c r="C652" s="53" t="s">
        <v>58</v>
      </c>
      <c r="D652" s="53" t="s">
        <v>100</v>
      </c>
      <c r="E652" s="53"/>
      <c r="F652" s="22" t="str">
        <f t="shared" si="30"/>
        <v>OCTOBRE</v>
      </c>
      <c r="G652" s="55">
        <v>43030</v>
      </c>
      <c r="H652" s="55">
        <v>43033</v>
      </c>
      <c r="I652" s="22">
        <f t="shared" si="31"/>
        <v>3</v>
      </c>
      <c r="J652" s="63">
        <v>222.68</v>
      </c>
      <c r="K652" s="74" t="s">
        <v>56</v>
      </c>
      <c r="M652" s="23" t="str">
        <f t="shared" si="32"/>
        <v/>
      </c>
    </row>
    <row r="653" spans="1:13">
      <c r="A653" s="12" t="s">
        <v>63</v>
      </c>
      <c r="B653" s="22" t="s">
        <v>20</v>
      </c>
      <c r="C653" s="53" t="s">
        <v>58</v>
      </c>
      <c r="D653" s="53" t="s">
        <v>107</v>
      </c>
      <c r="E653" s="53"/>
      <c r="F653" s="22" t="str">
        <f t="shared" si="30"/>
        <v>OCTOBRE</v>
      </c>
      <c r="G653" s="55">
        <v>43032</v>
      </c>
      <c r="H653" s="55">
        <v>43036</v>
      </c>
      <c r="I653" s="22">
        <f t="shared" si="31"/>
        <v>4</v>
      </c>
      <c r="J653" s="63">
        <v>186.05</v>
      </c>
      <c r="K653" s="74" t="s">
        <v>56</v>
      </c>
      <c r="M653" s="23" t="str">
        <f t="shared" si="32"/>
        <v/>
      </c>
    </row>
    <row r="654" spans="1:13">
      <c r="A654" s="12" t="s">
        <v>65</v>
      </c>
      <c r="B654" s="22" t="s">
        <v>20</v>
      </c>
      <c r="C654" s="53" t="s">
        <v>58</v>
      </c>
      <c r="D654" s="53" t="s">
        <v>103</v>
      </c>
      <c r="E654" s="53"/>
      <c r="F654" s="22" t="str">
        <f t="shared" si="30"/>
        <v>OCTOBRE</v>
      </c>
      <c r="G654" s="55">
        <v>43032</v>
      </c>
      <c r="H654" s="55">
        <v>43035</v>
      </c>
      <c r="I654" s="22">
        <f t="shared" si="31"/>
        <v>3</v>
      </c>
      <c r="J654" s="63">
        <v>165.81</v>
      </c>
      <c r="K654" s="74" t="s">
        <v>56</v>
      </c>
      <c r="M654" s="23" t="str">
        <f t="shared" si="32"/>
        <v/>
      </c>
    </row>
    <row r="655" spans="1:13">
      <c r="A655" s="12" t="s">
        <v>68</v>
      </c>
      <c r="B655" s="22" t="s">
        <v>20</v>
      </c>
      <c r="C655" s="53" t="s">
        <v>59</v>
      </c>
      <c r="D655" s="53" t="s">
        <v>105</v>
      </c>
      <c r="E655" s="53"/>
      <c r="F655" s="22" t="str">
        <f t="shared" si="30"/>
        <v>OCTOBRE</v>
      </c>
      <c r="G655" s="55">
        <v>43032</v>
      </c>
      <c r="H655" s="55">
        <v>43035</v>
      </c>
      <c r="I655" s="22">
        <f t="shared" si="31"/>
        <v>3</v>
      </c>
      <c r="J655" s="63">
        <v>145.66</v>
      </c>
      <c r="K655" s="74" t="s">
        <v>56</v>
      </c>
      <c r="M655" s="23" t="str">
        <f t="shared" si="32"/>
        <v/>
      </c>
    </row>
    <row r="656" spans="1:13">
      <c r="A656" s="12" t="s">
        <v>76</v>
      </c>
      <c r="B656" s="22" t="s">
        <v>20</v>
      </c>
      <c r="C656" s="53" t="s">
        <v>59</v>
      </c>
      <c r="D656" s="53" t="s">
        <v>106</v>
      </c>
      <c r="E656" s="53"/>
      <c r="F656" s="22" t="str">
        <f t="shared" si="30"/>
        <v>OCTOBRE</v>
      </c>
      <c r="G656" s="55">
        <v>43032</v>
      </c>
      <c r="H656" s="55">
        <v>43035</v>
      </c>
      <c r="I656" s="22">
        <f t="shared" si="31"/>
        <v>3</v>
      </c>
      <c r="J656" s="63">
        <v>87.4</v>
      </c>
      <c r="K656" s="74" t="s">
        <v>56</v>
      </c>
      <c r="M656" s="23" t="str">
        <f t="shared" si="32"/>
        <v/>
      </c>
    </row>
    <row r="657" spans="1:13">
      <c r="A657" s="12" t="s">
        <v>66</v>
      </c>
      <c r="B657" s="22" t="s">
        <v>20</v>
      </c>
      <c r="C657" s="53" t="s">
        <v>59</v>
      </c>
      <c r="D657" s="53" t="s">
        <v>87</v>
      </c>
      <c r="E657" s="53"/>
      <c r="F657" s="22" t="str">
        <f t="shared" si="30"/>
        <v>OCTOBRE</v>
      </c>
      <c r="G657" s="55">
        <v>43033</v>
      </c>
      <c r="H657" s="55">
        <v>43039</v>
      </c>
      <c r="I657" s="22">
        <f t="shared" si="31"/>
        <v>6</v>
      </c>
      <c r="J657" s="63">
        <v>291.13</v>
      </c>
      <c r="K657" s="74" t="s">
        <v>56</v>
      </c>
      <c r="M657" s="23" t="str">
        <f t="shared" si="32"/>
        <v/>
      </c>
    </row>
    <row r="658" spans="1:13">
      <c r="A658" s="12" t="s">
        <v>72</v>
      </c>
      <c r="B658" s="22" t="s">
        <v>20</v>
      </c>
      <c r="C658" s="53" t="s">
        <v>57</v>
      </c>
      <c r="D658" s="53" t="s">
        <v>110</v>
      </c>
      <c r="E658" s="53"/>
      <c r="F658" s="22" t="str">
        <f t="shared" si="30"/>
        <v>OCTOBRE</v>
      </c>
      <c r="G658" s="55">
        <v>43033</v>
      </c>
      <c r="H658" s="55">
        <v>43038</v>
      </c>
      <c r="I658" s="22">
        <f t="shared" si="31"/>
        <v>5</v>
      </c>
      <c r="J658" s="63">
        <v>408.74</v>
      </c>
      <c r="K658" s="74" t="s">
        <v>56</v>
      </c>
      <c r="M658" s="23" t="str">
        <f t="shared" si="32"/>
        <v/>
      </c>
    </row>
    <row r="659" spans="1:13">
      <c r="A659" s="12" t="s">
        <v>74</v>
      </c>
      <c r="B659" s="22" t="s">
        <v>20</v>
      </c>
      <c r="C659" s="53" t="s">
        <v>58</v>
      </c>
      <c r="D659" s="53" t="s">
        <v>104</v>
      </c>
      <c r="E659" s="53"/>
      <c r="F659" s="22" t="str">
        <f t="shared" si="30"/>
        <v>OCTOBRE</v>
      </c>
      <c r="G659" s="55">
        <v>43033</v>
      </c>
      <c r="H659" s="55">
        <v>43035</v>
      </c>
      <c r="I659" s="22">
        <f t="shared" si="31"/>
        <v>2</v>
      </c>
      <c r="J659" s="63">
        <v>103.15</v>
      </c>
      <c r="K659" s="74" t="s">
        <v>56</v>
      </c>
      <c r="M659" s="23" t="str">
        <f t="shared" si="32"/>
        <v/>
      </c>
    </row>
    <row r="660" spans="1:13">
      <c r="A660" s="12" t="s">
        <v>70</v>
      </c>
      <c r="B660" s="22" t="s">
        <v>20</v>
      </c>
      <c r="C660" s="53" t="s">
        <v>59</v>
      </c>
      <c r="D660" s="53" t="s">
        <v>83</v>
      </c>
      <c r="E660" s="53"/>
      <c r="F660" s="22" t="str">
        <f t="shared" si="30"/>
        <v>OCTOBRE</v>
      </c>
      <c r="G660" s="55">
        <v>43034</v>
      </c>
      <c r="H660" s="55">
        <v>43037</v>
      </c>
      <c r="I660" s="22">
        <f t="shared" si="31"/>
        <v>3</v>
      </c>
      <c r="J660" s="63">
        <v>176.41</v>
      </c>
      <c r="K660" s="74" t="s">
        <v>56</v>
      </c>
      <c r="M660" s="23" t="str">
        <f t="shared" si="32"/>
        <v/>
      </c>
    </row>
    <row r="661" spans="1:13">
      <c r="A661" s="12" t="s">
        <v>65</v>
      </c>
      <c r="B661" s="22" t="s">
        <v>20</v>
      </c>
      <c r="C661" s="53" t="s">
        <v>59</v>
      </c>
      <c r="D661" s="53" t="s">
        <v>109</v>
      </c>
      <c r="E661" s="53"/>
      <c r="F661" s="22" t="str">
        <f t="shared" si="30"/>
        <v>OCTOBRE</v>
      </c>
      <c r="G661" s="55">
        <v>43035</v>
      </c>
      <c r="H661" s="55">
        <v>43037</v>
      </c>
      <c r="I661" s="22">
        <f t="shared" si="31"/>
        <v>2</v>
      </c>
      <c r="J661" s="63">
        <v>106.04</v>
      </c>
      <c r="K661" s="74" t="s">
        <v>56</v>
      </c>
      <c r="M661" s="23" t="str">
        <f t="shared" si="32"/>
        <v/>
      </c>
    </row>
    <row r="662" spans="1:13">
      <c r="A662" s="12" t="s">
        <v>79</v>
      </c>
      <c r="B662" s="22" t="s">
        <v>20</v>
      </c>
      <c r="C662" s="53" t="s">
        <v>58</v>
      </c>
      <c r="D662" s="53" t="s">
        <v>89</v>
      </c>
      <c r="E662" s="53"/>
      <c r="F662" s="22" t="str">
        <f t="shared" si="30"/>
        <v>OCTOBRE</v>
      </c>
      <c r="G662" s="55">
        <v>43035</v>
      </c>
      <c r="H662" s="55">
        <v>43039</v>
      </c>
      <c r="I662" s="22">
        <f t="shared" si="31"/>
        <v>4</v>
      </c>
      <c r="J662" s="63">
        <v>173.52</v>
      </c>
      <c r="K662" s="74" t="s">
        <v>56</v>
      </c>
      <c r="M662" s="23" t="str">
        <f t="shared" si="32"/>
        <v/>
      </c>
    </row>
    <row r="663" spans="1:13">
      <c r="A663" s="12" t="s">
        <v>74</v>
      </c>
      <c r="B663" s="22" t="s">
        <v>20</v>
      </c>
      <c r="C663" s="53" t="s">
        <v>58</v>
      </c>
      <c r="D663" s="53" t="s">
        <v>85</v>
      </c>
      <c r="E663" s="53"/>
      <c r="F663" s="22" t="str">
        <f t="shared" si="30"/>
        <v>OCTOBRE</v>
      </c>
      <c r="G663" s="55">
        <v>43035</v>
      </c>
      <c r="H663" s="55">
        <v>43038</v>
      </c>
      <c r="I663" s="22">
        <f t="shared" si="31"/>
        <v>3</v>
      </c>
      <c r="J663" s="63">
        <v>134.96</v>
      </c>
      <c r="K663" s="74" t="s">
        <v>56</v>
      </c>
      <c r="M663" s="23" t="str">
        <f t="shared" si="32"/>
        <v/>
      </c>
    </row>
    <row r="664" spans="1:13">
      <c r="A664" s="12" t="s">
        <v>76</v>
      </c>
      <c r="B664" s="22" t="s">
        <v>20</v>
      </c>
      <c r="C664" s="53" t="s">
        <v>58</v>
      </c>
      <c r="D664" s="53" t="s">
        <v>86</v>
      </c>
      <c r="E664" s="53"/>
      <c r="F664" s="22" t="str">
        <f t="shared" si="30"/>
        <v>OCTOBRE</v>
      </c>
      <c r="G664" s="55">
        <v>43035</v>
      </c>
      <c r="H664" s="55">
        <v>43038</v>
      </c>
      <c r="I664" s="22">
        <f t="shared" si="31"/>
        <v>3</v>
      </c>
      <c r="J664" s="63">
        <v>137.85</v>
      </c>
      <c r="K664" s="74" t="s">
        <v>56</v>
      </c>
      <c r="M664" s="23" t="str">
        <f t="shared" si="32"/>
        <v/>
      </c>
    </row>
    <row r="665" spans="1:13">
      <c r="A665" s="12" t="s">
        <v>68</v>
      </c>
      <c r="B665" s="22" t="s">
        <v>20</v>
      </c>
      <c r="C665" s="53" t="s">
        <v>58</v>
      </c>
      <c r="D665" s="53" t="s">
        <v>88</v>
      </c>
      <c r="E665" s="53"/>
      <c r="F665" s="22" t="str">
        <f t="shared" si="30"/>
        <v>OCTOBRE</v>
      </c>
      <c r="G665" s="55">
        <v>43036</v>
      </c>
      <c r="H665" s="55">
        <v>43039</v>
      </c>
      <c r="I665" s="22">
        <f t="shared" si="31"/>
        <v>3</v>
      </c>
      <c r="J665" s="63">
        <v>159.06</v>
      </c>
      <c r="K665" s="74" t="s">
        <v>56</v>
      </c>
      <c r="M665" s="23" t="str">
        <f t="shared" si="32"/>
        <v/>
      </c>
    </row>
    <row r="666" spans="1:13">
      <c r="A666" s="12" t="s">
        <v>63</v>
      </c>
      <c r="B666" s="22" t="s">
        <v>20</v>
      </c>
      <c r="C666" s="53" t="s">
        <v>58</v>
      </c>
      <c r="D666" s="53" t="s">
        <v>112</v>
      </c>
      <c r="E666" s="53"/>
      <c r="F666" s="22" t="str">
        <f t="shared" si="30"/>
        <v>NOVEMBRE</v>
      </c>
      <c r="G666" s="55">
        <v>43037</v>
      </c>
      <c r="H666" s="55">
        <v>43040</v>
      </c>
      <c r="I666" s="22">
        <f t="shared" si="31"/>
        <v>3</v>
      </c>
      <c r="J666" s="63">
        <v>129</v>
      </c>
      <c r="K666" s="74" t="s">
        <v>56</v>
      </c>
      <c r="M666" s="23" t="str">
        <f t="shared" si="32"/>
        <v>X</v>
      </c>
    </row>
    <row r="667" spans="1:13">
      <c r="A667" s="12" t="s">
        <v>65</v>
      </c>
      <c r="B667" s="22" t="s">
        <v>20</v>
      </c>
      <c r="C667" s="53" t="s">
        <v>58</v>
      </c>
      <c r="D667" s="53" t="s">
        <v>97</v>
      </c>
      <c r="E667" s="53"/>
      <c r="F667" s="22" t="str">
        <f t="shared" si="30"/>
        <v>NOVEMBRE</v>
      </c>
      <c r="G667" s="55">
        <v>43037</v>
      </c>
      <c r="H667" s="55">
        <v>43040</v>
      </c>
      <c r="I667" s="22">
        <f t="shared" si="31"/>
        <v>3</v>
      </c>
      <c r="J667" s="63">
        <v>162</v>
      </c>
      <c r="K667" s="74" t="s">
        <v>56</v>
      </c>
      <c r="M667" s="23" t="str">
        <f t="shared" si="32"/>
        <v>X</v>
      </c>
    </row>
    <row r="668" spans="1:13">
      <c r="A668" s="12" t="s">
        <v>70</v>
      </c>
      <c r="B668" s="22" t="s">
        <v>20</v>
      </c>
      <c r="C668" s="53" t="s">
        <v>58</v>
      </c>
      <c r="D668" s="53" t="s">
        <v>83</v>
      </c>
      <c r="E668" s="53"/>
      <c r="F668" s="22" t="str">
        <f t="shared" si="30"/>
        <v>NOVEMBRE</v>
      </c>
      <c r="G668" s="55">
        <v>43038</v>
      </c>
      <c r="H668" s="55">
        <v>43040</v>
      </c>
      <c r="I668" s="22">
        <f t="shared" si="31"/>
        <v>2</v>
      </c>
      <c r="J668" s="63">
        <v>98</v>
      </c>
      <c r="K668" s="74" t="s">
        <v>56</v>
      </c>
      <c r="M668" s="23" t="str">
        <f t="shared" si="32"/>
        <v>X</v>
      </c>
    </row>
    <row r="669" spans="1:13">
      <c r="A669" s="12" t="s">
        <v>74</v>
      </c>
      <c r="B669" s="22" t="s">
        <v>20</v>
      </c>
      <c r="C669" s="53" t="s">
        <v>58</v>
      </c>
      <c r="D669" s="53" t="s">
        <v>96</v>
      </c>
      <c r="E669" s="53"/>
      <c r="F669" s="22" t="str">
        <f t="shared" si="30"/>
        <v>NOVEMBRE</v>
      </c>
      <c r="G669" s="55">
        <v>43038</v>
      </c>
      <c r="H669" s="55">
        <v>43040</v>
      </c>
      <c r="I669" s="22">
        <f t="shared" si="31"/>
        <v>2</v>
      </c>
      <c r="J669" s="63">
        <v>98</v>
      </c>
      <c r="K669" s="74" t="s">
        <v>56</v>
      </c>
      <c r="M669" s="23" t="str">
        <f t="shared" si="32"/>
        <v>X</v>
      </c>
    </row>
    <row r="670" spans="1:13">
      <c r="A670" s="12" t="s">
        <v>76</v>
      </c>
      <c r="B670" s="22" t="s">
        <v>20</v>
      </c>
      <c r="C670" s="53" t="s">
        <v>59</v>
      </c>
      <c r="D670" s="94" t="s">
        <v>108</v>
      </c>
      <c r="E670" s="53"/>
      <c r="F670" s="22" t="str">
        <f t="shared" si="30"/>
        <v>NOVEMBRE</v>
      </c>
      <c r="G670" s="55">
        <v>43038</v>
      </c>
      <c r="H670" s="55">
        <v>43040</v>
      </c>
      <c r="I670" s="22">
        <f t="shared" si="31"/>
        <v>2</v>
      </c>
      <c r="J670" s="63">
        <v>70</v>
      </c>
      <c r="K670" s="74" t="s">
        <v>56</v>
      </c>
      <c r="M670" s="23" t="str">
        <f t="shared" si="32"/>
        <v>X</v>
      </c>
    </row>
    <row r="671" spans="1:13">
      <c r="A671" s="12" t="s">
        <v>66</v>
      </c>
      <c r="B671" s="22" t="s">
        <v>20</v>
      </c>
      <c r="C671" s="53" t="s">
        <v>58</v>
      </c>
      <c r="D671" s="53" t="s">
        <v>111</v>
      </c>
      <c r="E671" s="53"/>
      <c r="F671" s="22" t="str">
        <f t="shared" si="30"/>
        <v>NOVEMBRE</v>
      </c>
      <c r="G671" s="55">
        <v>43039</v>
      </c>
      <c r="H671" s="55">
        <v>43040</v>
      </c>
      <c r="I671" s="22">
        <f t="shared" si="31"/>
        <v>1</v>
      </c>
      <c r="J671" s="63">
        <v>53</v>
      </c>
      <c r="K671" s="74" t="s">
        <v>56</v>
      </c>
      <c r="M671" s="23" t="str">
        <f t="shared" si="32"/>
        <v>X</v>
      </c>
    </row>
    <row r="672" spans="1:13">
      <c r="A672" s="12" t="s">
        <v>72</v>
      </c>
      <c r="B672" s="22" t="s">
        <v>20</v>
      </c>
      <c r="C672" s="53" t="s">
        <v>58</v>
      </c>
      <c r="D672" s="53" t="s">
        <v>91</v>
      </c>
      <c r="E672" s="53"/>
      <c r="F672" s="22" t="str">
        <f t="shared" si="30"/>
        <v>NOVEMBRE</v>
      </c>
      <c r="G672" s="55">
        <v>43039</v>
      </c>
      <c r="H672" s="55">
        <v>43040</v>
      </c>
      <c r="I672" s="22">
        <f t="shared" si="31"/>
        <v>1</v>
      </c>
      <c r="J672" s="63">
        <v>90</v>
      </c>
      <c r="K672" s="74" t="s">
        <v>56</v>
      </c>
      <c r="M672" s="23" t="str">
        <f t="shared" si="32"/>
        <v>X</v>
      </c>
    </row>
    <row r="673" spans="1:13">
      <c r="A673" s="12" t="s">
        <v>63</v>
      </c>
      <c r="B673" s="22" t="s">
        <v>20</v>
      </c>
      <c r="C673" s="53" t="s">
        <v>58</v>
      </c>
      <c r="D673" s="53" t="s">
        <v>112</v>
      </c>
      <c r="E673" s="53"/>
      <c r="F673" s="22" t="str">
        <f t="shared" si="30"/>
        <v>NOVEMBRE</v>
      </c>
      <c r="G673" s="55">
        <v>43040</v>
      </c>
      <c r="H673" s="55">
        <v>43040</v>
      </c>
      <c r="I673" s="22">
        <f t="shared" si="31"/>
        <v>0</v>
      </c>
      <c r="J673" s="63">
        <v>0</v>
      </c>
      <c r="K673" s="74" t="s">
        <v>56</v>
      </c>
      <c r="M673" s="23" t="str">
        <f t="shared" si="32"/>
        <v/>
      </c>
    </row>
    <row r="674" spans="1:13">
      <c r="A674" s="12" t="s">
        <v>65</v>
      </c>
      <c r="B674" s="22" t="s">
        <v>20</v>
      </c>
      <c r="C674" s="53" t="s">
        <v>58</v>
      </c>
      <c r="D674" s="53" t="s">
        <v>97</v>
      </c>
      <c r="E674" s="53"/>
      <c r="F674" s="22" t="str">
        <f t="shared" si="30"/>
        <v>NOVEMBRE</v>
      </c>
      <c r="G674" s="55">
        <v>43040</v>
      </c>
      <c r="H674" s="55">
        <v>43040</v>
      </c>
      <c r="I674" s="22">
        <f t="shared" si="31"/>
        <v>0</v>
      </c>
      <c r="J674" s="63">
        <v>0</v>
      </c>
      <c r="K674" s="74" t="s">
        <v>56</v>
      </c>
      <c r="M674" s="23" t="str">
        <f t="shared" si="32"/>
        <v/>
      </c>
    </row>
    <row r="675" spans="1:13">
      <c r="A675" s="12" t="s">
        <v>70</v>
      </c>
      <c r="B675" s="22" t="s">
        <v>20</v>
      </c>
      <c r="C675" s="53" t="s">
        <v>58</v>
      </c>
      <c r="D675" s="53" t="s">
        <v>83</v>
      </c>
      <c r="E675" s="53"/>
      <c r="F675" s="22" t="str">
        <f t="shared" si="30"/>
        <v>NOVEMBRE</v>
      </c>
      <c r="G675" s="55">
        <v>43040</v>
      </c>
      <c r="H675" s="55">
        <v>43040</v>
      </c>
      <c r="I675" s="22">
        <f t="shared" si="31"/>
        <v>0</v>
      </c>
      <c r="J675" s="63">
        <v>0</v>
      </c>
      <c r="K675" s="74" t="s">
        <v>56</v>
      </c>
      <c r="M675" s="23" t="str">
        <f t="shared" si="32"/>
        <v/>
      </c>
    </row>
    <row r="676" spans="1:13">
      <c r="A676" s="12" t="s">
        <v>74</v>
      </c>
      <c r="B676" s="22" t="s">
        <v>20</v>
      </c>
      <c r="C676" s="53" t="s">
        <v>58</v>
      </c>
      <c r="D676" s="53" t="s">
        <v>96</v>
      </c>
      <c r="E676" s="53"/>
      <c r="F676" s="22" t="str">
        <f t="shared" si="30"/>
        <v>NOVEMBRE</v>
      </c>
      <c r="G676" s="55">
        <v>43040</v>
      </c>
      <c r="H676" s="55">
        <v>43040</v>
      </c>
      <c r="I676" s="22">
        <f t="shared" si="31"/>
        <v>0</v>
      </c>
      <c r="J676" s="63">
        <v>0</v>
      </c>
      <c r="K676" s="74" t="s">
        <v>56</v>
      </c>
      <c r="M676" s="23" t="str">
        <f t="shared" si="32"/>
        <v/>
      </c>
    </row>
    <row r="677" spans="1:13">
      <c r="A677" s="12" t="s">
        <v>76</v>
      </c>
      <c r="B677" s="22" t="s">
        <v>20</v>
      </c>
      <c r="C677" s="53" t="s">
        <v>59</v>
      </c>
      <c r="D677" s="94" t="s">
        <v>108</v>
      </c>
      <c r="E677" s="53"/>
      <c r="F677" s="22" t="str">
        <f t="shared" si="30"/>
        <v>NOVEMBRE</v>
      </c>
      <c r="G677" s="55">
        <v>43040</v>
      </c>
      <c r="H677" s="55">
        <v>43040</v>
      </c>
      <c r="I677" s="22">
        <f t="shared" si="31"/>
        <v>0</v>
      </c>
      <c r="J677" s="63">
        <v>0</v>
      </c>
      <c r="K677" s="74" t="s">
        <v>56</v>
      </c>
      <c r="M677" s="23" t="str">
        <f t="shared" si="32"/>
        <v/>
      </c>
    </row>
    <row r="678" spans="1:13">
      <c r="A678" s="12" t="s">
        <v>63</v>
      </c>
      <c r="B678" s="22" t="s">
        <v>20</v>
      </c>
      <c r="C678" s="53" t="s">
        <v>58</v>
      </c>
      <c r="D678" s="53" t="s">
        <v>112</v>
      </c>
      <c r="E678" s="53"/>
      <c r="F678" s="22" t="str">
        <f t="shared" si="30"/>
        <v>NOVEMBRE</v>
      </c>
      <c r="G678" s="55">
        <v>43040</v>
      </c>
      <c r="H678" s="55">
        <v>43040</v>
      </c>
      <c r="I678" s="22">
        <f t="shared" si="31"/>
        <v>0</v>
      </c>
      <c r="J678" s="63">
        <v>0</v>
      </c>
      <c r="K678" s="74" t="s">
        <v>56</v>
      </c>
      <c r="M678" s="23" t="str">
        <f t="shared" si="32"/>
        <v/>
      </c>
    </row>
    <row r="679" spans="1:13">
      <c r="A679" s="12" t="s">
        <v>63</v>
      </c>
      <c r="B679" s="22" t="s">
        <v>20</v>
      </c>
      <c r="C679" s="53" t="s">
        <v>58</v>
      </c>
      <c r="D679" s="53" t="s">
        <v>112</v>
      </c>
      <c r="E679" s="53"/>
      <c r="F679" s="22" t="str">
        <f t="shared" si="30"/>
        <v>NOVEMBRE</v>
      </c>
      <c r="G679" s="55">
        <v>43040</v>
      </c>
      <c r="H679" s="55">
        <v>43040</v>
      </c>
      <c r="I679" s="22">
        <f t="shared" si="31"/>
        <v>0</v>
      </c>
      <c r="J679" s="63">
        <v>0</v>
      </c>
      <c r="K679" s="74" t="s">
        <v>56</v>
      </c>
      <c r="M679" s="23" t="str">
        <f t="shared" si="32"/>
        <v/>
      </c>
    </row>
    <row r="680" spans="1:13">
      <c r="A680" s="12" t="s">
        <v>63</v>
      </c>
      <c r="B680" s="22" t="s">
        <v>20</v>
      </c>
      <c r="C680" s="53" t="s">
        <v>58</v>
      </c>
      <c r="D680" s="53" t="s">
        <v>112</v>
      </c>
      <c r="E680" s="53"/>
      <c r="F680" s="22" t="str">
        <f t="shared" si="30"/>
        <v>NOVEMBRE</v>
      </c>
      <c r="G680" s="55">
        <v>43040</v>
      </c>
      <c r="H680" s="55">
        <v>43040</v>
      </c>
      <c r="I680" s="22">
        <f t="shared" si="31"/>
        <v>0</v>
      </c>
      <c r="J680" s="63">
        <v>0</v>
      </c>
      <c r="K680" s="74" t="s">
        <v>56</v>
      </c>
      <c r="M680" s="23" t="str">
        <f t="shared" si="32"/>
        <v/>
      </c>
    </row>
    <row r="681" spans="1:13">
      <c r="A681" s="12" t="s">
        <v>63</v>
      </c>
      <c r="B681" s="22" t="s">
        <v>20</v>
      </c>
      <c r="C681" s="53" t="s">
        <v>58</v>
      </c>
      <c r="D681" s="53" t="s">
        <v>112</v>
      </c>
      <c r="E681" s="53"/>
      <c r="F681" s="22" t="str">
        <f t="shared" si="30"/>
        <v>NOVEMBRE</v>
      </c>
      <c r="G681" s="55">
        <v>43040</v>
      </c>
      <c r="H681" s="55">
        <v>43040</v>
      </c>
      <c r="I681" s="22">
        <f t="shared" si="31"/>
        <v>0</v>
      </c>
      <c r="J681" s="63">
        <v>0</v>
      </c>
      <c r="K681" s="74" t="s">
        <v>56</v>
      </c>
      <c r="M681" s="23" t="str">
        <f t="shared" si="32"/>
        <v/>
      </c>
    </row>
    <row r="682" spans="1:13">
      <c r="A682" s="12" t="s">
        <v>63</v>
      </c>
      <c r="B682" s="22" t="s">
        <v>20</v>
      </c>
      <c r="C682" s="53" t="s">
        <v>58</v>
      </c>
      <c r="D682" s="53" t="s">
        <v>112</v>
      </c>
      <c r="E682" s="53"/>
      <c r="F682" s="22" t="str">
        <f t="shared" si="30"/>
        <v>NOVEMBRE</v>
      </c>
      <c r="G682" s="55">
        <v>43040</v>
      </c>
      <c r="H682" s="55">
        <v>43040</v>
      </c>
      <c r="I682" s="22">
        <f t="shared" si="31"/>
        <v>0</v>
      </c>
      <c r="J682" s="63">
        <v>0</v>
      </c>
      <c r="K682" s="74" t="s">
        <v>56</v>
      </c>
      <c r="M682" s="23" t="str">
        <f t="shared" si="32"/>
        <v/>
      </c>
    </row>
    <row r="683" spans="1:13">
      <c r="A683" s="12" t="s">
        <v>63</v>
      </c>
      <c r="B683" s="22" t="s">
        <v>20</v>
      </c>
      <c r="C683" s="53" t="s">
        <v>58</v>
      </c>
      <c r="D683" s="53" t="s">
        <v>112</v>
      </c>
      <c r="E683" s="53"/>
      <c r="F683" s="22" t="str">
        <f t="shared" si="30"/>
        <v>NOVEMBRE</v>
      </c>
      <c r="G683" s="55">
        <v>43040</v>
      </c>
      <c r="H683" s="55">
        <v>43040</v>
      </c>
      <c r="I683" s="22">
        <f t="shared" si="31"/>
        <v>0</v>
      </c>
      <c r="J683" s="63">
        <v>0</v>
      </c>
      <c r="K683" s="74" t="s">
        <v>56</v>
      </c>
      <c r="M683" s="23" t="str">
        <f t="shared" si="32"/>
        <v/>
      </c>
    </row>
    <row r="684" spans="1:13">
      <c r="A684" s="12" t="s">
        <v>63</v>
      </c>
      <c r="B684" s="22" t="s">
        <v>20</v>
      </c>
      <c r="C684" s="53" t="s">
        <v>58</v>
      </c>
      <c r="D684" s="53" t="s">
        <v>112</v>
      </c>
      <c r="E684" s="53"/>
      <c r="F684" s="22" t="str">
        <f t="shared" si="30"/>
        <v>NOVEMBRE</v>
      </c>
      <c r="G684" s="55">
        <v>43040</v>
      </c>
      <c r="H684" s="55">
        <v>43040</v>
      </c>
      <c r="I684" s="22">
        <f t="shared" si="31"/>
        <v>0</v>
      </c>
      <c r="J684" s="63">
        <v>0</v>
      </c>
      <c r="K684" s="74" t="s">
        <v>56</v>
      </c>
      <c r="M684" s="23" t="str">
        <f t="shared" si="32"/>
        <v/>
      </c>
    </row>
    <row r="685" spans="1:13">
      <c r="A685" s="12" t="s">
        <v>63</v>
      </c>
      <c r="B685" s="22" t="s">
        <v>20</v>
      </c>
      <c r="C685" s="53" t="s">
        <v>58</v>
      </c>
      <c r="D685" s="53" t="s">
        <v>112</v>
      </c>
      <c r="E685" s="53"/>
      <c r="F685" s="22" t="str">
        <f t="shared" si="30"/>
        <v>NOVEMBRE</v>
      </c>
      <c r="G685" s="55">
        <v>43040</v>
      </c>
      <c r="H685" s="55">
        <v>43042</v>
      </c>
      <c r="I685" s="22">
        <f t="shared" si="31"/>
        <v>2</v>
      </c>
      <c r="J685" s="63">
        <v>86</v>
      </c>
      <c r="K685" s="74" t="s">
        <v>56</v>
      </c>
      <c r="M685" s="23" t="str">
        <f t="shared" si="32"/>
        <v/>
      </c>
    </row>
    <row r="686" spans="1:13">
      <c r="A686" s="12" t="s">
        <v>65</v>
      </c>
      <c r="B686" s="22" t="s">
        <v>20</v>
      </c>
      <c r="C686" s="53" t="s">
        <v>58</v>
      </c>
      <c r="D686" s="53" t="s">
        <v>97</v>
      </c>
      <c r="E686" s="53"/>
      <c r="F686" s="22" t="str">
        <f t="shared" si="30"/>
        <v>NOVEMBRE</v>
      </c>
      <c r="G686" s="55">
        <v>43040</v>
      </c>
      <c r="H686" s="55">
        <v>43040</v>
      </c>
      <c r="I686" s="22">
        <f t="shared" si="31"/>
        <v>0</v>
      </c>
      <c r="J686" s="63">
        <v>0</v>
      </c>
      <c r="K686" s="74" t="s">
        <v>56</v>
      </c>
      <c r="M686" s="23" t="str">
        <f t="shared" si="32"/>
        <v/>
      </c>
    </row>
    <row r="687" spans="1:13">
      <c r="A687" s="12" t="s">
        <v>65</v>
      </c>
      <c r="B687" s="22" t="s">
        <v>20</v>
      </c>
      <c r="C687" s="53" t="s">
        <v>58</v>
      </c>
      <c r="D687" s="53" t="s">
        <v>98</v>
      </c>
      <c r="E687" s="53"/>
      <c r="F687" s="22" t="str">
        <f t="shared" si="30"/>
        <v>NOVEMBRE</v>
      </c>
      <c r="G687" s="55">
        <v>43040</v>
      </c>
      <c r="H687" s="55">
        <v>43040</v>
      </c>
      <c r="I687" s="22">
        <f t="shared" si="31"/>
        <v>0</v>
      </c>
      <c r="J687" s="63">
        <v>0</v>
      </c>
      <c r="K687" s="74" t="s">
        <v>56</v>
      </c>
      <c r="M687" s="23" t="str">
        <f t="shared" si="32"/>
        <v/>
      </c>
    </row>
    <row r="688" spans="1:13">
      <c r="A688" s="12" t="s">
        <v>65</v>
      </c>
      <c r="B688" s="22" t="s">
        <v>20</v>
      </c>
      <c r="C688" s="53" t="s">
        <v>58</v>
      </c>
      <c r="D688" s="53" t="s">
        <v>99</v>
      </c>
      <c r="E688" s="53"/>
      <c r="F688" s="22" t="str">
        <f t="shared" si="30"/>
        <v>NOVEMBRE</v>
      </c>
      <c r="G688" s="55">
        <v>43040</v>
      </c>
      <c r="H688" s="55">
        <v>43040</v>
      </c>
      <c r="I688" s="22">
        <f t="shared" si="31"/>
        <v>0</v>
      </c>
      <c r="J688" s="63">
        <v>0</v>
      </c>
      <c r="K688" s="74" t="s">
        <v>56</v>
      </c>
      <c r="M688" s="23" t="str">
        <f t="shared" si="32"/>
        <v/>
      </c>
    </row>
    <row r="689" spans="1:13">
      <c r="A689" s="12" t="s">
        <v>65</v>
      </c>
      <c r="B689" s="22" t="s">
        <v>20</v>
      </c>
      <c r="C689" s="53" t="s">
        <v>58</v>
      </c>
      <c r="D689" s="53" t="s">
        <v>100</v>
      </c>
      <c r="E689" s="53"/>
      <c r="F689" s="22" t="str">
        <f t="shared" si="30"/>
        <v>NOVEMBRE</v>
      </c>
      <c r="G689" s="55">
        <v>43040</v>
      </c>
      <c r="H689" s="55">
        <v>43040</v>
      </c>
      <c r="I689" s="22">
        <f t="shared" si="31"/>
        <v>0</v>
      </c>
      <c r="J689" s="63">
        <v>0</v>
      </c>
      <c r="K689" s="74" t="s">
        <v>56</v>
      </c>
      <c r="M689" s="23" t="str">
        <f t="shared" si="32"/>
        <v/>
      </c>
    </row>
    <row r="690" spans="1:13">
      <c r="A690" s="12" t="s">
        <v>65</v>
      </c>
      <c r="B690" s="22" t="s">
        <v>20</v>
      </c>
      <c r="C690" s="53" t="s">
        <v>58</v>
      </c>
      <c r="D690" s="53" t="s">
        <v>101</v>
      </c>
      <c r="E690" s="53"/>
      <c r="F690" s="22" t="str">
        <f t="shared" si="30"/>
        <v>NOVEMBRE</v>
      </c>
      <c r="G690" s="55">
        <v>43040</v>
      </c>
      <c r="H690" s="55">
        <v>43040</v>
      </c>
      <c r="I690" s="22">
        <f t="shared" si="31"/>
        <v>0</v>
      </c>
      <c r="J690" s="63">
        <v>0</v>
      </c>
      <c r="K690" s="74" t="s">
        <v>56</v>
      </c>
      <c r="M690" s="23" t="str">
        <f t="shared" si="32"/>
        <v/>
      </c>
    </row>
    <row r="691" spans="1:13">
      <c r="A691" s="12" t="s">
        <v>65</v>
      </c>
      <c r="B691" s="22" t="s">
        <v>20</v>
      </c>
      <c r="C691" s="53" t="s">
        <v>58</v>
      </c>
      <c r="D691" s="53" t="s">
        <v>102</v>
      </c>
      <c r="E691" s="53"/>
      <c r="F691" s="22" t="str">
        <f t="shared" si="30"/>
        <v>NOVEMBRE</v>
      </c>
      <c r="G691" s="55">
        <v>43040</v>
      </c>
      <c r="H691" s="55">
        <v>43040</v>
      </c>
      <c r="I691" s="22">
        <f t="shared" si="31"/>
        <v>0</v>
      </c>
      <c r="J691" s="63">
        <v>0</v>
      </c>
      <c r="K691" s="74" t="s">
        <v>56</v>
      </c>
      <c r="M691" s="23" t="str">
        <f t="shared" si="32"/>
        <v/>
      </c>
    </row>
    <row r="692" spans="1:13">
      <c r="A692" s="12" t="s">
        <v>65</v>
      </c>
      <c r="B692" s="22" t="s">
        <v>20</v>
      </c>
      <c r="C692" s="53" t="s">
        <v>58</v>
      </c>
      <c r="D692" s="53" t="s">
        <v>103</v>
      </c>
      <c r="E692" s="53"/>
      <c r="F692" s="22" t="str">
        <f t="shared" si="30"/>
        <v>NOVEMBRE</v>
      </c>
      <c r="G692" s="55">
        <v>43040</v>
      </c>
      <c r="H692" s="55">
        <v>43040</v>
      </c>
      <c r="I692" s="22">
        <f t="shared" si="31"/>
        <v>0</v>
      </c>
      <c r="J692" s="63">
        <v>0</v>
      </c>
      <c r="K692" s="74" t="s">
        <v>56</v>
      </c>
      <c r="M692" s="23" t="str">
        <f t="shared" si="32"/>
        <v/>
      </c>
    </row>
    <row r="693" spans="1:13">
      <c r="A693" s="12" t="s">
        <v>65</v>
      </c>
      <c r="B693" s="22" t="s">
        <v>20</v>
      </c>
      <c r="C693" s="53" t="s">
        <v>58</v>
      </c>
      <c r="D693" s="53" t="s">
        <v>104</v>
      </c>
      <c r="E693" s="53"/>
      <c r="F693" s="22" t="str">
        <f t="shared" si="30"/>
        <v>NOVEMBRE</v>
      </c>
      <c r="G693" s="55">
        <v>43040</v>
      </c>
      <c r="H693" s="55">
        <v>43040</v>
      </c>
      <c r="I693" s="22">
        <f t="shared" si="31"/>
        <v>0</v>
      </c>
      <c r="J693" s="63">
        <v>0</v>
      </c>
      <c r="K693" s="74" t="s">
        <v>56</v>
      </c>
      <c r="M693" s="23" t="str">
        <f t="shared" si="32"/>
        <v/>
      </c>
    </row>
    <row r="694" spans="1:13">
      <c r="A694" s="12" t="s">
        <v>70</v>
      </c>
      <c r="B694" s="22" t="s">
        <v>20</v>
      </c>
      <c r="C694" s="53" t="s">
        <v>58</v>
      </c>
      <c r="D694" s="53" t="s">
        <v>83</v>
      </c>
      <c r="E694" s="53"/>
      <c r="F694" s="22" t="str">
        <f t="shared" si="30"/>
        <v>NOVEMBRE</v>
      </c>
      <c r="G694" s="55">
        <v>43040</v>
      </c>
      <c r="H694" s="55">
        <v>43040</v>
      </c>
      <c r="I694" s="22">
        <f t="shared" si="31"/>
        <v>0</v>
      </c>
      <c r="J694" s="63">
        <v>0</v>
      </c>
      <c r="K694" s="74" t="s">
        <v>56</v>
      </c>
      <c r="M694" s="23" t="str">
        <f t="shared" si="32"/>
        <v/>
      </c>
    </row>
    <row r="695" spans="1:13">
      <c r="A695" s="12" t="s">
        <v>70</v>
      </c>
      <c r="B695" s="22" t="s">
        <v>20</v>
      </c>
      <c r="C695" s="53" t="s">
        <v>58</v>
      </c>
      <c r="D695" s="53" t="s">
        <v>84</v>
      </c>
      <c r="E695" s="53"/>
      <c r="F695" s="22" t="str">
        <f t="shared" si="30"/>
        <v>NOVEMBRE</v>
      </c>
      <c r="G695" s="55">
        <v>43040</v>
      </c>
      <c r="H695" s="55">
        <v>43040</v>
      </c>
      <c r="I695" s="22">
        <f t="shared" si="31"/>
        <v>0</v>
      </c>
      <c r="J695" s="63">
        <v>0</v>
      </c>
      <c r="K695" s="74" t="s">
        <v>56</v>
      </c>
      <c r="M695" s="23" t="str">
        <f t="shared" si="32"/>
        <v/>
      </c>
    </row>
    <row r="696" spans="1:13">
      <c r="A696" s="12" t="s">
        <v>70</v>
      </c>
      <c r="B696" s="22" t="s">
        <v>20</v>
      </c>
      <c r="C696" s="53" t="s">
        <v>58</v>
      </c>
      <c r="D696" s="53" t="s">
        <v>85</v>
      </c>
      <c r="E696" s="53"/>
      <c r="F696" s="22" t="str">
        <f t="shared" si="30"/>
        <v>NOVEMBRE</v>
      </c>
      <c r="G696" s="55">
        <v>43040</v>
      </c>
      <c r="H696" s="55">
        <v>43040</v>
      </c>
      <c r="I696" s="22">
        <f t="shared" si="31"/>
        <v>0</v>
      </c>
      <c r="J696" s="63">
        <v>0</v>
      </c>
      <c r="K696" s="74" t="s">
        <v>56</v>
      </c>
      <c r="M696" s="23" t="str">
        <f t="shared" si="32"/>
        <v/>
      </c>
    </row>
    <row r="697" spans="1:13">
      <c r="A697" s="12" t="s">
        <v>70</v>
      </c>
      <c r="B697" s="22" t="s">
        <v>20</v>
      </c>
      <c r="C697" s="53" t="s">
        <v>58</v>
      </c>
      <c r="D697" s="53" t="s">
        <v>86</v>
      </c>
      <c r="E697" s="53"/>
      <c r="F697" s="22" t="str">
        <f t="shared" si="30"/>
        <v>NOVEMBRE</v>
      </c>
      <c r="G697" s="55">
        <v>43040</v>
      </c>
      <c r="H697" s="55">
        <v>43040</v>
      </c>
      <c r="I697" s="22">
        <f t="shared" si="31"/>
        <v>0</v>
      </c>
      <c r="J697" s="63">
        <v>0</v>
      </c>
      <c r="K697" s="74" t="s">
        <v>56</v>
      </c>
      <c r="M697" s="23" t="str">
        <f t="shared" si="32"/>
        <v/>
      </c>
    </row>
    <row r="698" spans="1:13">
      <c r="A698" s="12" t="s">
        <v>70</v>
      </c>
      <c r="B698" s="22" t="s">
        <v>20</v>
      </c>
      <c r="C698" s="53" t="s">
        <v>58</v>
      </c>
      <c r="D698" s="53" t="s">
        <v>87</v>
      </c>
      <c r="E698" s="53"/>
      <c r="F698" s="22" t="str">
        <f t="shared" si="30"/>
        <v>NOVEMBRE</v>
      </c>
      <c r="G698" s="55">
        <v>43040</v>
      </c>
      <c r="H698" s="55">
        <v>43040</v>
      </c>
      <c r="I698" s="22">
        <f t="shared" si="31"/>
        <v>0</v>
      </c>
      <c r="J698" s="63">
        <v>0</v>
      </c>
      <c r="K698" s="74" t="s">
        <v>56</v>
      </c>
      <c r="M698" s="23" t="str">
        <f t="shared" si="32"/>
        <v/>
      </c>
    </row>
    <row r="699" spans="1:13">
      <c r="A699" s="12" t="s">
        <v>70</v>
      </c>
      <c r="B699" s="22" t="s">
        <v>20</v>
      </c>
      <c r="C699" s="53" t="s">
        <v>58</v>
      </c>
      <c r="D699" s="53" t="s">
        <v>88</v>
      </c>
      <c r="E699" s="53"/>
      <c r="F699" s="22" t="str">
        <f t="shared" si="30"/>
        <v>NOVEMBRE</v>
      </c>
      <c r="G699" s="55">
        <v>43040</v>
      </c>
      <c r="H699" s="55">
        <v>43040</v>
      </c>
      <c r="I699" s="22">
        <f t="shared" si="31"/>
        <v>0</v>
      </c>
      <c r="J699" s="63">
        <v>0</v>
      </c>
      <c r="K699" s="74" t="s">
        <v>56</v>
      </c>
      <c r="M699" s="23" t="str">
        <f t="shared" si="32"/>
        <v/>
      </c>
    </row>
    <row r="700" spans="1:13">
      <c r="A700" s="12" t="s">
        <v>70</v>
      </c>
      <c r="B700" s="22" t="s">
        <v>20</v>
      </c>
      <c r="C700" s="53" t="s">
        <v>58</v>
      </c>
      <c r="D700" s="53" t="s">
        <v>89</v>
      </c>
      <c r="E700" s="53"/>
      <c r="F700" s="22" t="str">
        <f t="shared" si="30"/>
        <v>NOVEMBRE</v>
      </c>
      <c r="G700" s="55">
        <v>43040</v>
      </c>
      <c r="H700" s="55">
        <v>43040</v>
      </c>
      <c r="I700" s="22">
        <f t="shared" si="31"/>
        <v>0</v>
      </c>
      <c r="J700" s="63">
        <v>0</v>
      </c>
      <c r="K700" s="74" t="s">
        <v>56</v>
      </c>
      <c r="M700" s="23" t="str">
        <f t="shared" si="32"/>
        <v/>
      </c>
    </row>
    <row r="701" spans="1:13">
      <c r="A701" s="12" t="s">
        <v>70</v>
      </c>
      <c r="B701" s="22" t="s">
        <v>20</v>
      </c>
      <c r="C701" s="53" t="s">
        <v>58</v>
      </c>
      <c r="D701" s="53" t="s">
        <v>90</v>
      </c>
      <c r="E701" s="53"/>
      <c r="F701" s="22" t="str">
        <f t="shared" si="30"/>
        <v>NOVEMBRE</v>
      </c>
      <c r="G701" s="55">
        <v>43040</v>
      </c>
      <c r="H701" s="55">
        <v>43041</v>
      </c>
      <c r="I701" s="22">
        <f t="shared" si="31"/>
        <v>1</v>
      </c>
      <c r="J701" s="63">
        <v>49</v>
      </c>
      <c r="K701" s="74" t="s">
        <v>56</v>
      </c>
      <c r="M701" s="23" t="str">
        <f t="shared" si="32"/>
        <v/>
      </c>
    </row>
    <row r="702" spans="1:13">
      <c r="A702" s="12" t="s">
        <v>66</v>
      </c>
      <c r="B702" s="22" t="s">
        <v>20</v>
      </c>
      <c r="C702" s="53" t="s">
        <v>58</v>
      </c>
      <c r="D702" s="53" t="s">
        <v>111</v>
      </c>
      <c r="E702" s="53"/>
      <c r="F702" s="22" t="str">
        <f t="shared" si="30"/>
        <v>NOVEMBRE</v>
      </c>
      <c r="G702" s="55">
        <v>43040</v>
      </c>
      <c r="H702" s="55">
        <v>43041</v>
      </c>
      <c r="I702" s="22">
        <f t="shared" si="31"/>
        <v>1</v>
      </c>
      <c r="J702" s="63">
        <v>53</v>
      </c>
      <c r="K702" s="74" t="s">
        <v>56</v>
      </c>
      <c r="M702" s="23" t="str">
        <f t="shared" si="32"/>
        <v/>
      </c>
    </row>
    <row r="703" spans="1:13">
      <c r="A703" s="12" t="s">
        <v>68</v>
      </c>
      <c r="B703" s="22" t="s">
        <v>20</v>
      </c>
      <c r="C703" s="53" t="s">
        <v>58</v>
      </c>
      <c r="D703" s="53" t="s">
        <v>88</v>
      </c>
      <c r="E703" s="53"/>
      <c r="F703" s="22" t="str">
        <f t="shared" si="30"/>
        <v>NOVEMBRE</v>
      </c>
      <c r="G703" s="55">
        <v>43040</v>
      </c>
      <c r="H703" s="55">
        <v>43044</v>
      </c>
      <c r="I703" s="22">
        <f t="shared" si="31"/>
        <v>4</v>
      </c>
      <c r="J703" s="63">
        <v>197.62</v>
      </c>
      <c r="K703" s="74" t="s">
        <v>56</v>
      </c>
      <c r="M703" s="23" t="str">
        <f t="shared" si="32"/>
        <v/>
      </c>
    </row>
    <row r="704" spans="1:13">
      <c r="A704" s="12" t="s">
        <v>79</v>
      </c>
      <c r="B704" s="22" t="s">
        <v>20</v>
      </c>
      <c r="C704" s="53" t="s">
        <v>58</v>
      </c>
      <c r="D704" s="53" t="s">
        <v>85</v>
      </c>
      <c r="E704" s="53"/>
      <c r="F704" s="22" t="str">
        <f t="shared" si="30"/>
        <v>NOVEMBRE</v>
      </c>
      <c r="G704" s="55">
        <v>43040</v>
      </c>
      <c r="H704" s="55">
        <v>43043</v>
      </c>
      <c r="I704" s="22">
        <f t="shared" si="31"/>
        <v>3</v>
      </c>
      <c r="J704" s="63">
        <v>192.8</v>
      </c>
      <c r="K704" s="74" t="s">
        <v>56</v>
      </c>
      <c r="M704" s="23" t="str">
        <f t="shared" si="32"/>
        <v/>
      </c>
    </row>
    <row r="705" spans="1:13">
      <c r="A705" s="12" t="s">
        <v>72</v>
      </c>
      <c r="B705" s="22" t="s">
        <v>20</v>
      </c>
      <c r="C705" s="53" t="s">
        <v>58</v>
      </c>
      <c r="D705" s="53" t="s">
        <v>92</v>
      </c>
      <c r="E705" s="53"/>
      <c r="F705" s="22" t="str">
        <f t="shared" si="30"/>
        <v>NOVEMBRE</v>
      </c>
      <c r="G705" s="55">
        <v>43040</v>
      </c>
      <c r="H705" s="55">
        <v>43043</v>
      </c>
      <c r="I705" s="22">
        <f t="shared" si="31"/>
        <v>3</v>
      </c>
      <c r="J705" s="63">
        <v>270</v>
      </c>
      <c r="K705" s="74" t="s">
        <v>56</v>
      </c>
      <c r="M705" s="23" t="str">
        <f t="shared" si="32"/>
        <v/>
      </c>
    </row>
    <row r="706" spans="1:13">
      <c r="A706" s="12" t="s">
        <v>74</v>
      </c>
      <c r="B706" s="22" t="s">
        <v>20</v>
      </c>
      <c r="C706" s="53" t="s">
        <v>58</v>
      </c>
      <c r="D706" s="53" t="s">
        <v>96</v>
      </c>
      <c r="E706" s="53"/>
      <c r="F706" s="22" t="str">
        <f t="shared" ref="F706:F769" si="33">IF(H706="","",CHOOSE(MONTH(H706),"JANVIER","FEVRIER","MARS","AVRIL","MAI","JUIN","JUILLET","AOUT","SEPTEMBRE","OCTOBRE","NOVEMBRE","DECEMBRE"))</f>
        <v>NOVEMBRE</v>
      </c>
      <c r="G706" s="55">
        <v>43040</v>
      </c>
      <c r="H706" s="55">
        <v>43040</v>
      </c>
      <c r="I706" s="22">
        <f t="shared" ref="I706:I769" si="34">H706-G706</f>
        <v>0</v>
      </c>
      <c r="J706" s="63">
        <v>0</v>
      </c>
      <c r="K706" s="74" t="s">
        <v>56</v>
      </c>
      <c r="M706" s="23" t="str">
        <f t="shared" si="32"/>
        <v/>
      </c>
    </row>
    <row r="707" spans="1:13">
      <c r="A707" s="12" t="s">
        <v>74</v>
      </c>
      <c r="B707" s="22" t="s">
        <v>20</v>
      </c>
      <c r="C707" s="53" t="s">
        <v>58</v>
      </c>
      <c r="D707" s="53" t="s">
        <v>97</v>
      </c>
      <c r="E707" s="53"/>
      <c r="F707" s="22" t="str">
        <f t="shared" si="33"/>
        <v>NOVEMBRE</v>
      </c>
      <c r="G707" s="55">
        <v>43040</v>
      </c>
      <c r="H707" s="55">
        <v>43040</v>
      </c>
      <c r="I707" s="22">
        <f t="shared" si="34"/>
        <v>0</v>
      </c>
      <c r="J707" s="63">
        <v>0</v>
      </c>
      <c r="K707" s="74" t="s">
        <v>56</v>
      </c>
      <c r="M707" s="23" t="str">
        <f t="shared" ref="M707:M770" si="35">IF(MONTH(G707)=MONTH(H707),"","X")</f>
        <v/>
      </c>
    </row>
    <row r="708" spans="1:13">
      <c r="A708" s="12" t="s">
        <v>74</v>
      </c>
      <c r="B708" s="22" t="s">
        <v>20</v>
      </c>
      <c r="C708" s="53" t="s">
        <v>58</v>
      </c>
      <c r="D708" s="53" t="s">
        <v>98</v>
      </c>
      <c r="E708" s="53"/>
      <c r="F708" s="22" t="str">
        <f t="shared" si="33"/>
        <v>NOVEMBRE</v>
      </c>
      <c r="G708" s="55">
        <v>43040</v>
      </c>
      <c r="H708" s="55">
        <v>43040</v>
      </c>
      <c r="I708" s="22">
        <f t="shared" si="34"/>
        <v>0</v>
      </c>
      <c r="J708" s="63">
        <v>0</v>
      </c>
      <c r="K708" s="74" t="s">
        <v>56</v>
      </c>
      <c r="M708" s="23" t="str">
        <f t="shared" si="35"/>
        <v/>
      </c>
    </row>
    <row r="709" spans="1:13">
      <c r="A709" s="12" t="s">
        <v>74</v>
      </c>
      <c r="B709" s="22" t="s">
        <v>20</v>
      </c>
      <c r="C709" s="53" t="s">
        <v>58</v>
      </c>
      <c r="D709" s="53" t="s">
        <v>99</v>
      </c>
      <c r="E709" s="53"/>
      <c r="F709" s="22" t="str">
        <f t="shared" si="33"/>
        <v>NOVEMBRE</v>
      </c>
      <c r="G709" s="55">
        <v>43040</v>
      </c>
      <c r="H709" s="55">
        <v>43040</v>
      </c>
      <c r="I709" s="22">
        <f t="shared" si="34"/>
        <v>0</v>
      </c>
      <c r="J709" s="63">
        <v>0</v>
      </c>
      <c r="K709" s="74" t="s">
        <v>56</v>
      </c>
      <c r="M709" s="23" t="str">
        <f t="shared" si="35"/>
        <v/>
      </c>
    </row>
    <row r="710" spans="1:13">
      <c r="A710" s="12" t="s">
        <v>74</v>
      </c>
      <c r="B710" s="22" t="s">
        <v>20</v>
      </c>
      <c r="C710" s="53" t="s">
        <v>58</v>
      </c>
      <c r="D710" s="53" t="s">
        <v>100</v>
      </c>
      <c r="E710" s="53"/>
      <c r="F710" s="22" t="str">
        <f t="shared" si="33"/>
        <v>NOVEMBRE</v>
      </c>
      <c r="G710" s="55">
        <v>43040</v>
      </c>
      <c r="H710" s="55">
        <v>43040</v>
      </c>
      <c r="I710" s="22">
        <f t="shared" si="34"/>
        <v>0</v>
      </c>
      <c r="J710" s="63">
        <v>0</v>
      </c>
      <c r="K710" s="74" t="s">
        <v>56</v>
      </c>
      <c r="M710" s="23" t="str">
        <f t="shared" si="35"/>
        <v/>
      </c>
    </row>
    <row r="711" spans="1:13">
      <c r="A711" s="12" t="s">
        <v>74</v>
      </c>
      <c r="B711" s="22" t="s">
        <v>20</v>
      </c>
      <c r="C711" s="53" t="s">
        <v>58</v>
      </c>
      <c r="D711" s="53" t="s">
        <v>101</v>
      </c>
      <c r="E711" s="53"/>
      <c r="F711" s="22" t="str">
        <f t="shared" si="33"/>
        <v>NOVEMBRE</v>
      </c>
      <c r="G711" s="55">
        <v>43040</v>
      </c>
      <c r="H711" s="55">
        <v>43040</v>
      </c>
      <c r="I711" s="22">
        <f t="shared" si="34"/>
        <v>0</v>
      </c>
      <c r="J711" s="63">
        <v>0</v>
      </c>
      <c r="K711" s="74" t="s">
        <v>56</v>
      </c>
      <c r="M711" s="23" t="str">
        <f t="shared" si="35"/>
        <v/>
      </c>
    </row>
    <row r="712" spans="1:13">
      <c r="A712" s="12" t="s">
        <v>74</v>
      </c>
      <c r="B712" s="22" t="s">
        <v>20</v>
      </c>
      <c r="C712" s="53" t="s">
        <v>58</v>
      </c>
      <c r="D712" s="53" t="s">
        <v>102</v>
      </c>
      <c r="E712" s="53"/>
      <c r="F712" s="22" t="str">
        <f t="shared" si="33"/>
        <v>NOVEMBRE</v>
      </c>
      <c r="G712" s="55">
        <v>43040</v>
      </c>
      <c r="H712" s="55">
        <v>43040</v>
      </c>
      <c r="I712" s="22">
        <f t="shared" si="34"/>
        <v>0</v>
      </c>
      <c r="J712" s="63">
        <v>0</v>
      </c>
      <c r="K712" s="74" t="s">
        <v>56</v>
      </c>
      <c r="M712" s="23" t="str">
        <f t="shared" si="35"/>
        <v/>
      </c>
    </row>
    <row r="713" spans="1:13">
      <c r="A713" s="12" t="s">
        <v>74</v>
      </c>
      <c r="B713" s="22" t="s">
        <v>20</v>
      </c>
      <c r="C713" s="53" t="s">
        <v>58</v>
      </c>
      <c r="D713" s="53" t="s">
        <v>103</v>
      </c>
      <c r="E713" s="53"/>
      <c r="F713" s="22" t="str">
        <f t="shared" si="33"/>
        <v>NOVEMBRE</v>
      </c>
      <c r="G713" s="55">
        <v>43040</v>
      </c>
      <c r="H713" s="55">
        <v>43041</v>
      </c>
      <c r="I713" s="22">
        <f t="shared" si="34"/>
        <v>1</v>
      </c>
      <c r="J713" s="63">
        <v>49</v>
      </c>
      <c r="K713" s="74" t="s">
        <v>56</v>
      </c>
      <c r="M713" s="23" t="str">
        <f t="shared" si="35"/>
        <v/>
      </c>
    </row>
    <row r="714" spans="1:13">
      <c r="A714" s="12" t="s">
        <v>76</v>
      </c>
      <c r="B714" s="22" t="s">
        <v>20</v>
      </c>
      <c r="C714" s="53" t="s">
        <v>59</v>
      </c>
      <c r="D714" s="94" t="s">
        <v>108</v>
      </c>
      <c r="E714" s="53"/>
      <c r="F714" s="22" t="str">
        <f t="shared" si="33"/>
        <v>NOVEMBRE</v>
      </c>
      <c r="G714" s="55">
        <v>43040</v>
      </c>
      <c r="H714" s="55">
        <v>43040</v>
      </c>
      <c r="I714" s="22">
        <f t="shared" si="34"/>
        <v>0</v>
      </c>
      <c r="J714" s="63">
        <v>0</v>
      </c>
      <c r="K714" s="74" t="s">
        <v>56</v>
      </c>
      <c r="M714" s="23" t="str">
        <f t="shared" si="35"/>
        <v/>
      </c>
    </row>
    <row r="715" spans="1:13">
      <c r="A715" s="12" t="s">
        <v>76</v>
      </c>
      <c r="B715" s="22" t="s">
        <v>20</v>
      </c>
      <c r="C715" s="53" t="s">
        <v>59</v>
      </c>
      <c r="D715" s="94" t="s">
        <v>108</v>
      </c>
      <c r="E715" s="53"/>
      <c r="F715" s="22" t="str">
        <f t="shared" si="33"/>
        <v>NOVEMBRE</v>
      </c>
      <c r="G715" s="55">
        <v>43040</v>
      </c>
      <c r="H715" s="55">
        <v>43040</v>
      </c>
      <c r="I715" s="22">
        <f t="shared" si="34"/>
        <v>0</v>
      </c>
      <c r="J715" s="63">
        <v>0</v>
      </c>
      <c r="K715" s="74" t="s">
        <v>56</v>
      </c>
      <c r="M715" s="23" t="str">
        <f t="shared" si="35"/>
        <v/>
      </c>
    </row>
    <row r="716" spans="1:13">
      <c r="A716" s="12" t="s">
        <v>76</v>
      </c>
      <c r="B716" s="22" t="s">
        <v>20</v>
      </c>
      <c r="C716" s="53" t="s">
        <v>59</v>
      </c>
      <c r="D716" s="94" t="s">
        <v>108</v>
      </c>
      <c r="E716" s="53"/>
      <c r="F716" s="22" t="str">
        <f t="shared" si="33"/>
        <v>NOVEMBRE</v>
      </c>
      <c r="G716" s="55">
        <v>43040</v>
      </c>
      <c r="H716" s="55">
        <v>43040</v>
      </c>
      <c r="I716" s="22">
        <f t="shared" si="34"/>
        <v>0</v>
      </c>
      <c r="J716" s="63">
        <v>0</v>
      </c>
      <c r="K716" s="74" t="s">
        <v>56</v>
      </c>
      <c r="M716" s="23" t="str">
        <f t="shared" si="35"/>
        <v/>
      </c>
    </row>
    <row r="717" spans="1:13">
      <c r="A717" s="12" t="s">
        <v>76</v>
      </c>
      <c r="B717" s="22" t="s">
        <v>20</v>
      </c>
      <c r="C717" s="53" t="s">
        <v>59</v>
      </c>
      <c r="D717" s="94" t="s">
        <v>108</v>
      </c>
      <c r="E717" s="53"/>
      <c r="F717" s="22" t="str">
        <f t="shared" si="33"/>
        <v>NOVEMBRE</v>
      </c>
      <c r="G717" s="55">
        <v>43040</v>
      </c>
      <c r="H717" s="55">
        <v>43040</v>
      </c>
      <c r="I717" s="22">
        <f t="shared" si="34"/>
        <v>0</v>
      </c>
      <c r="J717" s="63">
        <v>0</v>
      </c>
      <c r="K717" s="74" t="s">
        <v>56</v>
      </c>
      <c r="M717" s="23" t="str">
        <f t="shared" si="35"/>
        <v/>
      </c>
    </row>
    <row r="718" spans="1:13">
      <c r="A718" s="12" t="s">
        <v>76</v>
      </c>
      <c r="B718" s="22" t="s">
        <v>20</v>
      </c>
      <c r="C718" s="53" t="s">
        <v>59</v>
      </c>
      <c r="D718" s="94" t="s">
        <v>108</v>
      </c>
      <c r="E718" s="53"/>
      <c r="F718" s="22" t="str">
        <f t="shared" si="33"/>
        <v>NOVEMBRE</v>
      </c>
      <c r="G718" s="55">
        <v>43040</v>
      </c>
      <c r="H718" s="55">
        <v>43040</v>
      </c>
      <c r="I718" s="22">
        <f t="shared" si="34"/>
        <v>0</v>
      </c>
      <c r="J718" s="63">
        <v>0</v>
      </c>
      <c r="K718" s="74" t="s">
        <v>56</v>
      </c>
      <c r="M718" s="23" t="str">
        <f t="shared" si="35"/>
        <v/>
      </c>
    </row>
    <row r="719" spans="1:13">
      <c r="A719" s="12" t="s">
        <v>76</v>
      </c>
      <c r="B719" s="22" t="s">
        <v>20</v>
      </c>
      <c r="C719" s="53" t="s">
        <v>59</v>
      </c>
      <c r="D719" s="94" t="s">
        <v>108</v>
      </c>
      <c r="E719" s="53"/>
      <c r="F719" s="22" t="str">
        <f t="shared" si="33"/>
        <v>NOVEMBRE</v>
      </c>
      <c r="G719" s="55">
        <v>43040</v>
      </c>
      <c r="H719" s="55">
        <v>43040</v>
      </c>
      <c r="I719" s="22">
        <f t="shared" si="34"/>
        <v>0</v>
      </c>
      <c r="J719" s="63">
        <v>0</v>
      </c>
      <c r="K719" s="74" t="s">
        <v>56</v>
      </c>
      <c r="M719" s="23" t="str">
        <f t="shared" si="35"/>
        <v/>
      </c>
    </row>
    <row r="720" spans="1:13">
      <c r="A720" s="12" t="s">
        <v>76</v>
      </c>
      <c r="B720" s="22" t="s">
        <v>20</v>
      </c>
      <c r="C720" s="53" t="s">
        <v>59</v>
      </c>
      <c r="D720" s="94" t="s">
        <v>108</v>
      </c>
      <c r="E720" s="53"/>
      <c r="F720" s="22" t="str">
        <f t="shared" si="33"/>
        <v>NOVEMBRE</v>
      </c>
      <c r="G720" s="55">
        <v>43040</v>
      </c>
      <c r="H720" s="55">
        <v>43040</v>
      </c>
      <c r="I720" s="22">
        <f t="shared" si="34"/>
        <v>0</v>
      </c>
      <c r="J720" s="63">
        <v>0</v>
      </c>
      <c r="K720" s="74" t="s">
        <v>56</v>
      </c>
      <c r="M720" s="23" t="str">
        <f t="shared" si="35"/>
        <v/>
      </c>
    </row>
    <row r="721" spans="1:13">
      <c r="A721" s="12" t="s">
        <v>76</v>
      </c>
      <c r="B721" s="22" t="s">
        <v>20</v>
      </c>
      <c r="C721" s="53" t="s">
        <v>59</v>
      </c>
      <c r="D721" s="94" t="s">
        <v>108</v>
      </c>
      <c r="E721" s="53"/>
      <c r="F721" s="22" t="str">
        <f t="shared" si="33"/>
        <v>NOVEMBRE</v>
      </c>
      <c r="G721" s="55">
        <v>43040</v>
      </c>
      <c r="H721" s="55">
        <v>43041</v>
      </c>
      <c r="I721" s="22">
        <f t="shared" si="34"/>
        <v>1</v>
      </c>
      <c r="J721" s="63">
        <v>35</v>
      </c>
      <c r="K721" s="74" t="s">
        <v>56</v>
      </c>
      <c r="M721" s="23" t="str">
        <f t="shared" si="35"/>
        <v/>
      </c>
    </row>
    <row r="722" spans="1:13">
      <c r="A722" s="12" t="s">
        <v>70</v>
      </c>
      <c r="B722" s="22" t="s">
        <v>20</v>
      </c>
      <c r="C722" s="53" t="s">
        <v>58</v>
      </c>
      <c r="D722" s="53" t="s">
        <v>91</v>
      </c>
      <c r="E722" s="53"/>
      <c r="F722" s="22" t="str">
        <f t="shared" si="33"/>
        <v>NOVEMBRE</v>
      </c>
      <c r="G722" s="55">
        <v>43041</v>
      </c>
      <c r="H722" s="55">
        <v>43043</v>
      </c>
      <c r="I722" s="22">
        <f t="shared" si="34"/>
        <v>2</v>
      </c>
      <c r="J722" s="63">
        <v>96.4</v>
      </c>
      <c r="K722" s="74" t="s">
        <v>56</v>
      </c>
      <c r="M722" s="23" t="str">
        <f t="shared" si="35"/>
        <v/>
      </c>
    </row>
    <row r="723" spans="1:13">
      <c r="A723" s="12" t="s">
        <v>66</v>
      </c>
      <c r="B723" s="22" t="s">
        <v>20</v>
      </c>
      <c r="C723" s="53" t="s">
        <v>58</v>
      </c>
      <c r="D723" s="53" t="s">
        <v>96</v>
      </c>
      <c r="E723" s="53"/>
      <c r="F723" s="22" t="str">
        <f t="shared" si="33"/>
        <v>NOVEMBRE</v>
      </c>
      <c r="G723" s="55">
        <v>43041</v>
      </c>
      <c r="H723" s="55">
        <v>43044</v>
      </c>
      <c r="I723" s="22">
        <f t="shared" si="34"/>
        <v>3</v>
      </c>
      <c r="J723" s="63">
        <v>160.99</v>
      </c>
      <c r="K723" s="74" t="s">
        <v>56</v>
      </c>
      <c r="M723" s="23" t="str">
        <f t="shared" si="35"/>
        <v/>
      </c>
    </row>
    <row r="724" spans="1:13">
      <c r="A724" s="12" t="s">
        <v>76</v>
      </c>
      <c r="B724" s="22" t="s">
        <v>20</v>
      </c>
      <c r="C724" s="53" t="s">
        <v>59</v>
      </c>
      <c r="D724" s="53" t="s">
        <v>84</v>
      </c>
      <c r="E724" s="53"/>
      <c r="F724" s="22" t="str">
        <f t="shared" si="33"/>
        <v>NOVEMBRE</v>
      </c>
      <c r="G724" s="55">
        <v>43041</v>
      </c>
      <c r="H724" s="55">
        <v>43044</v>
      </c>
      <c r="I724" s="22">
        <f t="shared" si="34"/>
        <v>3</v>
      </c>
      <c r="J724" s="63">
        <v>124.29999999999998</v>
      </c>
      <c r="K724" s="74" t="s">
        <v>56</v>
      </c>
      <c r="M724" s="23" t="str">
        <f t="shared" si="35"/>
        <v/>
      </c>
    </row>
    <row r="725" spans="1:13">
      <c r="A725" s="12" t="s">
        <v>63</v>
      </c>
      <c r="B725" s="22" t="s">
        <v>20</v>
      </c>
      <c r="C725" s="53" t="s">
        <v>58</v>
      </c>
      <c r="D725" s="53" t="s">
        <v>106</v>
      </c>
      <c r="E725" s="53"/>
      <c r="F725" s="22" t="str">
        <f t="shared" si="33"/>
        <v>NOVEMBRE</v>
      </c>
      <c r="G725" s="55">
        <v>43042</v>
      </c>
      <c r="H725" s="55">
        <v>43046</v>
      </c>
      <c r="I725" s="22">
        <f t="shared" si="34"/>
        <v>4</v>
      </c>
      <c r="J725" s="63">
        <v>169.66</v>
      </c>
      <c r="K725" s="74" t="s">
        <v>56</v>
      </c>
      <c r="M725" s="23" t="str">
        <f t="shared" si="35"/>
        <v/>
      </c>
    </row>
    <row r="726" spans="1:13">
      <c r="A726" s="12" t="s">
        <v>74</v>
      </c>
      <c r="B726" s="22" t="s">
        <v>20</v>
      </c>
      <c r="C726" s="53" t="s">
        <v>58</v>
      </c>
      <c r="D726" s="53" t="s">
        <v>89</v>
      </c>
      <c r="E726" s="53"/>
      <c r="F726" s="22" t="str">
        <f t="shared" si="33"/>
        <v>NOVEMBRE</v>
      </c>
      <c r="G726" s="55">
        <v>43042</v>
      </c>
      <c r="H726" s="55">
        <v>43045</v>
      </c>
      <c r="I726" s="22">
        <f t="shared" si="34"/>
        <v>3</v>
      </c>
      <c r="J726" s="63">
        <v>134.96</v>
      </c>
      <c r="K726" s="74" t="s">
        <v>56</v>
      </c>
      <c r="M726" s="23" t="str">
        <f t="shared" si="35"/>
        <v/>
      </c>
    </row>
    <row r="727" spans="1:13">
      <c r="A727" s="12" t="s">
        <v>70</v>
      </c>
      <c r="B727" s="22" t="s">
        <v>20</v>
      </c>
      <c r="C727" s="53" t="s">
        <v>58</v>
      </c>
      <c r="D727" s="53" t="s">
        <v>93</v>
      </c>
      <c r="E727" s="53"/>
      <c r="F727" s="22" t="str">
        <f t="shared" si="33"/>
        <v>NOVEMBRE</v>
      </c>
      <c r="G727" s="55">
        <v>43043</v>
      </c>
      <c r="H727" s="55">
        <v>43064</v>
      </c>
      <c r="I727" s="22">
        <f t="shared" si="34"/>
        <v>21</v>
      </c>
      <c r="J727" s="63">
        <v>930.26</v>
      </c>
      <c r="K727" s="74" t="s">
        <v>56</v>
      </c>
      <c r="M727" s="23" t="str">
        <f t="shared" si="35"/>
        <v/>
      </c>
    </row>
    <row r="728" spans="1:13">
      <c r="A728" s="12" t="s">
        <v>72</v>
      </c>
      <c r="B728" s="22" t="s">
        <v>20</v>
      </c>
      <c r="C728" s="53" t="s">
        <v>59</v>
      </c>
      <c r="D728" s="53" t="s">
        <v>91</v>
      </c>
      <c r="E728" s="53"/>
      <c r="F728" s="22" t="str">
        <f t="shared" si="33"/>
        <v>NOVEMBRE</v>
      </c>
      <c r="G728" s="55">
        <v>43043</v>
      </c>
      <c r="H728" s="55">
        <v>43046</v>
      </c>
      <c r="I728" s="22">
        <f t="shared" si="34"/>
        <v>3</v>
      </c>
      <c r="J728" s="63">
        <v>148.19</v>
      </c>
      <c r="K728" s="74" t="s">
        <v>56</v>
      </c>
      <c r="M728" s="23" t="str">
        <f t="shared" si="35"/>
        <v/>
      </c>
    </row>
    <row r="729" spans="1:13">
      <c r="A729" s="12" t="s">
        <v>68</v>
      </c>
      <c r="B729" s="22" t="s">
        <v>20</v>
      </c>
      <c r="C729" s="53" t="s">
        <v>58</v>
      </c>
      <c r="D729" s="53" t="s">
        <v>92</v>
      </c>
      <c r="E729" s="53"/>
      <c r="F729" s="22" t="str">
        <f t="shared" si="33"/>
        <v>NOVEMBRE</v>
      </c>
      <c r="G729" s="55">
        <v>43044</v>
      </c>
      <c r="H729" s="55">
        <v>43047</v>
      </c>
      <c r="I729" s="22">
        <f t="shared" si="34"/>
        <v>3</v>
      </c>
      <c r="J729" s="63">
        <v>149.41999999999999</v>
      </c>
      <c r="K729" s="74" t="s">
        <v>56</v>
      </c>
      <c r="M729" s="23" t="str">
        <f t="shared" si="35"/>
        <v/>
      </c>
    </row>
    <row r="730" spans="1:13">
      <c r="A730" s="12" t="s">
        <v>79</v>
      </c>
      <c r="B730" s="22" t="s">
        <v>20</v>
      </c>
      <c r="C730" s="53" t="s">
        <v>58</v>
      </c>
      <c r="D730" s="53" t="s">
        <v>89</v>
      </c>
      <c r="E730" s="53"/>
      <c r="F730" s="22" t="str">
        <f t="shared" si="33"/>
        <v>NOVEMBRE</v>
      </c>
      <c r="G730" s="55">
        <v>43044</v>
      </c>
      <c r="H730" s="55">
        <v>43049</v>
      </c>
      <c r="I730" s="22">
        <f t="shared" si="34"/>
        <v>5</v>
      </c>
      <c r="J730" s="63">
        <v>279.56</v>
      </c>
      <c r="K730" s="74" t="s">
        <v>56</v>
      </c>
      <c r="M730" s="23" t="str">
        <f t="shared" si="35"/>
        <v/>
      </c>
    </row>
    <row r="731" spans="1:13">
      <c r="A731" s="12" t="s">
        <v>66</v>
      </c>
      <c r="B731" s="22" t="s">
        <v>20</v>
      </c>
      <c r="C731" s="53" t="s">
        <v>58</v>
      </c>
      <c r="D731" s="53" t="s">
        <v>90</v>
      </c>
      <c r="E731" s="53"/>
      <c r="F731" s="22" t="str">
        <f t="shared" si="33"/>
        <v>NOVEMBRE</v>
      </c>
      <c r="G731" s="55">
        <v>43045</v>
      </c>
      <c r="H731" s="55">
        <v>43051</v>
      </c>
      <c r="I731" s="22">
        <f t="shared" si="34"/>
        <v>6</v>
      </c>
      <c r="J731" s="63">
        <v>286.31</v>
      </c>
      <c r="K731" s="74" t="s">
        <v>56</v>
      </c>
      <c r="M731" s="23" t="str">
        <f t="shared" si="35"/>
        <v/>
      </c>
    </row>
    <row r="732" spans="1:13">
      <c r="A732" s="12" t="s">
        <v>74</v>
      </c>
      <c r="B732" s="22" t="s">
        <v>20</v>
      </c>
      <c r="C732" s="53" t="s">
        <v>57</v>
      </c>
      <c r="D732" s="53" t="s">
        <v>105</v>
      </c>
      <c r="E732" s="53"/>
      <c r="F732" s="22" t="str">
        <f t="shared" si="33"/>
        <v>NOVEMBRE</v>
      </c>
      <c r="G732" s="55">
        <v>43045</v>
      </c>
      <c r="H732" s="55">
        <v>43048</v>
      </c>
      <c r="I732" s="22">
        <f t="shared" si="34"/>
        <v>3</v>
      </c>
      <c r="J732" s="63">
        <v>145.71428571428572</v>
      </c>
      <c r="K732" s="74" t="s">
        <v>56</v>
      </c>
      <c r="M732" s="23" t="str">
        <f t="shared" si="35"/>
        <v/>
      </c>
    </row>
    <row r="733" spans="1:13">
      <c r="A733" s="12" t="s">
        <v>76</v>
      </c>
      <c r="B733" s="22" t="s">
        <v>20</v>
      </c>
      <c r="C733" s="53" t="s">
        <v>59</v>
      </c>
      <c r="D733" s="53" t="s">
        <v>83</v>
      </c>
      <c r="E733" s="53"/>
      <c r="F733" s="22" t="str">
        <f t="shared" si="33"/>
        <v>NOVEMBRE</v>
      </c>
      <c r="G733" s="55">
        <v>43045</v>
      </c>
      <c r="H733" s="55">
        <v>43051</v>
      </c>
      <c r="I733" s="22">
        <f t="shared" si="34"/>
        <v>6</v>
      </c>
      <c r="J733" s="63">
        <v>228.20999999999998</v>
      </c>
      <c r="K733" s="74" t="s">
        <v>56</v>
      </c>
      <c r="M733" s="23" t="str">
        <f t="shared" si="35"/>
        <v/>
      </c>
    </row>
    <row r="734" spans="1:13">
      <c r="A734" s="12" t="s">
        <v>63</v>
      </c>
      <c r="B734" s="22" t="s">
        <v>20</v>
      </c>
      <c r="C734" s="53" t="s">
        <v>58</v>
      </c>
      <c r="D734" s="53" t="s">
        <v>95</v>
      </c>
      <c r="E734" s="53"/>
      <c r="F734" s="22" t="str">
        <f t="shared" si="33"/>
        <v>NOVEMBRE</v>
      </c>
      <c r="G734" s="55">
        <v>43046</v>
      </c>
      <c r="H734" s="55">
        <v>43049</v>
      </c>
      <c r="I734" s="22">
        <f t="shared" si="34"/>
        <v>3</v>
      </c>
      <c r="J734" s="63">
        <v>140.74</v>
      </c>
      <c r="K734" s="74" t="s">
        <v>56</v>
      </c>
      <c r="M734" s="23" t="str">
        <f t="shared" si="35"/>
        <v/>
      </c>
    </row>
    <row r="735" spans="1:13">
      <c r="A735" s="12" t="s">
        <v>72</v>
      </c>
      <c r="B735" s="22" t="s">
        <v>22</v>
      </c>
      <c r="C735" s="53" t="s">
        <v>59</v>
      </c>
      <c r="D735" s="53" t="s">
        <v>94</v>
      </c>
      <c r="E735" s="53"/>
      <c r="F735" s="22" t="str">
        <f t="shared" si="33"/>
        <v>NOVEMBRE</v>
      </c>
      <c r="G735" s="55">
        <v>43046</v>
      </c>
      <c r="H735" s="55">
        <v>43048</v>
      </c>
      <c r="I735" s="22">
        <f t="shared" si="34"/>
        <v>2</v>
      </c>
      <c r="J735" s="63">
        <v>140.4</v>
      </c>
      <c r="M735" s="23" t="str">
        <f t="shared" si="35"/>
        <v/>
      </c>
    </row>
    <row r="736" spans="1:13">
      <c r="A736" s="12" t="s">
        <v>72</v>
      </c>
      <c r="B736" s="22" t="s">
        <v>20</v>
      </c>
      <c r="C736" s="53" t="s">
        <v>59</v>
      </c>
      <c r="D736" s="53" t="s">
        <v>95</v>
      </c>
      <c r="E736" s="53"/>
      <c r="F736" s="22" t="str">
        <f t="shared" si="33"/>
        <v>NOVEMBRE</v>
      </c>
      <c r="G736" s="55">
        <v>43048</v>
      </c>
      <c r="H736" s="55">
        <v>43051</v>
      </c>
      <c r="I736" s="22">
        <f t="shared" si="34"/>
        <v>3</v>
      </c>
      <c r="J736" s="63">
        <v>158.87</v>
      </c>
      <c r="K736" s="74" t="s">
        <v>56</v>
      </c>
      <c r="M736" s="23" t="str">
        <f t="shared" si="35"/>
        <v/>
      </c>
    </row>
    <row r="737" spans="1:13">
      <c r="A737" s="12" t="s">
        <v>63</v>
      </c>
      <c r="B737" s="22" t="s">
        <v>20</v>
      </c>
      <c r="C737" s="53" t="s">
        <v>58</v>
      </c>
      <c r="D737" s="53" t="s">
        <v>88</v>
      </c>
      <c r="E737" s="53"/>
      <c r="F737" s="22" t="str">
        <f t="shared" si="33"/>
        <v>NOVEMBRE</v>
      </c>
      <c r="G737" s="55">
        <v>43049</v>
      </c>
      <c r="H737" s="55">
        <v>43052</v>
      </c>
      <c r="I737" s="22">
        <f t="shared" si="34"/>
        <v>3</v>
      </c>
      <c r="J737" s="63">
        <v>134.96</v>
      </c>
      <c r="K737" s="74" t="s">
        <v>56</v>
      </c>
      <c r="M737" s="23" t="str">
        <f t="shared" si="35"/>
        <v/>
      </c>
    </row>
    <row r="738" spans="1:13">
      <c r="A738" s="12" t="s">
        <v>68</v>
      </c>
      <c r="B738" s="22" t="s">
        <v>20</v>
      </c>
      <c r="C738" s="53" t="s">
        <v>58</v>
      </c>
      <c r="D738" s="53" t="s">
        <v>82</v>
      </c>
      <c r="E738" s="53"/>
      <c r="F738" s="22" t="str">
        <f t="shared" si="33"/>
        <v>NOVEMBRE</v>
      </c>
      <c r="G738" s="55">
        <v>43049</v>
      </c>
      <c r="H738" s="55">
        <v>43053</v>
      </c>
      <c r="I738" s="22">
        <f t="shared" si="34"/>
        <v>4</v>
      </c>
      <c r="J738" s="63">
        <v>219.79</v>
      </c>
      <c r="K738" s="74" t="s">
        <v>56</v>
      </c>
      <c r="M738" s="23" t="str">
        <f t="shared" si="35"/>
        <v/>
      </c>
    </row>
    <row r="739" spans="1:13">
      <c r="A739" s="12" t="s">
        <v>74</v>
      </c>
      <c r="B739" s="22" t="s">
        <v>20</v>
      </c>
      <c r="C739" s="53" t="s">
        <v>58</v>
      </c>
      <c r="D739" s="53" t="s">
        <v>87</v>
      </c>
      <c r="E739" s="53"/>
      <c r="F739" s="22" t="str">
        <f t="shared" si="33"/>
        <v>NOVEMBRE</v>
      </c>
      <c r="G739" s="55">
        <v>43049</v>
      </c>
      <c r="H739" s="55">
        <v>43052</v>
      </c>
      <c r="I739" s="22">
        <f t="shared" si="34"/>
        <v>3</v>
      </c>
      <c r="J739" s="63">
        <v>134.96</v>
      </c>
      <c r="K739" s="74" t="s">
        <v>56</v>
      </c>
      <c r="M739" s="23" t="str">
        <f t="shared" si="35"/>
        <v/>
      </c>
    </row>
    <row r="740" spans="1:13">
      <c r="A740" s="12" t="s">
        <v>79</v>
      </c>
      <c r="B740" s="22" t="s">
        <v>20</v>
      </c>
      <c r="C740" s="53" t="s">
        <v>58</v>
      </c>
      <c r="D740" s="53" t="s">
        <v>82</v>
      </c>
      <c r="E740" s="53"/>
      <c r="F740" s="22" t="str">
        <f t="shared" si="33"/>
        <v>NOVEMBRE</v>
      </c>
      <c r="G740" s="55">
        <v>43050</v>
      </c>
      <c r="H740" s="55">
        <v>43053</v>
      </c>
      <c r="I740" s="22">
        <f t="shared" si="34"/>
        <v>3</v>
      </c>
      <c r="J740" s="63">
        <v>177.38</v>
      </c>
      <c r="K740" s="74" t="s">
        <v>56</v>
      </c>
      <c r="M740" s="23" t="str">
        <f t="shared" si="35"/>
        <v/>
      </c>
    </row>
    <row r="741" spans="1:13">
      <c r="A741" s="12" t="s">
        <v>76</v>
      </c>
      <c r="B741" s="22" t="s">
        <v>20</v>
      </c>
      <c r="C741" s="53" t="s">
        <v>58</v>
      </c>
      <c r="D741" s="53" t="s">
        <v>94</v>
      </c>
      <c r="E741" s="53"/>
      <c r="F741" s="22" t="str">
        <f t="shared" si="33"/>
        <v>NOVEMBRE</v>
      </c>
      <c r="G741" s="55">
        <v>43051</v>
      </c>
      <c r="H741" s="55">
        <v>43055</v>
      </c>
      <c r="I741" s="22">
        <f t="shared" si="34"/>
        <v>4</v>
      </c>
      <c r="J741" s="63">
        <v>154.24</v>
      </c>
      <c r="K741" s="74" t="s">
        <v>56</v>
      </c>
      <c r="M741" s="23" t="str">
        <f t="shared" si="35"/>
        <v/>
      </c>
    </row>
    <row r="742" spans="1:13">
      <c r="A742" s="12" t="s">
        <v>72</v>
      </c>
      <c r="B742" s="22" t="s">
        <v>20</v>
      </c>
      <c r="C742" s="53" t="s">
        <v>58</v>
      </c>
      <c r="D742" s="53" t="s">
        <v>84</v>
      </c>
      <c r="E742" s="53"/>
      <c r="F742" s="22" t="str">
        <f t="shared" si="33"/>
        <v>NOVEMBRE</v>
      </c>
      <c r="G742" s="55">
        <v>43052</v>
      </c>
      <c r="H742" s="55">
        <v>43055</v>
      </c>
      <c r="I742" s="22">
        <f t="shared" si="34"/>
        <v>3</v>
      </c>
      <c r="J742" s="63">
        <v>232.32</v>
      </c>
      <c r="K742" s="74" t="s">
        <v>56</v>
      </c>
      <c r="M742" s="23" t="str">
        <f t="shared" si="35"/>
        <v/>
      </c>
    </row>
    <row r="743" spans="1:13">
      <c r="A743" s="12" t="s">
        <v>74</v>
      </c>
      <c r="B743" s="22" t="s">
        <v>20</v>
      </c>
      <c r="C743" s="53" t="s">
        <v>57</v>
      </c>
      <c r="D743" s="53" t="s">
        <v>104</v>
      </c>
      <c r="E743" s="53"/>
      <c r="F743" s="22" t="str">
        <f t="shared" si="33"/>
        <v>NOVEMBRE</v>
      </c>
      <c r="G743" s="55">
        <v>43052</v>
      </c>
      <c r="H743" s="55">
        <v>43055</v>
      </c>
      <c r="I743" s="22">
        <f t="shared" si="34"/>
        <v>3</v>
      </c>
      <c r="J743" s="63">
        <v>145.71428571428572</v>
      </c>
      <c r="K743" s="74" t="s">
        <v>56</v>
      </c>
      <c r="M743" s="23" t="str">
        <f t="shared" si="35"/>
        <v/>
      </c>
    </row>
    <row r="744" spans="1:13">
      <c r="A744" s="12" t="s">
        <v>63</v>
      </c>
      <c r="B744" s="22" t="s">
        <v>20</v>
      </c>
      <c r="C744" s="53" t="s">
        <v>59</v>
      </c>
      <c r="D744" s="53" t="s">
        <v>82</v>
      </c>
      <c r="E744" s="53"/>
      <c r="F744" s="22" t="str">
        <f t="shared" si="33"/>
        <v>NOVEMBRE</v>
      </c>
      <c r="G744" s="55">
        <v>43053</v>
      </c>
      <c r="H744" s="55">
        <v>43056</v>
      </c>
      <c r="I744" s="22">
        <f t="shared" si="34"/>
        <v>3</v>
      </c>
      <c r="J744" s="63">
        <v>147.21</v>
      </c>
      <c r="K744" s="74" t="s">
        <v>56</v>
      </c>
      <c r="M744" s="23" t="str">
        <f t="shared" si="35"/>
        <v/>
      </c>
    </row>
    <row r="745" spans="1:13">
      <c r="A745" s="12" t="s">
        <v>66</v>
      </c>
      <c r="B745" s="22" t="s">
        <v>20</v>
      </c>
      <c r="C745" s="53" t="s">
        <v>58</v>
      </c>
      <c r="D745" s="53" t="s">
        <v>93</v>
      </c>
      <c r="E745" s="53"/>
      <c r="F745" s="22" t="str">
        <f t="shared" si="33"/>
        <v>NOVEMBRE</v>
      </c>
      <c r="G745" s="55">
        <v>43053</v>
      </c>
      <c r="H745" s="55">
        <v>43056</v>
      </c>
      <c r="I745" s="22">
        <f t="shared" si="34"/>
        <v>3</v>
      </c>
      <c r="J745" s="63">
        <v>149.41999999999999</v>
      </c>
      <c r="K745" s="74" t="s">
        <v>56</v>
      </c>
      <c r="M745" s="23" t="str">
        <f t="shared" si="35"/>
        <v/>
      </c>
    </row>
    <row r="746" spans="1:13">
      <c r="A746" s="12" t="s">
        <v>68</v>
      </c>
      <c r="B746" s="22" t="s">
        <v>20</v>
      </c>
      <c r="C746" s="53" t="s">
        <v>59</v>
      </c>
      <c r="D746" s="53" t="s">
        <v>86</v>
      </c>
      <c r="E746" s="53"/>
      <c r="F746" s="22" t="str">
        <f t="shared" si="33"/>
        <v>NOVEMBRE</v>
      </c>
      <c r="G746" s="55">
        <v>43053</v>
      </c>
      <c r="H746" s="55">
        <v>43055</v>
      </c>
      <c r="I746" s="22">
        <f t="shared" si="34"/>
        <v>2</v>
      </c>
      <c r="J746" s="63">
        <v>130.13</v>
      </c>
      <c r="K746" s="74" t="s">
        <v>56</v>
      </c>
      <c r="M746" s="23" t="str">
        <f t="shared" si="35"/>
        <v/>
      </c>
    </row>
    <row r="747" spans="1:13">
      <c r="A747" s="12" t="s">
        <v>79</v>
      </c>
      <c r="B747" s="22" t="s">
        <v>20</v>
      </c>
      <c r="C747" s="53" t="s">
        <v>59</v>
      </c>
      <c r="D747" s="53" t="s">
        <v>92</v>
      </c>
      <c r="E747" s="53"/>
      <c r="F747" s="22" t="str">
        <f t="shared" si="33"/>
        <v>NOVEMBRE</v>
      </c>
      <c r="G747" s="55">
        <v>43053</v>
      </c>
      <c r="H747" s="55">
        <v>43055</v>
      </c>
      <c r="I747" s="22">
        <f t="shared" si="34"/>
        <v>2</v>
      </c>
      <c r="J747" s="63">
        <v>136.53</v>
      </c>
      <c r="K747" s="74" t="s">
        <v>56</v>
      </c>
      <c r="M747" s="23" t="str">
        <f t="shared" si="35"/>
        <v/>
      </c>
    </row>
    <row r="748" spans="1:13">
      <c r="A748" s="12" t="s">
        <v>68</v>
      </c>
      <c r="B748" s="22" t="s">
        <v>20</v>
      </c>
      <c r="C748" s="53" t="s">
        <v>58</v>
      </c>
      <c r="D748" s="53" t="s">
        <v>105</v>
      </c>
      <c r="E748" s="53"/>
      <c r="F748" s="22" t="str">
        <f t="shared" si="33"/>
        <v>NOVEMBRE</v>
      </c>
      <c r="G748" s="55">
        <v>43055</v>
      </c>
      <c r="H748" s="55">
        <v>43058</v>
      </c>
      <c r="I748" s="22">
        <f t="shared" si="34"/>
        <v>3</v>
      </c>
      <c r="J748" s="63">
        <v>165.81</v>
      </c>
      <c r="K748" s="74" t="s">
        <v>56</v>
      </c>
      <c r="M748" s="23" t="str">
        <f t="shared" si="35"/>
        <v/>
      </c>
    </row>
    <row r="749" spans="1:13">
      <c r="A749" s="12" t="s">
        <v>72</v>
      </c>
      <c r="B749" s="22" t="s">
        <v>20</v>
      </c>
      <c r="C749" s="53" t="s">
        <v>58</v>
      </c>
      <c r="D749" s="53" t="s">
        <v>88</v>
      </c>
      <c r="E749" s="53"/>
      <c r="F749" s="22" t="str">
        <f t="shared" si="33"/>
        <v>NOVEMBRE</v>
      </c>
      <c r="G749" s="55">
        <v>43055</v>
      </c>
      <c r="H749" s="55">
        <v>43058</v>
      </c>
      <c r="I749" s="22">
        <f t="shared" si="34"/>
        <v>3</v>
      </c>
      <c r="J749" s="63">
        <v>264.14</v>
      </c>
      <c r="K749" s="74" t="s">
        <v>56</v>
      </c>
      <c r="M749" s="23" t="str">
        <f t="shared" si="35"/>
        <v/>
      </c>
    </row>
    <row r="750" spans="1:13">
      <c r="A750" s="12" t="s">
        <v>63</v>
      </c>
      <c r="B750" s="22" t="s">
        <v>20</v>
      </c>
      <c r="C750" s="53" t="s">
        <v>58</v>
      </c>
      <c r="D750" s="53" t="s">
        <v>91</v>
      </c>
      <c r="E750" s="53"/>
      <c r="F750" s="22" t="str">
        <f t="shared" si="33"/>
        <v>NOVEMBRE</v>
      </c>
      <c r="G750" s="55">
        <v>43056</v>
      </c>
      <c r="H750" s="55">
        <v>43059</v>
      </c>
      <c r="I750" s="22">
        <f t="shared" si="34"/>
        <v>3</v>
      </c>
      <c r="J750" s="63">
        <v>134.96</v>
      </c>
      <c r="K750" s="74" t="s">
        <v>56</v>
      </c>
      <c r="M750" s="23" t="str">
        <f t="shared" si="35"/>
        <v/>
      </c>
    </row>
    <row r="751" spans="1:13">
      <c r="A751" s="12" t="s">
        <v>66</v>
      </c>
      <c r="B751" s="22" t="s">
        <v>20</v>
      </c>
      <c r="C751" s="53" t="s">
        <v>59</v>
      </c>
      <c r="D751" s="53" t="s">
        <v>107</v>
      </c>
      <c r="E751" s="53"/>
      <c r="F751" s="22" t="str">
        <f t="shared" si="33"/>
        <v>NOVEMBRE</v>
      </c>
      <c r="G751" s="55">
        <v>43056</v>
      </c>
      <c r="H751" s="55">
        <v>43059</v>
      </c>
      <c r="I751" s="22">
        <f t="shared" si="34"/>
        <v>3</v>
      </c>
      <c r="J751" s="63">
        <v>175.66</v>
      </c>
      <c r="K751" s="74" t="s">
        <v>56</v>
      </c>
      <c r="M751" s="23" t="str">
        <f t="shared" si="35"/>
        <v/>
      </c>
    </row>
    <row r="752" spans="1:13">
      <c r="A752" s="12" t="s">
        <v>79</v>
      </c>
      <c r="B752" s="22" t="s">
        <v>20</v>
      </c>
      <c r="C752" s="53" t="s">
        <v>59</v>
      </c>
      <c r="D752" s="53" t="s">
        <v>93</v>
      </c>
      <c r="E752" s="53"/>
      <c r="F752" s="22" t="str">
        <f t="shared" si="33"/>
        <v>NOVEMBRE</v>
      </c>
      <c r="G752" s="55">
        <v>43056</v>
      </c>
      <c r="H752" s="55">
        <v>43058</v>
      </c>
      <c r="I752" s="22">
        <f t="shared" si="34"/>
        <v>2</v>
      </c>
      <c r="J752" s="63">
        <v>136.53</v>
      </c>
      <c r="K752" s="74" t="s">
        <v>56</v>
      </c>
      <c r="M752" s="23" t="str">
        <f t="shared" si="35"/>
        <v/>
      </c>
    </row>
    <row r="753" spans="1:13">
      <c r="A753" s="12" t="s">
        <v>72</v>
      </c>
      <c r="B753" s="22" t="s">
        <v>20</v>
      </c>
      <c r="C753" s="54" t="s">
        <v>59</v>
      </c>
      <c r="D753" s="54" t="s">
        <v>122</v>
      </c>
      <c r="E753" s="53"/>
      <c r="F753" s="22" t="str">
        <f t="shared" si="33"/>
        <v>DECEMBRE</v>
      </c>
      <c r="G753" s="55">
        <v>43056</v>
      </c>
      <c r="H753" s="55">
        <v>43070</v>
      </c>
      <c r="I753" s="22">
        <f t="shared" si="34"/>
        <v>14</v>
      </c>
      <c r="J753" s="57">
        <v>336</v>
      </c>
      <c r="K753" s="74" t="s">
        <v>56</v>
      </c>
      <c r="M753" s="23" t="str">
        <f t="shared" si="35"/>
        <v>X</v>
      </c>
    </row>
    <row r="754" spans="1:13">
      <c r="A754" s="12" t="s">
        <v>76</v>
      </c>
      <c r="B754" s="22" t="s">
        <v>20</v>
      </c>
      <c r="C754" s="53" t="s">
        <v>59</v>
      </c>
      <c r="D754" s="53" t="s">
        <v>83</v>
      </c>
      <c r="E754" s="53"/>
      <c r="F754" s="22" t="str">
        <f t="shared" si="33"/>
        <v>NOVEMBRE</v>
      </c>
      <c r="G754" s="55">
        <v>43057</v>
      </c>
      <c r="H754" s="55">
        <v>43060</v>
      </c>
      <c r="I754" s="22">
        <f t="shared" si="34"/>
        <v>3</v>
      </c>
      <c r="J754" s="63">
        <v>121.39</v>
      </c>
      <c r="K754" s="74" t="s">
        <v>56</v>
      </c>
      <c r="M754" s="23" t="str">
        <f t="shared" si="35"/>
        <v/>
      </c>
    </row>
    <row r="755" spans="1:13">
      <c r="A755" s="12" t="s">
        <v>79</v>
      </c>
      <c r="B755" s="22" t="s">
        <v>20</v>
      </c>
      <c r="C755" s="53" t="s">
        <v>59</v>
      </c>
      <c r="D755" s="53" t="s">
        <v>87</v>
      </c>
      <c r="E755" s="53"/>
      <c r="F755" s="22" t="str">
        <f t="shared" si="33"/>
        <v>NOVEMBRE</v>
      </c>
      <c r="G755" s="55">
        <v>43058</v>
      </c>
      <c r="H755" s="55">
        <v>43062</v>
      </c>
      <c r="I755" s="22">
        <f t="shared" si="34"/>
        <v>4</v>
      </c>
      <c r="J755" s="63">
        <v>259.86</v>
      </c>
      <c r="K755" s="74" t="s">
        <v>56</v>
      </c>
      <c r="M755" s="23" t="str">
        <f t="shared" si="35"/>
        <v/>
      </c>
    </row>
    <row r="756" spans="1:13">
      <c r="A756" s="12" t="s">
        <v>63</v>
      </c>
      <c r="B756" s="22" t="s">
        <v>20</v>
      </c>
      <c r="C756" s="53" t="s">
        <v>58</v>
      </c>
      <c r="D756" s="53" t="s">
        <v>90</v>
      </c>
      <c r="E756" s="53"/>
      <c r="F756" s="22" t="str">
        <f t="shared" si="33"/>
        <v>NOVEMBRE</v>
      </c>
      <c r="G756" s="55">
        <v>43059</v>
      </c>
      <c r="H756" s="55">
        <v>43063</v>
      </c>
      <c r="I756" s="22">
        <f t="shared" si="34"/>
        <v>4</v>
      </c>
      <c r="J756" s="63">
        <v>202.44</v>
      </c>
      <c r="K756" s="74" t="s">
        <v>56</v>
      </c>
      <c r="M756" s="23" t="str">
        <f t="shared" si="35"/>
        <v/>
      </c>
    </row>
    <row r="757" spans="1:13">
      <c r="A757" s="12" t="s">
        <v>72</v>
      </c>
      <c r="B757" s="22" t="s">
        <v>20</v>
      </c>
      <c r="C757" s="53" t="s">
        <v>59</v>
      </c>
      <c r="D757" s="53" t="s">
        <v>84</v>
      </c>
      <c r="E757" s="53"/>
      <c r="F757" s="22" t="str">
        <f t="shared" si="33"/>
        <v>NOVEMBRE</v>
      </c>
      <c r="G757" s="55">
        <v>43059</v>
      </c>
      <c r="H757" s="55">
        <v>43063</v>
      </c>
      <c r="I757" s="22">
        <f t="shared" si="34"/>
        <v>4</v>
      </c>
      <c r="J757" s="63">
        <v>189.94</v>
      </c>
      <c r="K757" s="74" t="s">
        <v>56</v>
      </c>
      <c r="M757" s="23" t="str">
        <f t="shared" si="35"/>
        <v/>
      </c>
    </row>
    <row r="758" spans="1:13">
      <c r="A758" s="12" t="s">
        <v>74</v>
      </c>
      <c r="B758" s="22" t="s">
        <v>20</v>
      </c>
      <c r="C758" s="53" t="s">
        <v>57</v>
      </c>
      <c r="D758" s="53" t="s">
        <v>106</v>
      </c>
      <c r="E758" s="53"/>
      <c r="F758" s="22" t="str">
        <f t="shared" si="33"/>
        <v>NOVEMBRE</v>
      </c>
      <c r="G758" s="55">
        <v>43059</v>
      </c>
      <c r="H758" s="55">
        <v>43062</v>
      </c>
      <c r="I758" s="22">
        <f t="shared" si="34"/>
        <v>3</v>
      </c>
      <c r="J758" s="63">
        <v>145.71428571428572</v>
      </c>
      <c r="K758" s="74" t="s">
        <v>56</v>
      </c>
      <c r="M758" s="23" t="str">
        <f t="shared" si="35"/>
        <v/>
      </c>
    </row>
    <row r="759" spans="1:13">
      <c r="A759" s="12" t="s">
        <v>68</v>
      </c>
      <c r="B759" s="22" t="s">
        <v>20</v>
      </c>
      <c r="C759" s="53" t="s">
        <v>59</v>
      </c>
      <c r="D759" s="53" t="s">
        <v>83</v>
      </c>
      <c r="E759" s="53"/>
      <c r="F759" s="22" t="str">
        <f t="shared" si="33"/>
        <v>NOVEMBRE</v>
      </c>
      <c r="G759" s="55">
        <v>43060</v>
      </c>
      <c r="H759" s="55">
        <v>43064</v>
      </c>
      <c r="I759" s="22">
        <f t="shared" si="34"/>
        <v>4</v>
      </c>
      <c r="J759" s="63">
        <v>183.54</v>
      </c>
      <c r="K759" s="74" t="s">
        <v>56</v>
      </c>
      <c r="M759" s="23" t="str">
        <f t="shared" si="35"/>
        <v/>
      </c>
    </row>
    <row r="760" spans="1:13">
      <c r="A760" s="12" t="s">
        <v>76</v>
      </c>
      <c r="B760" s="22" t="s">
        <v>20</v>
      </c>
      <c r="C760" s="53" t="s">
        <v>58</v>
      </c>
      <c r="D760" s="53" t="s">
        <v>91</v>
      </c>
      <c r="E760" s="53"/>
      <c r="F760" s="22" t="str">
        <f t="shared" si="33"/>
        <v>NOVEMBRE</v>
      </c>
      <c r="G760" s="55">
        <v>43061</v>
      </c>
      <c r="H760" s="55">
        <v>43065</v>
      </c>
      <c r="I760" s="22">
        <f t="shared" si="34"/>
        <v>4</v>
      </c>
      <c r="J760" s="63">
        <v>212.08</v>
      </c>
      <c r="K760" s="74" t="s">
        <v>56</v>
      </c>
      <c r="M760" s="23" t="str">
        <f t="shared" si="35"/>
        <v/>
      </c>
    </row>
    <row r="761" spans="1:13">
      <c r="A761" s="12" t="s">
        <v>66</v>
      </c>
      <c r="B761" s="22" t="s">
        <v>20</v>
      </c>
      <c r="C761" s="53" t="s">
        <v>58</v>
      </c>
      <c r="D761" s="53" t="s">
        <v>86</v>
      </c>
      <c r="E761" s="53"/>
      <c r="F761" s="22" t="str">
        <f t="shared" si="33"/>
        <v>NOVEMBRE</v>
      </c>
      <c r="G761" s="55">
        <v>43062</v>
      </c>
      <c r="H761" s="55">
        <v>43066</v>
      </c>
      <c r="I761" s="22">
        <f t="shared" si="34"/>
        <v>4</v>
      </c>
      <c r="J761" s="63">
        <v>250.64</v>
      </c>
      <c r="K761" s="74" t="s">
        <v>56</v>
      </c>
      <c r="M761" s="23" t="str">
        <f t="shared" si="35"/>
        <v/>
      </c>
    </row>
    <row r="762" spans="1:13">
      <c r="A762" s="12" t="s">
        <v>79</v>
      </c>
      <c r="B762" s="22" t="s">
        <v>20</v>
      </c>
      <c r="C762" s="53" t="s">
        <v>59</v>
      </c>
      <c r="D762" s="53" t="s">
        <v>87</v>
      </c>
      <c r="E762" s="53"/>
      <c r="F762" s="22" t="str">
        <f t="shared" si="33"/>
        <v>NOVEMBRE</v>
      </c>
      <c r="G762" s="55">
        <v>43062</v>
      </c>
      <c r="H762" s="55">
        <v>43065</v>
      </c>
      <c r="I762" s="22">
        <f t="shared" si="34"/>
        <v>3</v>
      </c>
      <c r="J762" s="63">
        <v>194.8</v>
      </c>
      <c r="K762" s="74" t="s">
        <v>56</v>
      </c>
      <c r="M762" s="23" t="str">
        <f t="shared" si="35"/>
        <v/>
      </c>
    </row>
    <row r="763" spans="1:13">
      <c r="A763" s="12" t="s">
        <v>63</v>
      </c>
      <c r="B763" s="22" t="s">
        <v>20</v>
      </c>
      <c r="C763" s="53" t="s">
        <v>59</v>
      </c>
      <c r="D763" s="53" t="s">
        <v>94</v>
      </c>
      <c r="E763" s="53"/>
      <c r="F763" s="22" t="str">
        <f t="shared" si="33"/>
        <v>NOVEMBRE</v>
      </c>
      <c r="G763" s="55">
        <v>43063</v>
      </c>
      <c r="H763" s="55">
        <v>43066</v>
      </c>
      <c r="I763" s="22">
        <f t="shared" si="34"/>
        <v>3</v>
      </c>
      <c r="J763" s="63">
        <v>136.53</v>
      </c>
      <c r="K763" s="74" t="s">
        <v>56</v>
      </c>
      <c r="M763" s="23" t="str">
        <f t="shared" si="35"/>
        <v/>
      </c>
    </row>
    <row r="764" spans="1:13">
      <c r="A764" s="12" t="s">
        <v>72</v>
      </c>
      <c r="B764" s="22" t="s">
        <v>20</v>
      </c>
      <c r="C764" s="53" t="s">
        <v>59</v>
      </c>
      <c r="D764" s="53" t="s">
        <v>85</v>
      </c>
      <c r="E764" s="53"/>
      <c r="F764" s="22" t="str">
        <f t="shared" si="33"/>
        <v>NOVEMBRE</v>
      </c>
      <c r="G764" s="55">
        <v>43063</v>
      </c>
      <c r="H764" s="55">
        <v>43066</v>
      </c>
      <c r="I764" s="22">
        <f t="shared" si="34"/>
        <v>3</v>
      </c>
      <c r="J764" s="63">
        <v>250.15000000000003</v>
      </c>
      <c r="K764" s="74" t="s">
        <v>56</v>
      </c>
      <c r="M764" s="23" t="str">
        <f t="shared" si="35"/>
        <v/>
      </c>
    </row>
    <row r="765" spans="1:13">
      <c r="A765" s="12" t="s">
        <v>74</v>
      </c>
      <c r="B765" s="22" t="s">
        <v>20</v>
      </c>
      <c r="C765" s="53" t="s">
        <v>58</v>
      </c>
      <c r="D765" s="53" t="s">
        <v>90</v>
      </c>
      <c r="E765" s="53"/>
      <c r="F765" s="22" t="str">
        <f t="shared" si="33"/>
        <v>NOVEMBRE</v>
      </c>
      <c r="G765" s="55">
        <v>43063</v>
      </c>
      <c r="H765" s="55">
        <v>43066</v>
      </c>
      <c r="I765" s="22">
        <f t="shared" si="34"/>
        <v>3</v>
      </c>
      <c r="J765" s="63">
        <v>134.96</v>
      </c>
      <c r="K765" s="74" t="s">
        <v>56</v>
      </c>
      <c r="M765" s="23" t="str">
        <f t="shared" si="35"/>
        <v/>
      </c>
    </row>
    <row r="766" spans="1:13">
      <c r="A766" s="12" t="s">
        <v>68</v>
      </c>
      <c r="B766" s="22" t="s">
        <v>20</v>
      </c>
      <c r="C766" s="53" t="s">
        <v>58</v>
      </c>
      <c r="D766" s="53" t="s">
        <v>82</v>
      </c>
      <c r="E766" s="53"/>
      <c r="F766" s="22" t="str">
        <f t="shared" si="33"/>
        <v>NOVEMBRE</v>
      </c>
      <c r="G766" s="55">
        <v>43064</v>
      </c>
      <c r="H766" s="55">
        <v>43066</v>
      </c>
      <c r="I766" s="22">
        <f t="shared" si="34"/>
        <v>2</v>
      </c>
      <c r="J766" s="63">
        <v>115.68</v>
      </c>
      <c r="K766" s="74" t="s">
        <v>56</v>
      </c>
      <c r="M766" s="23" t="str">
        <f t="shared" si="35"/>
        <v/>
      </c>
    </row>
    <row r="767" spans="1:13">
      <c r="A767" s="12" t="s">
        <v>68</v>
      </c>
      <c r="B767" s="22" t="s">
        <v>20</v>
      </c>
      <c r="C767" s="53" t="s">
        <v>59</v>
      </c>
      <c r="D767" s="53" t="s">
        <v>86</v>
      </c>
      <c r="E767" s="53"/>
      <c r="F767" s="22" t="str">
        <f t="shared" si="33"/>
        <v>NOVEMBRE</v>
      </c>
      <c r="G767" s="55">
        <v>43064</v>
      </c>
      <c r="H767" s="55">
        <v>43068</v>
      </c>
      <c r="I767" s="22">
        <f t="shared" si="34"/>
        <v>4</v>
      </c>
      <c r="J767" s="63">
        <v>194.22</v>
      </c>
      <c r="K767" s="74" t="s">
        <v>56</v>
      </c>
      <c r="M767" s="23" t="str">
        <f t="shared" si="35"/>
        <v/>
      </c>
    </row>
    <row r="768" spans="1:13">
      <c r="A768" s="12" t="s">
        <v>63</v>
      </c>
      <c r="B768" s="22" t="s">
        <v>20</v>
      </c>
      <c r="C768" s="53" t="s">
        <v>58</v>
      </c>
      <c r="D768" s="53" t="s">
        <v>85</v>
      </c>
      <c r="E768" s="53"/>
      <c r="F768" s="22" t="str">
        <f t="shared" si="33"/>
        <v>NOVEMBRE</v>
      </c>
      <c r="G768" s="55">
        <v>43066</v>
      </c>
      <c r="H768" s="55">
        <v>43069</v>
      </c>
      <c r="I768" s="22">
        <f t="shared" si="34"/>
        <v>3</v>
      </c>
      <c r="J768" s="63">
        <v>128.21</v>
      </c>
      <c r="K768" s="74" t="s">
        <v>56</v>
      </c>
      <c r="M768" s="23" t="str">
        <f t="shared" si="35"/>
        <v/>
      </c>
    </row>
    <row r="769" spans="1:13">
      <c r="A769" s="12" t="s">
        <v>76</v>
      </c>
      <c r="B769" s="22" t="s">
        <v>20</v>
      </c>
      <c r="C769" s="53" t="s">
        <v>57</v>
      </c>
      <c r="D769" s="53" t="s">
        <v>107</v>
      </c>
      <c r="E769" s="53"/>
      <c r="F769" s="22" t="str">
        <f t="shared" si="33"/>
        <v>NOVEMBRE</v>
      </c>
      <c r="G769" s="55">
        <v>43066</v>
      </c>
      <c r="H769" s="55">
        <v>43069</v>
      </c>
      <c r="I769" s="22">
        <f t="shared" si="34"/>
        <v>3</v>
      </c>
      <c r="J769" s="63">
        <v>145.71428571428572</v>
      </c>
      <c r="K769" s="74" t="s">
        <v>56</v>
      </c>
      <c r="M769" s="23" t="str">
        <f t="shared" si="35"/>
        <v/>
      </c>
    </row>
    <row r="770" spans="1:13">
      <c r="A770" s="12" t="s">
        <v>70</v>
      </c>
      <c r="B770" s="22" t="s">
        <v>20</v>
      </c>
      <c r="C770" s="53" t="s">
        <v>58</v>
      </c>
      <c r="D770" s="54" t="s">
        <v>115</v>
      </c>
      <c r="E770" s="53"/>
      <c r="F770" s="22" t="str">
        <f t="shared" ref="F770:F833" si="36">IF(H770="","",CHOOSE(MONTH(H770),"JANVIER","FEVRIER","MARS","AVRIL","MAI","JUIN","JUILLET","AOUT","SEPTEMBRE","OCTOBRE","NOVEMBRE","DECEMBRE"))</f>
        <v>DECEMBRE</v>
      </c>
      <c r="G770" s="55">
        <v>43067</v>
      </c>
      <c r="H770" s="55">
        <v>43070</v>
      </c>
      <c r="I770" s="22">
        <f t="shared" ref="I770:I833" si="37">H770-G770</f>
        <v>3</v>
      </c>
      <c r="J770" s="57">
        <v>132</v>
      </c>
      <c r="K770" s="74" t="s">
        <v>56</v>
      </c>
      <c r="M770" s="23" t="str">
        <f t="shared" si="35"/>
        <v>X</v>
      </c>
    </row>
    <row r="771" spans="1:13">
      <c r="A771" s="12" t="s">
        <v>66</v>
      </c>
      <c r="B771" s="22" t="s">
        <v>20</v>
      </c>
      <c r="C771" s="54" t="s">
        <v>59</v>
      </c>
      <c r="D771" s="54" t="s">
        <v>116</v>
      </c>
      <c r="E771" s="53"/>
      <c r="F771" s="22" t="str">
        <f t="shared" si="36"/>
        <v>DECEMBRE</v>
      </c>
      <c r="G771" s="55">
        <v>43067</v>
      </c>
      <c r="H771" s="55">
        <v>43070</v>
      </c>
      <c r="I771" s="22">
        <f t="shared" si="37"/>
        <v>3</v>
      </c>
      <c r="J771" s="57">
        <v>201</v>
      </c>
      <c r="K771" s="74" t="s">
        <v>56</v>
      </c>
      <c r="M771" s="23" t="str">
        <f t="shared" ref="M771:M834" si="38">IF(MONTH(G771)=MONTH(H771),"","X")</f>
        <v>X</v>
      </c>
    </row>
    <row r="772" spans="1:13">
      <c r="A772" s="12" t="s">
        <v>70</v>
      </c>
      <c r="B772" s="22" t="s">
        <v>20</v>
      </c>
      <c r="C772" s="53" t="s">
        <v>58</v>
      </c>
      <c r="D772" s="54" t="s">
        <v>117</v>
      </c>
      <c r="E772" s="53"/>
      <c r="F772" s="22" t="str">
        <f t="shared" si="36"/>
        <v>DECEMBRE</v>
      </c>
      <c r="G772" s="55">
        <v>43068</v>
      </c>
      <c r="H772" s="55">
        <v>43070</v>
      </c>
      <c r="I772" s="22">
        <f t="shared" si="37"/>
        <v>2</v>
      </c>
      <c r="J772" s="57">
        <v>112</v>
      </c>
      <c r="K772" s="74" t="s">
        <v>56</v>
      </c>
      <c r="M772" s="23" t="str">
        <f t="shared" si="38"/>
        <v>X</v>
      </c>
    </row>
    <row r="773" spans="1:13">
      <c r="A773" s="12" t="s">
        <v>70</v>
      </c>
      <c r="B773" s="22" t="s">
        <v>21</v>
      </c>
      <c r="C773" s="53" t="s">
        <v>58</v>
      </c>
      <c r="D773" s="53" t="s">
        <v>120</v>
      </c>
      <c r="E773" s="53"/>
      <c r="F773" s="22" t="str">
        <f t="shared" si="36"/>
        <v>DECEMBRE</v>
      </c>
      <c r="G773" s="55">
        <v>43068</v>
      </c>
      <c r="H773" s="55">
        <v>43070</v>
      </c>
      <c r="I773" s="22">
        <f t="shared" si="37"/>
        <v>2</v>
      </c>
      <c r="J773" s="63">
        <v>120</v>
      </c>
      <c r="M773" s="23" t="str">
        <f t="shared" si="38"/>
        <v>X</v>
      </c>
    </row>
    <row r="774" spans="1:13">
      <c r="A774" s="12" t="s">
        <v>70</v>
      </c>
      <c r="B774" s="22" t="s">
        <v>21</v>
      </c>
      <c r="C774" s="53" t="s">
        <v>58</v>
      </c>
      <c r="D774" s="53" t="s">
        <v>120</v>
      </c>
      <c r="E774" s="53"/>
      <c r="F774" s="22" t="str">
        <f t="shared" si="36"/>
        <v>DECEMBRE</v>
      </c>
      <c r="G774" s="55">
        <v>43068</v>
      </c>
      <c r="H774" s="55">
        <v>43070</v>
      </c>
      <c r="I774" s="22">
        <f t="shared" si="37"/>
        <v>2</v>
      </c>
      <c r="J774" s="63">
        <v>400</v>
      </c>
      <c r="M774" s="23" t="str">
        <f t="shared" si="38"/>
        <v>X</v>
      </c>
    </row>
    <row r="775" spans="1:13">
      <c r="A775" s="12" t="s">
        <v>68</v>
      </c>
      <c r="B775" s="22" t="s">
        <v>20</v>
      </c>
      <c r="C775" s="53" t="s">
        <v>58</v>
      </c>
      <c r="D775" s="53" t="s">
        <v>95</v>
      </c>
      <c r="E775" s="53"/>
      <c r="F775" s="22" t="str">
        <f t="shared" si="36"/>
        <v>DECEMBRE</v>
      </c>
      <c r="G775" s="55">
        <v>43068</v>
      </c>
      <c r="H775" s="55">
        <v>43070</v>
      </c>
      <c r="I775" s="22">
        <f t="shared" si="37"/>
        <v>2</v>
      </c>
      <c r="J775" s="57">
        <v>106</v>
      </c>
      <c r="K775" s="74" t="s">
        <v>56</v>
      </c>
      <c r="M775" s="23" t="str">
        <f t="shared" si="38"/>
        <v>X</v>
      </c>
    </row>
    <row r="776" spans="1:13">
      <c r="A776" s="12" t="s">
        <v>74</v>
      </c>
      <c r="B776" s="22" t="s">
        <v>20</v>
      </c>
      <c r="C776" s="54" t="s">
        <v>59</v>
      </c>
      <c r="D776" s="54" t="s">
        <v>114</v>
      </c>
      <c r="E776" s="53"/>
      <c r="F776" s="22" t="str">
        <f t="shared" si="36"/>
        <v>DECEMBRE</v>
      </c>
      <c r="G776" s="55">
        <v>43068</v>
      </c>
      <c r="H776" s="55">
        <v>43070</v>
      </c>
      <c r="I776" s="22">
        <f t="shared" si="37"/>
        <v>2</v>
      </c>
      <c r="J776" s="57">
        <v>100</v>
      </c>
      <c r="K776" s="74" t="s">
        <v>56</v>
      </c>
      <c r="M776" s="23" t="str">
        <f t="shared" si="38"/>
        <v>X</v>
      </c>
    </row>
    <row r="777" spans="1:13">
      <c r="A777" s="12" t="s">
        <v>63</v>
      </c>
      <c r="B777" s="22" t="s">
        <v>20</v>
      </c>
      <c r="C777" s="53" t="s">
        <v>58</v>
      </c>
      <c r="D777" s="54" t="s">
        <v>83</v>
      </c>
      <c r="E777" s="53"/>
      <c r="F777" s="22" t="str">
        <f t="shared" si="36"/>
        <v>DECEMBRE</v>
      </c>
      <c r="G777" s="55">
        <v>43069</v>
      </c>
      <c r="H777" s="55">
        <v>43070</v>
      </c>
      <c r="I777" s="22">
        <f t="shared" si="37"/>
        <v>1</v>
      </c>
      <c r="J777" s="57">
        <v>45</v>
      </c>
      <c r="K777" s="74" t="s">
        <v>56</v>
      </c>
      <c r="M777" s="23" t="str">
        <f t="shared" si="38"/>
        <v>X</v>
      </c>
    </row>
    <row r="778" spans="1:13">
      <c r="A778" s="12" t="s">
        <v>72</v>
      </c>
      <c r="B778" s="22" t="s">
        <v>20</v>
      </c>
      <c r="C778" s="54" t="s">
        <v>59</v>
      </c>
      <c r="D778" s="54" t="s">
        <v>122</v>
      </c>
      <c r="E778" s="53"/>
      <c r="F778" s="22" t="str">
        <f t="shared" si="36"/>
        <v>DECEMBRE</v>
      </c>
      <c r="G778" s="55">
        <v>43070</v>
      </c>
      <c r="H778" s="55">
        <v>43070</v>
      </c>
      <c r="I778" s="22">
        <f t="shared" si="37"/>
        <v>0</v>
      </c>
      <c r="J778" s="57">
        <v>0</v>
      </c>
      <c r="K778" s="74" t="s">
        <v>56</v>
      </c>
      <c r="M778" s="23" t="str">
        <f t="shared" si="38"/>
        <v/>
      </c>
    </row>
    <row r="779" spans="1:13">
      <c r="A779" s="12" t="s">
        <v>70</v>
      </c>
      <c r="B779" s="22" t="s">
        <v>20</v>
      </c>
      <c r="C779" s="53" t="s">
        <v>58</v>
      </c>
      <c r="D779" s="54" t="s">
        <v>115</v>
      </c>
      <c r="E779" s="53"/>
      <c r="F779" s="22" t="str">
        <f t="shared" si="36"/>
        <v>DECEMBRE</v>
      </c>
      <c r="G779" s="55">
        <v>43070</v>
      </c>
      <c r="H779" s="55">
        <v>43070</v>
      </c>
      <c r="I779" s="22">
        <f t="shared" si="37"/>
        <v>0</v>
      </c>
      <c r="J779" s="57">
        <v>0</v>
      </c>
      <c r="K779" s="74" t="s">
        <v>56</v>
      </c>
      <c r="M779" s="23" t="str">
        <f t="shared" si="38"/>
        <v/>
      </c>
    </row>
    <row r="780" spans="1:13">
      <c r="A780" s="12" t="s">
        <v>66</v>
      </c>
      <c r="B780" s="22" t="s">
        <v>20</v>
      </c>
      <c r="C780" s="54" t="s">
        <v>59</v>
      </c>
      <c r="D780" s="54" t="s">
        <v>116</v>
      </c>
      <c r="E780" s="53"/>
      <c r="F780" s="22" t="str">
        <f t="shared" si="36"/>
        <v>DECEMBRE</v>
      </c>
      <c r="G780" s="55">
        <v>43070</v>
      </c>
      <c r="H780" s="55">
        <v>43070</v>
      </c>
      <c r="I780" s="22">
        <f t="shared" si="37"/>
        <v>0</v>
      </c>
      <c r="J780" s="57">
        <v>0</v>
      </c>
      <c r="K780" s="74" t="s">
        <v>56</v>
      </c>
      <c r="M780" s="23" t="str">
        <f t="shared" si="38"/>
        <v/>
      </c>
    </row>
    <row r="781" spans="1:13">
      <c r="A781" s="12" t="s">
        <v>70</v>
      </c>
      <c r="B781" s="22" t="s">
        <v>20</v>
      </c>
      <c r="C781" s="53" t="s">
        <v>58</v>
      </c>
      <c r="D781" s="54" t="s">
        <v>117</v>
      </c>
      <c r="E781" s="53"/>
      <c r="F781" s="22" t="str">
        <f t="shared" si="36"/>
        <v>DECEMBRE</v>
      </c>
      <c r="G781" s="55">
        <v>43070</v>
      </c>
      <c r="H781" s="55">
        <v>43070</v>
      </c>
      <c r="I781" s="22">
        <f t="shared" si="37"/>
        <v>0</v>
      </c>
      <c r="J781" s="57">
        <v>0</v>
      </c>
      <c r="K781" s="74" t="s">
        <v>56</v>
      </c>
      <c r="M781" s="23" t="str">
        <f t="shared" si="38"/>
        <v/>
      </c>
    </row>
    <row r="782" spans="1:13">
      <c r="A782" s="12" t="s">
        <v>70</v>
      </c>
      <c r="B782" s="22" t="s">
        <v>21</v>
      </c>
      <c r="C782" s="53" t="s">
        <v>58</v>
      </c>
      <c r="D782" s="53" t="s">
        <v>120</v>
      </c>
      <c r="E782" s="53"/>
      <c r="F782" s="22" t="str">
        <f t="shared" si="36"/>
        <v>DECEMBRE</v>
      </c>
      <c r="G782" s="55">
        <v>43070</v>
      </c>
      <c r="H782" s="55">
        <v>43070</v>
      </c>
      <c r="I782" s="22">
        <f t="shared" si="37"/>
        <v>0</v>
      </c>
      <c r="J782" s="63">
        <v>0</v>
      </c>
      <c r="M782" s="23" t="str">
        <f t="shared" si="38"/>
        <v/>
      </c>
    </row>
    <row r="783" spans="1:13">
      <c r="A783" s="12" t="s">
        <v>70</v>
      </c>
      <c r="B783" s="22" t="s">
        <v>21</v>
      </c>
      <c r="C783" s="53" t="s">
        <v>58</v>
      </c>
      <c r="D783" s="53" t="s">
        <v>120</v>
      </c>
      <c r="E783" s="53"/>
      <c r="F783" s="22" t="str">
        <f t="shared" si="36"/>
        <v>DECEMBRE</v>
      </c>
      <c r="G783" s="55">
        <v>43070</v>
      </c>
      <c r="H783" s="55">
        <v>43070</v>
      </c>
      <c r="I783" s="22">
        <f t="shared" si="37"/>
        <v>0</v>
      </c>
      <c r="J783" s="63">
        <v>0</v>
      </c>
      <c r="M783" s="23" t="str">
        <f t="shared" si="38"/>
        <v/>
      </c>
    </row>
    <row r="784" spans="1:13">
      <c r="A784" s="12" t="s">
        <v>68</v>
      </c>
      <c r="B784" s="22" t="s">
        <v>20</v>
      </c>
      <c r="C784" s="53" t="s">
        <v>58</v>
      </c>
      <c r="D784" s="53" t="s">
        <v>95</v>
      </c>
      <c r="E784" s="53"/>
      <c r="F784" s="22" t="str">
        <f t="shared" si="36"/>
        <v>DECEMBRE</v>
      </c>
      <c r="G784" s="55">
        <v>43070</v>
      </c>
      <c r="H784" s="55">
        <v>43070</v>
      </c>
      <c r="I784" s="22">
        <f t="shared" si="37"/>
        <v>0</v>
      </c>
      <c r="J784" s="57">
        <v>0</v>
      </c>
      <c r="K784" s="74" t="s">
        <v>56</v>
      </c>
      <c r="M784" s="23" t="str">
        <f t="shared" si="38"/>
        <v/>
      </c>
    </row>
    <row r="785" spans="1:13">
      <c r="A785" s="12" t="s">
        <v>74</v>
      </c>
      <c r="B785" s="22" t="s">
        <v>20</v>
      </c>
      <c r="C785" s="54" t="s">
        <v>59</v>
      </c>
      <c r="D785" s="54" t="s">
        <v>114</v>
      </c>
      <c r="E785" s="53"/>
      <c r="F785" s="22" t="str">
        <f t="shared" si="36"/>
        <v>DECEMBRE</v>
      </c>
      <c r="G785" s="55">
        <v>43070</v>
      </c>
      <c r="H785" s="55">
        <v>43070</v>
      </c>
      <c r="I785" s="22">
        <f t="shared" si="37"/>
        <v>0</v>
      </c>
      <c r="J785" s="57">
        <v>0</v>
      </c>
      <c r="K785" s="74" t="s">
        <v>56</v>
      </c>
      <c r="M785" s="23" t="str">
        <f t="shared" si="38"/>
        <v/>
      </c>
    </row>
    <row r="786" spans="1:13">
      <c r="A786" s="12" t="s">
        <v>63</v>
      </c>
      <c r="B786" s="22" t="s">
        <v>20</v>
      </c>
      <c r="C786" s="53" t="s">
        <v>58</v>
      </c>
      <c r="D786" s="54" t="s">
        <v>110</v>
      </c>
      <c r="E786" s="53"/>
      <c r="F786" s="22" t="str">
        <f t="shared" si="36"/>
        <v>DECEMBRE</v>
      </c>
      <c r="G786" s="55">
        <v>43070</v>
      </c>
      <c r="H786" s="55">
        <v>43072</v>
      </c>
      <c r="I786" s="22">
        <f t="shared" si="37"/>
        <v>2</v>
      </c>
      <c r="J786" s="57">
        <v>90</v>
      </c>
      <c r="K786" s="74" t="s">
        <v>56</v>
      </c>
      <c r="M786" s="23" t="str">
        <f t="shared" si="38"/>
        <v/>
      </c>
    </row>
    <row r="787" spans="1:13">
      <c r="A787" s="12" t="s">
        <v>70</v>
      </c>
      <c r="B787" s="22" t="s">
        <v>20</v>
      </c>
      <c r="C787" s="53" t="s">
        <v>58</v>
      </c>
      <c r="D787" s="54" t="s">
        <v>115</v>
      </c>
      <c r="E787" s="53"/>
      <c r="F787" s="22" t="str">
        <f t="shared" si="36"/>
        <v>DECEMBRE</v>
      </c>
      <c r="G787" s="55">
        <v>43070</v>
      </c>
      <c r="H787" s="55">
        <v>43070</v>
      </c>
      <c r="I787" s="22">
        <f t="shared" si="37"/>
        <v>0</v>
      </c>
      <c r="J787" s="57">
        <v>0</v>
      </c>
      <c r="K787" s="74" t="s">
        <v>56</v>
      </c>
      <c r="M787" s="23" t="str">
        <f t="shared" si="38"/>
        <v/>
      </c>
    </row>
    <row r="788" spans="1:13">
      <c r="A788" s="12" t="s">
        <v>70</v>
      </c>
      <c r="B788" s="22" t="s">
        <v>20</v>
      </c>
      <c r="C788" s="53" t="s">
        <v>58</v>
      </c>
      <c r="D788" s="54" t="s">
        <v>115</v>
      </c>
      <c r="E788" s="53"/>
      <c r="F788" s="22" t="str">
        <f t="shared" si="36"/>
        <v>DECEMBRE</v>
      </c>
      <c r="G788" s="55">
        <v>43070</v>
      </c>
      <c r="H788" s="55">
        <v>43070</v>
      </c>
      <c r="I788" s="22">
        <f t="shared" si="37"/>
        <v>0</v>
      </c>
      <c r="J788" s="57">
        <v>0</v>
      </c>
      <c r="K788" s="74" t="s">
        <v>56</v>
      </c>
      <c r="M788" s="23" t="str">
        <f t="shared" si="38"/>
        <v/>
      </c>
    </row>
    <row r="789" spans="1:13">
      <c r="A789" s="12" t="s">
        <v>70</v>
      </c>
      <c r="B789" s="22" t="s">
        <v>20</v>
      </c>
      <c r="C789" s="53" t="s">
        <v>58</v>
      </c>
      <c r="D789" s="54" t="s">
        <v>115</v>
      </c>
      <c r="E789" s="53"/>
      <c r="F789" s="22" t="str">
        <f t="shared" si="36"/>
        <v>DECEMBRE</v>
      </c>
      <c r="G789" s="55">
        <v>43070</v>
      </c>
      <c r="H789" s="55">
        <v>43070</v>
      </c>
      <c r="I789" s="22">
        <f t="shared" si="37"/>
        <v>0</v>
      </c>
      <c r="J789" s="57">
        <v>0</v>
      </c>
      <c r="K789" s="74" t="s">
        <v>56</v>
      </c>
      <c r="M789" s="23" t="str">
        <f t="shared" si="38"/>
        <v/>
      </c>
    </row>
    <row r="790" spans="1:13">
      <c r="A790" s="12" t="s">
        <v>70</v>
      </c>
      <c r="B790" s="22" t="s">
        <v>20</v>
      </c>
      <c r="C790" s="53" t="s">
        <v>58</v>
      </c>
      <c r="D790" s="54" t="s">
        <v>115</v>
      </c>
      <c r="E790" s="53"/>
      <c r="F790" s="22" t="str">
        <f t="shared" si="36"/>
        <v>DECEMBRE</v>
      </c>
      <c r="G790" s="55">
        <v>43070</v>
      </c>
      <c r="H790" s="55">
        <v>43070</v>
      </c>
      <c r="I790" s="22">
        <f t="shared" si="37"/>
        <v>0</v>
      </c>
      <c r="J790" s="57">
        <v>0</v>
      </c>
      <c r="K790" s="74" t="s">
        <v>56</v>
      </c>
      <c r="M790" s="23" t="str">
        <f t="shared" si="38"/>
        <v/>
      </c>
    </row>
    <row r="791" spans="1:13">
      <c r="A791" s="12" t="s">
        <v>70</v>
      </c>
      <c r="B791" s="22" t="s">
        <v>20</v>
      </c>
      <c r="C791" s="53" t="s">
        <v>58</v>
      </c>
      <c r="D791" s="54" t="s">
        <v>115</v>
      </c>
      <c r="E791" s="53"/>
      <c r="F791" s="22" t="str">
        <f t="shared" si="36"/>
        <v>DECEMBRE</v>
      </c>
      <c r="G791" s="55">
        <v>43070</v>
      </c>
      <c r="H791" s="55">
        <v>43070</v>
      </c>
      <c r="I791" s="22">
        <f t="shared" si="37"/>
        <v>0</v>
      </c>
      <c r="J791" s="57">
        <v>0</v>
      </c>
      <c r="K791" s="74" t="s">
        <v>56</v>
      </c>
      <c r="M791" s="23" t="str">
        <f t="shared" si="38"/>
        <v/>
      </c>
    </row>
    <row r="792" spans="1:13">
      <c r="A792" s="12" t="s">
        <v>70</v>
      </c>
      <c r="B792" s="22" t="s">
        <v>20</v>
      </c>
      <c r="C792" s="53" t="s">
        <v>58</v>
      </c>
      <c r="D792" s="54" t="s">
        <v>115</v>
      </c>
      <c r="E792" s="53"/>
      <c r="F792" s="22" t="str">
        <f t="shared" si="36"/>
        <v>DECEMBRE</v>
      </c>
      <c r="G792" s="55">
        <v>43070</v>
      </c>
      <c r="H792" s="55">
        <v>43070</v>
      </c>
      <c r="I792" s="22">
        <f t="shared" si="37"/>
        <v>0</v>
      </c>
      <c r="J792" s="57">
        <v>0</v>
      </c>
      <c r="K792" s="74" t="s">
        <v>56</v>
      </c>
      <c r="M792" s="23" t="str">
        <f t="shared" si="38"/>
        <v/>
      </c>
    </row>
    <row r="793" spans="1:13">
      <c r="A793" s="12" t="s">
        <v>70</v>
      </c>
      <c r="B793" s="22" t="s">
        <v>20</v>
      </c>
      <c r="C793" s="53" t="s">
        <v>58</v>
      </c>
      <c r="D793" s="54" t="s">
        <v>115</v>
      </c>
      <c r="E793" s="53"/>
      <c r="F793" s="22" t="str">
        <f t="shared" si="36"/>
        <v>DECEMBRE</v>
      </c>
      <c r="G793" s="55">
        <v>43070</v>
      </c>
      <c r="H793" s="55">
        <v>43070</v>
      </c>
      <c r="I793" s="22">
        <f t="shared" si="37"/>
        <v>0</v>
      </c>
      <c r="J793" s="57">
        <v>0</v>
      </c>
      <c r="K793" s="74" t="s">
        <v>56</v>
      </c>
      <c r="M793" s="23" t="str">
        <f t="shared" si="38"/>
        <v/>
      </c>
    </row>
    <row r="794" spans="1:13">
      <c r="A794" s="12" t="s">
        <v>70</v>
      </c>
      <c r="B794" s="22" t="s">
        <v>20</v>
      </c>
      <c r="C794" s="53" t="s">
        <v>58</v>
      </c>
      <c r="D794" s="54" t="s">
        <v>115</v>
      </c>
      <c r="E794" s="53"/>
      <c r="F794" s="22" t="str">
        <f t="shared" si="36"/>
        <v>DECEMBRE</v>
      </c>
      <c r="G794" s="55">
        <v>43070</v>
      </c>
      <c r="H794" s="55">
        <v>43071</v>
      </c>
      <c r="I794" s="22">
        <f t="shared" si="37"/>
        <v>1</v>
      </c>
      <c r="J794" s="57">
        <v>44</v>
      </c>
      <c r="K794" s="74" t="s">
        <v>56</v>
      </c>
      <c r="M794" s="23" t="str">
        <f t="shared" si="38"/>
        <v/>
      </c>
    </row>
    <row r="795" spans="1:13">
      <c r="A795" s="12" t="s">
        <v>70</v>
      </c>
      <c r="B795" s="22" t="s">
        <v>20</v>
      </c>
      <c r="C795" s="53" t="s">
        <v>58</v>
      </c>
      <c r="D795" s="54" t="s">
        <v>117</v>
      </c>
      <c r="E795" s="53"/>
      <c r="F795" s="22" t="str">
        <f t="shared" si="36"/>
        <v>DECEMBRE</v>
      </c>
      <c r="G795" s="55">
        <v>43070</v>
      </c>
      <c r="H795" s="55">
        <v>43070</v>
      </c>
      <c r="I795" s="22">
        <f t="shared" si="37"/>
        <v>0</v>
      </c>
      <c r="J795" s="57">
        <v>0</v>
      </c>
      <c r="K795" s="74" t="s">
        <v>56</v>
      </c>
      <c r="M795" s="23" t="str">
        <f t="shared" si="38"/>
        <v/>
      </c>
    </row>
    <row r="796" spans="1:13">
      <c r="A796" s="12" t="s">
        <v>70</v>
      </c>
      <c r="B796" s="22" t="s">
        <v>20</v>
      </c>
      <c r="C796" s="53" t="s">
        <v>58</v>
      </c>
      <c r="D796" s="54" t="s">
        <v>117</v>
      </c>
      <c r="E796" s="53"/>
      <c r="F796" s="22" t="str">
        <f t="shared" si="36"/>
        <v>DECEMBRE</v>
      </c>
      <c r="G796" s="55">
        <v>43070</v>
      </c>
      <c r="H796" s="55">
        <v>43070</v>
      </c>
      <c r="I796" s="22">
        <f t="shared" si="37"/>
        <v>0</v>
      </c>
      <c r="J796" s="57">
        <v>0</v>
      </c>
      <c r="K796" s="74" t="s">
        <v>56</v>
      </c>
      <c r="M796" s="23" t="str">
        <f t="shared" si="38"/>
        <v/>
      </c>
    </row>
    <row r="797" spans="1:13">
      <c r="A797" s="12" t="s">
        <v>70</v>
      </c>
      <c r="B797" s="22" t="s">
        <v>20</v>
      </c>
      <c r="C797" s="53" t="s">
        <v>58</v>
      </c>
      <c r="D797" s="54" t="s">
        <v>117</v>
      </c>
      <c r="E797" s="53"/>
      <c r="F797" s="22" t="str">
        <f t="shared" si="36"/>
        <v>DECEMBRE</v>
      </c>
      <c r="G797" s="55">
        <v>43070</v>
      </c>
      <c r="H797" s="55">
        <v>43070</v>
      </c>
      <c r="I797" s="22">
        <f t="shared" si="37"/>
        <v>0</v>
      </c>
      <c r="J797" s="57">
        <v>0</v>
      </c>
      <c r="K797" s="74" t="s">
        <v>56</v>
      </c>
      <c r="M797" s="23" t="str">
        <f t="shared" si="38"/>
        <v/>
      </c>
    </row>
    <row r="798" spans="1:13">
      <c r="A798" s="12" t="s">
        <v>70</v>
      </c>
      <c r="B798" s="22" t="s">
        <v>20</v>
      </c>
      <c r="C798" s="53" t="s">
        <v>58</v>
      </c>
      <c r="D798" s="54" t="s">
        <v>117</v>
      </c>
      <c r="E798" s="53"/>
      <c r="F798" s="22" t="str">
        <f t="shared" si="36"/>
        <v>DECEMBRE</v>
      </c>
      <c r="G798" s="55">
        <v>43070</v>
      </c>
      <c r="H798" s="55">
        <v>43070</v>
      </c>
      <c r="I798" s="22">
        <f t="shared" si="37"/>
        <v>0</v>
      </c>
      <c r="J798" s="57">
        <v>0</v>
      </c>
      <c r="K798" s="74" t="s">
        <v>56</v>
      </c>
      <c r="M798" s="23" t="str">
        <f t="shared" si="38"/>
        <v/>
      </c>
    </row>
    <row r="799" spans="1:13">
      <c r="A799" s="12" t="s">
        <v>70</v>
      </c>
      <c r="B799" s="22" t="s">
        <v>20</v>
      </c>
      <c r="C799" s="53" t="s">
        <v>58</v>
      </c>
      <c r="D799" s="54" t="s">
        <v>117</v>
      </c>
      <c r="E799" s="53"/>
      <c r="F799" s="22" t="str">
        <f t="shared" si="36"/>
        <v>DECEMBRE</v>
      </c>
      <c r="G799" s="55">
        <v>43070</v>
      </c>
      <c r="H799" s="55">
        <v>43070</v>
      </c>
      <c r="I799" s="22">
        <f t="shared" si="37"/>
        <v>0</v>
      </c>
      <c r="J799" s="57">
        <v>0</v>
      </c>
      <c r="K799" s="74" t="s">
        <v>56</v>
      </c>
      <c r="M799" s="23" t="str">
        <f t="shared" si="38"/>
        <v/>
      </c>
    </row>
    <row r="800" spans="1:13">
      <c r="A800" s="12" t="s">
        <v>70</v>
      </c>
      <c r="B800" s="22" t="s">
        <v>20</v>
      </c>
      <c r="C800" s="53" t="s">
        <v>58</v>
      </c>
      <c r="D800" s="54" t="s">
        <v>117</v>
      </c>
      <c r="E800" s="53"/>
      <c r="F800" s="22" t="str">
        <f t="shared" si="36"/>
        <v>DECEMBRE</v>
      </c>
      <c r="G800" s="55">
        <v>43070</v>
      </c>
      <c r="H800" s="55">
        <v>43070</v>
      </c>
      <c r="I800" s="22">
        <f t="shared" si="37"/>
        <v>0</v>
      </c>
      <c r="J800" s="57">
        <v>0</v>
      </c>
      <c r="K800" s="74" t="s">
        <v>56</v>
      </c>
      <c r="M800" s="23" t="str">
        <f t="shared" si="38"/>
        <v/>
      </c>
    </row>
    <row r="801" spans="1:13">
      <c r="A801" s="12" t="s">
        <v>70</v>
      </c>
      <c r="B801" s="22" t="s">
        <v>20</v>
      </c>
      <c r="C801" s="53" t="s">
        <v>58</v>
      </c>
      <c r="D801" s="54" t="s">
        <v>117</v>
      </c>
      <c r="E801" s="53"/>
      <c r="F801" s="22" t="str">
        <f t="shared" si="36"/>
        <v>DECEMBRE</v>
      </c>
      <c r="G801" s="55">
        <v>43070</v>
      </c>
      <c r="H801" s="55">
        <v>43070</v>
      </c>
      <c r="I801" s="22">
        <f t="shared" si="37"/>
        <v>0</v>
      </c>
      <c r="J801" s="57">
        <v>0</v>
      </c>
      <c r="K801" s="74" t="s">
        <v>56</v>
      </c>
      <c r="M801" s="23" t="str">
        <f t="shared" si="38"/>
        <v/>
      </c>
    </row>
    <row r="802" spans="1:13">
      <c r="A802" s="12" t="s">
        <v>70</v>
      </c>
      <c r="B802" s="22" t="s">
        <v>20</v>
      </c>
      <c r="C802" s="53" t="s">
        <v>58</v>
      </c>
      <c r="D802" s="54" t="s">
        <v>117</v>
      </c>
      <c r="E802" s="53"/>
      <c r="F802" s="22" t="str">
        <f t="shared" si="36"/>
        <v>DECEMBRE</v>
      </c>
      <c r="G802" s="55">
        <v>43070</v>
      </c>
      <c r="H802" s="55">
        <v>43073</v>
      </c>
      <c r="I802" s="22">
        <f t="shared" si="37"/>
        <v>3</v>
      </c>
      <c r="J802" s="57">
        <v>168</v>
      </c>
      <c r="K802" s="74" t="s">
        <v>56</v>
      </c>
      <c r="M802" s="23" t="str">
        <f t="shared" si="38"/>
        <v/>
      </c>
    </row>
    <row r="803" spans="1:13">
      <c r="A803" s="12" t="s">
        <v>70</v>
      </c>
      <c r="B803" s="22" t="s">
        <v>22</v>
      </c>
      <c r="C803" s="54" t="s">
        <v>59</v>
      </c>
      <c r="D803" s="54" t="s">
        <v>95</v>
      </c>
      <c r="E803" s="53"/>
      <c r="F803" s="22" t="str">
        <f t="shared" si="36"/>
        <v>DECEMBRE</v>
      </c>
      <c r="G803" s="55">
        <v>43070</v>
      </c>
      <c r="H803" s="55">
        <v>43073</v>
      </c>
      <c r="I803" s="22">
        <f t="shared" si="37"/>
        <v>3</v>
      </c>
      <c r="J803" s="57">
        <v>49.84</v>
      </c>
      <c r="M803" s="23" t="str">
        <f t="shared" si="38"/>
        <v/>
      </c>
    </row>
    <row r="804" spans="1:13">
      <c r="A804" s="12" t="s">
        <v>70</v>
      </c>
      <c r="B804" s="22" t="s">
        <v>21</v>
      </c>
      <c r="C804" s="53" t="s">
        <v>58</v>
      </c>
      <c r="D804" s="53" t="s">
        <v>120</v>
      </c>
      <c r="E804" s="53"/>
      <c r="F804" s="22" t="str">
        <f t="shared" si="36"/>
        <v>DECEMBRE</v>
      </c>
      <c r="G804" s="55">
        <v>43070</v>
      </c>
      <c r="H804" s="55">
        <v>43070</v>
      </c>
      <c r="I804" s="22">
        <f t="shared" si="37"/>
        <v>0</v>
      </c>
      <c r="J804" s="63">
        <v>0</v>
      </c>
      <c r="M804" s="23" t="str">
        <f t="shared" si="38"/>
        <v/>
      </c>
    </row>
    <row r="805" spans="1:13">
      <c r="A805" s="12" t="s">
        <v>70</v>
      </c>
      <c r="B805" s="22" t="s">
        <v>21</v>
      </c>
      <c r="C805" s="53" t="s">
        <v>58</v>
      </c>
      <c r="D805" s="53" t="s">
        <v>120</v>
      </c>
      <c r="E805" s="53"/>
      <c r="F805" s="22" t="str">
        <f t="shared" si="36"/>
        <v>DECEMBRE</v>
      </c>
      <c r="G805" s="55">
        <v>43070</v>
      </c>
      <c r="H805" s="55">
        <v>43070</v>
      </c>
      <c r="I805" s="22">
        <f t="shared" si="37"/>
        <v>0</v>
      </c>
      <c r="J805" s="63">
        <v>0</v>
      </c>
      <c r="M805" s="23" t="str">
        <f t="shared" si="38"/>
        <v/>
      </c>
    </row>
    <row r="806" spans="1:13">
      <c r="A806" s="12" t="s">
        <v>70</v>
      </c>
      <c r="B806" s="22" t="s">
        <v>21</v>
      </c>
      <c r="C806" s="53" t="s">
        <v>58</v>
      </c>
      <c r="D806" s="53" t="s">
        <v>120</v>
      </c>
      <c r="E806" s="53"/>
      <c r="F806" s="22" t="str">
        <f t="shared" si="36"/>
        <v>DECEMBRE</v>
      </c>
      <c r="G806" s="55">
        <v>43070</v>
      </c>
      <c r="H806" s="55">
        <v>43070</v>
      </c>
      <c r="I806" s="22">
        <f t="shared" si="37"/>
        <v>0</v>
      </c>
      <c r="J806" s="63">
        <v>0</v>
      </c>
      <c r="M806" s="23" t="str">
        <f t="shared" si="38"/>
        <v/>
      </c>
    </row>
    <row r="807" spans="1:13">
      <c r="A807" s="12" t="s">
        <v>70</v>
      </c>
      <c r="B807" s="22" t="s">
        <v>21</v>
      </c>
      <c r="C807" s="53" t="s">
        <v>58</v>
      </c>
      <c r="D807" s="53" t="s">
        <v>120</v>
      </c>
      <c r="E807" s="53"/>
      <c r="F807" s="22" t="str">
        <f t="shared" si="36"/>
        <v>DECEMBRE</v>
      </c>
      <c r="G807" s="55">
        <v>43070</v>
      </c>
      <c r="H807" s="55">
        <v>43070</v>
      </c>
      <c r="I807" s="22">
        <f t="shared" si="37"/>
        <v>0</v>
      </c>
      <c r="J807" s="63">
        <v>0</v>
      </c>
      <c r="M807" s="23" t="str">
        <f t="shared" si="38"/>
        <v/>
      </c>
    </row>
    <row r="808" spans="1:13">
      <c r="A808" s="12" t="s">
        <v>70</v>
      </c>
      <c r="B808" s="22" t="s">
        <v>21</v>
      </c>
      <c r="C808" s="53" t="s">
        <v>58</v>
      </c>
      <c r="D808" s="53" t="s">
        <v>120</v>
      </c>
      <c r="E808" s="53"/>
      <c r="F808" s="22" t="str">
        <f t="shared" si="36"/>
        <v>DECEMBRE</v>
      </c>
      <c r="G808" s="55">
        <v>43070</v>
      </c>
      <c r="H808" s="55">
        <v>43070</v>
      </c>
      <c r="I808" s="22">
        <f t="shared" si="37"/>
        <v>0</v>
      </c>
      <c r="J808" s="63">
        <v>0</v>
      </c>
      <c r="M808" s="23" t="str">
        <f t="shared" si="38"/>
        <v/>
      </c>
    </row>
    <row r="809" spans="1:13">
      <c r="A809" s="12" t="s">
        <v>70</v>
      </c>
      <c r="B809" s="22" t="s">
        <v>21</v>
      </c>
      <c r="C809" s="53" t="s">
        <v>58</v>
      </c>
      <c r="D809" s="53" t="s">
        <v>120</v>
      </c>
      <c r="E809" s="53"/>
      <c r="F809" s="22" t="str">
        <f t="shared" si="36"/>
        <v>DECEMBRE</v>
      </c>
      <c r="G809" s="55">
        <v>43070</v>
      </c>
      <c r="H809" s="55">
        <v>43070</v>
      </c>
      <c r="I809" s="22">
        <f t="shared" si="37"/>
        <v>0</v>
      </c>
      <c r="J809" s="63">
        <v>0</v>
      </c>
      <c r="M809" s="23" t="str">
        <f t="shared" si="38"/>
        <v/>
      </c>
    </row>
    <row r="810" spans="1:13">
      <c r="A810" s="12" t="s">
        <v>70</v>
      </c>
      <c r="B810" s="22" t="s">
        <v>21</v>
      </c>
      <c r="C810" s="53" t="s">
        <v>58</v>
      </c>
      <c r="D810" s="53" t="s">
        <v>120</v>
      </c>
      <c r="E810" s="53"/>
      <c r="F810" s="22" t="str">
        <f t="shared" si="36"/>
        <v>DECEMBRE</v>
      </c>
      <c r="G810" s="55">
        <v>43070</v>
      </c>
      <c r="H810" s="55">
        <v>43070</v>
      </c>
      <c r="I810" s="22">
        <f t="shared" si="37"/>
        <v>0</v>
      </c>
      <c r="J810" s="63">
        <v>0</v>
      </c>
      <c r="M810" s="23" t="str">
        <f t="shared" si="38"/>
        <v/>
      </c>
    </row>
    <row r="811" spans="1:13">
      <c r="A811" s="12" t="s">
        <v>70</v>
      </c>
      <c r="B811" s="22" t="s">
        <v>21</v>
      </c>
      <c r="C811" s="53" t="s">
        <v>58</v>
      </c>
      <c r="D811" s="53" t="s">
        <v>120</v>
      </c>
      <c r="E811" s="53"/>
      <c r="F811" s="22" t="str">
        <f t="shared" si="36"/>
        <v>DECEMBRE</v>
      </c>
      <c r="G811" s="55">
        <v>43070</v>
      </c>
      <c r="H811" s="55">
        <v>43073</v>
      </c>
      <c r="I811" s="22">
        <f t="shared" si="37"/>
        <v>3</v>
      </c>
      <c r="J811" s="63">
        <v>180</v>
      </c>
      <c r="M811" s="23" t="str">
        <f t="shared" si="38"/>
        <v/>
      </c>
    </row>
    <row r="812" spans="1:13">
      <c r="A812" s="12" t="s">
        <v>70</v>
      </c>
      <c r="B812" s="22" t="s">
        <v>21</v>
      </c>
      <c r="C812" s="53" t="s">
        <v>58</v>
      </c>
      <c r="D812" s="53" t="s">
        <v>120</v>
      </c>
      <c r="E812" s="53"/>
      <c r="F812" s="22" t="str">
        <f t="shared" si="36"/>
        <v>DECEMBRE</v>
      </c>
      <c r="G812" s="55">
        <v>43070</v>
      </c>
      <c r="H812" s="55">
        <v>43070</v>
      </c>
      <c r="I812" s="22">
        <f t="shared" si="37"/>
        <v>0</v>
      </c>
      <c r="J812" s="63">
        <v>0</v>
      </c>
      <c r="M812" s="23" t="str">
        <f t="shared" si="38"/>
        <v/>
      </c>
    </row>
    <row r="813" spans="1:13">
      <c r="A813" s="12" t="s">
        <v>70</v>
      </c>
      <c r="B813" s="22" t="s">
        <v>21</v>
      </c>
      <c r="C813" s="53" t="s">
        <v>58</v>
      </c>
      <c r="D813" s="53" t="s">
        <v>120</v>
      </c>
      <c r="E813" s="53"/>
      <c r="F813" s="22" t="str">
        <f t="shared" si="36"/>
        <v>DECEMBRE</v>
      </c>
      <c r="G813" s="55">
        <v>43070</v>
      </c>
      <c r="H813" s="55">
        <v>43070</v>
      </c>
      <c r="I813" s="22">
        <f t="shared" si="37"/>
        <v>0</v>
      </c>
      <c r="J813" s="63">
        <v>0</v>
      </c>
      <c r="M813" s="23" t="str">
        <f t="shared" si="38"/>
        <v/>
      </c>
    </row>
    <row r="814" spans="1:13">
      <c r="A814" s="12" t="s">
        <v>70</v>
      </c>
      <c r="B814" s="22" t="s">
        <v>21</v>
      </c>
      <c r="C814" s="53" t="s">
        <v>58</v>
      </c>
      <c r="D814" s="53" t="s">
        <v>120</v>
      </c>
      <c r="E814" s="53"/>
      <c r="F814" s="22" t="str">
        <f t="shared" si="36"/>
        <v>DECEMBRE</v>
      </c>
      <c r="G814" s="55">
        <v>43070</v>
      </c>
      <c r="H814" s="55">
        <v>43070</v>
      </c>
      <c r="I814" s="22">
        <f t="shared" si="37"/>
        <v>0</v>
      </c>
      <c r="J814" s="63">
        <v>0</v>
      </c>
      <c r="M814" s="23" t="str">
        <f t="shared" si="38"/>
        <v/>
      </c>
    </row>
    <row r="815" spans="1:13">
      <c r="A815" s="12" t="s">
        <v>70</v>
      </c>
      <c r="B815" s="22" t="s">
        <v>21</v>
      </c>
      <c r="C815" s="53" t="s">
        <v>58</v>
      </c>
      <c r="D815" s="53" t="s">
        <v>120</v>
      </c>
      <c r="E815" s="53"/>
      <c r="F815" s="22" t="str">
        <f t="shared" si="36"/>
        <v>DECEMBRE</v>
      </c>
      <c r="G815" s="55">
        <v>43070</v>
      </c>
      <c r="H815" s="55">
        <v>43070</v>
      </c>
      <c r="I815" s="22">
        <f t="shared" si="37"/>
        <v>0</v>
      </c>
      <c r="J815" s="63">
        <v>0</v>
      </c>
      <c r="M815" s="23" t="str">
        <f t="shared" si="38"/>
        <v/>
      </c>
    </row>
    <row r="816" spans="1:13">
      <c r="A816" s="12" t="s">
        <v>70</v>
      </c>
      <c r="B816" s="22" t="s">
        <v>21</v>
      </c>
      <c r="C816" s="53" t="s">
        <v>58</v>
      </c>
      <c r="D816" s="53" t="s">
        <v>120</v>
      </c>
      <c r="E816" s="53"/>
      <c r="F816" s="22" t="str">
        <f t="shared" si="36"/>
        <v>DECEMBRE</v>
      </c>
      <c r="G816" s="55">
        <v>43070</v>
      </c>
      <c r="H816" s="55">
        <v>43070</v>
      </c>
      <c r="I816" s="22">
        <f t="shared" si="37"/>
        <v>0</v>
      </c>
      <c r="J816" s="63">
        <v>0</v>
      </c>
      <c r="M816" s="23" t="str">
        <f t="shared" si="38"/>
        <v/>
      </c>
    </row>
    <row r="817" spans="1:13">
      <c r="A817" s="12" t="s">
        <v>70</v>
      </c>
      <c r="B817" s="22" t="s">
        <v>21</v>
      </c>
      <c r="C817" s="53" t="s">
        <v>58</v>
      </c>
      <c r="D817" s="53" t="s">
        <v>120</v>
      </c>
      <c r="E817" s="53"/>
      <c r="F817" s="22" t="str">
        <f t="shared" si="36"/>
        <v>DECEMBRE</v>
      </c>
      <c r="G817" s="55">
        <v>43070</v>
      </c>
      <c r="H817" s="55">
        <v>43070</v>
      </c>
      <c r="I817" s="22">
        <f t="shared" si="37"/>
        <v>0</v>
      </c>
      <c r="J817" s="63">
        <v>0</v>
      </c>
      <c r="M817" s="23" t="str">
        <f t="shared" si="38"/>
        <v/>
      </c>
    </row>
    <row r="818" spans="1:13">
      <c r="A818" s="12" t="s">
        <v>70</v>
      </c>
      <c r="B818" s="22" t="s">
        <v>21</v>
      </c>
      <c r="C818" s="53" t="s">
        <v>58</v>
      </c>
      <c r="D818" s="53" t="s">
        <v>120</v>
      </c>
      <c r="E818" s="53"/>
      <c r="F818" s="22" t="str">
        <f t="shared" si="36"/>
        <v>DECEMBRE</v>
      </c>
      <c r="G818" s="55">
        <v>43070</v>
      </c>
      <c r="H818" s="55">
        <v>43070</v>
      </c>
      <c r="I818" s="22">
        <f t="shared" si="37"/>
        <v>0</v>
      </c>
      <c r="J818" s="63">
        <v>0</v>
      </c>
      <c r="M818" s="23" t="str">
        <f t="shared" si="38"/>
        <v/>
      </c>
    </row>
    <row r="819" spans="1:13">
      <c r="A819" s="12" t="s">
        <v>70</v>
      </c>
      <c r="B819" s="22" t="s">
        <v>21</v>
      </c>
      <c r="C819" s="53" t="s">
        <v>58</v>
      </c>
      <c r="D819" s="53" t="s">
        <v>120</v>
      </c>
      <c r="E819" s="53"/>
      <c r="F819" s="22" t="str">
        <f t="shared" si="36"/>
        <v>DECEMBRE</v>
      </c>
      <c r="G819" s="55">
        <v>43070</v>
      </c>
      <c r="H819" s="55">
        <v>43073</v>
      </c>
      <c r="I819" s="22">
        <f t="shared" si="37"/>
        <v>3</v>
      </c>
      <c r="J819" s="63">
        <v>600</v>
      </c>
      <c r="M819" s="23" t="str">
        <f t="shared" si="38"/>
        <v/>
      </c>
    </row>
    <row r="820" spans="1:13">
      <c r="A820" s="12" t="s">
        <v>66</v>
      </c>
      <c r="B820" s="22" t="s">
        <v>20</v>
      </c>
      <c r="C820" s="54" t="s">
        <v>59</v>
      </c>
      <c r="D820" s="54" t="s">
        <v>116</v>
      </c>
      <c r="E820" s="53"/>
      <c r="F820" s="22" t="str">
        <f t="shared" si="36"/>
        <v>DECEMBRE</v>
      </c>
      <c r="G820" s="55">
        <v>43070</v>
      </c>
      <c r="H820" s="55">
        <v>43070</v>
      </c>
      <c r="I820" s="22">
        <f t="shared" si="37"/>
        <v>0</v>
      </c>
      <c r="J820" s="57">
        <v>0</v>
      </c>
      <c r="K820" s="74" t="s">
        <v>56</v>
      </c>
      <c r="M820" s="23" t="str">
        <f t="shared" si="38"/>
        <v/>
      </c>
    </row>
    <row r="821" spans="1:13">
      <c r="A821" s="12" t="s">
        <v>66</v>
      </c>
      <c r="B821" s="22" t="s">
        <v>20</v>
      </c>
      <c r="C821" s="54" t="s">
        <v>59</v>
      </c>
      <c r="D821" s="54" t="s">
        <v>116</v>
      </c>
      <c r="E821" s="53"/>
      <c r="F821" s="22" t="str">
        <f t="shared" si="36"/>
        <v>DECEMBRE</v>
      </c>
      <c r="G821" s="55">
        <v>43070</v>
      </c>
      <c r="H821" s="55">
        <v>43070</v>
      </c>
      <c r="I821" s="22">
        <f t="shared" si="37"/>
        <v>0</v>
      </c>
      <c r="J821" s="57">
        <v>0</v>
      </c>
      <c r="K821" s="74" t="s">
        <v>56</v>
      </c>
      <c r="M821" s="23" t="str">
        <f t="shared" si="38"/>
        <v/>
      </c>
    </row>
    <row r="822" spans="1:13">
      <c r="A822" s="12" t="s">
        <v>66</v>
      </c>
      <c r="B822" s="22" t="s">
        <v>20</v>
      </c>
      <c r="C822" s="54" t="s">
        <v>59</v>
      </c>
      <c r="D822" s="54" t="s">
        <v>116</v>
      </c>
      <c r="E822" s="53"/>
      <c r="F822" s="22" t="str">
        <f t="shared" si="36"/>
        <v>DECEMBRE</v>
      </c>
      <c r="G822" s="55">
        <v>43070</v>
      </c>
      <c r="H822" s="55">
        <v>43070</v>
      </c>
      <c r="I822" s="22">
        <f t="shared" si="37"/>
        <v>0</v>
      </c>
      <c r="J822" s="57">
        <v>0</v>
      </c>
      <c r="K822" s="74" t="s">
        <v>56</v>
      </c>
      <c r="M822" s="23" t="str">
        <f t="shared" si="38"/>
        <v/>
      </c>
    </row>
    <row r="823" spans="1:13">
      <c r="A823" s="12" t="s">
        <v>66</v>
      </c>
      <c r="B823" s="22" t="s">
        <v>20</v>
      </c>
      <c r="C823" s="54" t="s">
        <v>59</v>
      </c>
      <c r="D823" s="54" t="s">
        <v>116</v>
      </c>
      <c r="E823" s="53"/>
      <c r="F823" s="22" t="str">
        <f t="shared" si="36"/>
        <v>DECEMBRE</v>
      </c>
      <c r="G823" s="55">
        <v>43070</v>
      </c>
      <c r="H823" s="55">
        <v>43070</v>
      </c>
      <c r="I823" s="22">
        <f t="shared" si="37"/>
        <v>0</v>
      </c>
      <c r="J823" s="57">
        <v>0</v>
      </c>
      <c r="K823" s="74" t="s">
        <v>56</v>
      </c>
      <c r="M823" s="23" t="str">
        <f t="shared" si="38"/>
        <v/>
      </c>
    </row>
    <row r="824" spans="1:13">
      <c r="A824" s="12" t="s">
        <v>66</v>
      </c>
      <c r="B824" s="22" t="s">
        <v>20</v>
      </c>
      <c r="C824" s="54" t="s">
        <v>59</v>
      </c>
      <c r="D824" s="54" t="s">
        <v>116</v>
      </c>
      <c r="E824" s="53"/>
      <c r="F824" s="22" t="str">
        <f t="shared" si="36"/>
        <v>DECEMBRE</v>
      </c>
      <c r="G824" s="55">
        <v>43070</v>
      </c>
      <c r="H824" s="55">
        <v>43070</v>
      </c>
      <c r="I824" s="22">
        <f t="shared" si="37"/>
        <v>0</v>
      </c>
      <c r="J824" s="57">
        <v>0</v>
      </c>
      <c r="K824" s="74" t="s">
        <v>56</v>
      </c>
      <c r="M824" s="23" t="str">
        <f t="shared" si="38"/>
        <v/>
      </c>
    </row>
    <row r="825" spans="1:13">
      <c r="A825" s="12" t="s">
        <v>66</v>
      </c>
      <c r="B825" s="22" t="s">
        <v>20</v>
      </c>
      <c r="C825" s="54" t="s">
        <v>59</v>
      </c>
      <c r="D825" s="54" t="s">
        <v>116</v>
      </c>
      <c r="E825" s="53"/>
      <c r="F825" s="22" t="str">
        <f t="shared" si="36"/>
        <v>DECEMBRE</v>
      </c>
      <c r="G825" s="55">
        <v>43070</v>
      </c>
      <c r="H825" s="55">
        <v>43070</v>
      </c>
      <c r="I825" s="22">
        <f t="shared" si="37"/>
        <v>0</v>
      </c>
      <c r="J825" s="57">
        <v>0</v>
      </c>
      <c r="K825" s="74" t="s">
        <v>56</v>
      </c>
      <c r="M825" s="23" t="str">
        <f t="shared" si="38"/>
        <v/>
      </c>
    </row>
    <row r="826" spans="1:13">
      <c r="A826" s="12" t="s">
        <v>66</v>
      </c>
      <c r="B826" s="22" t="s">
        <v>20</v>
      </c>
      <c r="C826" s="54" t="s">
        <v>59</v>
      </c>
      <c r="D826" s="54" t="s">
        <v>116</v>
      </c>
      <c r="E826" s="53"/>
      <c r="F826" s="22" t="str">
        <f t="shared" si="36"/>
        <v>DECEMBRE</v>
      </c>
      <c r="G826" s="55">
        <v>43070</v>
      </c>
      <c r="H826" s="55">
        <v>43070</v>
      </c>
      <c r="I826" s="22">
        <f t="shared" si="37"/>
        <v>0</v>
      </c>
      <c r="J826" s="57">
        <v>0</v>
      </c>
      <c r="K826" s="74" t="s">
        <v>56</v>
      </c>
      <c r="M826" s="23" t="str">
        <f t="shared" si="38"/>
        <v/>
      </c>
    </row>
    <row r="827" spans="1:13">
      <c r="A827" s="12" t="s">
        <v>66</v>
      </c>
      <c r="B827" s="22" t="s">
        <v>20</v>
      </c>
      <c r="C827" s="54" t="s">
        <v>59</v>
      </c>
      <c r="D827" s="54" t="s">
        <v>116</v>
      </c>
      <c r="E827" s="53"/>
      <c r="F827" s="22" t="str">
        <f t="shared" si="36"/>
        <v>DECEMBRE</v>
      </c>
      <c r="G827" s="55">
        <v>43070</v>
      </c>
      <c r="H827" s="55">
        <v>43070</v>
      </c>
      <c r="I827" s="22">
        <f t="shared" si="37"/>
        <v>0</v>
      </c>
      <c r="J827" s="57">
        <v>0</v>
      </c>
      <c r="K827" s="74" t="s">
        <v>56</v>
      </c>
      <c r="M827" s="23" t="str">
        <f t="shared" si="38"/>
        <v/>
      </c>
    </row>
    <row r="828" spans="1:13">
      <c r="A828" s="12" t="s">
        <v>66</v>
      </c>
      <c r="B828" s="22" t="s">
        <v>20</v>
      </c>
      <c r="C828" s="54" t="s">
        <v>59</v>
      </c>
      <c r="D828" s="54" t="s">
        <v>86</v>
      </c>
      <c r="E828" s="53"/>
      <c r="F828" s="22" t="str">
        <f t="shared" si="36"/>
        <v>DECEMBRE</v>
      </c>
      <c r="G828" s="55">
        <v>43070</v>
      </c>
      <c r="H828" s="55">
        <v>43073</v>
      </c>
      <c r="I828" s="22">
        <f t="shared" si="37"/>
        <v>3</v>
      </c>
      <c r="J828" s="57">
        <v>261.12</v>
      </c>
      <c r="K828" s="74" t="s">
        <v>56</v>
      </c>
      <c r="M828" s="23" t="str">
        <f t="shared" si="38"/>
        <v/>
      </c>
    </row>
    <row r="829" spans="1:13">
      <c r="A829" s="12" t="s">
        <v>68</v>
      </c>
      <c r="B829" s="22" t="s">
        <v>20</v>
      </c>
      <c r="C829" s="53" t="s">
        <v>58</v>
      </c>
      <c r="D829" s="53" t="s">
        <v>95</v>
      </c>
      <c r="E829" s="53"/>
      <c r="F829" s="22" t="str">
        <f t="shared" si="36"/>
        <v>DECEMBRE</v>
      </c>
      <c r="G829" s="55">
        <v>43070</v>
      </c>
      <c r="H829" s="55">
        <v>43070</v>
      </c>
      <c r="I829" s="22">
        <f t="shared" si="37"/>
        <v>0</v>
      </c>
      <c r="J829" s="57">
        <v>0</v>
      </c>
      <c r="K829" s="74" t="s">
        <v>56</v>
      </c>
      <c r="M829" s="23" t="str">
        <f t="shared" si="38"/>
        <v/>
      </c>
    </row>
    <row r="830" spans="1:13">
      <c r="A830" s="12" t="s">
        <v>68</v>
      </c>
      <c r="B830" s="22" t="s">
        <v>20</v>
      </c>
      <c r="C830" s="53" t="s">
        <v>58</v>
      </c>
      <c r="D830" s="53" t="s">
        <v>96</v>
      </c>
      <c r="E830" s="53"/>
      <c r="F830" s="22" t="str">
        <f t="shared" si="36"/>
        <v>DECEMBRE</v>
      </c>
      <c r="G830" s="55">
        <v>43070</v>
      </c>
      <c r="H830" s="55">
        <v>43070</v>
      </c>
      <c r="I830" s="22">
        <f t="shared" si="37"/>
        <v>0</v>
      </c>
      <c r="J830" s="57">
        <v>0</v>
      </c>
      <c r="K830" s="74" t="s">
        <v>56</v>
      </c>
      <c r="M830" s="23" t="str">
        <f t="shared" si="38"/>
        <v/>
      </c>
    </row>
    <row r="831" spans="1:13">
      <c r="A831" s="12" t="s">
        <v>68</v>
      </c>
      <c r="B831" s="22" t="s">
        <v>20</v>
      </c>
      <c r="C831" s="53" t="s">
        <v>58</v>
      </c>
      <c r="D831" s="53" t="s">
        <v>97</v>
      </c>
      <c r="E831" s="53"/>
      <c r="F831" s="22" t="str">
        <f t="shared" si="36"/>
        <v>DECEMBRE</v>
      </c>
      <c r="G831" s="55">
        <v>43070</v>
      </c>
      <c r="H831" s="55">
        <v>43070</v>
      </c>
      <c r="I831" s="22">
        <f t="shared" si="37"/>
        <v>0</v>
      </c>
      <c r="J831" s="57">
        <v>0</v>
      </c>
      <c r="K831" s="74" t="s">
        <v>56</v>
      </c>
      <c r="M831" s="23" t="str">
        <f t="shared" si="38"/>
        <v/>
      </c>
    </row>
    <row r="832" spans="1:13">
      <c r="A832" s="12" t="s">
        <v>68</v>
      </c>
      <c r="B832" s="22" t="s">
        <v>20</v>
      </c>
      <c r="C832" s="53" t="s">
        <v>58</v>
      </c>
      <c r="D832" s="53" t="s">
        <v>98</v>
      </c>
      <c r="E832" s="53"/>
      <c r="F832" s="22" t="str">
        <f t="shared" si="36"/>
        <v>DECEMBRE</v>
      </c>
      <c r="G832" s="55">
        <v>43070</v>
      </c>
      <c r="H832" s="55">
        <v>43070</v>
      </c>
      <c r="I832" s="22">
        <f t="shared" si="37"/>
        <v>0</v>
      </c>
      <c r="J832" s="57">
        <v>0</v>
      </c>
      <c r="K832" s="74" t="s">
        <v>56</v>
      </c>
      <c r="M832" s="23" t="str">
        <f t="shared" si="38"/>
        <v/>
      </c>
    </row>
    <row r="833" spans="1:13">
      <c r="A833" s="12" t="s">
        <v>68</v>
      </c>
      <c r="B833" s="22" t="s">
        <v>20</v>
      </c>
      <c r="C833" s="53" t="s">
        <v>58</v>
      </c>
      <c r="D833" s="53" t="s">
        <v>99</v>
      </c>
      <c r="E833" s="53"/>
      <c r="F833" s="22" t="str">
        <f t="shared" si="36"/>
        <v>DECEMBRE</v>
      </c>
      <c r="G833" s="55">
        <v>43070</v>
      </c>
      <c r="H833" s="55">
        <v>43070</v>
      </c>
      <c r="I833" s="22">
        <f t="shared" si="37"/>
        <v>0</v>
      </c>
      <c r="J833" s="57">
        <v>0</v>
      </c>
      <c r="K833" s="74" t="s">
        <v>56</v>
      </c>
      <c r="M833" s="23" t="str">
        <f t="shared" si="38"/>
        <v/>
      </c>
    </row>
    <row r="834" spans="1:13">
      <c r="A834" s="12" t="s">
        <v>68</v>
      </c>
      <c r="B834" s="22" t="s">
        <v>20</v>
      </c>
      <c r="C834" s="53" t="s">
        <v>58</v>
      </c>
      <c r="D834" s="53" t="s">
        <v>100</v>
      </c>
      <c r="E834" s="53"/>
      <c r="F834" s="22" t="str">
        <f t="shared" ref="F834:F889" si="39">IF(H834="","",CHOOSE(MONTH(H834),"JANVIER","FEVRIER","MARS","AVRIL","MAI","JUIN","JUILLET","AOUT","SEPTEMBRE","OCTOBRE","NOVEMBRE","DECEMBRE"))</f>
        <v>DECEMBRE</v>
      </c>
      <c r="G834" s="55">
        <v>43070</v>
      </c>
      <c r="H834" s="55">
        <v>43070</v>
      </c>
      <c r="I834" s="22">
        <f t="shared" ref="I834:I897" si="40">H834-G834</f>
        <v>0</v>
      </c>
      <c r="J834" s="57">
        <v>0</v>
      </c>
      <c r="K834" s="74" t="s">
        <v>56</v>
      </c>
      <c r="M834" s="23" t="str">
        <f t="shared" si="38"/>
        <v/>
      </c>
    </row>
    <row r="835" spans="1:13">
      <c r="A835" s="12" t="s">
        <v>68</v>
      </c>
      <c r="B835" s="22" t="s">
        <v>20</v>
      </c>
      <c r="C835" s="53" t="s">
        <v>58</v>
      </c>
      <c r="D835" s="53" t="s">
        <v>101</v>
      </c>
      <c r="E835" s="53"/>
      <c r="F835" s="22" t="str">
        <f t="shared" si="39"/>
        <v>DECEMBRE</v>
      </c>
      <c r="G835" s="55">
        <v>43070</v>
      </c>
      <c r="H835" s="55">
        <v>43070</v>
      </c>
      <c r="I835" s="22">
        <f t="shared" si="40"/>
        <v>0</v>
      </c>
      <c r="J835" s="57">
        <v>0</v>
      </c>
      <c r="K835" s="74" t="s">
        <v>56</v>
      </c>
      <c r="M835" s="23" t="str">
        <f t="shared" ref="M835:M889" si="41">IF(MONTH(G835)=MONTH(H835),"","X")</f>
        <v/>
      </c>
    </row>
    <row r="836" spans="1:13">
      <c r="A836" s="12" t="s">
        <v>68</v>
      </c>
      <c r="B836" s="22" t="s">
        <v>20</v>
      </c>
      <c r="C836" s="53" t="s">
        <v>58</v>
      </c>
      <c r="D836" s="53" t="s">
        <v>102</v>
      </c>
      <c r="E836" s="53"/>
      <c r="F836" s="22" t="str">
        <f t="shared" si="39"/>
        <v>DECEMBRE</v>
      </c>
      <c r="G836" s="55">
        <v>43070</v>
      </c>
      <c r="H836" s="55">
        <v>43070</v>
      </c>
      <c r="I836" s="22">
        <f t="shared" si="40"/>
        <v>0</v>
      </c>
      <c r="J836" s="57">
        <v>0</v>
      </c>
      <c r="K836" s="74" t="s">
        <v>56</v>
      </c>
      <c r="M836" s="23" t="str">
        <f t="shared" si="41"/>
        <v/>
      </c>
    </row>
    <row r="837" spans="1:13">
      <c r="A837" s="12" t="s">
        <v>68</v>
      </c>
      <c r="B837" s="22" t="s">
        <v>20</v>
      </c>
      <c r="C837" s="54" t="s">
        <v>59</v>
      </c>
      <c r="D837" s="54" t="s">
        <v>119</v>
      </c>
      <c r="E837" s="53"/>
      <c r="F837" s="22" t="str">
        <f t="shared" si="39"/>
        <v>DECEMBRE</v>
      </c>
      <c r="G837" s="55">
        <v>43070</v>
      </c>
      <c r="H837" s="55">
        <v>43074</v>
      </c>
      <c r="I837" s="22">
        <f t="shared" si="40"/>
        <v>4</v>
      </c>
      <c r="J837" s="57">
        <v>266.08</v>
      </c>
      <c r="K837" s="74" t="s">
        <v>56</v>
      </c>
      <c r="M837" s="23" t="str">
        <f t="shared" si="41"/>
        <v/>
      </c>
    </row>
    <row r="838" spans="1:13">
      <c r="A838" s="12" t="s">
        <v>79</v>
      </c>
      <c r="B838" s="22" t="s">
        <v>20</v>
      </c>
      <c r="C838" s="53" t="s">
        <v>58</v>
      </c>
      <c r="D838" s="54" t="s">
        <v>83</v>
      </c>
      <c r="E838" s="53"/>
      <c r="F838" s="22" t="str">
        <f t="shared" si="39"/>
        <v>DECEMBRE</v>
      </c>
      <c r="G838" s="55">
        <v>43070</v>
      </c>
      <c r="H838" s="55">
        <v>43073</v>
      </c>
      <c r="I838" s="22">
        <f t="shared" si="40"/>
        <v>3</v>
      </c>
      <c r="J838" s="57">
        <v>189.91</v>
      </c>
      <c r="K838" s="74" t="s">
        <v>56</v>
      </c>
      <c r="M838" s="23" t="str">
        <f t="shared" si="41"/>
        <v/>
      </c>
    </row>
    <row r="839" spans="1:13">
      <c r="A839" s="12" t="s">
        <v>79</v>
      </c>
      <c r="B839" s="22" t="s">
        <v>22</v>
      </c>
      <c r="C839" s="54" t="s">
        <v>59</v>
      </c>
      <c r="D839" s="54" t="s">
        <v>125</v>
      </c>
      <c r="E839" s="53"/>
      <c r="F839" s="22" t="str">
        <f t="shared" si="39"/>
        <v>DECEMBRE</v>
      </c>
      <c r="G839" s="55">
        <v>43070</v>
      </c>
      <c r="H839" s="55">
        <v>43073</v>
      </c>
      <c r="I839" s="22">
        <f t="shared" si="40"/>
        <v>3</v>
      </c>
      <c r="J839" s="57">
        <v>73.36</v>
      </c>
      <c r="M839" s="23" t="str">
        <f t="shared" si="41"/>
        <v/>
      </c>
    </row>
    <row r="840" spans="1:13">
      <c r="A840" s="12" t="s">
        <v>72</v>
      </c>
      <c r="B840" s="22" t="s">
        <v>20</v>
      </c>
      <c r="C840" s="54" t="s">
        <v>59</v>
      </c>
      <c r="D840" s="54" t="s">
        <v>122</v>
      </c>
      <c r="E840" s="53"/>
      <c r="F840" s="22" t="str">
        <f t="shared" si="39"/>
        <v>DECEMBRE</v>
      </c>
      <c r="G840" s="55">
        <v>43070</v>
      </c>
      <c r="H840" s="55">
        <v>43070</v>
      </c>
      <c r="I840" s="22">
        <f t="shared" si="40"/>
        <v>0</v>
      </c>
      <c r="J840" s="57">
        <v>0</v>
      </c>
      <c r="K840" s="74" t="s">
        <v>56</v>
      </c>
      <c r="M840" s="23" t="str">
        <f t="shared" si="41"/>
        <v/>
      </c>
    </row>
    <row r="841" spans="1:13">
      <c r="A841" s="12" t="s">
        <v>72</v>
      </c>
      <c r="B841" s="22" t="s">
        <v>20</v>
      </c>
      <c r="C841" s="54" t="s">
        <v>59</v>
      </c>
      <c r="D841" s="54" t="s">
        <v>122</v>
      </c>
      <c r="E841" s="53"/>
      <c r="F841" s="22" t="str">
        <f t="shared" si="39"/>
        <v>DECEMBRE</v>
      </c>
      <c r="G841" s="55">
        <v>43070</v>
      </c>
      <c r="H841" s="55">
        <v>43070</v>
      </c>
      <c r="I841" s="22">
        <f t="shared" si="40"/>
        <v>0</v>
      </c>
      <c r="J841" s="57">
        <v>0</v>
      </c>
      <c r="K841" s="74" t="s">
        <v>56</v>
      </c>
      <c r="M841" s="23" t="str">
        <f t="shared" si="41"/>
        <v/>
      </c>
    </row>
    <row r="842" spans="1:13">
      <c r="A842" s="12" t="s">
        <v>72</v>
      </c>
      <c r="B842" s="22" t="s">
        <v>20</v>
      </c>
      <c r="C842" s="54" t="s">
        <v>59</v>
      </c>
      <c r="D842" s="54" t="s">
        <v>122</v>
      </c>
      <c r="E842" s="53"/>
      <c r="F842" s="22" t="str">
        <f t="shared" si="39"/>
        <v>DECEMBRE</v>
      </c>
      <c r="G842" s="55">
        <v>43070</v>
      </c>
      <c r="H842" s="55">
        <v>43070</v>
      </c>
      <c r="I842" s="22">
        <f t="shared" si="40"/>
        <v>0</v>
      </c>
      <c r="J842" s="57">
        <v>0</v>
      </c>
      <c r="K842" s="74" t="s">
        <v>56</v>
      </c>
      <c r="M842" s="23" t="str">
        <f t="shared" si="41"/>
        <v/>
      </c>
    </row>
    <row r="843" spans="1:13">
      <c r="A843" s="12" t="s">
        <v>72</v>
      </c>
      <c r="B843" s="22" t="s">
        <v>20</v>
      </c>
      <c r="C843" s="54" t="s">
        <v>59</v>
      </c>
      <c r="D843" s="54" t="s">
        <v>122</v>
      </c>
      <c r="E843" s="53"/>
      <c r="F843" s="22" t="str">
        <f t="shared" si="39"/>
        <v>DECEMBRE</v>
      </c>
      <c r="G843" s="55">
        <v>43070</v>
      </c>
      <c r="H843" s="55">
        <v>43070</v>
      </c>
      <c r="I843" s="22">
        <f t="shared" si="40"/>
        <v>0</v>
      </c>
      <c r="J843" s="57">
        <v>0</v>
      </c>
      <c r="K843" s="74" t="s">
        <v>56</v>
      </c>
      <c r="M843" s="23" t="str">
        <f t="shared" si="41"/>
        <v/>
      </c>
    </row>
    <row r="844" spans="1:13">
      <c r="A844" s="12" t="s">
        <v>72</v>
      </c>
      <c r="B844" s="22" t="s">
        <v>20</v>
      </c>
      <c r="C844" s="54" t="s">
        <v>59</v>
      </c>
      <c r="D844" s="54" t="s">
        <v>122</v>
      </c>
      <c r="E844" s="53"/>
      <c r="F844" s="22" t="str">
        <f t="shared" si="39"/>
        <v>DECEMBRE</v>
      </c>
      <c r="G844" s="55">
        <v>43070</v>
      </c>
      <c r="H844" s="55">
        <v>43070</v>
      </c>
      <c r="I844" s="22">
        <f t="shared" si="40"/>
        <v>0</v>
      </c>
      <c r="J844" s="57">
        <v>0</v>
      </c>
      <c r="K844" s="74" t="s">
        <v>56</v>
      </c>
      <c r="M844" s="23" t="str">
        <f t="shared" si="41"/>
        <v/>
      </c>
    </row>
    <row r="845" spans="1:13">
      <c r="A845" s="12" t="s">
        <v>72</v>
      </c>
      <c r="B845" s="22" t="s">
        <v>20</v>
      </c>
      <c r="C845" s="54" t="s">
        <v>59</v>
      </c>
      <c r="D845" s="54" t="s">
        <v>122</v>
      </c>
      <c r="E845" s="53"/>
      <c r="F845" s="22" t="str">
        <f t="shared" si="39"/>
        <v>DECEMBRE</v>
      </c>
      <c r="G845" s="55">
        <v>43070</v>
      </c>
      <c r="H845" s="55">
        <v>43070</v>
      </c>
      <c r="I845" s="22">
        <f t="shared" si="40"/>
        <v>0</v>
      </c>
      <c r="J845" s="57">
        <v>0</v>
      </c>
      <c r="K845" s="74" t="s">
        <v>56</v>
      </c>
      <c r="M845" s="23" t="str">
        <f t="shared" si="41"/>
        <v/>
      </c>
    </row>
    <row r="846" spans="1:13">
      <c r="A846" s="12" t="s">
        <v>72</v>
      </c>
      <c r="B846" s="22" t="s">
        <v>20</v>
      </c>
      <c r="C846" s="54" t="s">
        <v>59</v>
      </c>
      <c r="D846" s="54" t="s">
        <v>122</v>
      </c>
      <c r="E846" s="53"/>
      <c r="F846" s="22" t="str">
        <f t="shared" si="39"/>
        <v>DECEMBRE</v>
      </c>
      <c r="G846" s="55">
        <v>43070</v>
      </c>
      <c r="H846" s="55">
        <v>43070</v>
      </c>
      <c r="I846" s="22">
        <f t="shared" si="40"/>
        <v>0</v>
      </c>
      <c r="J846" s="57">
        <v>0</v>
      </c>
      <c r="K846" s="74" t="s">
        <v>56</v>
      </c>
      <c r="M846" s="23" t="str">
        <f t="shared" si="41"/>
        <v/>
      </c>
    </row>
    <row r="847" spans="1:13">
      <c r="A847" s="12" t="s">
        <v>72</v>
      </c>
      <c r="B847" s="22" t="s">
        <v>20</v>
      </c>
      <c r="C847" s="54" t="s">
        <v>59</v>
      </c>
      <c r="D847" s="54" t="s">
        <v>122</v>
      </c>
      <c r="E847" s="53"/>
      <c r="F847" s="22" t="str">
        <f t="shared" si="39"/>
        <v>DECEMBRE</v>
      </c>
      <c r="G847" s="55">
        <v>43070</v>
      </c>
      <c r="H847" s="55">
        <v>43070</v>
      </c>
      <c r="I847" s="22">
        <f t="shared" si="40"/>
        <v>0</v>
      </c>
      <c r="J847" s="57">
        <v>0</v>
      </c>
      <c r="K847" s="74" t="s">
        <v>56</v>
      </c>
      <c r="M847" s="23" t="str">
        <f t="shared" si="41"/>
        <v/>
      </c>
    </row>
    <row r="848" spans="1:13">
      <c r="A848" s="12" t="s">
        <v>72</v>
      </c>
      <c r="B848" s="22" t="s">
        <v>20</v>
      </c>
      <c r="C848" s="54" t="s">
        <v>59</v>
      </c>
      <c r="D848" s="54" t="s">
        <v>107</v>
      </c>
      <c r="E848" s="53"/>
      <c r="F848" s="22" t="str">
        <f t="shared" si="39"/>
        <v>DECEMBRE</v>
      </c>
      <c r="G848" s="55">
        <v>43070</v>
      </c>
      <c r="H848" s="55">
        <v>43073</v>
      </c>
      <c r="I848" s="22">
        <f t="shared" si="40"/>
        <v>3</v>
      </c>
      <c r="J848" s="57">
        <v>373.48</v>
      </c>
      <c r="K848" s="74" t="s">
        <v>56</v>
      </c>
      <c r="M848" s="23" t="str">
        <f t="shared" si="41"/>
        <v/>
      </c>
    </row>
    <row r="849" spans="1:13">
      <c r="A849" s="12" t="s">
        <v>74</v>
      </c>
      <c r="B849" s="22" t="s">
        <v>20</v>
      </c>
      <c r="C849" s="54" t="s">
        <v>59</v>
      </c>
      <c r="D849" s="54" t="s">
        <v>114</v>
      </c>
      <c r="E849" s="53"/>
      <c r="F849" s="22" t="str">
        <f t="shared" si="39"/>
        <v>DECEMBRE</v>
      </c>
      <c r="G849" s="55">
        <v>43070</v>
      </c>
      <c r="H849" s="55">
        <v>43070</v>
      </c>
      <c r="I849" s="22">
        <f t="shared" si="40"/>
        <v>0</v>
      </c>
      <c r="J849" s="57">
        <v>0</v>
      </c>
      <c r="K849" s="74" t="s">
        <v>56</v>
      </c>
      <c r="M849" s="23" t="str">
        <f t="shared" si="41"/>
        <v/>
      </c>
    </row>
    <row r="850" spans="1:13">
      <c r="A850" s="12" t="s">
        <v>74</v>
      </c>
      <c r="B850" s="22" t="s">
        <v>20</v>
      </c>
      <c r="C850" s="54" t="s">
        <v>59</v>
      </c>
      <c r="D850" s="54" t="s">
        <v>114</v>
      </c>
      <c r="E850" s="53"/>
      <c r="F850" s="22" t="str">
        <f t="shared" si="39"/>
        <v>DECEMBRE</v>
      </c>
      <c r="G850" s="55">
        <v>43070</v>
      </c>
      <c r="H850" s="55">
        <v>43070</v>
      </c>
      <c r="I850" s="22">
        <f t="shared" si="40"/>
        <v>0</v>
      </c>
      <c r="J850" s="57">
        <v>0</v>
      </c>
      <c r="K850" s="74" t="s">
        <v>56</v>
      </c>
      <c r="M850" s="23" t="str">
        <f t="shared" si="41"/>
        <v/>
      </c>
    </row>
    <row r="851" spans="1:13">
      <c r="A851" s="12" t="s">
        <v>74</v>
      </c>
      <c r="B851" s="22" t="s">
        <v>20</v>
      </c>
      <c r="C851" s="54" t="s">
        <v>59</v>
      </c>
      <c r="D851" s="54" t="s">
        <v>114</v>
      </c>
      <c r="E851" s="53"/>
      <c r="F851" s="22" t="str">
        <f t="shared" si="39"/>
        <v>DECEMBRE</v>
      </c>
      <c r="G851" s="55">
        <v>43070</v>
      </c>
      <c r="H851" s="55">
        <v>43070</v>
      </c>
      <c r="I851" s="22">
        <f t="shared" si="40"/>
        <v>0</v>
      </c>
      <c r="J851" s="57">
        <v>0</v>
      </c>
      <c r="K851" s="74" t="s">
        <v>56</v>
      </c>
      <c r="M851" s="23" t="str">
        <f t="shared" si="41"/>
        <v/>
      </c>
    </row>
    <row r="852" spans="1:13">
      <c r="A852" s="12" t="s">
        <v>74</v>
      </c>
      <c r="B852" s="22" t="s">
        <v>20</v>
      </c>
      <c r="C852" s="54" t="s">
        <v>59</v>
      </c>
      <c r="D852" s="54" t="s">
        <v>114</v>
      </c>
      <c r="E852" s="53"/>
      <c r="F852" s="22" t="str">
        <f t="shared" si="39"/>
        <v>DECEMBRE</v>
      </c>
      <c r="G852" s="55">
        <v>43070</v>
      </c>
      <c r="H852" s="55">
        <v>43070</v>
      </c>
      <c r="I852" s="22">
        <f t="shared" si="40"/>
        <v>0</v>
      </c>
      <c r="J852" s="57">
        <v>0</v>
      </c>
      <c r="K852" s="74" t="s">
        <v>56</v>
      </c>
      <c r="M852" s="23" t="str">
        <f t="shared" si="41"/>
        <v/>
      </c>
    </row>
    <row r="853" spans="1:13">
      <c r="A853" s="12" t="s">
        <v>74</v>
      </c>
      <c r="B853" s="22" t="s">
        <v>20</v>
      </c>
      <c r="C853" s="54" t="s">
        <v>59</v>
      </c>
      <c r="D853" s="54" t="s">
        <v>114</v>
      </c>
      <c r="E853" s="53"/>
      <c r="F853" s="22" t="str">
        <f t="shared" si="39"/>
        <v>DECEMBRE</v>
      </c>
      <c r="G853" s="55">
        <v>43070</v>
      </c>
      <c r="H853" s="55">
        <v>43070</v>
      </c>
      <c r="I853" s="22">
        <f t="shared" si="40"/>
        <v>0</v>
      </c>
      <c r="J853" s="57">
        <v>0</v>
      </c>
      <c r="K853" s="74" t="s">
        <v>56</v>
      </c>
      <c r="M853" s="23" t="str">
        <f t="shared" si="41"/>
        <v/>
      </c>
    </row>
    <row r="854" spans="1:13">
      <c r="A854" s="12" t="s">
        <v>74</v>
      </c>
      <c r="B854" s="22" t="s">
        <v>20</v>
      </c>
      <c r="C854" s="54" t="s">
        <v>59</v>
      </c>
      <c r="D854" s="54" t="s">
        <v>114</v>
      </c>
      <c r="E854" s="53"/>
      <c r="F854" s="22" t="str">
        <f t="shared" si="39"/>
        <v>DECEMBRE</v>
      </c>
      <c r="G854" s="55">
        <v>43070</v>
      </c>
      <c r="H854" s="55">
        <v>43070</v>
      </c>
      <c r="I854" s="22">
        <f t="shared" si="40"/>
        <v>0</v>
      </c>
      <c r="J854" s="57">
        <v>0</v>
      </c>
      <c r="K854" s="74" t="s">
        <v>56</v>
      </c>
      <c r="M854" s="23" t="str">
        <f t="shared" si="41"/>
        <v/>
      </c>
    </row>
    <row r="855" spans="1:13">
      <c r="A855" s="12" t="s">
        <v>74</v>
      </c>
      <c r="B855" s="22" t="s">
        <v>20</v>
      </c>
      <c r="C855" s="54" t="s">
        <v>59</v>
      </c>
      <c r="D855" s="54" t="s">
        <v>114</v>
      </c>
      <c r="E855" s="53"/>
      <c r="F855" s="22" t="str">
        <f t="shared" si="39"/>
        <v>DECEMBRE</v>
      </c>
      <c r="G855" s="55">
        <v>43070</v>
      </c>
      <c r="H855" s="55">
        <v>43070</v>
      </c>
      <c r="I855" s="22">
        <f t="shared" si="40"/>
        <v>0</v>
      </c>
      <c r="J855" s="57">
        <v>0</v>
      </c>
      <c r="K855" s="74" t="s">
        <v>56</v>
      </c>
      <c r="M855" s="23" t="str">
        <f t="shared" si="41"/>
        <v/>
      </c>
    </row>
    <row r="856" spans="1:13">
      <c r="A856" s="12" t="s">
        <v>74</v>
      </c>
      <c r="B856" s="22" t="s">
        <v>20</v>
      </c>
      <c r="C856" s="54" t="s">
        <v>59</v>
      </c>
      <c r="D856" s="54" t="s">
        <v>114</v>
      </c>
      <c r="E856" s="53"/>
      <c r="F856" s="22" t="str">
        <f t="shared" si="39"/>
        <v>DECEMBRE</v>
      </c>
      <c r="G856" s="55">
        <v>43070</v>
      </c>
      <c r="H856" s="55">
        <v>43071</v>
      </c>
      <c r="I856" s="22">
        <f t="shared" si="40"/>
        <v>1</v>
      </c>
      <c r="J856" s="57">
        <v>50</v>
      </c>
      <c r="K856" s="74" t="s">
        <v>56</v>
      </c>
      <c r="M856" s="23" t="str">
        <f t="shared" si="41"/>
        <v/>
      </c>
    </row>
    <row r="857" spans="1:13">
      <c r="A857" s="12" t="s">
        <v>76</v>
      </c>
      <c r="B857" s="22" t="s">
        <v>20</v>
      </c>
      <c r="C857" s="53" t="s">
        <v>58</v>
      </c>
      <c r="D857" s="54" t="s">
        <v>85</v>
      </c>
      <c r="E857" s="53"/>
      <c r="F857" s="22" t="str">
        <f t="shared" si="39"/>
        <v>DECEMBRE</v>
      </c>
      <c r="G857" s="55">
        <v>43070</v>
      </c>
      <c r="H857" s="55">
        <v>43073</v>
      </c>
      <c r="I857" s="22">
        <f t="shared" si="40"/>
        <v>3</v>
      </c>
      <c r="J857" s="57">
        <v>149.41999999999999</v>
      </c>
      <c r="K857" s="74" t="s">
        <v>56</v>
      </c>
      <c r="M857" s="23" t="str">
        <f t="shared" si="41"/>
        <v/>
      </c>
    </row>
    <row r="858" spans="1:13">
      <c r="A858" s="12" t="s">
        <v>66</v>
      </c>
      <c r="B858" s="22" t="s">
        <v>20</v>
      </c>
      <c r="C858" s="54" t="s">
        <v>59</v>
      </c>
      <c r="D858" s="54" t="s">
        <v>99</v>
      </c>
      <c r="E858" s="53"/>
      <c r="F858" s="22" t="str">
        <f t="shared" si="39"/>
        <v>DECEMBRE</v>
      </c>
      <c r="G858" s="55">
        <v>43073</v>
      </c>
      <c r="H858" s="55">
        <v>43077</v>
      </c>
      <c r="I858" s="22">
        <f t="shared" si="40"/>
        <v>4</v>
      </c>
      <c r="J858" s="57">
        <v>418.44</v>
      </c>
      <c r="K858" s="74" t="s">
        <v>56</v>
      </c>
      <c r="M858" s="23" t="str">
        <f t="shared" si="41"/>
        <v/>
      </c>
    </row>
    <row r="859" spans="1:13">
      <c r="A859" s="12" t="s">
        <v>79</v>
      </c>
      <c r="B859" s="22" t="s">
        <v>20</v>
      </c>
      <c r="C859" s="54" t="s">
        <v>59</v>
      </c>
      <c r="D859" s="54" t="s">
        <v>109</v>
      </c>
      <c r="E859" s="53"/>
      <c r="F859" s="22" t="str">
        <f t="shared" si="39"/>
        <v>DECEMBRE</v>
      </c>
      <c r="G859" s="55">
        <v>43073</v>
      </c>
      <c r="H859" s="55">
        <v>43076</v>
      </c>
      <c r="I859" s="22">
        <f t="shared" si="40"/>
        <v>3</v>
      </c>
      <c r="J859" s="57">
        <v>209.36</v>
      </c>
      <c r="K859" s="74" t="s">
        <v>56</v>
      </c>
      <c r="M859" s="23" t="str">
        <f t="shared" si="41"/>
        <v/>
      </c>
    </row>
    <row r="860" spans="1:13">
      <c r="A860" s="12" t="s">
        <v>76</v>
      </c>
      <c r="B860" s="22" t="s">
        <v>20</v>
      </c>
      <c r="C860" s="54" t="s">
        <v>59</v>
      </c>
      <c r="D860" s="54" t="s">
        <v>85</v>
      </c>
      <c r="E860" s="53"/>
      <c r="F860" s="22" t="str">
        <f t="shared" si="39"/>
        <v>DECEMBRE</v>
      </c>
      <c r="G860" s="55">
        <v>43073</v>
      </c>
      <c r="H860" s="55">
        <v>43077</v>
      </c>
      <c r="I860" s="22">
        <f t="shared" si="40"/>
        <v>4</v>
      </c>
      <c r="J860" s="57">
        <v>252.48999999999998</v>
      </c>
      <c r="K860" s="74" t="s">
        <v>56</v>
      </c>
      <c r="M860" s="23" t="str">
        <f t="shared" si="41"/>
        <v/>
      </c>
    </row>
    <row r="861" spans="1:13">
      <c r="A861" s="12" t="s">
        <v>68</v>
      </c>
      <c r="B861" s="22" t="s">
        <v>20</v>
      </c>
      <c r="C861" s="54" t="s">
        <v>59</v>
      </c>
      <c r="D861" s="53" t="s">
        <v>107</v>
      </c>
      <c r="E861" s="53"/>
      <c r="F861" s="22" t="str">
        <f t="shared" si="39"/>
        <v>DECEMBRE</v>
      </c>
      <c r="G861" s="55">
        <v>43074</v>
      </c>
      <c r="H861" s="55">
        <v>43076</v>
      </c>
      <c r="I861" s="22">
        <f t="shared" si="40"/>
        <v>2</v>
      </c>
      <c r="J861" s="57">
        <v>126.24</v>
      </c>
      <c r="K861" s="74" t="s">
        <v>56</v>
      </c>
      <c r="M861" s="23" t="str">
        <f t="shared" si="41"/>
        <v/>
      </c>
    </row>
    <row r="862" spans="1:13">
      <c r="A862" s="12" t="s">
        <v>63</v>
      </c>
      <c r="B862" s="22" t="s">
        <v>20</v>
      </c>
      <c r="C862" s="54" t="s">
        <v>59</v>
      </c>
      <c r="D862" s="54" t="s">
        <v>125</v>
      </c>
      <c r="E862" s="53"/>
      <c r="F862" s="22" t="str">
        <f t="shared" si="39"/>
        <v>DECEMBRE</v>
      </c>
      <c r="G862" s="55">
        <v>43075</v>
      </c>
      <c r="H862" s="55">
        <v>43079</v>
      </c>
      <c r="I862" s="22">
        <f t="shared" si="40"/>
        <v>4</v>
      </c>
      <c r="J862" s="57">
        <v>466.71000000000004</v>
      </c>
      <c r="K862" s="74" t="s">
        <v>56</v>
      </c>
      <c r="M862" s="23" t="str">
        <f t="shared" si="41"/>
        <v/>
      </c>
    </row>
    <row r="863" spans="1:13">
      <c r="A863" s="12" t="s">
        <v>72</v>
      </c>
      <c r="B863" s="22" t="s">
        <v>20</v>
      </c>
      <c r="C863" s="54" t="s">
        <v>59</v>
      </c>
      <c r="D863" s="54" t="s">
        <v>126</v>
      </c>
      <c r="E863" s="53"/>
      <c r="F863" s="22" t="str">
        <f t="shared" si="39"/>
        <v>DECEMBRE</v>
      </c>
      <c r="G863" s="55">
        <v>43075</v>
      </c>
      <c r="H863" s="55">
        <v>43078</v>
      </c>
      <c r="I863" s="22">
        <f t="shared" si="40"/>
        <v>3</v>
      </c>
      <c r="J863" s="57">
        <v>748.31999999999994</v>
      </c>
      <c r="K863" s="74" t="s">
        <v>56</v>
      </c>
      <c r="M863" s="23" t="str">
        <f t="shared" si="41"/>
        <v/>
      </c>
    </row>
    <row r="864" spans="1:13">
      <c r="A864" s="12" t="s">
        <v>70</v>
      </c>
      <c r="B864" s="22" t="s">
        <v>20</v>
      </c>
      <c r="C864" s="53" t="s">
        <v>58</v>
      </c>
      <c r="D864" s="54" t="s">
        <v>86</v>
      </c>
      <c r="E864" s="53"/>
      <c r="F864" s="22" t="str">
        <f t="shared" si="39"/>
        <v>DECEMBRE</v>
      </c>
      <c r="G864" s="55">
        <v>43076</v>
      </c>
      <c r="H864" s="55">
        <v>43080</v>
      </c>
      <c r="I864" s="22">
        <f t="shared" si="40"/>
        <v>4</v>
      </c>
      <c r="J864" s="57">
        <v>506.1</v>
      </c>
      <c r="K864" s="74" t="s">
        <v>56</v>
      </c>
      <c r="M864" s="23" t="str">
        <f t="shared" si="41"/>
        <v/>
      </c>
    </row>
    <row r="865" spans="1:13">
      <c r="A865" s="12" t="s">
        <v>70</v>
      </c>
      <c r="B865" s="22" t="s">
        <v>22</v>
      </c>
      <c r="C865" s="54" t="s">
        <v>59</v>
      </c>
      <c r="D865" s="54" t="s">
        <v>86</v>
      </c>
      <c r="E865" s="53"/>
      <c r="F865" s="22" t="str">
        <f t="shared" si="39"/>
        <v>DECEMBRE</v>
      </c>
      <c r="G865" s="55">
        <v>43076</v>
      </c>
      <c r="H865" s="55">
        <v>43080</v>
      </c>
      <c r="I865" s="22">
        <f t="shared" si="40"/>
        <v>4</v>
      </c>
      <c r="J865" s="57">
        <v>178.66</v>
      </c>
      <c r="M865" s="23" t="str">
        <f t="shared" si="41"/>
        <v/>
      </c>
    </row>
    <row r="866" spans="1:13">
      <c r="A866" s="12" t="s">
        <v>80</v>
      </c>
      <c r="B866" s="22" t="s">
        <v>20</v>
      </c>
      <c r="C866" s="54" t="s">
        <v>59</v>
      </c>
      <c r="D866" s="54" t="s">
        <v>124</v>
      </c>
      <c r="E866" s="53"/>
      <c r="F866" s="22" t="str">
        <f t="shared" si="39"/>
        <v>DECEMBRE</v>
      </c>
      <c r="G866" s="55">
        <v>43076</v>
      </c>
      <c r="H866" s="55">
        <v>43079</v>
      </c>
      <c r="I866" s="22">
        <f t="shared" si="40"/>
        <v>3</v>
      </c>
      <c r="J866" s="57">
        <v>457</v>
      </c>
      <c r="K866" s="74" t="s">
        <v>56</v>
      </c>
      <c r="M866" s="23" t="str">
        <f t="shared" si="41"/>
        <v/>
      </c>
    </row>
    <row r="867" spans="1:13">
      <c r="A867" s="12" t="s">
        <v>68</v>
      </c>
      <c r="B867" s="22" t="s">
        <v>20</v>
      </c>
      <c r="C867" s="54" t="s">
        <v>59</v>
      </c>
      <c r="D867" s="54" t="s">
        <v>123</v>
      </c>
      <c r="E867" s="53"/>
      <c r="F867" s="22" t="str">
        <f t="shared" si="39"/>
        <v>DECEMBRE</v>
      </c>
      <c r="G867" s="55">
        <v>43076</v>
      </c>
      <c r="H867" s="55">
        <v>43079</v>
      </c>
      <c r="I867" s="22">
        <f t="shared" si="40"/>
        <v>3</v>
      </c>
      <c r="J867" s="57">
        <v>437</v>
      </c>
      <c r="K867" s="74" t="s">
        <v>56</v>
      </c>
      <c r="M867" s="23" t="str">
        <f t="shared" si="41"/>
        <v/>
      </c>
    </row>
    <row r="868" spans="1:13">
      <c r="A868" s="12" t="s">
        <v>79</v>
      </c>
      <c r="B868" s="22" t="s">
        <v>20</v>
      </c>
      <c r="C868" s="53" t="s">
        <v>58</v>
      </c>
      <c r="D868" s="54" t="s">
        <v>83</v>
      </c>
      <c r="E868" s="53"/>
      <c r="F868" s="22" t="str">
        <f t="shared" si="39"/>
        <v>DECEMBRE</v>
      </c>
      <c r="G868" s="55">
        <v>43076</v>
      </c>
      <c r="H868" s="55">
        <v>43079</v>
      </c>
      <c r="I868" s="22">
        <f t="shared" si="40"/>
        <v>3</v>
      </c>
      <c r="J868" s="57">
        <v>308.48</v>
      </c>
      <c r="K868" s="74" t="s">
        <v>56</v>
      </c>
      <c r="M868" s="23" t="str">
        <f t="shared" si="41"/>
        <v/>
      </c>
    </row>
    <row r="869" spans="1:13">
      <c r="A869" s="12" t="s">
        <v>65</v>
      </c>
      <c r="B869" s="22" t="s">
        <v>20</v>
      </c>
      <c r="C869" s="54" t="s">
        <v>59</v>
      </c>
      <c r="D869" s="54" t="s">
        <v>83</v>
      </c>
      <c r="E869" s="53"/>
      <c r="F869" s="22" t="str">
        <f t="shared" si="39"/>
        <v>DECEMBRE</v>
      </c>
      <c r="G869" s="55">
        <v>43077</v>
      </c>
      <c r="H869" s="55">
        <v>43080</v>
      </c>
      <c r="I869" s="22">
        <f t="shared" si="40"/>
        <v>3</v>
      </c>
      <c r="J869" s="57">
        <v>211.73</v>
      </c>
      <c r="K869" s="74" t="s">
        <v>56</v>
      </c>
      <c r="M869" s="23" t="str">
        <f t="shared" si="41"/>
        <v/>
      </c>
    </row>
    <row r="870" spans="1:13">
      <c r="A870" s="12" t="s">
        <v>66</v>
      </c>
      <c r="B870" s="22" t="s">
        <v>20</v>
      </c>
      <c r="C870" s="54" t="s">
        <v>59</v>
      </c>
      <c r="D870" s="54" t="s">
        <v>83</v>
      </c>
      <c r="E870" s="53"/>
      <c r="F870" s="22" t="str">
        <f t="shared" si="39"/>
        <v>DECEMBRE</v>
      </c>
      <c r="G870" s="55">
        <v>43077</v>
      </c>
      <c r="H870" s="55">
        <v>43080</v>
      </c>
      <c r="I870" s="22">
        <f t="shared" si="40"/>
        <v>3</v>
      </c>
      <c r="J870" s="57">
        <v>484.46999999999991</v>
      </c>
      <c r="K870" s="74" t="s">
        <v>56</v>
      </c>
      <c r="M870" s="23" t="str">
        <f t="shared" si="41"/>
        <v/>
      </c>
    </row>
    <row r="871" spans="1:13">
      <c r="A871" s="12" t="s">
        <v>74</v>
      </c>
      <c r="B871" s="22" t="s">
        <v>20</v>
      </c>
      <c r="C871" s="53" t="s">
        <v>58</v>
      </c>
      <c r="D871" s="54" t="s">
        <v>102</v>
      </c>
      <c r="E871" s="53"/>
      <c r="F871" s="22" t="str">
        <f t="shared" si="39"/>
        <v>DECEMBRE</v>
      </c>
      <c r="G871" s="55">
        <v>43077</v>
      </c>
      <c r="H871" s="55">
        <v>43080</v>
      </c>
      <c r="I871" s="22">
        <f t="shared" si="40"/>
        <v>3</v>
      </c>
      <c r="J871" s="57">
        <v>355.72</v>
      </c>
      <c r="K871" s="74" t="s">
        <v>56</v>
      </c>
      <c r="M871" s="23" t="str">
        <f t="shared" si="41"/>
        <v/>
      </c>
    </row>
    <row r="872" spans="1:13">
      <c r="A872" s="12" t="s">
        <v>76</v>
      </c>
      <c r="B872" s="22" t="s">
        <v>20</v>
      </c>
      <c r="C872" s="54" t="s">
        <v>59</v>
      </c>
      <c r="D872" s="54" t="s">
        <v>110</v>
      </c>
      <c r="E872" s="53"/>
      <c r="F872" s="22" t="str">
        <f t="shared" si="39"/>
        <v>DECEMBRE</v>
      </c>
      <c r="G872" s="55">
        <v>43077</v>
      </c>
      <c r="H872" s="55">
        <v>43081</v>
      </c>
      <c r="I872" s="22">
        <f t="shared" si="40"/>
        <v>4</v>
      </c>
      <c r="J872" s="57">
        <v>490.41</v>
      </c>
      <c r="K872" s="74" t="s">
        <v>56</v>
      </c>
      <c r="M872" s="23" t="str">
        <f t="shared" si="41"/>
        <v/>
      </c>
    </row>
    <row r="873" spans="1:13">
      <c r="A873" s="12" t="s">
        <v>72</v>
      </c>
      <c r="B873" s="22" t="s">
        <v>20</v>
      </c>
      <c r="C873" s="54" t="s">
        <v>59</v>
      </c>
      <c r="D873" s="54" t="s">
        <v>101</v>
      </c>
      <c r="E873" s="53"/>
      <c r="F873" s="22" t="str">
        <f t="shared" si="39"/>
        <v>DECEMBRE</v>
      </c>
      <c r="G873" s="55">
        <v>43078</v>
      </c>
      <c r="H873" s="55">
        <v>43081</v>
      </c>
      <c r="I873" s="22">
        <f t="shared" si="40"/>
        <v>3</v>
      </c>
      <c r="J873" s="57">
        <v>454.08000000000004</v>
      </c>
      <c r="K873" s="74" t="s">
        <v>56</v>
      </c>
      <c r="M873" s="23" t="str">
        <f t="shared" si="41"/>
        <v/>
      </c>
    </row>
    <row r="874" spans="1:13">
      <c r="A874" s="12" t="s">
        <v>63</v>
      </c>
      <c r="B874" s="22" t="s">
        <v>20</v>
      </c>
      <c r="C874" s="53" t="s">
        <v>58</v>
      </c>
      <c r="D874" s="54" t="s">
        <v>109</v>
      </c>
      <c r="E874" s="53"/>
      <c r="F874" s="22" t="str">
        <f t="shared" si="39"/>
        <v>DECEMBRE</v>
      </c>
      <c r="G874" s="55">
        <v>43080</v>
      </c>
      <c r="H874" s="55">
        <v>43084</v>
      </c>
      <c r="I874" s="22">
        <f t="shared" si="40"/>
        <v>4</v>
      </c>
      <c r="J874" s="57">
        <v>185.09</v>
      </c>
      <c r="K874" s="74" t="s">
        <v>56</v>
      </c>
      <c r="M874" s="23" t="str">
        <f t="shared" si="41"/>
        <v/>
      </c>
    </row>
    <row r="875" spans="1:13">
      <c r="A875" s="12" t="s">
        <v>66</v>
      </c>
      <c r="B875" s="22" t="s">
        <v>20</v>
      </c>
      <c r="C875" s="54" t="s">
        <v>59</v>
      </c>
      <c r="D875" s="54" t="s">
        <v>121</v>
      </c>
      <c r="E875" s="53"/>
      <c r="F875" s="22" t="str">
        <f t="shared" si="39"/>
        <v>DECEMBRE</v>
      </c>
      <c r="G875" s="55">
        <v>43080</v>
      </c>
      <c r="H875" s="55">
        <v>43085</v>
      </c>
      <c r="I875" s="22">
        <f t="shared" si="40"/>
        <v>5</v>
      </c>
      <c r="J875" s="57">
        <v>294.64999999999998</v>
      </c>
      <c r="K875" s="74" t="s">
        <v>56</v>
      </c>
      <c r="M875" s="23" t="str">
        <f t="shared" si="41"/>
        <v/>
      </c>
    </row>
    <row r="876" spans="1:13">
      <c r="A876" s="12" t="s">
        <v>79</v>
      </c>
      <c r="B876" s="22" t="s">
        <v>20</v>
      </c>
      <c r="C876" s="54" t="s">
        <v>59</v>
      </c>
      <c r="D876" s="54" t="s">
        <v>109</v>
      </c>
      <c r="E876" s="53"/>
      <c r="F876" s="22" t="str">
        <f t="shared" si="39"/>
        <v>DECEMBRE</v>
      </c>
      <c r="G876" s="55">
        <v>43080</v>
      </c>
      <c r="H876" s="55">
        <v>43086</v>
      </c>
      <c r="I876" s="22">
        <f t="shared" si="40"/>
        <v>6</v>
      </c>
      <c r="J876" s="57">
        <v>297.29000000000002</v>
      </c>
      <c r="K876" s="74" t="s">
        <v>56</v>
      </c>
      <c r="M876" s="23" t="str">
        <f t="shared" si="41"/>
        <v/>
      </c>
    </row>
    <row r="877" spans="1:13">
      <c r="A877" s="12" t="s">
        <v>70</v>
      </c>
      <c r="B877" s="22" t="s">
        <v>20</v>
      </c>
      <c r="C877" s="54" t="s">
        <v>59</v>
      </c>
      <c r="D877" s="53" t="s">
        <v>104</v>
      </c>
      <c r="E877" s="53"/>
      <c r="F877" s="22" t="str">
        <f t="shared" si="39"/>
        <v>DECEMBRE</v>
      </c>
      <c r="G877" s="55">
        <v>43081</v>
      </c>
      <c r="H877" s="55">
        <v>43083</v>
      </c>
      <c r="I877" s="22">
        <f t="shared" si="40"/>
        <v>2</v>
      </c>
      <c r="J877" s="57">
        <v>117.11</v>
      </c>
      <c r="K877" s="74" t="s">
        <v>56</v>
      </c>
      <c r="M877" s="23" t="str">
        <f t="shared" si="41"/>
        <v/>
      </c>
    </row>
    <row r="878" spans="1:13">
      <c r="A878" s="12" t="s">
        <v>76</v>
      </c>
      <c r="B878" s="22" t="s">
        <v>20</v>
      </c>
      <c r="C878" s="54" t="s">
        <v>59</v>
      </c>
      <c r="D878" s="54" t="s">
        <v>109</v>
      </c>
      <c r="E878" s="53"/>
      <c r="F878" s="22" t="str">
        <f t="shared" si="39"/>
        <v>DECEMBRE</v>
      </c>
      <c r="G878" s="55">
        <v>43081</v>
      </c>
      <c r="H878" s="55">
        <v>43084</v>
      </c>
      <c r="I878" s="22">
        <f t="shared" si="40"/>
        <v>3</v>
      </c>
      <c r="J878" s="57">
        <v>131.1</v>
      </c>
      <c r="K878" s="74" t="s">
        <v>56</v>
      </c>
      <c r="M878" s="23" t="str">
        <f t="shared" si="41"/>
        <v/>
      </c>
    </row>
    <row r="879" spans="1:13">
      <c r="A879" s="12" t="s">
        <v>70</v>
      </c>
      <c r="B879" s="22" t="s">
        <v>20</v>
      </c>
      <c r="C879" s="54" t="s">
        <v>59</v>
      </c>
      <c r="D879" s="54" t="s">
        <v>110</v>
      </c>
      <c r="E879" s="53"/>
      <c r="F879" s="22" t="str">
        <f t="shared" si="39"/>
        <v>DECEMBRE</v>
      </c>
      <c r="G879" s="55">
        <v>43083</v>
      </c>
      <c r="H879" s="55">
        <v>43086</v>
      </c>
      <c r="I879" s="22">
        <f t="shared" si="40"/>
        <v>3</v>
      </c>
      <c r="J879" s="57">
        <v>165.66</v>
      </c>
      <c r="K879" s="74" t="s">
        <v>56</v>
      </c>
      <c r="M879" s="23" t="str">
        <f t="shared" si="41"/>
        <v/>
      </c>
    </row>
    <row r="880" spans="1:13">
      <c r="A880" s="12" t="s">
        <v>68</v>
      </c>
      <c r="B880" s="22" t="s">
        <v>20</v>
      </c>
      <c r="C880" s="53" t="s">
        <v>58</v>
      </c>
      <c r="D880" s="54" t="s">
        <v>109</v>
      </c>
      <c r="E880" s="53"/>
      <c r="F880" s="22" t="str">
        <f t="shared" si="39"/>
        <v>DECEMBRE</v>
      </c>
      <c r="G880" s="55">
        <v>43083</v>
      </c>
      <c r="H880" s="55">
        <v>43085</v>
      </c>
      <c r="I880" s="22">
        <f t="shared" si="40"/>
        <v>2</v>
      </c>
      <c r="J880" s="57">
        <v>152.31</v>
      </c>
      <c r="K880" s="74" t="s">
        <v>56</v>
      </c>
      <c r="M880" s="23" t="str">
        <f t="shared" si="41"/>
        <v/>
      </c>
    </row>
    <row r="881" spans="1:13">
      <c r="A881" s="12" t="s">
        <v>63</v>
      </c>
      <c r="B881" s="22" t="s">
        <v>20</v>
      </c>
      <c r="C881" s="54" t="s">
        <v>59</v>
      </c>
      <c r="D881" s="54" t="s">
        <v>89</v>
      </c>
      <c r="E881" s="53"/>
      <c r="F881" s="22" t="str">
        <f t="shared" si="39"/>
        <v>DECEMBRE</v>
      </c>
      <c r="G881" s="55">
        <v>43085</v>
      </c>
      <c r="H881" s="55">
        <v>43091</v>
      </c>
      <c r="I881" s="22">
        <f t="shared" si="40"/>
        <v>6</v>
      </c>
      <c r="J881" s="57">
        <v>278.8</v>
      </c>
      <c r="K881" s="74" t="s">
        <v>56</v>
      </c>
      <c r="M881" s="23" t="str">
        <f t="shared" si="41"/>
        <v/>
      </c>
    </row>
    <row r="882" spans="1:13">
      <c r="A882" s="12" t="s">
        <v>68</v>
      </c>
      <c r="B882" s="22" t="s">
        <v>20</v>
      </c>
      <c r="C882" s="54" t="s">
        <v>59</v>
      </c>
      <c r="D882" s="54" t="s">
        <v>110</v>
      </c>
      <c r="E882" s="53"/>
      <c r="F882" s="22" t="str">
        <f t="shared" si="39"/>
        <v>DECEMBRE</v>
      </c>
      <c r="G882" s="55">
        <v>43085</v>
      </c>
      <c r="H882" s="55">
        <v>43089</v>
      </c>
      <c r="I882" s="22">
        <f t="shared" si="40"/>
        <v>4</v>
      </c>
      <c r="J882" s="57">
        <v>199.07999999999998</v>
      </c>
      <c r="K882" s="74" t="s">
        <v>56</v>
      </c>
      <c r="M882" s="23" t="str">
        <f t="shared" si="41"/>
        <v/>
      </c>
    </row>
    <row r="883" spans="1:13">
      <c r="A883" s="12" t="s">
        <v>79</v>
      </c>
      <c r="B883" s="22" t="s">
        <v>20</v>
      </c>
      <c r="C883" s="53" t="s">
        <v>58</v>
      </c>
      <c r="D883" s="54" t="s">
        <v>118</v>
      </c>
      <c r="E883" s="53"/>
      <c r="F883" s="22" t="str">
        <f t="shared" si="39"/>
        <v>DECEMBRE</v>
      </c>
      <c r="G883" s="55">
        <v>43086</v>
      </c>
      <c r="H883" s="55">
        <v>43090</v>
      </c>
      <c r="I883" s="22">
        <f t="shared" si="40"/>
        <v>4</v>
      </c>
      <c r="J883" s="57">
        <v>212.08</v>
      </c>
      <c r="K883" s="74" t="s">
        <v>56</v>
      </c>
      <c r="M883" s="23" t="str">
        <f t="shared" si="41"/>
        <v/>
      </c>
    </row>
    <row r="884" spans="1:13">
      <c r="A884" s="12" t="s">
        <v>68</v>
      </c>
      <c r="B884" s="22" t="s">
        <v>20</v>
      </c>
      <c r="C884" s="53" t="s">
        <v>58</v>
      </c>
      <c r="D884" s="53" t="s">
        <v>106</v>
      </c>
      <c r="E884" s="53"/>
      <c r="F884" s="22" t="str">
        <f t="shared" si="39"/>
        <v>DECEMBRE</v>
      </c>
      <c r="G884" s="55">
        <v>43090</v>
      </c>
      <c r="H884" s="55">
        <v>43092</v>
      </c>
      <c r="I884" s="22">
        <f t="shared" si="40"/>
        <v>2</v>
      </c>
      <c r="J884" s="57">
        <v>117.61</v>
      </c>
      <c r="K884" s="74" t="s">
        <v>56</v>
      </c>
      <c r="M884" s="23" t="str">
        <f t="shared" si="41"/>
        <v/>
      </c>
    </row>
    <row r="885" spans="1:13">
      <c r="A885" s="12" t="s">
        <v>63</v>
      </c>
      <c r="B885" s="22" t="s">
        <v>20</v>
      </c>
      <c r="C885" s="53" t="s">
        <v>58</v>
      </c>
      <c r="D885" s="54" t="s">
        <v>85</v>
      </c>
      <c r="E885" s="53"/>
      <c r="F885" s="22" t="str">
        <f t="shared" si="39"/>
        <v>DECEMBRE</v>
      </c>
      <c r="G885" s="55">
        <v>43095</v>
      </c>
      <c r="H885" s="55">
        <v>43099</v>
      </c>
      <c r="I885" s="22">
        <f t="shared" si="40"/>
        <v>4</v>
      </c>
      <c r="J885" s="57">
        <v>199.55</v>
      </c>
      <c r="K885" s="74" t="s">
        <v>56</v>
      </c>
      <c r="M885" s="23" t="str">
        <f t="shared" si="41"/>
        <v/>
      </c>
    </row>
    <row r="886" spans="1:13">
      <c r="A886" s="12" t="s">
        <v>80</v>
      </c>
      <c r="B886" s="22" t="s">
        <v>20</v>
      </c>
      <c r="C886" s="53" t="s">
        <v>58</v>
      </c>
      <c r="D886" s="54" t="s">
        <v>83</v>
      </c>
      <c r="E886" s="53"/>
      <c r="F886" s="22" t="str">
        <f t="shared" si="39"/>
        <v>DECEMBRE</v>
      </c>
      <c r="G886" s="55">
        <v>43095</v>
      </c>
      <c r="H886" s="55">
        <v>43098</v>
      </c>
      <c r="I886" s="22">
        <f t="shared" si="40"/>
        <v>3</v>
      </c>
      <c r="J886" s="57">
        <v>152.31</v>
      </c>
      <c r="K886" s="74" t="s">
        <v>56</v>
      </c>
      <c r="M886" s="23" t="str">
        <f t="shared" si="41"/>
        <v/>
      </c>
    </row>
    <row r="887" spans="1:13">
      <c r="A887" s="12" t="s">
        <v>68</v>
      </c>
      <c r="B887" s="22" t="s">
        <v>20</v>
      </c>
      <c r="C887" s="53" t="s">
        <v>58</v>
      </c>
      <c r="D887" s="54" t="s">
        <v>85</v>
      </c>
      <c r="E887" s="53"/>
      <c r="F887" s="22" t="str">
        <f t="shared" si="39"/>
        <v>DECEMBRE</v>
      </c>
      <c r="G887" s="55">
        <v>43095</v>
      </c>
      <c r="H887" s="55">
        <v>43098</v>
      </c>
      <c r="I887" s="22">
        <f t="shared" si="40"/>
        <v>3</v>
      </c>
      <c r="J887" s="57">
        <v>166.77</v>
      </c>
      <c r="K887" s="74" t="s">
        <v>56</v>
      </c>
      <c r="M887" s="23" t="str">
        <f t="shared" si="41"/>
        <v/>
      </c>
    </row>
    <row r="888" spans="1:13">
      <c r="A888" s="12" t="s">
        <v>80</v>
      </c>
      <c r="B888" s="22" t="s">
        <v>20</v>
      </c>
      <c r="C888" s="53" t="s">
        <v>58</v>
      </c>
      <c r="D888" s="53" t="s">
        <v>103</v>
      </c>
      <c r="E888" s="53"/>
      <c r="F888" s="22" t="str">
        <f t="shared" si="39"/>
        <v>DECEMBRE</v>
      </c>
      <c r="G888" s="55">
        <v>43098</v>
      </c>
      <c r="H888" s="55">
        <v>43100</v>
      </c>
      <c r="I888" s="22">
        <f t="shared" si="40"/>
        <v>2</v>
      </c>
      <c r="J888" s="57">
        <v>107.97</v>
      </c>
      <c r="K888" s="74" t="s">
        <v>56</v>
      </c>
      <c r="M888" s="23" t="str">
        <f t="shared" si="41"/>
        <v/>
      </c>
    </row>
    <row r="889" spans="1:13">
      <c r="A889" s="12" t="s">
        <v>79</v>
      </c>
      <c r="B889" s="22" t="s">
        <v>20</v>
      </c>
      <c r="C889" s="54" t="s">
        <v>59</v>
      </c>
      <c r="D889" s="53" t="s">
        <v>105</v>
      </c>
      <c r="E889" s="53"/>
      <c r="F889" s="22" t="str">
        <f t="shared" si="39"/>
        <v>DECEMBRE</v>
      </c>
      <c r="G889" s="55">
        <v>43098</v>
      </c>
      <c r="H889" s="55">
        <v>43100</v>
      </c>
      <c r="I889" s="22">
        <f t="shared" si="40"/>
        <v>2</v>
      </c>
      <c r="J889" s="57">
        <v>117.43</v>
      </c>
      <c r="K889" s="74" t="s">
        <v>56</v>
      </c>
      <c r="M889" s="23" t="str">
        <f t="shared" si="41"/>
        <v/>
      </c>
    </row>
  </sheetData>
  <dataValidations count="2">
    <dataValidation type="list" allowBlank="1" showInputMessage="1" showErrorMessage="1" sqref="B2:B86">
      <formula1>Types</formula1>
    </dataValidation>
    <dataValidation type="list" allowBlank="1" showInputMessage="1" showErrorMessage="1" sqref="A2:A86">
      <formula1>Appartements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M836"/>
  <sheetViews>
    <sheetView showGridLines="0" showZeros="0" zoomScale="115" zoomScaleNormal="115" workbookViewId="0">
      <selection activeCell="E1" sqref="E1"/>
    </sheetView>
  </sheetViews>
  <sheetFormatPr defaultColWidth="11.42578125" defaultRowHeight="11.25"/>
  <cols>
    <col min="1" max="1" width="16.7109375" style="23" bestFit="1" customWidth="1"/>
    <col min="2" max="2" width="17.5703125" style="23" customWidth="1"/>
    <col min="3" max="3" width="13.42578125" style="23" customWidth="1"/>
    <col min="4" max="4" width="34.5703125" style="23" bestFit="1" customWidth="1"/>
    <col min="5" max="8" width="11.42578125" style="23"/>
    <col min="9" max="9" width="12.5703125" style="23" bestFit="1" customWidth="1"/>
    <col min="10" max="11" width="11.42578125" style="23"/>
    <col min="12" max="12" width="12.42578125" style="23" customWidth="1"/>
    <col min="13" max="13" width="17.7109375" style="23" customWidth="1"/>
    <col min="14" max="14" width="11.42578125" style="23"/>
    <col min="15" max="17" width="3" style="23" bestFit="1" customWidth="1"/>
    <col min="18" max="16384" width="11.42578125" style="23"/>
  </cols>
  <sheetData>
    <row r="1" spans="1:13" ht="26.25" customHeight="1">
      <c r="A1" s="19" t="s">
        <v>12</v>
      </c>
      <c r="B1" s="17" t="s">
        <v>23</v>
      </c>
      <c r="C1" s="17" t="s">
        <v>19</v>
      </c>
      <c r="D1" s="17" t="s">
        <v>24</v>
      </c>
      <c r="E1" s="18" t="s">
        <v>29</v>
      </c>
      <c r="F1" s="19" t="s">
        <v>15</v>
      </c>
      <c r="G1" s="20" t="s">
        <v>16</v>
      </c>
      <c r="H1" s="16" t="s">
        <v>17</v>
      </c>
      <c r="I1" s="75" t="s">
        <v>27</v>
      </c>
      <c r="J1" s="76" t="s">
        <v>26</v>
      </c>
      <c r="K1" s="76" t="s">
        <v>25</v>
      </c>
      <c r="L1" s="77" t="s">
        <v>18</v>
      </c>
      <c r="M1" s="21" t="s">
        <v>52</v>
      </c>
    </row>
    <row r="2" spans="1:13">
      <c r="A2" s="12" t="s">
        <v>67</v>
      </c>
      <c r="B2" s="22" t="s">
        <v>20</v>
      </c>
      <c r="C2" s="53" t="s">
        <v>58</v>
      </c>
      <c r="D2" s="54" t="s">
        <v>88</v>
      </c>
      <c r="E2" s="22" t="str">
        <f t="shared" ref="E2:E65" si="0">IF(G2="","",CHOOSE(MONTH(G2),"JANVIER","FEVRIER","MARS","AVRIL","MAI","JUIN","JUILLET","AOUT","SEPTEMBRE","OCTOBRE","NOVEMBRE","DECEMBRE"))</f>
        <v>AVRIL</v>
      </c>
      <c r="F2" s="55">
        <v>42830</v>
      </c>
      <c r="G2" s="55">
        <v>42835</v>
      </c>
      <c r="H2" s="22">
        <f t="shared" ref="H2:H65" si="1">G2-F2</f>
        <v>5</v>
      </c>
      <c r="I2" s="57">
        <f t="shared" ref="I2:I65" si="2">CoûtNuit(A2,E2)</f>
        <v>0</v>
      </c>
      <c r="J2" s="57">
        <f t="shared" ref="J2:J65" si="3">IF(H2&lt;&gt;0,M2/H2,0)</f>
        <v>44</v>
      </c>
      <c r="K2" s="57">
        <f t="shared" ref="K2:K65" si="4">I2*H2</f>
        <v>0</v>
      </c>
      <c r="L2" s="57">
        <f t="shared" ref="L2:L65" si="5">M2-K2</f>
        <v>220</v>
      </c>
      <c r="M2" s="57">
        <v>220</v>
      </c>
    </row>
    <row r="3" spans="1:13">
      <c r="A3" s="12" t="s">
        <v>67</v>
      </c>
      <c r="B3" s="22" t="s">
        <v>20</v>
      </c>
      <c r="C3" s="53" t="s">
        <v>58</v>
      </c>
      <c r="D3" s="54" t="s">
        <v>87</v>
      </c>
      <c r="E3" s="22" t="str">
        <f t="shared" si="0"/>
        <v>AVRIL</v>
      </c>
      <c r="F3" s="55">
        <v>42835</v>
      </c>
      <c r="G3" s="55">
        <v>42838</v>
      </c>
      <c r="H3" s="22">
        <f t="shared" si="1"/>
        <v>3</v>
      </c>
      <c r="I3" s="57">
        <f t="shared" si="2"/>
        <v>0</v>
      </c>
      <c r="J3" s="57">
        <f t="shared" si="3"/>
        <v>53.333333333333336</v>
      </c>
      <c r="K3" s="57">
        <f t="shared" si="4"/>
        <v>0</v>
      </c>
      <c r="L3" s="57">
        <f t="shared" si="5"/>
        <v>160</v>
      </c>
      <c r="M3" s="57">
        <v>160</v>
      </c>
    </row>
    <row r="4" spans="1:13">
      <c r="A4" s="12" t="s">
        <v>67</v>
      </c>
      <c r="B4" s="22" t="s">
        <v>20</v>
      </c>
      <c r="C4" s="53" t="s">
        <v>59</v>
      </c>
      <c r="D4" s="52" t="s">
        <v>82</v>
      </c>
      <c r="E4" s="22" t="str">
        <f t="shared" si="0"/>
        <v>AVRIL</v>
      </c>
      <c r="F4" s="55">
        <v>42839</v>
      </c>
      <c r="G4" s="55">
        <v>42842</v>
      </c>
      <c r="H4" s="22">
        <f t="shared" si="1"/>
        <v>3</v>
      </c>
      <c r="I4" s="56">
        <f t="shared" si="2"/>
        <v>0</v>
      </c>
      <c r="J4" s="56">
        <f t="shared" si="3"/>
        <v>83.333333333333329</v>
      </c>
      <c r="K4" s="56">
        <f t="shared" si="4"/>
        <v>0</v>
      </c>
      <c r="L4" s="56">
        <f t="shared" si="5"/>
        <v>250</v>
      </c>
      <c r="M4" s="56">
        <v>250</v>
      </c>
    </row>
    <row r="5" spans="1:13">
      <c r="A5" s="12" t="s">
        <v>67</v>
      </c>
      <c r="B5" s="22" t="s">
        <v>20</v>
      </c>
      <c r="C5" s="53" t="s">
        <v>58</v>
      </c>
      <c r="D5" s="54" t="s">
        <v>86</v>
      </c>
      <c r="E5" s="22" t="str">
        <f t="shared" si="0"/>
        <v>AVRIL</v>
      </c>
      <c r="F5" s="55">
        <v>42843</v>
      </c>
      <c r="G5" s="55">
        <v>42846</v>
      </c>
      <c r="H5" s="22">
        <f t="shared" si="1"/>
        <v>3</v>
      </c>
      <c r="I5" s="57">
        <f t="shared" si="2"/>
        <v>0</v>
      </c>
      <c r="J5" s="57">
        <f t="shared" si="3"/>
        <v>66.666666666666671</v>
      </c>
      <c r="K5" s="57">
        <f t="shared" si="4"/>
        <v>0</v>
      </c>
      <c r="L5" s="57">
        <f t="shared" si="5"/>
        <v>200</v>
      </c>
      <c r="M5" s="57">
        <v>200</v>
      </c>
    </row>
    <row r="6" spans="1:13">
      <c r="A6" s="12" t="s">
        <v>67</v>
      </c>
      <c r="B6" s="22" t="s">
        <v>20</v>
      </c>
      <c r="C6" s="53" t="s">
        <v>58</v>
      </c>
      <c r="D6" s="54" t="s">
        <v>85</v>
      </c>
      <c r="E6" s="22" t="str">
        <f t="shared" si="0"/>
        <v>AVRIL</v>
      </c>
      <c r="F6" s="55">
        <v>42847</v>
      </c>
      <c r="G6" s="55">
        <v>42850</v>
      </c>
      <c r="H6" s="22">
        <f t="shared" si="1"/>
        <v>3</v>
      </c>
      <c r="I6" s="57">
        <f t="shared" si="2"/>
        <v>0</v>
      </c>
      <c r="J6" s="57">
        <f t="shared" si="3"/>
        <v>66.666666666666671</v>
      </c>
      <c r="K6" s="57">
        <f t="shared" si="4"/>
        <v>0</v>
      </c>
      <c r="L6" s="57">
        <f t="shared" si="5"/>
        <v>200</v>
      </c>
      <c r="M6" s="57">
        <v>200</v>
      </c>
    </row>
    <row r="7" spans="1:13">
      <c r="A7" s="12" t="s">
        <v>67</v>
      </c>
      <c r="B7" s="22" t="s">
        <v>20</v>
      </c>
      <c r="C7" s="53" t="s">
        <v>58</v>
      </c>
      <c r="D7" s="54" t="s">
        <v>84</v>
      </c>
      <c r="E7" s="22" t="str">
        <f t="shared" si="0"/>
        <v>AVRIL</v>
      </c>
      <c r="F7" s="55">
        <v>42850</v>
      </c>
      <c r="G7" s="55">
        <v>42852</v>
      </c>
      <c r="H7" s="22">
        <f t="shared" si="1"/>
        <v>2</v>
      </c>
      <c r="I7" s="57">
        <f t="shared" si="2"/>
        <v>0</v>
      </c>
      <c r="J7" s="57">
        <f t="shared" si="3"/>
        <v>48.5</v>
      </c>
      <c r="K7" s="57">
        <f t="shared" si="4"/>
        <v>0</v>
      </c>
      <c r="L7" s="57">
        <f t="shared" si="5"/>
        <v>97</v>
      </c>
      <c r="M7" s="57">
        <v>97</v>
      </c>
    </row>
    <row r="8" spans="1:13">
      <c r="A8" s="12" t="s">
        <v>67</v>
      </c>
      <c r="B8" s="22" t="s">
        <v>20</v>
      </c>
      <c r="C8" s="53" t="s">
        <v>58</v>
      </c>
      <c r="D8" s="54" t="s">
        <v>83</v>
      </c>
      <c r="E8" s="22" t="str">
        <f t="shared" si="0"/>
        <v>AVRIL</v>
      </c>
      <c r="F8" s="55">
        <v>42853</v>
      </c>
      <c r="G8" s="55">
        <v>42855</v>
      </c>
      <c r="H8" s="22">
        <f t="shared" si="1"/>
        <v>2</v>
      </c>
      <c r="I8" s="57">
        <f t="shared" si="2"/>
        <v>0</v>
      </c>
      <c r="J8" s="57">
        <f t="shared" si="3"/>
        <v>9</v>
      </c>
      <c r="K8" s="57">
        <f t="shared" si="4"/>
        <v>0</v>
      </c>
      <c r="L8" s="57">
        <f t="shared" si="5"/>
        <v>18</v>
      </c>
      <c r="M8" s="57">
        <v>18</v>
      </c>
    </row>
    <row r="9" spans="1:13">
      <c r="A9" s="12" t="s">
        <v>67</v>
      </c>
      <c r="B9" s="22" t="s">
        <v>20</v>
      </c>
      <c r="C9" s="53" t="s">
        <v>58</v>
      </c>
      <c r="D9" s="54" t="s">
        <v>95</v>
      </c>
      <c r="E9" s="22" t="str">
        <f t="shared" si="0"/>
        <v>MAI</v>
      </c>
      <c r="F9" s="55">
        <v>42855</v>
      </c>
      <c r="G9" s="55">
        <v>42856</v>
      </c>
      <c r="H9" s="22">
        <f t="shared" si="1"/>
        <v>1</v>
      </c>
      <c r="I9" s="57">
        <f t="shared" si="2"/>
        <v>0</v>
      </c>
      <c r="J9" s="57">
        <f t="shared" si="3"/>
        <v>50</v>
      </c>
      <c r="K9" s="57">
        <f t="shared" si="4"/>
        <v>0</v>
      </c>
      <c r="L9" s="57">
        <f t="shared" si="5"/>
        <v>50</v>
      </c>
      <c r="M9" s="57">
        <v>50</v>
      </c>
    </row>
    <row r="10" spans="1:13">
      <c r="A10" s="12" t="s">
        <v>67</v>
      </c>
      <c r="B10" s="22" t="s">
        <v>20</v>
      </c>
      <c r="C10" s="53" t="s">
        <v>58</v>
      </c>
      <c r="D10" s="54" t="s">
        <v>96</v>
      </c>
      <c r="E10" s="22" t="str">
        <f t="shared" si="0"/>
        <v>MAI</v>
      </c>
      <c r="F10" s="55">
        <v>42856</v>
      </c>
      <c r="G10" s="55">
        <v>42858</v>
      </c>
      <c r="H10" s="22">
        <f t="shared" si="1"/>
        <v>2</v>
      </c>
      <c r="I10" s="57">
        <f t="shared" si="2"/>
        <v>0</v>
      </c>
      <c r="J10" s="57">
        <f t="shared" si="3"/>
        <v>5</v>
      </c>
      <c r="K10" s="57">
        <f t="shared" si="4"/>
        <v>0</v>
      </c>
      <c r="L10" s="57">
        <f t="shared" si="5"/>
        <v>10</v>
      </c>
      <c r="M10" s="57">
        <v>10</v>
      </c>
    </row>
    <row r="11" spans="1:13">
      <c r="A11" s="12" t="s">
        <v>67</v>
      </c>
      <c r="B11" s="22" t="s">
        <v>20</v>
      </c>
      <c r="C11" s="53" t="s">
        <v>58</v>
      </c>
      <c r="D11" s="54" t="s">
        <v>90</v>
      </c>
      <c r="E11" s="22" t="str">
        <f t="shared" si="0"/>
        <v>MAI</v>
      </c>
      <c r="F11" s="55">
        <v>42860</v>
      </c>
      <c r="G11" s="55">
        <v>42863</v>
      </c>
      <c r="H11" s="22">
        <f t="shared" si="1"/>
        <v>3</v>
      </c>
      <c r="I11" s="58">
        <f t="shared" si="2"/>
        <v>0</v>
      </c>
      <c r="J11" s="58">
        <f t="shared" si="3"/>
        <v>96.666666666666671</v>
      </c>
      <c r="K11" s="58">
        <f t="shared" si="4"/>
        <v>0</v>
      </c>
      <c r="L11" s="58">
        <f t="shared" si="5"/>
        <v>290</v>
      </c>
      <c r="M11" s="58">
        <v>290</v>
      </c>
    </row>
    <row r="12" spans="1:13">
      <c r="A12" s="12" t="s">
        <v>67</v>
      </c>
      <c r="B12" s="22" t="s">
        <v>20</v>
      </c>
      <c r="C12" s="53" t="s">
        <v>60</v>
      </c>
      <c r="D12" s="54" t="s">
        <v>97</v>
      </c>
      <c r="E12" s="22" t="str">
        <f t="shared" si="0"/>
        <v>MAI</v>
      </c>
      <c r="F12" s="55">
        <v>42863</v>
      </c>
      <c r="G12" s="55">
        <v>42866</v>
      </c>
      <c r="H12" s="22">
        <f t="shared" si="1"/>
        <v>3</v>
      </c>
      <c r="I12" s="58">
        <f t="shared" si="2"/>
        <v>0</v>
      </c>
      <c r="J12" s="58">
        <f t="shared" si="3"/>
        <v>82.183333333333337</v>
      </c>
      <c r="K12" s="58">
        <f t="shared" si="4"/>
        <v>0</v>
      </c>
      <c r="L12" s="58">
        <f t="shared" si="5"/>
        <v>246.55</v>
      </c>
      <c r="M12" s="58">
        <v>246.55</v>
      </c>
    </row>
    <row r="13" spans="1:13">
      <c r="A13" s="12" t="s">
        <v>67</v>
      </c>
      <c r="B13" s="22" t="s">
        <v>20</v>
      </c>
      <c r="C13" s="53" t="s">
        <v>58</v>
      </c>
      <c r="D13" s="54" t="s">
        <v>100</v>
      </c>
      <c r="E13" s="22" t="str">
        <f t="shared" si="0"/>
        <v>MAI</v>
      </c>
      <c r="F13" s="55">
        <v>42863</v>
      </c>
      <c r="G13" s="55">
        <v>42865</v>
      </c>
      <c r="H13" s="22">
        <f t="shared" si="1"/>
        <v>2</v>
      </c>
      <c r="I13" s="57">
        <f t="shared" si="2"/>
        <v>0</v>
      </c>
      <c r="J13" s="57">
        <f t="shared" si="3"/>
        <v>58</v>
      </c>
      <c r="K13" s="57">
        <f t="shared" si="4"/>
        <v>0</v>
      </c>
      <c r="L13" s="57">
        <f t="shared" si="5"/>
        <v>116</v>
      </c>
      <c r="M13" s="57">
        <v>116</v>
      </c>
    </row>
    <row r="14" spans="1:13">
      <c r="A14" s="12" t="s">
        <v>67</v>
      </c>
      <c r="B14" s="22" t="s">
        <v>20</v>
      </c>
      <c r="C14" s="53" t="s">
        <v>58</v>
      </c>
      <c r="D14" s="54" t="s">
        <v>91</v>
      </c>
      <c r="E14" s="22" t="str">
        <f t="shared" si="0"/>
        <v>MAI</v>
      </c>
      <c r="F14" s="55">
        <v>42867</v>
      </c>
      <c r="G14" s="55">
        <v>42870</v>
      </c>
      <c r="H14" s="22">
        <f t="shared" si="1"/>
        <v>3</v>
      </c>
      <c r="I14" s="57">
        <f t="shared" si="2"/>
        <v>0</v>
      </c>
      <c r="J14" s="57">
        <f t="shared" si="3"/>
        <v>83.333333333333329</v>
      </c>
      <c r="K14" s="57">
        <f t="shared" si="4"/>
        <v>0</v>
      </c>
      <c r="L14" s="57">
        <f t="shared" si="5"/>
        <v>250</v>
      </c>
      <c r="M14" s="57">
        <v>250</v>
      </c>
    </row>
    <row r="15" spans="1:13">
      <c r="A15" s="12" t="s">
        <v>68</v>
      </c>
      <c r="B15" s="22" t="s">
        <v>20</v>
      </c>
      <c r="C15" s="53" t="s">
        <v>58</v>
      </c>
      <c r="D15" s="54" t="s">
        <v>94</v>
      </c>
      <c r="E15" s="22" t="str">
        <f t="shared" si="0"/>
        <v>MAI</v>
      </c>
      <c r="F15" s="55">
        <v>42870</v>
      </c>
      <c r="G15" s="55">
        <v>42874</v>
      </c>
      <c r="H15" s="22">
        <f t="shared" si="1"/>
        <v>4</v>
      </c>
      <c r="I15" s="58">
        <f t="shared" si="2"/>
        <v>0</v>
      </c>
      <c r="J15" s="58">
        <f t="shared" si="3"/>
        <v>42.5</v>
      </c>
      <c r="K15" s="58">
        <f t="shared" si="4"/>
        <v>0</v>
      </c>
      <c r="L15" s="58">
        <f t="shared" si="5"/>
        <v>170</v>
      </c>
      <c r="M15" s="58">
        <v>170</v>
      </c>
    </row>
    <row r="16" spans="1:13">
      <c r="A16" s="12" t="s">
        <v>67</v>
      </c>
      <c r="B16" s="22" t="s">
        <v>20</v>
      </c>
      <c r="C16" s="53" t="s">
        <v>58</v>
      </c>
      <c r="D16" s="54" t="s">
        <v>92</v>
      </c>
      <c r="E16" s="22" t="str">
        <f t="shared" si="0"/>
        <v>MAI</v>
      </c>
      <c r="F16" s="55">
        <v>42871</v>
      </c>
      <c r="G16" s="55">
        <v>42876</v>
      </c>
      <c r="H16" s="22">
        <f t="shared" si="1"/>
        <v>5</v>
      </c>
      <c r="I16" s="58">
        <f t="shared" si="2"/>
        <v>0</v>
      </c>
      <c r="J16" s="58">
        <f t="shared" si="3"/>
        <v>4.5999999999999996</v>
      </c>
      <c r="K16" s="58">
        <f t="shared" si="4"/>
        <v>0</v>
      </c>
      <c r="L16" s="58">
        <f t="shared" si="5"/>
        <v>23</v>
      </c>
      <c r="M16" s="58">
        <v>23</v>
      </c>
    </row>
    <row r="17" spans="1:13">
      <c r="A17" s="12" t="s">
        <v>68</v>
      </c>
      <c r="B17" s="22" t="s">
        <v>20</v>
      </c>
      <c r="C17" s="53" t="s">
        <v>58</v>
      </c>
      <c r="D17" s="54" t="s">
        <v>93</v>
      </c>
      <c r="E17" s="22" t="str">
        <f t="shared" si="0"/>
        <v>MAI</v>
      </c>
      <c r="F17" s="55">
        <v>42875</v>
      </c>
      <c r="G17" s="55">
        <v>42880</v>
      </c>
      <c r="H17" s="22">
        <f t="shared" si="1"/>
        <v>5</v>
      </c>
      <c r="I17" s="57">
        <f t="shared" si="2"/>
        <v>0</v>
      </c>
      <c r="J17" s="57">
        <f t="shared" si="3"/>
        <v>0.4</v>
      </c>
      <c r="K17" s="57">
        <f t="shared" si="4"/>
        <v>0</v>
      </c>
      <c r="L17" s="57">
        <f t="shared" si="5"/>
        <v>2</v>
      </c>
      <c r="M17" s="57">
        <v>2</v>
      </c>
    </row>
    <row r="18" spans="1:13">
      <c r="A18" s="12" t="s">
        <v>67</v>
      </c>
      <c r="B18" s="22" t="s">
        <v>20</v>
      </c>
      <c r="C18" s="53" t="s">
        <v>58</v>
      </c>
      <c r="D18" s="54" t="s">
        <v>98</v>
      </c>
      <c r="E18" s="22" t="str">
        <f t="shared" si="0"/>
        <v>MAI</v>
      </c>
      <c r="F18" s="55">
        <v>42876</v>
      </c>
      <c r="G18" s="55">
        <v>42878</v>
      </c>
      <c r="H18" s="22">
        <f t="shared" si="1"/>
        <v>2</v>
      </c>
      <c r="I18" s="57">
        <f t="shared" si="2"/>
        <v>0</v>
      </c>
      <c r="J18" s="57">
        <f t="shared" si="3"/>
        <v>68</v>
      </c>
      <c r="K18" s="57">
        <f t="shared" si="4"/>
        <v>0</v>
      </c>
      <c r="L18" s="57">
        <f t="shared" si="5"/>
        <v>136</v>
      </c>
      <c r="M18" s="57">
        <v>136</v>
      </c>
    </row>
    <row r="19" spans="1:13">
      <c r="A19" s="12" t="s">
        <v>67</v>
      </c>
      <c r="B19" s="22" t="s">
        <v>20</v>
      </c>
      <c r="C19" s="53" t="s">
        <v>58</v>
      </c>
      <c r="D19" s="54" t="s">
        <v>89</v>
      </c>
      <c r="E19" s="22" t="str">
        <f t="shared" si="0"/>
        <v>MAI</v>
      </c>
      <c r="F19" s="55">
        <v>42879</v>
      </c>
      <c r="G19" s="55">
        <v>42883</v>
      </c>
      <c r="H19" s="22">
        <f t="shared" si="1"/>
        <v>4</v>
      </c>
      <c r="I19" s="57">
        <f t="shared" si="2"/>
        <v>0</v>
      </c>
      <c r="J19" s="57">
        <f t="shared" si="3"/>
        <v>95</v>
      </c>
      <c r="K19" s="57">
        <f t="shared" si="4"/>
        <v>0</v>
      </c>
      <c r="L19" s="57">
        <f t="shared" si="5"/>
        <v>380</v>
      </c>
      <c r="M19" s="57">
        <v>380</v>
      </c>
    </row>
    <row r="20" spans="1:13">
      <c r="A20" s="12" t="s">
        <v>64</v>
      </c>
      <c r="B20" s="22" t="s">
        <v>20</v>
      </c>
      <c r="C20" s="53" t="s">
        <v>58</v>
      </c>
      <c r="D20" s="54" t="s">
        <v>99</v>
      </c>
      <c r="E20" s="22" t="str">
        <f t="shared" si="0"/>
        <v>MAI</v>
      </c>
      <c r="F20" s="55">
        <v>42880</v>
      </c>
      <c r="G20" s="55">
        <v>42883</v>
      </c>
      <c r="H20" s="22">
        <f t="shared" si="1"/>
        <v>3</v>
      </c>
      <c r="I20" s="57">
        <f t="shared" si="2"/>
        <v>6.5454545454545459</v>
      </c>
      <c r="J20" s="57">
        <f t="shared" si="3"/>
        <v>45</v>
      </c>
      <c r="K20" s="57">
        <f t="shared" si="4"/>
        <v>19.636363636363637</v>
      </c>
      <c r="L20" s="57">
        <f t="shared" si="5"/>
        <v>115.36363636363636</v>
      </c>
      <c r="M20" s="57">
        <v>135</v>
      </c>
    </row>
    <row r="21" spans="1:13">
      <c r="A21" s="12" t="s">
        <v>67</v>
      </c>
      <c r="B21" s="22" t="s">
        <v>20</v>
      </c>
      <c r="C21" s="53" t="s">
        <v>58</v>
      </c>
      <c r="D21" s="54" t="s">
        <v>105</v>
      </c>
      <c r="E21" s="22" t="str">
        <f t="shared" si="0"/>
        <v>JUIN</v>
      </c>
      <c r="F21" s="60">
        <v>42884</v>
      </c>
      <c r="G21" s="55">
        <v>42887</v>
      </c>
      <c r="H21" s="22">
        <f t="shared" si="1"/>
        <v>3</v>
      </c>
      <c r="I21" s="62">
        <f t="shared" si="2"/>
        <v>27.666666666666668</v>
      </c>
      <c r="J21" s="62">
        <f t="shared" si="3"/>
        <v>65</v>
      </c>
      <c r="K21" s="62">
        <f t="shared" si="4"/>
        <v>83</v>
      </c>
      <c r="L21" s="62">
        <f t="shared" si="5"/>
        <v>112</v>
      </c>
      <c r="M21" s="62">
        <v>195</v>
      </c>
    </row>
    <row r="22" spans="1:13">
      <c r="A22" s="12" t="s">
        <v>68</v>
      </c>
      <c r="B22" s="22" t="s">
        <v>20</v>
      </c>
      <c r="C22" s="53" t="s">
        <v>59</v>
      </c>
      <c r="D22" s="54" t="s">
        <v>87</v>
      </c>
      <c r="E22" s="22" t="str">
        <f t="shared" si="0"/>
        <v>JUIN</v>
      </c>
      <c r="F22" s="61">
        <v>42884</v>
      </c>
      <c r="G22" s="61">
        <v>42887</v>
      </c>
      <c r="H22" s="22">
        <f t="shared" si="1"/>
        <v>3</v>
      </c>
      <c r="I22" s="63">
        <f t="shared" si="2"/>
        <v>9.3333333333333339</v>
      </c>
      <c r="J22" s="63">
        <f t="shared" si="3"/>
        <v>66</v>
      </c>
      <c r="K22" s="63">
        <f t="shared" si="4"/>
        <v>28</v>
      </c>
      <c r="L22" s="63">
        <f t="shared" si="5"/>
        <v>170</v>
      </c>
      <c r="M22" s="63">
        <v>198</v>
      </c>
    </row>
    <row r="23" spans="1:13">
      <c r="A23" s="12" t="s">
        <v>64</v>
      </c>
      <c r="B23" s="22" t="s">
        <v>20</v>
      </c>
      <c r="C23" s="53" t="s">
        <v>58</v>
      </c>
      <c r="D23" s="54" t="s">
        <v>87</v>
      </c>
      <c r="E23" s="22" t="str">
        <f t="shared" si="0"/>
        <v>JUIN</v>
      </c>
      <c r="F23" s="60">
        <v>42885</v>
      </c>
      <c r="G23" s="55">
        <v>42887</v>
      </c>
      <c r="H23" s="22">
        <f t="shared" si="1"/>
        <v>2</v>
      </c>
      <c r="I23" s="62">
        <f t="shared" si="2"/>
        <v>24</v>
      </c>
      <c r="J23" s="62">
        <f t="shared" si="3"/>
        <v>34</v>
      </c>
      <c r="K23" s="62">
        <f t="shared" si="4"/>
        <v>48</v>
      </c>
      <c r="L23" s="62">
        <f t="shared" si="5"/>
        <v>20</v>
      </c>
      <c r="M23" s="62">
        <v>68</v>
      </c>
    </row>
    <row r="24" spans="1:13">
      <c r="A24" s="12" t="s">
        <v>70</v>
      </c>
      <c r="B24" s="22" t="s">
        <v>20</v>
      </c>
      <c r="C24" s="53" t="s">
        <v>58</v>
      </c>
      <c r="D24" s="54" t="s">
        <v>96</v>
      </c>
      <c r="E24" s="22" t="str">
        <f t="shared" si="0"/>
        <v>JUIN</v>
      </c>
      <c r="F24" s="60">
        <v>42886</v>
      </c>
      <c r="G24" s="55">
        <v>42887</v>
      </c>
      <c r="H24" s="22">
        <f t="shared" si="1"/>
        <v>1</v>
      </c>
      <c r="I24" s="62">
        <f t="shared" si="2"/>
        <v>13.433333333333334</v>
      </c>
      <c r="J24" s="62">
        <f t="shared" si="3"/>
        <v>44</v>
      </c>
      <c r="K24" s="62">
        <f t="shared" si="4"/>
        <v>13.433333333333334</v>
      </c>
      <c r="L24" s="62">
        <f t="shared" si="5"/>
        <v>30.566666666666666</v>
      </c>
      <c r="M24" s="62">
        <v>44</v>
      </c>
    </row>
    <row r="25" spans="1:13">
      <c r="A25" s="12" t="s">
        <v>71</v>
      </c>
      <c r="B25" s="22" t="s">
        <v>20</v>
      </c>
      <c r="C25" s="53" t="s">
        <v>58</v>
      </c>
      <c r="D25" s="54" t="s">
        <v>105</v>
      </c>
      <c r="E25" s="22" t="str">
        <f t="shared" si="0"/>
        <v>JUIN</v>
      </c>
      <c r="F25" s="55">
        <v>42886</v>
      </c>
      <c r="G25" s="55">
        <v>42887</v>
      </c>
      <c r="H25" s="22">
        <f t="shared" si="1"/>
        <v>1</v>
      </c>
      <c r="I25" s="58">
        <f t="shared" si="2"/>
        <v>13.333333333333334</v>
      </c>
      <c r="J25" s="58">
        <f t="shared" si="3"/>
        <v>45</v>
      </c>
      <c r="K25" s="58">
        <f t="shared" si="4"/>
        <v>13.333333333333334</v>
      </c>
      <c r="L25" s="58">
        <f t="shared" si="5"/>
        <v>31.666666666666664</v>
      </c>
      <c r="M25" s="58">
        <v>45</v>
      </c>
    </row>
    <row r="26" spans="1:13">
      <c r="A26" s="12" t="s">
        <v>67</v>
      </c>
      <c r="B26" s="22" t="s">
        <v>20</v>
      </c>
      <c r="C26" s="53" t="s">
        <v>58</v>
      </c>
      <c r="D26" s="54" t="s">
        <v>105</v>
      </c>
      <c r="E26" s="22" t="str">
        <f t="shared" si="0"/>
        <v>JUIN</v>
      </c>
      <c r="F26" s="60">
        <v>42887</v>
      </c>
      <c r="G26" s="55">
        <v>42887</v>
      </c>
      <c r="H26" s="22">
        <f t="shared" si="1"/>
        <v>0</v>
      </c>
      <c r="I26" s="62">
        <f t="shared" si="2"/>
        <v>27.666666666666668</v>
      </c>
      <c r="J26" s="62">
        <f t="shared" si="3"/>
        <v>0</v>
      </c>
      <c r="K26" s="62">
        <f t="shared" si="4"/>
        <v>0</v>
      </c>
      <c r="L26" s="62">
        <f t="shared" si="5"/>
        <v>0</v>
      </c>
      <c r="M26" s="62">
        <v>0</v>
      </c>
    </row>
    <row r="27" spans="1:13">
      <c r="A27" s="12" t="s">
        <v>68</v>
      </c>
      <c r="B27" s="22" t="s">
        <v>20</v>
      </c>
      <c r="C27" s="53" t="s">
        <v>59</v>
      </c>
      <c r="D27" s="54" t="s">
        <v>87</v>
      </c>
      <c r="E27" s="22" t="str">
        <f t="shared" si="0"/>
        <v>JUIN</v>
      </c>
      <c r="F27" s="61">
        <v>42887</v>
      </c>
      <c r="G27" s="61">
        <v>42887</v>
      </c>
      <c r="H27" s="22">
        <f t="shared" si="1"/>
        <v>0</v>
      </c>
      <c r="I27" s="63">
        <f t="shared" si="2"/>
        <v>9.3333333333333339</v>
      </c>
      <c r="J27" s="63">
        <f t="shared" si="3"/>
        <v>0</v>
      </c>
      <c r="K27" s="63">
        <f t="shared" si="4"/>
        <v>0</v>
      </c>
      <c r="L27" s="63">
        <f t="shared" si="5"/>
        <v>0</v>
      </c>
      <c r="M27" s="63">
        <v>0</v>
      </c>
    </row>
    <row r="28" spans="1:13">
      <c r="A28" s="12" t="s">
        <v>64</v>
      </c>
      <c r="B28" s="22" t="s">
        <v>20</v>
      </c>
      <c r="C28" s="53" t="s">
        <v>58</v>
      </c>
      <c r="D28" s="54" t="s">
        <v>87</v>
      </c>
      <c r="E28" s="22" t="str">
        <f t="shared" si="0"/>
        <v>JUIN</v>
      </c>
      <c r="F28" s="60">
        <v>42887</v>
      </c>
      <c r="G28" s="55">
        <v>42887</v>
      </c>
      <c r="H28" s="22">
        <f t="shared" si="1"/>
        <v>0</v>
      </c>
      <c r="I28" s="62">
        <f t="shared" si="2"/>
        <v>24</v>
      </c>
      <c r="J28" s="62">
        <f t="shared" si="3"/>
        <v>0</v>
      </c>
      <c r="K28" s="62">
        <f t="shared" si="4"/>
        <v>0</v>
      </c>
      <c r="L28" s="62">
        <f t="shared" si="5"/>
        <v>0</v>
      </c>
      <c r="M28" s="62">
        <v>0</v>
      </c>
    </row>
    <row r="29" spans="1:13">
      <c r="A29" s="12" t="s">
        <v>64</v>
      </c>
      <c r="B29" s="22" t="s">
        <v>20</v>
      </c>
      <c r="C29" s="53" t="s">
        <v>58</v>
      </c>
      <c r="D29" s="54" t="s">
        <v>94</v>
      </c>
      <c r="E29" s="22" t="str">
        <f t="shared" si="0"/>
        <v>JUIN</v>
      </c>
      <c r="F29" s="60">
        <v>42887</v>
      </c>
      <c r="G29" s="55">
        <v>42890</v>
      </c>
      <c r="H29" s="22">
        <f t="shared" si="1"/>
        <v>3</v>
      </c>
      <c r="I29" s="62">
        <f t="shared" si="2"/>
        <v>24</v>
      </c>
      <c r="J29" s="62">
        <f t="shared" si="3"/>
        <v>34</v>
      </c>
      <c r="K29" s="62">
        <f t="shared" si="4"/>
        <v>72</v>
      </c>
      <c r="L29" s="62">
        <f t="shared" si="5"/>
        <v>30</v>
      </c>
      <c r="M29" s="62">
        <v>102</v>
      </c>
    </row>
    <row r="30" spans="1:13">
      <c r="A30" s="12" t="s">
        <v>70</v>
      </c>
      <c r="B30" s="22" t="s">
        <v>20</v>
      </c>
      <c r="C30" s="53" t="s">
        <v>58</v>
      </c>
      <c r="D30" s="54" t="s">
        <v>97</v>
      </c>
      <c r="E30" s="22" t="str">
        <f t="shared" si="0"/>
        <v>JUIN</v>
      </c>
      <c r="F30" s="60">
        <v>42887</v>
      </c>
      <c r="G30" s="55">
        <v>42890</v>
      </c>
      <c r="H30" s="22">
        <f t="shared" si="1"/>
        <v>3</v>
      </c>
      <c r="I30" s="62">
        <f t="shared" si="2"/>
        <v>13.433333333333334</v>
      </c>
      <c r="J30" s="62">
        <f t="shared" si="3"/>
        <v>44</v>
      </c>
      <c r="K30" s="62">
        <f t="shared" si="4"/>
        <v>40.299999999999997</v>
      </c>
      <c r="L30" s="62">
        <f t="shared" si="5"/>
        <v>91.7</v>
      </c>
      <c r="M30" s="62">
        <v>132</v>
      </c>
    </row>
    <row r="31" spans="1:13">
      <c r="A31" s="12" t="s">
        <v>67</v>
      </c>
      <c r="B31" s="22" t="s">
        <v>20</v>
      </c>
      <c r="C31" s="53" t="s">
        <v>58</v>
      </c>
      <c r="D31" s="54" t="s">
        <v>105</v>
      </c>
      <c r="E31" s="22" t="str">
        <f t="shared" si="0"/>
        <v>JUIN</v>
      </c>
      <c r="F31" s="60">
        <v>42887</v>
      </c>
      <c r="G31" s="55">
        <v>42887</v>
      </c>
      <c r="H31" s="22">
        <f t="shared" si="1"/>
        <v>0</v>
      </c>
      <c r="I31" s="62">
        <f t="shared" si="2"/>
        <v>27.666666666666668</v>
      </c>
      <c r="J31" s="62">
        <f t="shared" si="3"/>
        <v>0</v>
      </c>
      <c r="K31" s="62">
        <f t="shared" si="4"/>
        <v>0</v>
      </c>
      <c r="L31" s="62">
        <f t="shared" si="5"/>
        <v>0</v>
      </c>
      <c r="M31" s="62">
        <v>0</v>
      </c>
    </row>
    <row r="32" spans="1:13">
      <c r="A32" s="12" t="s">
        <v>67</v>
      </c>
      <c r="B32" s="22" t="s">
        <v>20</v>
      </c>
      <c r="C32" s="53" t="s">
        <v>58</v>
      </c>
      <c r="D32" s="54" t="s">
        <v>106</v>
      </c>
      <c r="E32" s="22" t="str">
        <f t="shared" si="0"/>
        <v>JUIN</v>
      </c>
      <c r="F32" s="60">
        <v>42887</v>
      </c>
      <c r="G32" s="55">
        <v>42887</v>
      </c>
      <c r="H32" s="22">
        <f t="shared" si="1"/>
        <v>0</v>
      </c>
      <c r="I32" s="62">
        <f t="shared" si="2"/>
        <v>27.666666666666668</v>
      </c>
      <c r="J32" s="62">
        <f t="shared" si="3"/>
        <v>0</v>
      </c>
      <c r="K32" s="62">
        <f t="shared" si="4"/>
        <v>0</v>
      </c>
      <c r="L32" s="62">
        <f t="shared" si="5"/>
        <v>0</v>
      </c>
      <c r="M32" s="62">
        <v>0</v>
      </c>
    </row>
    <row r="33" spans="1:13">
      <c r="A33" s="12" t="s">
        <v>67</v>
      </c>
      <c r="B33" s="22" t="s">
        <v>20</v>
      </c>
      <c r="C33" s="53" t="s">
        <v>58</v>
      </c>
      <c r="D33" s="54" t="s">
        <v>107</v>
      </c>
      <c r="E33" s="22" t="str">
        <f t="shared" si="0"/>
        <v>JUIN</v>
      </c>
      <c r="F33" s="60">
        <v>42887</v>
      </c>
      <c r="G33" s="55">
        <v>42887</v>
      </c>
      <c r="H33" s="22">
        <f t="shared" si="1"/>
        <v>0</v>
      </c>
      <c r="I33" s="62">
        <f t="shared" si="2"/>
        <v>27.666666666666668</v>
      </c>
      <c r="J33" s="62">
        <f t="shared" si="3"/>
        <v>0</v>
      </c>
      <c r="K33" s="62">
        <f t="shared" si="4"/>
        <v>0</v>
      </c>
      <c r="L33" s="62">
        <f t="shared" si="5"/>
        <v>0</v>
      </c>
      <c r="M33" s="62">
        <v>0</v>
      </c>
    </row>
    <row r="34" spans="1:13">
      <c r="A34" s="12" t="s">
        <v>67</v>
      </c>
      <c r="B34" s="22" t="s">
        <v>20</v>
      </c>
      <c r="C34" s="53" t="s">
        <v>58</v>
      </c>
      <c r="D34" s="52" t="s">
        <v>82</v>
      </c>
      <c r="E34" s="22" t="str">
        <f t="shared" si="0"/>
        <v>JUIN</v>
      </c>
      <c r="F34" s="60">
        <v>42887</v>
      </c>
      <c r="G34" s="55">
        <v>42887</v>
      </c>
      <c r="H34" s="22">
        <f t="shared" si="1"/>
        <v>0</v>
      </c>
      <c r="I34" s="62">
        <f t="shared" si="2"/>
        <v>27.666666666666668</v>
      </c>
      <c r="J34" s="62">
        <f t="shared" si="3"/>
        <v>0</v>
      </c>
      <c r="K34" s="62">
        <f t="shared" si="4"/>
        <v>0</v>
      </c>
      <c r="L34" s="62">
        <f t="shared" si="5"/>
        <v>0</v>
      </c>
      <c r="M34" s="62">
        <v>0</v>
      </c>
    </row>
    <row r="35" spans="1:13">
      <c r="A35" s="12" t="s">
        <v>67</v>
      </c>
      <c r="B35" s="22" t="s">
        <v>20</v>
      </c>
      <c r="C35" s="53" t="s">
        <v>58</v>
      </c>
      <c r="D35" s="54" t="s">
        <v>83</v>
      </c>
      <c r="E35" s="22" t="str">
        <f t="shared" si="0"/>
        <v>JUIN</v>
      </c>
      <c r="F35" s="60">
        <v>42887</v>
      </c>
      <c r="G35" s="55">
        <v>42887</v>
      </c>
      <c r="H35" s="22">
        <f t="shared" si="1"/>
        <v>0</v>
      </c>
      <c r="I35" s="62">
        <f t="shared" si="2"/>
        <v>27.666666666666668</v>
      </c>
      <c r="J35" s="62">
        <f t="shared" si="3"/>
        <v>0</v>
      </c>
      <c r="K35" s="62">
        <f t="shared" si="4"/>
        <v>0</v>
      </c>
      <c r="L35" s="62">
        <f t="shared" si="5"/>
        <v>0</v>
      </c>
      <c r="M35" s="62">
        <v>0</v>
      </c>
    </row>
    <row r="36" spans="1:13">
      <c r="A36" s="12" t="s">
        <v>67</v>
      </c>
      <c r="B36" s="22" t="s">
        <v>20</v>
      </c>
      <c r="C36" s="53" t="s">
        <v>58</v>
      </c>
      <c r="D36" s="54" t="s">
        <v>84</v>
      </c>
      <c r="E36" s="22" t="str">
        <f t="shared" si="0"/>
        <v>JUIN</v>
      </c>
      <c r="F36" s="60">
        <v>42887</v>
      </c>
      <c r="G36" s="55">
        <v>42887</v>
      </c>
      <c r="H36" s="22">
        <f t="shared" si="1"/>
        <v>0</v>
      </c>
      <c r="I36" s="62">
        <f t="shared" si="2"/>
        <v>27.666666666666668</v>
      </c>
      <c r="J36" s="62">
        <f t="shared" si="3"/>
        <v>0</v>
      </c>
      <c r="K36" s="62">
        <f t="shared" si="4"/>
        <v>0</v>
      </c>
      <c r="L36" s="62">
        <f t="shared" si="5"/>
        <v>0</v>
      </c>
      <c r="M36" s="62">
        <v>0</v>
      </c>
    </row>
    <row r="37" spans="1:13">
      <c r="A37" s="12" t="s">
        <v>67</v>
      </c>
      <c r="B37" s="22" t="s">
        <v>20</v>
      </c>
      <c r="C37" s="53" t="s">
        <v>58</v>
      </c>
      <c r="D37" s="54" t="s">
        <v>85</v>
      </c>
      <c r="E37" s="22" t="str">
        <f t="shared" si="0"/>
        <v>JUIN</v>
      </c>
      <c r="F37" s="60">
        <v>42887</v>
      </c>
      <c r="G37" s="55">
        <v>42887</v>
      </c>
      <c r="H37" s="22">
        <f t="shared" si="1"/>
        <v>0</v>
      </c>
      <c r="I37" s="62">
        <f t="shared" si="2"/>
        <v>27.666666666666668</v>
      </c>
      <c r="J37" s="62">
        <f t="shared" si="3"/>
        <v>0</v>
      </c>
      <c r="K37" s="62">
        <f t="shared" si="4"/>
        <v>0</v>
      </c>
      <c r="L37" s="62">
        <f t="shared" si="5"/>
        <v>0</v>
      </c>
      <c r="M37" s="62">
        <v>0</v>
      </c>
    </row>
    <row r="38" spans="1:13">
      <c r="A38" s="12" t="s">
        <v>67</v>
      </c>
      <c r="B38" s="22" t="s">
        <v>20</v>
      </c>
      <c r="C38" s="53" t="s">
        <v>58</v>
      </c>
      <c r="D38" s="54" t="s">
        <v>86</v>
      </c>
      <c r="E38" s="22" t="str">
        <f t="shared" si="0"/>
        <v>JUIN</v>
      </c>
      <c r="F38" s="60">
        <v>42887</v>
      </c>
      <c r="G38" s="55">
        <v>42887</v>
      </c>
      <c r="H38" s="22">
        <f t="shared" si="1"/>
        <v>0</v>
      </c>
      <c r="I38" s="62">
        <f t="shared" si="2"/>
        <v>27.666666666666668</v>
      </c>
      <c r="J38" s="62">
        <f t="shared" si="3"/>
        <v>0</v>
      </c>
      <c r="K38" s="62">
        <f t="shared" si="4"/>
        <v>0</v>
      </c>
      <c r="L38" s="62">
        <f t="shared" si="5"/>
        <v>0</v>
      </c>
      <c r="M38" s="62">
        <v>0</v>
      </c>
    </row>
    <row r="39" spans="1:13">
      <c r="A39" s="12" t="s">
        <v>68</v>
      </c>
      <c r="B39" s="22" t="s">
        <v>20</v>
      </c>
      <c r="C39" s="53" t="s">
        <v>59</v>
      </c>
      <c r="D39" s="54" t="s">
        <v>87</v>
      </c>
      <c r="E39" s="22" t="str">
        <f t="shared" si="0"/>
        <v>JUIN</v>
      </c>
      <c r="F39" s="61">
        <v>42887</v>
      </c>
      <c r="G39" s="61">
        <v>42887</v>
      </c>
      <c r="H39" s="22">
        <f t="shared" si="1"/>
        <v>0</v>
      </c>
      <c r="I39" s="63">
        <f t="shared" si="2"/>
        <v>9.3333333333333339</v>
      </c>
      <c r="J39" s="63">
        <f t="shared" si="3"/>
        <v>0</v>
      </c>
      <c r="K39" s="63">
        <f t="shared" si="4"/>
        <v>0</v>
      </c>
      <c r="L39" s="63">
        <f t="shared" si="5"/>
        <v>0</v>
      </c>
      <c r="M39" s="63">
        <v>0</v>
      </c>
    </row>
    <row r="40" spans="1:13">
      <c r="A40" s="12" t="s">
        <v>68</v>
      </c>
      <c r="B40" s="22" t="s">
        <v>20</v>
      </c>
      <c r="C40" s="53" t="s">
        <v>59</v>
      </c>
      <c r="D40" s="54" t="s">
        <v>88</v>
      </c>
      <c r="E40" s="22" t="str">
        <f t="shared" si="0"/>
        <v>JUIN</v>
      </c>
      <c r="F40" s="61">
        <v>42887</v>
      </c>
      <c r="G40" s="61">
        <v>42887</v>
      </c>
      <c r="H40" s="22">
        <f t="shared" si="1"/>
        <v>0</v>
      </c>
      <c r="I40" s="63">
        <f t="shared" si="2"/>
        <v>9.3333333333333339</v>
      </c>
      <c r="J40" s="63">
        <f t="shared" si="3"/>
        <v>0</v>
      </c>
      <c r="K40" s="63">
        <f t="shared" si="4"/>
        <v>0</v>
      </c>
      <c r="L40" s="63">
        <f t="shared" si="5"/>
        <v>0</v>
      </c>
      <c r="M40" s="63">
        <v>0</v>
      </c>
    </row>
    <row r="41" spans="1:13">
      <c r="A41" s="12" t="s">
        <v>68</v>
      </c>
      <c r="B41" s="22" t="s">
        <v>20</v>
      </c>
      <c r="C41" s="53" t="s">
        <v>59</v>
      </c>
      <c r="D41" s="54" t="s">
        <v>89</v>
      </c>
      <c r="E41" s="22" t="str">
        <f t="shared" si="0"/>
        <v>JUIN</v>
      </c>
      <c r="F41" s="61">
        <v>42887</v>
      </c>
      <c r="G41" s="61">
        <v>42887</v>
      </c>
      <c r="H41" s="22">
        <f t="shared" si="1"/>
        <v>0</v>
      </c>
      <c r="I41" s="63">
        <f t="shared" si="2"/>
        <v>9.3333333333333339</v>
      </c>
      <c r="J41" s="63">
        <f t="shared" si="3"/>
        <v>0</v>
      </c>
      <c r="K41" s="63">
        <f t="shared" si="4"/>
        <v>0</v>
      </c>
      <c r="L41" s="63">
        <f t="shared" si="5"/>
        <v>0</v>
      </c>
      <c r="M41" s="63">
        <v>0</v>
      </c>
    </row>
    <row r="42" spans="1:13">
      <c r="A42" s="12" t="s">
        <v>68</v>
      </c>
      <c r="B42" s="22" t="s">
        <v>20</v>
      </c>
      <c r="C42" s="53" t="s">
        <v>59</v>
      </c>
      <c r="D42" s="54" t="s">
        <v>90</v>
      </c>
      <c r="E42" s="22" t="str">
        <f t="shared" si="0"/>
        <v>JUIN</v>
      </c>
      <c r="F42" s="61">
        <v>42887</v>
      </c>
      <c r="G42" s="61">
        <v>42887</v>
      </c>
      <c r="H42" s="22">
        <f t="shared" si="1"/>
        <v>0</v>
      </c>
      <c r="I42" s="63">
        <f t="shared" si="2"/>
        <v>9.3333333333333339</v>
      </c>
      <c r="J42" s="63">
        <f t="shared" si="3"/>
        <v>0</v>
      </c>
      <c r="K42" s="63">
        <f t="shared" si="4"/>
        <v>0</v>
      </c>
      <c r="L42" s="63">
        <f t="shared" si="5"/>
        <v>0</v>
      </c>
      <c r="M42" s="63">
        <v>0</v>
      </c>
    </row>
    <row r="43" spans="1:13">
      <c r="A43" s="12" t="s">
        <v>68</v>
      </c>
      <c r="B43" s="22" t="s">
        <v>20</v>
      </c>
      <c r="C43" s="53" t="s">
        <v>59</v>
      </c>
      <c r="D43" s="54" t="s">
        <v>91</v>
      </c>
      <c r="E43" s="22" t="str">
        <f t="shared" si="0"/>
        <v>JUIN</v>
      </c>
      <c r="F43" s="61">
        <v>42887</v>
      </c>
      <c r="G43" s="61">
        <v>42887</v>
      </c>
      <c r="H43" s="22">
        <f t="shared" si="1"/>
        <v>0</v>
      </c>
      <c r="I43" s="63">
        <f t="shared" si="2"/>
        <v>9.3333333333333339</v>
      </c>
      <c r="J43" s="63">
        <f t="shared" si="3"/>
        <v>0</v>
      </c>
      <c r="K43" s="63">
        <f t="shared" si="4"/>
        <v>0</v>
      </c>
      <c r="L43" s="63">
        <f t="shared" si="5"/>
        <v>0</v>
      </c>
      <c r="M43" s="63">
        <v>0</v>
      </c>
    </row>
    <row r="44" spans="1:13">
      <c r="A44" s="12" t="s">
        <v>68</v>
      </c>
      <c r="B44" s="22" t="s">
        <v>20</v>
      </c>
      <c r="C44" s="53" t="s">
        <v>59</v>
      </c>
      <c r="D44" s="54" t="s">
        <v>92</v>
      </c>
      <c r="E44" s="22" t="str">
        <f t="shared" si="0"/>
        <v>JUIN</v>
      </c>
      <c r="F44" s="61">
        <v>42887</v>
      </c>
      <c r="G44" s="61">
        <v>42887</v>
      </c>
      <c r="H44" s="22">
        <f t="shared" si="1"/>
        <v>0</v>
      </c>
      <c r="I44" s="63">
        <f t="shared" si="2"/>
        <v>9.3333333333333339</v>
      </c>
      <c r="J44" s="63">
        <f t="shared" si="3"/>
        <v>0</v>
      </c>
      <c r="K44" s="63">
        <f t="shared" si="4"/>
        <v>0</v>
      </c>
      <c r="L44" s="63">
        <f t="shared" si="5"/>
        <v>0</v>
      </c>
      <c r="M44" s="63">
        <v>0</v>
      </c>
    </row>
    <row r="45" spans="1:13">
      <c r="A45" s="12" t="s">
        <v>68</v>
      </c>
      <c r="B45" s="22" t="s">
        <v>20</v>
      </c>
      <c r="C45" s="53" t="s">
        <v>59</v>
      </c>
      <c r="D45" s="54" t="s">
        <v>93</v>
      </c>
      <c r="E45" s="22" t="str">
        <f t="shared" si="0"/>
        <v>JUIN</v>
      </c>
      <c r="F45" s="61">
        <v>42887</v>
      </c>
      <c r="G45" s="61">
        <v>42887</v>
      </c>
      <c r="H45" s="22">
        <f t="shared" si="1"/>
        <v>0</v>
      </c>
      <c r="I45" s="63">
        <f t="shared" si="2"/>
        <v>9.3333333333333339</v>
      </c>
      <c r="J45" s="63">
        <f t="shared" si="3"/>
        <v>0</v>
      </c>
      <c r="K45" s="63">
        <f t="shared" si="4"/>
        <v>0</v>
      </c>
      <c r="L45" s="63">
        <f t="shared" si="5"/>
        <v>0</v>
      </c>
      <c r="M45" s="63">
        <v>0</v>
      </c>
    </row>
    <row r="46" spans="1:13">
      <c r="A46" s="12" t="s">
        <v>68</v>
      </c>
      <c r="B46" s="22" t="s">
        <v>20</v>
      </c>
      <c r="C46" s="53" t="s">
        <v>59</v>
      </c>
      <c r="D46" s="54" t="s">
        <v>94</v>
      </c>
      <c r="E46" s="22" t="str">
        <f t="shared" si="0"/>
        <v>JUIN</v>
      </c>
      <c r="F46" s="61">
        <v>42887</v>
      </c>
      <c r="G46" s="61">
        <v>42887</v>
      </c>
      <c r="H46" s="22">
        <f t="shared" si="1"/>
        <v>0</v>
      </c>
      <c r="I46" s="63">
        <f t="shared" si="2"/>
        <v>9.3333333333333339</v>
      </c>
      <c r="J46" s="63">
        <f t="shared" si="3"/>
        <v>0</v>
      </c>
      <c r="K46" s="63">
        <f t="shared" si="4"/>
        <v>0</v>
      </c>
      <c r="L46" s="63">
        <f t="shared" si="5"/>
        <v>0</v>
      </c>
      <c r="M46" s="63">
        <v>0</v>
      </c>
    </row>
    <row r="47" spans="1:13">
      <c r="A47" s="12" t="s">
        <v>71</v>
      </c>
      <c r="B47" s="22" t="s">
        <v>20</v>
      </c>
      <c r="C47" s="53" t="s">
        <v>58</v>
      </c>
      <c r="D47" s="54" t="s">
        <v>106</v>
      </c>
      <c r="E47" s="22" t="str">
        <f t="shared" si="0"/>
        <v>JUIN</v>
      </c>
      <c r="F47" s="55">
        <v>42887</v>
      </c>
      <c r="G47" s="55">
        <v>42889</v>
      </c>
      <c r="H47" s="22">
        <f t="shared" si="1"/>
        <v>2</v>
      </c>
      <c r="I47" s="58">
        <f t="shared" si="2"/>
        <v>13.333333333333334</v>
      </c>
      <c r="J47" s="58">
        <f t="shared" si="3"/>
        <v>45</v>
      </c>
      <c r="K47" s="58">
        <f t="shared" si="4"/>
        <v>26.666666666666668</v>
      </c>
      <c r="L47" s="58">
        <f t="shared" si="5"/>
        <v>63.333333333333329</v>
      </c>
      <c r="M47" s="58">
        <v>90</v>
      </c>
    </row>
    <row r="48" spans="1:13">
      <c r="A48" s="12" t="s">
        <v>67</v>
      </c>
      <c r="B48" s="22" t="s">
        <v>20</v>
      </c>
      <c r="C48" s="53" t="s">
        <v>58</v>
      </c>
      <c r="D48" s="54" t="s">
        <v>91</v>
      </c>
      <c r="E48" s="22" t="str">
        <f t="shared" si="0"/>
        <v>JUIN</v>
      </c>
      <c r="F48" s="61">
        <v>42888</v>
      </c>
      <c r="G48" s="55">
        <v>42891</v>
      </c>
      <c r="H48" s="22">
        <f t="shared" si="1"/>
        <v>3</v>
      </c>
      <c r="I48" s="57">
        <f t="shared" si="2"/>
        <v>27.666666666666668</v>
      </c>
      <c r="J48" s="57">
        <f t="shared" si="3"/>
        <v>66.666666666666671</v>
      </c>
      <c r="K48" s="57">
        <f t="shared" si="4"/>
        <v>83</v>
      </c>
      <c r="L48" s="57">
        <f t="shared" si="5"/>
        <v>117</v>
      </c>
      <c r="M48" s="57">
        <v>200</v>
      </c>
    </row>
    <row r="49" spans="1:13">
      <c r="A49" s="12" t="s">
        <v>68</v>
      </c>
      <c r="B49" s="22" t="s">
        <v>20</v>
      </c>
      <c r="C49" s="53" t="s">
        <v>58</v>
      </c>
      <c r="D49" s="54" t="s">
        <v>102</v>
      </c>
      <c r="E49" s="22" t="str">
        <f t="shared" si="0"/>
        <v>JUIN</v>
      </c>
      <c r="F49" s="55">
        <v>42889</v>
      </c>
      <c r="G49" s="55">
        <v>42891</v>
      </c>
      <c r="H49" s="22">
        <f t="shared" si="1"/>
        <v>2</v>
      </c>
      <c r="I49" s="57">
        <f t="shared" si="2"/>
        <v>9.3333333333333339</v>
      </c>
      <c r="J49" s="57">
        <f t="shared" si="3"/>
        <v>53</v>
      </c>
      <c r="K49" s="57">
        <f t="shared" si="4"/>
        <v>18.666666666666668</v>
      </c>
      <c r="L49" s="57">
        <f t="shared" si="5"/>
        <v>87.333333333333329</v>
      </c>
      <c r="M49" s="57">
        <v>106</v>
      </c>
    </row>
    <row r="50" spans="1:13">
      <c r="A50" s="12" t="s">
        <v>73</v>
      </c>
      <c r="B50" s="22" t="s">
        <v>20</v>
      </c>
      <c r="C50" s="53" t="s">
        <v>59</v>
      </c>
      <c r="D50" s="54" t="s">
        <v>88</v>
      </c>
      <c r="E50" s="22" t="str">
        <f t="shared" si="0"/>
        <v>JUIN</v>
      </c>
      <c r="F50" s="61">
        <v>42889</v>
      </c>
      <c r="G50" s="55">
        <v>42894</v>
      </c>
      <c r="H50" s="22">
        <f t="shared" si="1"/>
        <v>5</v>
      </c>
      <c r="I50" s="57">
        <f t="shared" si="2"/>
        <v>0</v>
      </c>
      <c r="J50" s="57">
        <f t="shared" si="3"/>
        <v>40</v>
      </c>
      <c r="K50" s="57">
        <f t="shared" si="4"/>
        <v>0</v>
      </c>
      <c r="L50" s="57">
        <f t="shared" si="5"/>
        <v>200</v>
      </c>
      <c r="M50" s="57">
        <v>200</v>
      </c>
    </row>
    <row r="51" spans="1:13">
      <c r="A51" s="12" t="s">
        <v>71</v>
      </c>
      <c r="B51" s="22" t="s">
        <v>20</v>
      </c>
      <c r="C51" s="53" t="s">
        <v>58</v>
      </c>
      <c r="D51" s="54" t="s">
        <v>102</v>
      </c>
      <c r="E51" s="22" t="str">
        <f t="shared" si="0"/>
        <v>JUIN</v>
      </c>
      <c r="F51" s="61">
        <v>42890</v>
      </c>
      <c r="G51" s="55">
        <v>42895</v>
      </c>
      <c r="H51" s="22">
        <f t="shared" si="1"/>
        <v>5</v>
      </c>
      <c r="I51" s="57">
        <f t="shared" si="2"/>
        <v>13.333333333333334</v>
      </c>
      <c r="J51" s="57">
        <f t="shared" si="3"/>
        <v>40</v>
      </c>
      <c r="K51" s="57">
        <f t="shared" si="4"/>
        <v>66.666666666666671</v>
      </c>
      <c r="L51" s="57">
        <f t="shared" si="5"/>
        <v>133.33333333333331</v>
      </c>
      <c r="M51" s="57">
        <v>200</v>
      </c>
    </row>
    <row r="52" spans="1:13">
      <c r="A52" s="12" t="s">
        <v>64</v>
      </c>
      <c r="B52" s="22" t="s">
        <v>20</v>
      </c>
      <c r="C52" s="53" t="s">
        <v>58</v>
      </c>
      <c r="D52" s="54" t="s">
        <v>85</v>
      </c>
      <c r="E52" s="22" t="str">
        <f t="shared" si="0"/>
        <v>JUIN</v>
      </c>
      <c r="F52" s="61">
        <v>42891</v>
      </c>
      <c r="G52" s="55">
        <v>42897</v>
      </c>
      <c r="H52" s="22">
        <f t="shared" si="1"/>
        <v>6</v>
      </c>
      <c r="I52" s="57">
        <f t="shared" si="2"/>
        <v>24</v>
      </c>
      <c r="J52" s="57">
        <f t="shared" si="3"/>
        <v>33.333333333333336</v>
      </c>
      <c r="K52" s="57">
        <f t="shared" si="4"/>
        <v>144</v>
      </c>
      <c r="L52" s="57">
        <f t="shared" si="5"/>
        <v>56</v>
      </c>
      <c r="M52" s="57">
        <v>200</v>
      </c>
    </row>
    <row r="53" spans="1:13">
      <c r="A53" s="12" t="s">
        <v>70</v>
      </c>
      <c r="B53" s="22" t="s">
        <v>20</v>
      </c>
      <c r="C53" s="53" t="s">
        <v>58</v>
      </c>
      <c r="D53" s="54" t="s">
        <v>84</v>
      </c>
      <c r="E53" s="22" t="str">
        <f t="shared" si="0"/>
        <v>JUIN</v>
      </c>
      <c r="F53" s="60">
        <v>42891</v>
      </c>
      <c r="G53" s="55">
        <v>42894</v>
      </c>
      <c r="H53" s="22">
        <f t="shared" si="1"/>
        <v>3</v>
      </c>
      <c r="I53" s="62">
        <f t="shared" si="2"/>
        <v>13.433333333333334</v>
      </c>
      <c r="J53" s="62">
        <f t="shared" si="3"/>
        <v>50.333333333333336</v>
      </c>
      <c r="K53" s="62">
        <f t="shared" si="4"/>
        <v>40.299999999999997</v>
      </c>
      <c r="L53" s="62">
        <f t="shared" si="5"/>
        <v>110.7</v>
      </c>
      <c r="M53" s="62">
        <v>151</v>
      </c>
    </row>
    <row r="54" spans="1:13">
      <c r="A54" s="12" t="s">
        <v>67</v>
      </c>
      <c r="B54" s="22" t="s">
        <v>20</v>
      </c>
      <c r="C54" s="53" t="s">
        <v>58</v>
      </c>
      <c r="D54" s="54" t="s">
        <v>94</v>
      </c>
      <c r="E54" s="22" t="str">
        <f t="shared" si="0"/>
        <v>JUIN</v>
      </c>
      <c r="F54" s="61">
        <v>42891</v>
      </c>
      <c r="G54" s="55">
        <v>42896</v>
      </c>
      <c r="H54" s="22">
        <f t="shared" si="1"/>
        <v>5</v>
      </c>
      <c r="I54" s="57">
        <f t="shared" si="2"/>
        <v>27.666666666666668</v>
      </c>
      <c r="J54" s="57">
        <f t="shared" si="3"/>
        <v>40</v>
      </c>
      <c r="K54" s="57">
        <f t="shared" si="4"/>
        <v>138.33333333333334</v>
      </c>
      <c r="L54" s="57">
        <f t="shared" si="5"/>
        <v>61.666666666666657</v>
      </c>
      <c r="M54" s="57">
        <v>200</v>
      </c>
    </row>
    <row r="55" spans="1:13">
      <c r="A55" s="12" t="s">
        <v>72</v>
      </c>
      <c r="B55" s="22" t="s">
        <v>20</v>
      </c>
      <c r="C55" s="53" t="s">
        <v>58</v>
      </c>
      <c r="D55" s="54" t="s">
        <v>101</v>
      </c>
      <c r="E55" s="22" t="str">
        <f t="shared" si="0"/>
        <v>JUIN</v>
      </c>
      <c r="F55" s="61">
        <v>42891</v>
      </c>
      <c r="G55" s="61">
        <v>42894</v>
      </c>
      <c r="H55" s="22">
        <f t="shared" si="1"/>
        <v>3</v>
      </c>
      <c r="I55" s="63">
        <f t="shared" si="2"/>
        <v>0</v>
      </c>
      <c r="J55" s="63">
        <f t="shared" si="3"/>
        <v>60</v>
      </c>
      <c r="K55" s="63">
        <f t="shared" si="4"/>
        <v>0</v>
      </c>
      <c r="L55" s="63">
        <f t="shared" si="5"/>
        <v>180</v>
      </c>
      <c r="M55" s="63">
        <v>180</v>
      </c>
    </row>
    <row r="56" spans="1:13">
      <c r="A56" s="12" t="s">
        <v>65</v>
      </c>
      <c r="B56" s="22" t="s">
        <v>20</v>
      </c>
      <c r="C56" s="53" t="s">
        <v>59</v>
      </c>
      <c r="D56" s="54" t="s">
        <v>103</v>
      </c>
      <c r="E56" s="22" t="str">
        <f t="shared" si="0"/>
        <v>JUIN</v>
      </c>
      <c r="F56" s="61">
        <v>42894</v>
      </c>
      <c r="G56" s="55">
        <v>42896</v>
      </c>
      <c r="H56" s="22">
        <f t="shared" si="1"/>
        <v>2</v>
      </c>
      <c r="I56" s="57">
        <f t="shared" si="2"/>
        <v>17.600000000000001</v>
      </c>
      <c r="J56" s="57">
        <f t="shared" si="3"/>
        <v>100</v>
      </c>
      <c r="K56" s="57">
        <f t="shared" si="4"/>
        <v>35.200000000000003</v>
      </c>
      <c r="L56" s="57">
        <f t="shared" si="5"/>
        <v>164.8</v>
      </c>
      <c r="M56" s="57">
        <v>200</v>
      </c>
    </row>
    <row r="57" spans="1:13">
      <c r="A57" s="12" t="s">
        <v>70</v>
      </c>
      <c r="B57" s="22" t="s">
        <v>20</v>
      </c>
      <c r="C57" s="53" t="s">
        <v>59</v>
      </c>
      <c r="D57" s="54" t="s">
        <v>103</v>
      </c>
      <c r="E57" s="22" t="str">
        <f t="shared" si="0"/>
        <v>JUIN</v>
      </c>
      <c r="F57" s="55">
        <v>42894</v>
      </c>
      <c r="G57" s="55">
        <v>42896</v>
      </c>
      <c r="H57" s="22">
        <f t="shared" si="1"/>
        <v>2</v>
      </c>
      <c r="I57" s="58">
        <f t="shared" si="2"/>
        <v>13.433333333333334</v>
      </c>
      <c r="J57" s="58">
        <f t="shared" si="3"/>
        <v>60.65</v>
      </c>
      <c r="K57" s="58">
        <f t="shared" si="4"/>
        <v>26.866666666666667</v>
      </c>
      <c r="L57" s="58">
        <f t="shared" si="5"/>
        <v>94.433333333333337</v>
      </c>
      <c r="M57" s="58">
        <v>121.3</v>
      </c>
    </row>
    <row r="58" spans="1:13">
      <c r="A58" s="12" t="s">
        <v>72</v>
      </c>
      <c r="B58" s="22" t="s">
        <v>20</v>
      </c>
      <c r="C58" s="53" t="s">
        <v>58</v>
      </c>
      <c r="D58" s="54" t="s">
        <v>100</v>
      </c>
      <c r="E58" s="22" t="str">
        <f t="shared" si="0"/>
        <v>JUIN</v>
      </c>
      <c r="F58" s="60">
        <v>42894</v>
      </c>
      <c r="G58" s="55">
        <v>42897</v>
      </c>
      <c r="H58" s="22">
        <f t="shared" si="1"/>
        <v>3</v>
      </c>
      <c r="I58" s="62">
        <f t="shared" si="2"/>
        <v>0</v>
      </c>
      <c r="J58" s="62">
        <f t="shared" si="3"/>
        <v>60</v>
      </c>
      <c r="K58" s="62">
        <f t="shared" si="4"/>
        <v>0</v>
      </c>
      <c r="L58" s="62">
        <f t="shared" si="5"/>
        <v>180</v>
      </c>
      <c r="M58" s="62">
        <v>180</v>
      </c>
    </row>
    <row r="59" spans="1:13">
      <c r="A59" s="12" t="s">
        <v>73</v>
      </c>
      <c r="B59" s="22" t="s">
        <v>20</v>
      </c>
      <c r="C59" s="53" t="s">
        <v>59</v>
      </c>
      <c r="D59" s="54" t="s">
        <v>102</v>
      </c>
      <c r="E59" s="22" t="str">
        <f t="shared" si="0"/>
        <v>JUIN</v>
      </c>
      <c r="F59" s="55">
        <v>42894</v>
      </c>
      <c r="G59" s="55">
        <v>42897</v>
      </c>
      <c r="H59" s="22">
        <f t="shared" si="1"/>
        <v>3</v>
      </c>
      <c r="I59" s="57">
        <f t="shared" si="2"/>
        <v>0</v>
      </c>
      <c r="J59" s="57">
        <f t="shared" si="3"/>
        <v>61.666666666666664</v>
      </c>
      <c r="K59" s="57">
        <f t="shared" si="4"/>
        <v>0</v>
      </c>
      <c r="L59" s="57">
        <f t="shared" si="5"/>
        <v>185</v>
      </c>
      <c r="M59" s="57">
        <v>185</v>
      </c>
    </row>
    <row r="60" spans="1:13">
      <c r="A60" s="12" t="s">
        <v>68</v>
      </c>
      <c r="B60" s="22" t="s">
        <v>20</v>
      </c>
      <c r="C60" s="53" t="s">
        <v>58</v>
      </c>
      <c r="D60" s="54" t="s">
        <v>87</v>
      </c>
      <c r="E60" s="22" t="str">
        <f t="shared" si="0"/>
        <v>JUIN</v>
      </c>
      <c r="F60" s="61">
        <v>42895</v>
      </c>
      <c r="G60" s="55">
        <v>42900</v>
      </c>
      <c r="H60" s="22">
        <f t="shared" si="1"/>
        <v>5</v>
      </c>
      <c r="I60" s="57">
        <f t="shared" si="2"/>
        <v>9.3333333333333339</v>
      </c>
      <c r="J60" s="57">
        <f t="shared" si="3"/>
        <v>40</v>
      </c>
      <c r="K60" s="57">
        <f t="shared" si="4"/>
        <v>46.666666666666671</v>
      </c>
      <c r="L60" s="57">
        <f t="shared" si="5"/>
        <v>153.33333333333331</v>
      </c>
      <c r="M60" s="57">
        <v>200</v>
      </c>
    </row>
    <row r="61" spans="1:13">
      <c r="A61" s="12" t="s">
        <v>71</v>
      </c>
      <c r="B61" s="22" t="s">
        <v>20</v>
      </c>
      <c r="C61" s="53" t="s">
        <v>58</v>
      </c>
      <c r="D61" s="54" t="s">
        <v>83</v>
      </c>
      <c r="E61" s="22" t="str">
        <f t="shared" si="0"/>
        <v>JUIN</v>
      </c>
      <c r="F61" s="60">
        <v>42895</v>
      </c>
      <c r="G61" s="55">
        <v>42898</v>
      </c>
      <c r="H61" s="22">
        <f t="shared" si="1"/>
        <v>3</v>
      </c>
      <c r="I61" s="62">
        <f t="shared" si="2"/>
        <v>13.333333333333334</v>
      </c>
      <c r="J61" s="62">
        <f t="shared" si="3"/>
        <v>50</v>
      </c>
      <c r="K61" s="62">
        <f t="shared" si="4"/>
        <v>40</v>
      </c>
      <c r="L61" s="62">
        <f t="shared" si="5"/>
        <v>110</v>
      </c>
      <c r="M61" s="62">
        <v>150</v>
      </c>
    </row>
    <row r="62" spans="1:13">
      <c r="A62" s="12" t="s">
        <v>65</v>
      </c>
      <c r="B62" s="22" t="s">
        <v>20</v>
      </c>
      <c r="C62" s="53" t="s">
        <v>58</v>
      </c>
      <c r="D62" s="54" t="s">
        <v>85</v>
      </c>
      <c r="E62" s="22" t="str">
        <f t="shared" si="0"/>
        <v>JUIN</v>
      </c>
      <c r="F62" s="55">
        <v>42897</v>
      </c>
      <c r="G62" s="55">
        <v>42900</v>
      </c>
      <c r="H62" s="22">
        <f t="shared" si="1"/>
        <v>3</v>
      </c>
      <c r="I62" s="57">
        <f t="shared" si="2"/>
        <v>17.600000000000001</v>
      </c>
      <c r="J62" s="57">
        <f t="shared" si="3"/>
        <v>55</v>
      </c>
      <c r="K62" s="57">
        <f t="shared" si="4"/>
        <v>52.800000000000004</v>
      </c>
      <c r="L62" s="57">
        <f t="shared" si="5"/>
        <v>112.19999999999999</v>
      </c>
      <c r="M62" s="57">
        <v>165</v>
      </c>
    </row>
    <row r="63" spans="1:13">
      <c r="A63" s="12" t="s">
        <v>70</v>
      </c>
      <c r="B63" s="22" t="s">
        <v>20</v>
      </c>
      <c r="C63" s="53" t="s">
        <v>59</v>
      </c>
      <c r="D63" s="54" t="s">
        <v>84</v>
      </c>
      <c r="E63" s="22" t="str">
        <f t="shared" si="0"/>
        <v>JUIN</v>
      </c>
      <c r="F63" s="55">
        <v>42897</v>
      </c>
      <c r="G63" s="55">
        <v>42902</v>
      </c>
      <c r="H63" s="22">
        <f t="shared" si="1"/>
        <v>5</v>
      </c>
      <c r="I63" s="57">
        <f t="shared" si="2"/>
        <v>13.433333333333334</v>
      </c>
      <c r="J63" s="57">
        <f t="shared" si="3"/>
        <v>40</v>
      </c>
      <c r="K63" s="57">
        <f t="shared" si="4"/>
        <v>67.166666666666671</v>
      </c>
      <c r="L63" s="57">
        <f t="shared" si="5"/>
        <v>132.83333333333331</v>
      </c>
      <c r="M63" s="57">
        <v>200</v>
      </c>
    </row>
    <row r="64" spans="1:13">
      <c r="A64" s="12" t="s">
        <v>72</v>
      </c>
      <c r="B64" s="22" t="s">
        <v>20</v>
      </c>
      <c r="C64" s="53" t="s">
        <v>59</v>
      </c>
      <c r="D64" s="54" t="s">
        <v>92</v>
      </c>
      <c r="E64" s="22" t="str">
        <f t="shared" si="0"/>
        <v>JUIN</v>
      </c>
      <c r="F64" s="61">
        <v>42897</v>
      </c>
      <c r="G64" s="55">
        <v>42900</v>
      </c>
      <c r="H64" s="22">
        <f t="shared" si="1"/>
        <v>3</v>
      </c>
      <c r="I64" s="57">
        <f t="shared" si="2"/>
        <v>0</v>
      </c>
      <c r="J64" s="57">
        <f t="shared" si="3"/>
        <v>66.666666666666671</v>
      </c>
      <c r="K64" s="57">
        <f t="shared" si="4"/>
        <v>0</v>
      </c>
      <c r="L64" s="57">
        <f t="shared" si="5"/>
        <v>200</v>
      </c>
      <c r="M64" s="57">
        <v>200</v>
      </c>
    </row>
    <row r="65" spans="1:13">
      <c r="A65" s="12" t="s">
        <v>64</v>
      </c>
      <c r="B65" s="22" t="s">
        <v>20</v>
      </c>
      <c r="C65" s="53" t="s">
        <v>59</v>
      </c>
      <c r="D65" s="54" t="s">
        <v>95</v>
      </c>
      <c r="E65" s="22" t="str">
        <f t="shared" si="0"/>
        <v>JUIN</v>
      </c>
      <c r="F65" s="61">
        <v>42898</v>
      </c>
      <c r="G65" s="55">
        <v>42900</v>
      </c>
      <c r="H65" s="22">
        <f t="shared" si="1"/>
        <v>2</v>
      </c>
      <c r="I65" s="63">
        <f t="shared" si="2"/>
        <v>24</v>
      </c>
      <c r="J65" s="63">
        <f t="shared" si="3"/>
        <v>84.7</v>
      </c>
      <c r="K65" s="63">
        <f t="shared" si="4"/>
        <v>48</v>
      </c>
      <c r="L65" s="63">
        <f t="shared" si="5"/>
        <v>121.4</v>
      </c>
      <c r="M65" s="63">
        <v>169.4</v>
      </c>
    </row>
    <row r="66" spans="1:13">
      <c r="A66" s="12" t="s">
        <v>67</v>
      </c>
      <c r="B66" s="22" t="s">
        <v>20</v>
      </c>
      <c r="C66" s="53" t="s">
        <v>58</v>
      </c>
      <c r="D66" s="54" t="s">
        <v>105</v>
      </c>
      <c r="E66" s="22" t="str">
        <f t="shared" ref="E66:E129" si="6">IF(G66="","",CHOOSE(MONTH(G66),"JANVIER","FEVRIER","MARS","AVRIL","MAI","JUIN","JUILLET","AOUT","SEPTEMBRE","OCTOBRE","NOVEMBRE","DECEMBRE"))</f>
        <v>JUIN</v>
      </c>
      <c r="F66" s="55">
        <v>42898</v>
      </c>
      <c r="G66" s="55">
        <v>42902</v>
      </c>
      <c r="H66" s="22">
        <f t="shared" ref="H66:H129" si="7">G66-F66</f>
        <v>4</v>
      </c>
      <c r="I66" s="57">
        <f t="shared" ref="I66:I129" si="8">CoûtNuit(A66,E66)</f>
        <v>27.666666666666668</v>
      </c>
      <c r="J66" s="57">
        <f t="shared" ref="J66:J129" si="9">IF(H66&lt;&gt;0,M66/H66,0)</f>
        <v>50</v>
      </c>
      <c r="K66" s="57">
        <f t="shared" ref="K66:K129" si="10">I66*H66</f>
        <v>110.66666666666667</v>
      </c>
      <c r="L66" s="57">
        <f t="shared" ref="L66:L129" si="11">M66-K66</f>
        <v>89.333333333333329</v>
      </c>
      <c r="M66" s="57">
        <v>200</v>
      </c>
    </row>
    <row r="67" spans="1:13">
      <c r="A67" s="12" t="s">
        <v>71</v>
      </c>
      <c r="B67" s="22" t="s">
        <v>20</v>
      </c>
      <c r="C67" s="53" t="s">
        <v>58</v>
      </c>
      <c r="D67" s="52" t="s">
        <v>82</v>
      </c>
      <c r="E67" s="22" t="str">
        <f t="shared" si="6"/>
        <v>JUIN</v>
      </c>
      <c r="F67" s="55">
        <v>42898</v>
      </c>
      <c r="G67" s="55">
        <v>42901</v>
      </c>
      <c r="H67" s="22">
        <f t="shared" si="7"/>
        <v>3</v>
      </c>
      <c r="I67" s="58">
        <f t="shared" si="8"/>
        <v>13.333333333333334</v>
      </c>
      <c r="J67" s="58">
        <f t="shared" si="9"/>
        <v>50</v>
      </c>
      <c r="K67" s="58">
        <f t="shared" si="10"/>
        <v>40</v>
      </c>
      <c r="L67" s="58">
        <f t="shared" si="11"/>
        <v>110</v>
      </c>
      <c r="M67" s="58">
        <v>150</v>
      </c>
    </row>
    <row r="68" spans="1:13">
      <c r="A68" s="12" t="s">
        <v>73</v>
      </c>
      <c r="B68" s="22" t="s">
        <v>20</v>
      </c>
      <c r="C68" s="53" t="s">
        <v>59</v>
      </c>
      <c r="D68" s="54" t="s">
        <v>90</v>
      </c>
      <c r="E68" s="22" t="str">
        <f t="shared" si="6"/>
        <v>JUIN</v>
      </c>
      <c r="F68" s="61">
        <v>42899</v>
      </c>
      <c r="G68" s="55">
        <v>42903</v>
      </c>
      <c r="H68" s="22">
        <f t="shared" si="7"/>
        <v>4</v>
      </c>
      <c r="I68" s="57">
        <f t="shared" si="8"/>
        <v>0</v>
      </c>
      <c r="J68" s="57">
        <f t="shared" si="9"/>
        <v>50</v>
      </c>
      <c r="K68" s="57">
        <f t="shared" si="10"/>
        <v>0</v>
      </c>
      <c r="L68" s="57">
        <f t="shared" si="11"/>
        <v>200</v>
      </c>
      <c r="M68" s="57">
        <v>200</v>
      </c>
    </row>
    <row r="69" spans="1:13">
      <c r="A69" s="12" t="s">
        <v>64</v>
      </c>
      <c r="B69" s="22" t="s">
        <v>20</v>
      </c>
      <c r="C69" s="53" t="s">
        <v>59</v>
      </c>
      <c r="D69" s="52" t="s">
        <v>82</v>
      </c>
      <c r="E69" s="22" t="str">
        <f t="shared" si="6"/>
        <v>JUIN</v>
      </c>
      <c r="F69" s="60">
        <v>42900</v>
      </c>
      <c r="G69" s="55">
        <v>42904</v>
      </c>
      <c r="H69" s="22">
        <f t="shared" si="7"/>
        <v>4</v>
      </c>
      <c r="I69" s="57">
        <f t="shared" si="8"/>
        <v>24</v>
      </c>
      <c r="J69" s="57">
        <f t="shared" si="9"/>
        <v>50</v>
      </c>
      <c r="K69" s="57">
        <f t="shared" si="10"/>
        <v>96</v>
      </c>
      <c r="L69" s="57">
        <f t="shared" si="11"/>
        <v>104</v>
      </c>
      <c r="M69" s="57">
        <v>200</v>
      </c>
    </row>
    <row r="70" spans="1:13">
      <c r="A70" s="12" t="s">
        <v>72</v>
      </c>
      <c r="B70" s="22" t="s">
        <v>20</v>
      </c>
      <c r="C70" s="53" t="s">
        <v>59</v>
      </c>
      <c r="D70" s="54" t="s">
        <v>89</v>
      </c>
      <c r="E70" s="22" t="str">
        <f t="shared" si="6"/>
        <v>JUIN</v>
      </c>
      <c r="F70" s="61">
        <v>42900</v>
      </c>
      <c r="G70" s="55">
        <v>42903</v>
      </c>
      <c r="H70" s="22">
        <f t="shared" si="7"/>
        <v>3</v>
      </c>
      <c r="I70" s="57">
        <f t="shared" si="8"/>
        <v>0</v>
      </c>
      <c r="J70" s="57">
        <f t="shared" si="9"/>
        <v>66.666666666666671</v>
      </c>
      <c r="K70" s="57">
        <f t="shared" si="10"/>
        <v>0</v>
      </c>
      <c r="L70" s="57">
        <f t="shared" si="11"/>
        <v>200</v>
      </c>
      <c r="M70" s="57">
        <v>200</v>
      </c>
    </row>
    <row r="71" spans="1:13">
      <c r="A71" s="12" t="s">
        <v>71</v>
      </c>
      <c r="B71" s="22" t="s">
        <v>20</v>
      </c>
      <c r="C71" s="53" t="s">
        <v>58</v>
      </c>
      <c r="D71" s="54" t="s">
        <v>86</v>
      </c>
      <c r="E71" s="22" t="str">
        <f t="shared" si="6"/>
        <v>JUIN</v>
      </c>
      <c r="F71" s="61">
        <v>42901</v>
      </c>
      <c r="G71" s="55">
        <v>42904</v>
      </c>
      <c r="H71" s="22">
        <f t="shared" si="7"/>
        <v>3</v>
      </c>
      <c r="I71" s="63">
        <f t="shared" si="8"/>
        <v>13.333333333333334</v>
      </c>
      <c r="J71" s="63">
        <f t="shared" si="9"/>
        <v>55.333333333333336</v>
      </c>
      <c r="K71" s="63">
        <f t="shared" si="10"/>
        <v>40</v>
      </c>
      <c r="L71" s="63">
        <f t="shared" si="11"/>
        <v>126</v>
      </c>
      <c r="M71" s="63">
        <v>166</v>
      </c>
    </row>
    <row r="72" spans="1:13">
      <c r="A72" s="12" t="s">
        <v>67</v>
      </c>
      <c r="B72" s="22" t="s">
        <v>20</v>
      </c>
      <c r="C72" s="53" t="s">
        <v>58</v>
      </c>
      <c r="D72" s="54" t="s">
        <v>104</v>
      </c>
      <c r="E72" s="22" t="str">
        <f t="shared" si="6"/>
        <v>JUIN</v>
      </c>
      <c r="F72" s="55">
        <v>42902</v>
      </c>
      <c r="G72" s="55">
        <v>42904</v>
      </c>
      <c r="H72" s="22">
        <f t="shared" si="7"/>
        <v>2</v>
      </c>
      <c r="I72" s="57">
        <f t="shared" si="8"/>
        <v>27.666666666666668</v>
      </c>
      <c r="J72" s="57">
        <f t="shared" si="9"/>
        <v>68</v>
      </c>
      <c r="K72" s="57">
        <f t="shared" si="10"/>
        <v>55.333333333333336</v>
      </c>
      <c r="L72" s="57">
        <f t="shared" si="11"/>
        <v>80.666666666666657</v>
      </c>
      <c r="M72" s="57">
        <v>136</v>
      </c>
    </row>
    <row r="73" spans="1:13">
      <c r="A73" s="12" t="s">
        <v>65</v>
      </c>
      <c r="B73" s="22" t="s">
        <v>20</v>
      </c>
      <c r="C73" s="53" t="s">
        <v>58</v>
      </c>
      <c r="D73" s="54" t="s">
        <v>100</v>
      </c>
      <c r="E73" s="22" t="str">
        <f t="shared" si="6"/>
        <v>JUIN</v>
      </c>
      <c r="F73" s="60">
        <v>42903</v>
      </c>
      <c r="G73" s="55">
        <v>42907</v>
      </c>
      <c r="H73" s="22">
        <f t="shared" si="7"/>
        <v>4</v>
      </c>
      <c r="I73" s="57">
        <f t="shared" si="8"/>
        <v>17.600000000000001</v>
      </c>
      <c r="J73" s="57">
        <f t="shared" si="9"/>
        <v>50</v>
      </c>
      <c r="K73" s="57">
        <f t="shared" si="10"/>
        <v>70.400000000000006</v>
      </c>
      <c r="L73" s="57">
        <f t="shared" si="11"/>
        <v>129.6</v>
      </c>
      <c r="M73" s="57">
        <v>200</v>
      </c>
    </row>
    <row r="74" spans="1:13">
      <c r="A74" s="12" t="s">
        <v>72</v>
      </c>
      <c r="B74" s="22" t="s">
        <v>20</v>
      </c>
      <c r="C74" s="53" t="s">
        <v>58</v>
      </c>
      <c r="D74" s="54" t="s">
        <v>107</v>
      </c>
      <c r="E74" s="22" t="str">
        <f t="shared" si="6"/>
        <v>JUIN</v>
      </c>
      <c r="F74" s="60">
        <v>42903</v>
      </c>
      <c r="G74" s="55">
        <v>42906</v>
      </c>
      <c r="H74" s="22">
        <f t="shared" si="7"/>
        <v>3</v>
      </c>
      <c r="I74" s="57">
        <f t="shared" si="8"/>
        <v>0</v>
      </c>
      <c r="J74" s="57">
        <f t="shared" si="9"/>
        <v>66.666666666666671</v>
      </c>
      <c r="K74" s="57">
        <f t="shared" si="10"/>
        <v>0</v>
      </c>
      <c r="L74" s="57">
        <f t="shared" si="11"/>
        <v>200</v>
      </c>
      <c r="M74" s="57">
        <v>200</v>
      </c>
    </row>
    <row r="75" spans="1:13">
      <c r="A75" s="12" t="s">
        <v>67</v>
      </c>
      <c r="B75" s="22" t="s">
        <v>20</v>
      </c>
      <c r="C75" s="53" t="s">
        <v>58</v>
      </c>
      <c r="D75" s="54" t="s">
        <v>107</v>
      </c>
      <c r="E75" s="22" t="str">
        <f t="shared" si="6"/>
        <v>JUIN</v>
      </c>
      <c r="F75" s="55">
        <v>42904</v>
      </c>
      <c r="G75" s="55">
        <v>42906</v>
      </c>
      <c r="H75" s="22">
        <f t="shared" si="7"/>
        <v>2</v>
      </c>
      <c r="I75" s="57">
        <f t="shared" si="8"/>
        <v>27.666666666666668</v>
      </c>
      <c r="J75" s="57">
        <f t="shared" si="9"/>
        <v>68.5</v>
      </c>
      <c r="K75" s="57">
        <f t="shared" si="10"/>
        <v>55.333333333333336</v>
      </c>
      <c r="L75" s="57">
        <f t="shared" si="11"/>
        <v>81.666666666666657</v>
      </c>
      <c r="M75" s="57">
        <v>137</v>
      </c>
    </row>
    <row r="76" spans="1:13">
      <c r="A76" s="12" t="s">
        <v>64</v>
      </c>
      <c r="B76" s="22" t="s">
        <v>20</v>
      </c>
      <c r="C76" s="53" t="s">
        <v>59</v>
      </c>
      <c r="D76" s="54" t="s">
        <v>97</v>
      </c>
      <c r="E76" s="22" t="str">
        <f t="shared" si="6"/>
        <v>JUIN</v>
      </c>
      <c r="F76" s="55">
        <v>42905</v>
      </c>
      <c r="G76" s="55">
        <v>42908</v>
      </c>
      <c r="H76" s="22">
        <f t="shared" si="7"/>
        <v>3</v>
      </c>
      <c r="I76" s="57">
        <f t="shared" si="8"/>
        <v>24</v>
      </c>
      <c r="J76" s="57">
        <f t="shared" si="9"/>
        <v>66.666666666666671</v>
      </c>
      <c r="K76" s="57">
        <f t="shared" si="10"/>
        <v>72</v>
      </c>
      <c r="L76" s="57">
        <f t="shared" si="11"/>
        <v>128</v>
      </c>
      <c r="M76" s="57">
        <v>200</v>
      </c>
    </row>
    <row r="77" spans="1:13">
      <c r="A77" s="12" t="s">
        <v>70</v>
      </c>
      <c r="B77" s="22" t="s">
        <v>20</v>
      </c>
      <c r="C77" s="53" t="s">
        <v>59</v>
      </c>
      <c r="D77" s="54" t="s">
        <v>93</v>
      </c>
      <c r="E77" s="22" t="str">
        <f t="shared" si="6"/>
        <v>JUIN</v>
      </c>
      <c r="F77" s="61">
        <v>42905</v>
      </c>
      <c r="G77" s="55">
        <v>42911</v>
      </c>
      <c r="H77" s="22">
        <f t="shared" si="7"/>
        <v>6</v>
      </c>
      <c r="I77" s="57">
        <f t="shared" si="8"/>
        <v>13.433333333333334</v>
      </c>
      <c r="J77" s="57">
        <f t="shared" si="9"/>
        <v>33.333333333333336</v>
      </c>
      <c r="K77" s="57">
        <f t="shared" si="10"/>
        <v>80.599999999999994</v>
      </c>
      <c r="L77" s="57">
        <f t="shared" si="11"/>
        <v>119.4</v>
      </c>
      <c r="M77" s="57">
        <v>200</v>
      </c>
    </row>
    <row r="78" spans="1:13">
      <c r="A78" s="12" t="s">
        <v>71</v>
      </c>
      <c r="B78" s="22" t="s">
        <v>20</v>
      </c>
      <c r="C78" s="53" t="s">
        <v>58</v>
      </c>
      <c r="D78" s="54" t="s">
        <v>99</v>
      </c>
      <c r="E78" s="22" t="str">
        <f t="shared" si="6"/>
        <v>JUIN</v>
      </c>
      <c r="F78" s="60">
        <v>42905</v>
      </c>
      <c r="G78" s="55">
        <v>42909</v>
      </c>
      <c r="H78" s="22">
        <f t="shared" si="7"/>
        <v>4</v>
      </c>
      <c r="I78" s="57">
        <f t="shared" si="8"/>
        <v>13.333333333333334</v>
      </c>
      <c r="J78" s="57">
        <f t="shared" si="9"/>
        <v>50</v>
      </c>
      <c r="K78" s="57">
        <f t="shared" si="10"/>
        <v>53.333333333333336</v>
      </c>
      <c r="L78" s="57">
        <f t="shared" si="11"/>
        <v>146.66666666666666</v>
      </c>
      <c r="M78" s="57">
        <v>200</v>
      </c>
    </row>
    <row r="79" spans="1:13">
      <c r="A79" s="12" t="s">
        <v>67</v>
      </c>
      <c r="B79" s="22" t="s">
        <v>20</v>
      </c>
      <c r="C79" s="53" t="s">
        <v>58</v>
      </c>
      <c r="D79" s="54" t="s">
        <v>106</v>
      </c>
      <c r="E79" s="22" t="str">
        <f t="shared" si="6"/>
        <v>JUIN</v>
      </c>
      <c r="F79" s="55">
        <v>42906</v>
      </c>
      <c r="G79" s="55">
        <v>42909</v>
      </c>
      <c r="H79" s="22">
        <f t="shared" si="7"/>
        <v>3</v>
      </c>
      <c r="I79" s="57">
        <f t="shared" si="8"/>
        <v>27.666666666666668</v>
      </c>
      <c r="J79" s="57">
        <f t="shared" si="9"/>
        <v>66.666666666666671</v>
      </c>
      <c r="K79" s="57">
        <f t="shared" si="10"/>
        <v>83</v>
      </c>
      <c r="L79" s="57">
        <f t="shared" si="11"/>
        <v>117</v>
      </c>
      <c r="M79" s="57">
        <v>200</v>
      </c>
    </row>
    <row r="80" spans="1:13">
      <c r="A80" s="12" t="s">
        <v>68</v>
      </c>
      <c r="B80" s="22" t="s">
        <v>20</v>
      </c>
      <c r="C80" s="53" t="s">
        <v>58</v>
      </c>
      <c r="D80" s="54" t="s">
        <v>99</v>
      </c>
      <c r="E80" s="22" t="str">
        <f t="shared" si="6"/>
        <v>JUIN</v>
      </c>
      <c r="F80" s="60">
        <v>42906</v>
      </c>
      <c r="G80" s="55">
        <v>42909</v>
      </c>
      <c r="H80" s="22">
        <f t="shared" si="7"/>
        <v>3</v>
      </c>
      <c r="I80" s="62">
        <f t="shared" si="8"/>
        <v>9.3333333333333339</v>
      </c>
      <c r="J80" s="62">
        <f t="shared" si="9"/>
        <v>59.666666666666664</v>
      </c>
      <c r="K80" s="62">
        <f t="shared" si="10"/>
        <v>28</v>
      </c>
      <c r="L80" s="62">
        <f t="shared" si="11"/>
        <v>151</v>
      </c>
      <c r="M80" s="62">
        <v>179</v>
      </c>
    </row>
    <row r="81" spans="1:13">
      <c r="A81" s="12" t="s">
        <v>65</v>
      </c>
      <c r="B81" s="22" t="s">
        <v>20</v>
      </c>
      <c r="C81" s="53" t="s">
        <v>58</v>
      </c>
      <c r="D81" s="54" t="s">
        <v>104</v>
      </c>
      <c r="E81" s="22" t="str">
        <f t="shared" si="6"/>
        <v>JUIN</v>
      </c>
      <c r="F81" s="60">
        <v>42907</v>
      </c>
      <c r="G81" s="55">
        <v>42910</v>
      </c>
      <c r="H81" s="22">
        <f t="shared" si="7"/>
        <v>3</v>
      </c>
      <c r="I81" s="62">
        <f t="shared" si="8"/>
        <v>17.600000000000001</v>
      </c>
      <c r="J81" s="62">
        <f t="shared" si="9"/>
        <v>64.666666666666671</v>
      </c>
      <c r="K81" s="62">
        <f t="shared" si="10"/>
        <v>52.800000000000004</v>
      </c>
      <c r="L81" s="62">
        <f t="shared" si="11"/>
        <v>141.19999999999999</v>
      </c>
      <c r="M81" s="62">
        <v>194</v>
      </c>
    </row>
    <row r="82" spans="1:13">
      <c r="A82" s="12" t="s">
        <v>73</v>
      </c>
      <c r="B82" s="22" t="s">
        <v>20</v>
      </c>
      <c r="C82" s="53" t="s">
        <v>58</v>
      </c>
      <c r="D82" s="54" t="s">
        <v>103</v>
      </c>
      <c r="E82" s="22" t="str">
        <f t="shared" si="6"/>
        <v>JUIN</v>
      </c>
      <c r="F82" s="60">
        <v>42907</v>
      </c>
      <c r="G82" s="55">
        <v>42910</v>
      </c>
      <c r="H82" s="22">
        <f t="shared" si="7"/>
        <v>3</v>
      </c>
      <c r="I82" s="62">
        <f t="shared" si="8"/>
        <v>0</v>
      </c>
      <c r="J82" s="62">
        <f t="shared" si="9"/>
        <v>63</v>
      </c>
      <c r="K82" s="62">
        <f t="shared" si="10"/>
        <v>0</v>
      </c>
      <c r="L82" s="62">
        <f t="shared" si="11"/>
        <v>189</v>
      </c>
      <c r="M82" s="62">
        <v>189</v>
      </c>
    </row>
    <row r="83" spans="1:13">
      <c r="A83" s="12" t="s">
        <v>64</v>
      </c>
      <c r="B83" s="22" t="s">
        <v>20</v>
      </c>
      <c r="C83" s="53" t="s">
        <v>58</v>
      </c>
      <c r="D83" s="54" t="s">
        <v>101</v>
      </c>
      <c r="E83" s="22" t="str">
        <f t="shared" si="6"/>
        <v>JUIN</v>
      </c>
      <c r="F83" s="60">
        <v>42908</v>
      </c>
      <c r="G83" s="55">
        <v>42912</v>
      </c>
      <c r="H83" s="22">
        <f t="shared" si="7"/>
        <v>4</v>
      </c>
      <c r="I83" s="57">
        <f t="shared" si="8"/>
        <v>24</v>
      </c>
      <c r="J83" s="57">
        <f t="shared" si="9"/>
        <v>50</v>
      </c>
      <c r="K83" s="57">
        <f t="shared" si="10"/>
        <v>96</v>
      </c>
      <c r="L83" s="57">
        <f t="shared" si="11"/>
        <v>104</v>
      </c>
      <c r="M83" s="57">
        <v>200</v>
      </c>
    </row>
    <row r="84" spans="1:13">
      <c r="A84" s="12" t="s">
        <v>72</v>
      </c>
      <c r="B84" s="22" t="s">
        <v>20</v>
      </c>
      <c r="C84" s="53" t="s">
        <v>59</v>
      </c>
      <c r="D84" s="54" t="s">
        <v>86</v>
      </c>
      <c r="E84" s="22" t="str">
        <f t="shared" si="6"/>
        <v>JUIN</v>
      </c>
      <c r="F84" s="61">
        <v>42908</v>
      </c>
      <c r="G84" s="55">
        <v>42911</v>
      </c>
      <c r="H84" s="22">
        <f t="shared" si="7"/>
        <v>3</v>
      </c>
      <c r="I84" s="57">
        <f t="shared" si="8"/>
        <v>0</v>
      </c>
      <c r="J84" s="57">
        <f t="shared" si="9"/>
        <v>66.666666666666671</v>
      </c>
      <c r="K84" s="57">
        <f t="shared" si="10"/>
        <v>0</v>
      </c>
      <c r="L84" s="57">
        <f t="shared" si="11"/>
        <v>200</v>
      </c>
      <c r="M84" s="57">
        <v>200</v>
      </c>
    </row>
    <row r="85" spans="1:13">
      <c r="A85" s="12" t="s">
        <v>69</v>
      </c>
      <c r="B85" s="22" t="s">
        <v>20</v>
      </c>
      <c r="C85" s="53" t="s">
        <v>58</v>
      </c>
      <c r="D85" s="54" t="s">
        <v>101</v>
      </c>
      <c r="E85" s="22" t="str">
        <f t="shared" si="6"/>
        <v>JUIN</v>
      </c>
      <c r="F85" s="55">
        <v>42909</v>
      </c>
      <c r="G85" s="55">
        <v>42912</v>
      </c>
      <c r="H85" s="22">
        <f t="shared" si="7"/>
        <v>3</v>
      </c>
      <c r="I85" s="58">
        <f t="shared" si="8"/>
        <v>0</v>
      </c>
      <c r="J85" s="58">
        <f t="shared" si="9"/>
        <v>35.333333333333336</v>
      </c>
      <c r="K85" s="58">
        <f t="shared" si="10"/>
        <v>0</v>
      </c>
      <c r="L85" s="58">
        <f t="shared" si="11"/>
        <v>106</v>
      </c>
      <c r="M85" s="58">
        <v>106</v>
      </c>
    </row>
    <row r="86" spans="1:13">
      <c r="A86" s="12" t="s">
        <v>65</v>
      </c>
      <c r="B86" s="22" t="s">
        <v>20</v>
      </c>
      <c r="C86" s="53" t="s">
        <v>58</v>
      </c>
      <c r="D86" s="54" t="s">
        <v>96</v>
      </c>
      <c r="E86" s="22" t="str">
        <f t="shared" si="6"/>
        <v>JUILLET</v>
      </c>
      <c r="F86" s="61">
        <v>42910</v>
      </c>
      <c r="G86" s="55">
        <v>42917</v>
      </c>
      <c r="H86" s="22">
        <f t="shared" si="7"/>
        <v>7</v>
      </c>
      <c r="I86" s="57">
        <f t="shared" si="8"/>
        <v>20.161290322580644</v>
      </c>
      <c r="J86" s="57">
        <f t="shared" si="9"/>
        <v>29</v>
      </c>
      <c r="K86" s="57">
        <f t="shared" si="10"/>
        <v>141.12903225806451</v>
      </c>
      <c r="L86" s="57">
        <f t="shared" si="11"/>
        <v>61.870967741935488</v>
      </c>
      <c r="M86" s="57">
        <v>203</v>
      </c>
    </row>
    <row r="87" spans="1:13">
      <c r="A87" s="12" t="s">
        <v>65</v>
      </c>
      <c r="B87" s="22" t="s">
        <v>20</v>
      </c>
      <c r="C87" s="53" t="s">
        <v>58</v>
      </c>
      <c r="D87" s="54" t="s">
        <v>87</v>
      </c>
      <c r="E87" s="22" t="str">
        <f t="shared" si="6"/>
        <v>JUILLET</v>
      </c>
      <c r="F87" s="61">
        <v>42910</v>
      </c>
      <c r="G87" s="55">
        <v>42917</v>
      </c>
      <c r="H87" s="22">
        <f t="shared" si="7"/>
        <v>7</v>
      </c>
      <c r="I87" s="63">
        <f t="shared" si="8"/>
        <v>20.161290322580644</v>
      </c>
      <c r="J87" s="63">
        <f t="shared" si="9"/>
        <v>50</v>
      </c>
      <c r="K87" s="63">
        <f t="shared" si="10"/>
        <v>141.12903225806451</v>
      </c>
      <c r="L87" s="63">
        <f t="shared" si="11"/>
        <v>208.87096774193549</v>
      </c>
      <c r="M87" s="63">
        <v>350</v>
      </c>
    </row>
    <row r="88" spans="1:13">
      <c r="A88" s="12" t="s">
        <v>77</v>
      </c>
      <c r="B88" s="22" t="s">
        <v>20</v>
      </c>
      <c r="C88" s="53" t="s">
        <v>58</v>
      </c>
      <c r="D88" s="54" t="s">
        <v>98</v>
      </c>
      <c r="E88" s="22" t="str">
        <f t="shared" si="6"/>
        <v>JUIN</v>
      </c>
      <c r="F88" s="60">
        <v>42910</v>
      </c>
      <c r="G88" s="55">
        <v>42913</v>
      </c>
      <c r="H88" s="22">
        <f t="shared" si="7"/>
        <v>3</v>
      </c>
      <c r="I88" s="57">
        <f t="shared" si="8"/>
        <v>13.633333333333333</v>
      </c>
      <c r="J88" s="57">
        <f t="shared" si="9"/>
        <v>66.666666666666671</v>
      </c>
      <c r="K88" s="57">
        <f t="shared" si="10"/>
        <v>40.9</v>
      </c>
      <c r="L88" s="57">
        <f t="shared" si="11"/>
        <v>159.1</v>
      </c>
      <c r="M88" s="57">
        <v>200</v>
      </c>
    </row>
    <row r="89" spans="1:13">
      <c r="A89" s="12" t="s">
        <v>64</v>
      </c>
      <c r="B89" s="22" t="s">
        <v>20</v>
      </c>
      <c r="C89" s="53" t="s">
        <v>58</v>
      </c>
      <c r="D89" s="54" t="s">
        <v>96</v>
      </c>
      <c r="E89" s="22" t="str">
        <f t="shared" si="6"/>
        <v>JUIN</v>
      </c>
      <c r="F89" s="60">
        <v>42912</v>
      </c>
      <c r="G89" s="55">
        <v>42916</v>
      </c>
      <c r="H89" s="22">
        <f t="shared" si="7"/>
        <v>4</v>
      </c>
      <c r="I89" s="57">
        <f t="shared" si="8"/>
        <v>24</v>
      </c>
      <c r="J89" s="57">
        <f t="shared" si="9"/>
        <v>50</v>
      </c>
      <c r="K89" s="57">
        <f t="shared" si="10"/>
        <v>96</v>
      </c>
      <c r="L89" s="57">
        <f t="shared" si="11"/>
        <v>104</v>
      </c>
      <c r="M89" s="57">
        <v>200</v>
      </c>
    </row>
    <row r="90" spans="1:13">
      <c r="A90" s="12" t="s">
        <v>69</v>
      </c>
      <c r="B90" s="22" t="s">
        <v>20</v>
      </c>
      <c r="C90" s="53" t="s">
        <v>58</v>
      </c>
      <c r="D90" s="54" t="s">
        <v>98</v>
      </c>
      <c r="E90" s="22" t="str">
        <f t="shared" si="6"/>
        <v>JUIN</v>
      </c>
      <c r="F90" s="60">
        <v>42912</v>
      </c>
      <c r="G90" s="55">
        <v>42916</v>
      </c>
      <c r="H90" s="22">
        <f t="shared" si="7"/>
        <v>4</v>
      </c>
      <c r="I90" s="62">
        <f t="shared" si="8"/>
        <v>0</v>
      </c>
      <c r="J90" s="62">
        <f t="shared" si="9"/>
        <v>43.75</v>
      </c>
      <c r="K90" s="62">
        <f t="shared" si="10"/>
        <v>0</v>
      </c>
      <c r="L90" s="62">
        <f t="shared" si="11"/>
        <v>175</v>
      </c>
      <c r="M90" s="62">
        <v>175</v>
      </c>
    </row>
    <row r="91" spans="1:13">
      <c r="A91" s="12" t="s">
        <v>73</v>
      </c>
      <c r="B91" s="22" t="s">
        <v>20</v>
      </c>
      <c r="C91" s="53" t="s">
        <v>59</v>
      </c>
      <c r="D91" s="54" t="s">
        <v>104</v>
      </c>
      <c r="E91" s="22" t="str">
        <f t="shared" si="6"/>
        <v>JUIN</v>
      </c>
      <c r="F91" s="55">
        <v>42912</v>
      </c>
      <c r="G91" s="55">
        <v>42915</v>
      </c>
      <c r="H91" s="22">
        <f t="shared" si="7"/>
        <v>3</v>
      </c>
      <c r="I91" s="57">
        <f t="shared" si="8"/>
        <v>0</v>
      </c>
      <c r="J91" s="57">
        <f t="shared" si="9"/>
        <v>66.666666666666671</v>
      </c>
      <c r="K91" s="57">
        <f t="shared" si="10"/>
        <v>0</v>
      </c>
      <c r="L91" s="57">
        <f t="shared" si="11"/>
        <v>200</v>
      </c>
      <c r="M91" s="57">
        <v>200</v>
      </c>
    </row>
    <row r="92" spans="1:13">
      <c r="A92" s="12" t="s">
        <v>70</v>
      </c>
      <c r="B92" s="22" t="s">
        <v>20</v>
      </c>
      <c r="C92" s="53" t="s">
        <v>59</v>
      </c>
      <c r="D92" s="54" t="s">
        <v>104</v>
      </c>
      <c r="E92" s="22" t="str">
        <f t="shared" si="6"/>
        <v>JUILLET</v>
      </c>
      <c r="F92" s="61">
        <v>42913</v>
      </c>
      <c r="G92" s="55">
        <v>42917</v>
      </c>
      <c r="H92" s="22">
        <f t="shared" si="7"/>
        <v>4</v>
      </c>
      <c r="I92" s="63">
        <f t="shared" si="8"/>
        <v>13</v>
      </c>
      <c r="J92" s="63">
        <f t="shared" si="9"/>
        <v>71</v>
      </c>
      <c r="K92" s="63">
        <f t="shared" si="10"/>
        <v>52</v>
      </c>
      <c r="L92" s="63">
        <f t="shared" si="11"/>
        <v>232</v>
      </c>
      <c r="M92" s="63">
        <v>284</v>
      </c>
    </row>
    <row r="93" spans="1:13">
      <c r="A93" s="12" t="s">
        <v>67</v>
      </c>
      <c r="B93" s="22" t="s">
        <v>20</v>
      </c>
      <c r="C93" s="53" t="s">
        <v>59</v>
      </c>
      <c r="D93" s="54" t="s">
        <v>83</v>
      </c>
      <c r="E93" s="22" t="str">
        <f t="shared" si="6"/>
        <v>JUIN</v>
      </c>
      <c r="F93" s="61">
        <v>42913</v>
      </c>
      <c r="G93" s="55">
        <v>42916</v>
      </c>
      <c r="H93" s="22">
        <f t="shared" si="7"/>
        <v>3</v>
      </c>
      <c r="I93" s="57">
        <f t="shared" si="8"/>
        <v>27.666666666666668</v>
      </c>
      <c r="J93" s="57">
        <f t="shared" si="9"/>
        <v>66.666666666666671</v>
      </c>
      <c r="K93" s="57">
        <f t="shared" si="10"/>
        <v>83</v>
      </c>
      <c r="L93" s="57">
        <f t="shared" si="11"/>
        <v>117</v>
      </c>
      <c r="M93" s="57">
        <v>200</v>
      </c>
    </row>
    <row r="94" spans="1:13">
      <c r="A94" s="12" t="s">
        <v>68</v>
      </c>
      <c r="B94" s="22" t="s">
        <v>20</v>
      </c>
      <c r="C94" s="53" t="s">
        <v>58</v>
      </c>
      <c r="D94" s="54" t="s">
        <v>93</v>
      </c>
      <c r="E94" s="22" t="str">
        <f t="shared" si="6"/>
        <v>JUILLET</v>
      </c>
      <c r="F94" s="61">
        <v>42913</v>
      </c>
      <c r="G94" s="55">
        <v>42917</v>
      </c>
      <c r="H94" s="22">
        <f t="shared" si="7"/>
        <v>4</v>
      </c>
      <c r="I94" s="63">
        <f t="shared" si="8"/>
        <v>8.806451612903226</v>
      </c>
      <c r="J94" s="63">
        <f t="shared" si="9"/>
        <v>62</v>
      </c>
      <c r="K94" s="63">
        <f t="shared" si="10"/>
        <v>35.225806451612904</v>
      </c>
      <c r="L94" s="63">
        <f t="shared" si="11"/>
        <v>212.7741935483871</v>
      </c>
      <c r="M94" s="63">
        <v>248</v>
      </c>
    </row>
    <row r="95" spans="1:13">
      <c r="A95" s="12" t="s">
        <v>71</v>
      </c>
      <c r="B95" s="22" t="s">
        <v>20</v>
      </c>
      <c r="C95" s="53" t="s">
        <v>59</v>
      </c>
      <c r="D95" s="54" t="s">
        <v>102</v>
      </c>
      <c r="E95" s="22" t="str">
        <f t="shared" si="6"/>
        <v>JUILLET</v>
      </c>
      <c r="F95" s="61">
        <v>42913</v>
      </c>
      <c r="G95" s="55">
        <v>42917</v>
      </c>
      <c r="H95" s="22">
        <f t="shared" si="7"/>
        <v>4</v>
      </c>
      <c r="I95" s="63">
        <f t="shared" si="8"/>
        <v>27.096774193548388</v>
      </c>
      <c r="J95" s="63">
        <f t="shared" si="9"/>
        <v>62</v>
      </c>
      <c r="K95" s="63">
        <f t="shared" si="10"/>
        <v>108.38709677419355</v>
      </c>
      <c r="L95" s="63">
        <f t="shared" si="11"/>
        <v>139.61290322580646</v>
      </c>
      <c r="M95" s="63">
        <v>248</v>
      </c>
    </row>
    <row r="96" spans="1:13">
      <c r="A96" s="12" t="s">
        <v>72</v>
      </c>
      <c r="B96" s="22" t="s">
        <v>20</v>
      </c>
      <c r="C96" s="53" t="s">
        <v>59</v>
      </c>
      <c r="D96" s="54" t="s">
        <v>95</v>
      </c>
      <c r="E96" s="22" t="str">
        <f t="shared" si="6"/>
        <v>JUIN</v>
      </c>
      <c r="F96" s="55">
        <v>42913</v>
      </c>
      <c r="G96" s="55">
        <v>42915</v>
      </c>
      <c r="H96" s="22">
        <f t="shared" si="7"/>
        <v>2</v>
      </c>
      <c r="I96" s="57">
        <f t="shared" si="8"/>
        <v>0</v>
      </c>
      <c r="J96" s="57">
        <f t="shared" si="9"/>
        <v>100</v>
      </c>
      <c r="K96" s="57">
        <f t="shared" si="10"/>
        <v>0</v>
      </c>
      <c r="L96" s="57">
        <f t="shared" si="11"/>
        <v>200</v>
      </c>
      <c r="M96" s="57">
        <v>200</v>
      </c>
    </row>
    <row r="97" spans="1:13">
      <c r="A97" s="12" t="s">
        <v>77</v>
      </c>
      <c r="B97" s="22" t="s">
        <v>20</v>
      </c>
      <c r="C97" s="53" t="s">
        <v>58</v>
      </c>
      <c r="D97" s="54" t="s">
        <v>100</v>
      </c>
      <c r="E97" s="22" t="str">
        <f t="shared" si="6"/>
        <v>JUILLET</v>
      </c>
      <c r="F97" s="61">
        <v>42914</v>
      </c>
      <c r="G97" s="55">
        <v>42917</v>
      </c>
      <c r="H97" s="22">
        <f t="shared" si="7"/>
        <v>3</v>
      </c>
      <c r="I97" s="63">
        <f t="shared" si="8"/>
        <v>22.580645161290324</v>
      </c>
      <c r="J97" s="63">
        <f t="shared" si="9"/>
        <v>67</v>
      </c>
      <c r="K97" s="63">
        <f t="shared" si="10"/>
        <v>67.741935483870975</v>
      </c>
      <c r="L97" s="63">
        <f t="shared" si="11"/>
        <v>133.25806451612902</v>
      </c>
      <c r="M97" s="63">
        <v>201</v>
      </c>
    </row>
    <row r="98" spans="1:13">
      <c r="A98" s="12" t="s">
        <v>72</v>
      </c>
      <c r="B98" s="22" t="s">
        <v>20</v>
      </c>
      <c r="C98" s="53" t="s">
        <v>59</v>
      </c>
      <c r="D98" s="54" t="s">
        <v>96</v>
      </c>
      <c r="E98" s="22" t="str">
        <f t="shared" si="6"/>
        <v>JUILLET</v>
      </c>
      <c r="F98" s="61">
        <v>42915</v>
      </c>
      <c r="G98" s="55">
        <v>42917</v>
      </c>
      <c r="H98" s="22">
        <f t="shared" si="7"/>
        <v>2</v>
      </c>
      <c r="I98" s="63">
        <f t="shared" si="8"/>
        <v>0</v>
      </c>
      <c r="J98" s="63">
        <f t="shared" si="9"/>
        <v>100</v>
      </c>
      <c r="K98" s="63">
        <f t="shared" si="10"/>
        <v>0</v>
      </c>
      <c r="L98" s="63">
        <f t="shared" si="11"/>
        <v>200</v>
      </c>
      <c r="M98" s="63">
        <v>200</v>
      </c>
    </row>
    <row r="99" spans="1:13">
      <c r="A99" s="12" t="s">
        <v>73</v>
      </c>
      <c r="B99" s="22" t="s">
        <v>20</v>
      </c>
      <c r="C99" s="53" t="s">
        <v>58</v>
      </c>
      <c r="D99" s="54" t="s">
        <v>102</v>
      </c>
      <c r="E99" s="22" t="str">
        <f t="shared" si="6"/>
        <v>JUILLET</v>
      </c>
      <c r="F99" s="61">
        <v>42915</v>
      </c>
      <c r="G99" s="55">
        <v>42917</v>
      </c>
      <c r="H99" s="22">
        <f t="shared" si="7"/>
        <v>2</v>
      </c>
      <c r="I99" s="63">
        <f t="shared" si="8"/>
        <v>0</v>
      </c>
      <c r="J99" s="63">
        <f t="shared" si="9"/>
        <v>50</v>
      </c>
      <c r="K99" s="63">
        <f t="shared" si="10"/>
        <v>0</v>
      </c>
      <c r="L99" s="63">
        <f t="shared" si="11"/>
        <v>100</v>
      </c>
      <c r="M99" s="63">
        <v>100</v>
      </c>
    </row>
    <row r="100" spans="1:13">
      <c r="A100" s="12" t="s">
        <v>64</v>
      </c>
      <c r="B100" s="22" t="s">
        <v>20</v>
      </c>
      <c r="C100" s="53" t="s">
        <v>58</v>
      </c>
      <c r="D100" s="54" t="s">
        <v>107</v>
      </c>
      <c r="E100" s="22" t="str">
        <f t="shared" si="6"/>
        <v>JUILLET</v>
      </c>
      <c r="F100" s="61">
        <v>42916</v>
      </c>
      <c r="G100" s="55">
        <v>42917</v>
      </c>
      <c r="H100" s="22">
        <f t="shared" si="7"/>
        <v>1</v>
      </c>
      <c r="I100" s="63">
        <f t="shared" si="8"/>
        <v>25.806451612903224</v>
      </c>
      <c r="J100" s="63">
        <f t="shared" si="9"/>
        <v>100</v>
      </c>
      <c r="K100" s="63">
        <f t="shared" si="10"/>
        <v>25.806451612903224</v>
      </c>
      <c r="L100" s="63">
        <f t="shared" si="11"/>
        <v>74.193548387096769</v>
      </c>
      <c r="M100" s="63">
        <v>100</v>
      </c>
    </row>
    <row r="101" spans="1:13">
      <c r="A101" s="12" t="s">
        <v>65</v>
      </c>
      <c r="B101" s="22" t="s">
        <v>20</v>
      </c>
      <c r="C101" s="53" t="s">
        <v>58</v>
      </c>
      <c r="D101" s="54" t="s">
        <v>96</v>
      </c>
      <c r="E101" s="22" t="str">
        <f t="shared" si="6"/>
        <v>JUILLET</v>
      </c>
      <c r="F101" s="61">
        <v>42917</v>
      </c>
      <c r="G101" s="55">
        <v>42917</v>
      </c>
      <c r="H101" s="22">
        <f t="shared" si="7"/>
        <v>0</v>
      </c>
      <c r="I101" s="57">
        <f t="shared" si="8"/>
        <v>20.161290322580644</v>
      </c>
      <c r="J101" s="57">
        <f t="shared" si="9"/>
        <v>0</v>
      </c>
      <c r="K101" s="57">
        <f t="shared" si="10"/>
        <v>0</v>
      </c>
      <c r="L101" s="57">
        <f t="shared" si="11"/>
        <v>0</v>
      </c>
      <c r="M101" s="57">
        <v>0</v>
      </c>
    </row>
    <row r="102" spans="1:13">
      <c r="A102" s="12" t="s">
        <v>65</v>
      </c>
      <c r="B102" s="22" t="s">
        <v>20</v>
      </c>
      <c r="C102" s="53" t="s">
        <v>58</v>
      </c>
      <c r="D102" s="54" t="s">
        <v>87</v>
      </c>
      <c r="E102" s="22" t="str">
        <f t="shared" si="6"/>
        <v>JUILLET</v>
      </c>
      <c r="F102" s="61">
        <v>42917</v>
      </c>
      <c r="G102" s="55">
        <v>42917</v>
      </c>
      <c r="H102" s="22">
        <f t="shared" si="7"/>
        <v>0</v>
      </c>
      <c r="I102" s="63">
        <f t="shared" si="8"/>
        <v>20.161290322580644</v>
      </c>
      <c r="J102" s="63">
        <f t="shared" si="9"/>
        <v>0</v>
      </c>
      <c r="K102" s="63">
        <f t="shared" si="10"/>
        <v>0</v>
      </c>
      <c r="L102" s="63">
        <f t="shared" si="11"/>
        <v>0</v>
      </c>
      <c r="M102" s="63">
        <v>0</v>
      </c>
    </row>
    <row r="103" spans="1:13">
      <c r="A103" s="12" t="s">
        <v>70</v>
      </c>
      <c r="B103" s="22" t="s">
        <v>20</v>
      </c>
      <c r="C103" s="53" t="s">
        <v>59</v>
      </c>
      <c r="D103" s="54" t="s">
        <v>104</v>
      </c>
      <c r="E103" s="22" t="str">
        <f t="shared" si="6"/>
        <v>JUILLET</v>
      </c>
      <c r="F103" s="61">
        <v>42917</v>
      </c>
      <c r="G103" s="55">
        <v>42917</v>
      </c>
      <c r="H103" s="22">
        <f t="shared" si="7"/>
        <v>0</v>
      </c>
      <c r="I103" s="63">
        <f t="shared" si="8"/>
        <v>13</v>
      </c>
      <c r="J103" s="63">
        <f t="shared" si="9"/>
        <v>0</v>
      </c>
      <c r="K103" s="63">
        <f t="shared" si="10"/>
        <v>0</v>
      </c>
      <c r="L103" s="63">
        <f t="shared" si="11"/>
        <v>0</v>
      </c>
      <c r="M103" s="63">
        <v>0</v>
      </c>
    </row>
    <row r="104" spans="1:13">
      <c r="A104" s="12" t="s">
        <v>68</v>
      </c>
      <c r="B104" s="22" t="s">
        <v>20</v>
      </c>
      <c r="C104" s="53" t="s">
        <v>58</v>
      </c>
      <c r="D104" s="54" t="s">
        <v>93</v>
      </c>
      <c r="E104" s="22" t="str">
        <f t="shared" si="6"/>
        <v>JUILLET</v>
      </c>
      <c r="F104" s="61">
        <v>42917</v>
      </c>
      <c r="G104" s="55">
        <v>42917</v>
      </c>
      <c r="H104" s="22">
        <f t="shared" si="7"/>
        <v>0</v>
      </c>
      <c r="I104" s="63">
        <f t="shared" si="8"/>
        <v>8.806451612903226</v>
      </c>
      <c r="J104" s="63">
        <f t="shared" si="9"/>
        <v>0</v>
      </c>
      <c r="K104" s="63">
        <f t="shared" si="10"/>
        <v>0</v>
      </c>
      <c r="L104" s="63">
        <f t="shared" si="11"/>
        <v>0</v>
      </c>
      <c r="M104" s="63">
        <v>0</v>
      </c>
    </row>
    <row r="105" spans="1:13">
      <c r="A105" s="12" t="s">
        <v>71</v>
      </c>
      <c r="B105" s="22" t="s">
        <v>20</v>
      </c>
      <c r="C105" s="53" t="s">
        <v>59</v>
      </c>
      <c r="D105" s="54" t="s">
        <v>102</v>
      </c>
      <c r="E105" s="22" t="str">
        <f t="shared" si="6"/>
        <v>JUILLET</v>
      </c>
      <c r="F105" s="61">
        <v>42917</v>
      </c>
      <c r="G105" s="55">
        <v>42917</v>
      </c>
      <c r="H105" s="22">
        <f t="shared" si="7"/>
        <v>0</v>
      </c>
      <c r="I105" s="63">
        <f t="shared" si="8"/>
        <v>27.096774193548388</v>
      </c>
      <c r="J105" s="63">
        <f t="shared" si="9"/>
        <v>0</v>
      </c>
      <c r="K105" s="63">
        <f t="shared" si="10"/>
        <v>0</v>
      </c>
      <c r="L105" s="63">
        <f t="shared" si="11"/>
        <v>0</v>
      </c>
      <c r="M105" s="63">
        <v>0</v>
      </c>
    </row>
    <row r="106" spans="1:13">
      <c r="A106" s="12" t="s">
        <v>77</v>
      </c>
      <c r="B106" s="22" t="s">
        <v>20</v>
      </c>
      <c r="C106" s="53" t="s">
        <v>58</v>
      </c>
      <c r="D106" s="54" t="s">
        <v>100</v>
      </c>
      <c r="E106" s="22" t="str">
        <f t="shared" si="6"/>
        <v>JUILLET</v>
      </c>
      <c r="F106" s="61">
        <v>42917</v>
      </c>
      <c r="G106" s="55">
        <v>42917</v>
      </c>
      <c r="H106" s="22">
        <f t="shared" si="7"/>
        <v>0</v>
      </c>
      <c r="I106" s="63">
        <f t="shared" si="8"/>
        <v>22.580645161290324</v>
      </c>
      <c r="J106" s="63">
        <f t="shared" si="9"/>
        <v>0</v>
      </c>
      <c r="K106" s="63">
        <f t="shared" si="10"/>
        <v>0</v>
      </c>
      <c r="L106" s="63">
        <f t="shared" si="11"/>
        <v>0</v>
      </c>
      <c r="M106" s="63">
        <v>0</v>
      </c>
    </row>
    <row r="107" spans="1:13">
      <c r="A107" s="12" t="s">
        <v>72</v>
      </c>
      <c r="B107" s="22" t="s">
        <v>20</v>
      </c>
      <c r="C107" s="53" t="s">
        <v>59</v>
      </c>
      <c r="D107" s="54" t="s">
        <v>96</v>
      </c>
      <c r="E107" s="22" t="str">
        <f t="shared" si="6"/>
        <v>JUILLET</v>
      </c>
      <c r="F107" s="61">
        <v>42917</v>
      </c>
      <c r="G107" s="55">
        <v>42917</v>
      </c>
      <c r="H107" s="22">
        <f t="shared" si="7"/>
        <v>0</v>
      </c>
      <c r="I107" s="63">
        <f t="shared" si="8"/>
        <v>0</v>
      </c>
      <c r="J107" s="63">
        <f t="shared" si="9"/>
        <v>0</v>
      </c>
      <c r="K107" s="63">
        <f t="shared" si="10"/>
        <v>0</v>
      </c>
      <c r="L107" s="63">
        <f t="shared" si="11"/>
        <v>0</v>
      </c>
      <c r="M107" s="63">
        <v>0</v>
      </c>
    </row>
    <row r="108" spans="1:13">
      <c r="A108" s="12" t="s">
        <v>73</v>
      </c>
      <c r="B108" s="22" t="s">
        <v>20</v>
      </c>
      <c r="C108" s="53" t="s">
        <v>58</v>
      </c>
      <c r="D108" s="54" t="s">
        <v>102</v>
      </c>
      <c r="E108" s="22" t="str">
        <f t="shared" si="6"/>
        <v>JUILLET</v>
      </c>
      <c r="F108" s="61">
        <v>42917</v>
      </c>
      <c r="G108" s="55">
        <v>42917</v>
      </c>
      <c r="H108" s="22">
        <f t="shared" si="7"/>
        <v>0</v>
      </c>
      <c r="I108" s="63">
        <f t="shared" si="8"/>
        <v>0</v>
      </c>
      <c r="J108" s="63">
        <f t="shared" si="9"/>
        <v>0</v>
      </c>
      <c r="K108" s="63">
        <f t="shared" si="10"/>
        <v>0</v>
      </c>
      <c r="L108" s="63">
        <f t="shared" si="11"/>
        <v>0</v>
      </c>
      <c r="M108" s="63">
        <v>0</v>
      </c>
    </row>
    <row r="109" spans="1:13">
      <c r="A109" s="12" t="s">
        <v>64</v>
      </c>
      <c r="B109" s="22" t="s">
        <v>20</v>
      </c>
      <c r="C109" s="53" t="s">
        <v>58</v>
      </c>
      <c r="D109" s="52" t="s">
        <v>82</v>
      </c>
      <c r="E109" s="22" t="str">
        <f t="shared" si="6"/>
        <v>JUILLET</v>
      </c>
      <c r="F109" s="61">
        <v>42917</v>
      </c>
      <c r="G109" s="55">
        <v>42918</v>
      </c>
      <c r="H109" s="22">
        <f t="shared" si="7"/>
        <v>1</v>
      </c>
      <c r="I109" s="63">
        <f t="shared" si="8"/>
        <v>25.806451612903224</v>
      </c>
      <c r="J109" s="63">
        <f t="shared" si="9"/>
        <v>100</v>
      </c>
      <c r="K109" s="63">
        <f t="shared" si="10"/>
        <v>25.806451612903224</v>
      </c>
      <c r="L109" s="63">
        <f t="shared" si="11"/>
        <v>74.193548387096769</v>
      </c>
      <c r="M109" s="63">
        <v>100</v>
      </c>
    </row>
    <row r="110" spans="1:13">
      <c r="A110" s="12" t="s">
        <v>65</v>
      </c>
      <c r="B110" s="22" t="s">
        <v>20</v>
      </c>
      <c r="C110" s="53" t="s">
        <v>58</v>
      </c>
      <c r="D110" s="54" t="s">
        <v>96</v>
      </c>
      <c r="E110" s="22" t="str">
        <f t="shared" si="6"/>
        <v>JUILLET</v>
      </c>
      <c r="F110" s="61">
        <v>42917</v>
      </c>
      <c r="G110" s="55">
        <v>42917</v>
      </c>
      <c r="H110" s="22">
        <f t="shared" si="7"/>
        <v>0</v>
      </c>
      <c r="I110" s="57">
        <f t="shared" si="8"/>
        <v>20.161290322580644</v>
      </c>
      <c r="J110" s="57">
        <f t="shared" si="9"/>
        <v>0</v>
      </c>
      <c r="K110" s="57">
        <f t="shared" si="10"/>
        <v>0</v>
      </c>
      <c r="L110" s="57">
        <f t="shared" si="11"/>
        <v>0</v>
      </c>
      <c r="M110" s="57">
        <v>0</v>
      </c>
    </row>
    <row r="111" spans="1:13">
      <c r="A111" s="12" t="s">
        <v>65</v>
      </c>
      <c r="B111" s="22" t="s">
        <v>20</v>
      </c>
      <c r="C111" s="53" t="s">
        <v>58</v>
      </c>
      <c r="D111" s="54" t="s">
        <v>97</v>
      </c>
      <c r="E111" s="22" t="str">
        <f t="shared" si="6"/>
        <v>JUILLET</v>
      </c>
      <c r="F111" s="61">
        <v>42917</v>
      </c>
      <c r="G111" s="55">
        <v>42917</v>
      </c>
      <c r="H111" s="22">
        <f t="shared" si="7"/>
        <v>0</v>
      </c>
      <c r="I111" s="63">
        <f t="shared" si="8"/>
        <v>20.161290322580644</v>
      </c>
      <c r="J111" s="63">
        <f t="shared" si="9"/>
        <v>0</v>
      </c>
      <c r="K111" s="63">
        <f t="shared" si="10"/>
        <v>0</v>
      </c>
      <c r="L111" s="63">
        <f t="shared" si="11"/>
        <v>0</v>
      </c>
      <c r="M111" s="63">
        <v>0</v>
      </c>
    </row>
    <row r="112" spans="1:13">
      <c r="A112" s="12" t="s">
        <v>65</v>
      </c>
      <c r="B112" s="22" t="s">
        <v>20</v>
      </c>
      <c r="C112" s="53" t="s">
        <v>58</v>
      </c>
      <c r="D112" s="54" t="s">
        <v>98</v>
      </c>
      <c r="E112" s="22" t="str">
        <f t="shared" si="6"/>
        <v>JUILLET</v>
      </c>
      <c r="F112" s="61">
        <v>42917</v>
      </c>
      <c r="G112" s="55">
        <v>42917</v>
      </c>
      <c r="H112" s="22">
        <f t="shared" si="7"/>
        <v>0</v>
      </c>
      <c r="I112" s="63">
        <f t="shared" si="8"/>
        <v>20.161290322580644</v>
      </c>
      <c r="J112" s="63">
        <f t="shared" si="9"/>
        <v>0</v>
      </c>
      <c r="K112" s="63">
        <f t="shared" si="10"/>
        <v>0</v>
      </c>
      <c r="L112" s="63">
        <f t="shared" si="11"/>
        <v>0</v>
      </c>
      <c r="M112" s="63">
        <v>0</v>
      </c>
    </row>
    <row r="113" spans="1:13">
      <c r="A113" s="12" t="s">
        <v>65</v>
      </c>
      <c r="B113" s="22" t="s">
        <v>20</v>
      </c>
      <c r="C113" s="53" t="s">
        <v>58</v>
      </c>
      <c r="D113" s="54" t="s">
        <v>99</v>
      </c>
      <c r="E113" s="22" t="str">
        <f t="shared" si="6"/>
        <v>JUILLET</v>
      </c>
      <c r="F113" s="61">
        <v>42917</v>
      </c>
      <c r="G113" s="55">
        <v>42917</v>
      </c>
      <c r="H113" s="22">
        <f t="shared" si="7"/>
        <v>0</v>
      </c>
      <c r="I113" s="63">
        <f t="shared" si="8"/>
        <v>20.161290322580644</v>
      </c>
      <c r="J113" s="63">
        <f t="shared" si="9"/>
        <v>0</v>
      </c>
      <c r="K113" s="63">
        <f t="shared" si="10"/>
        <v>0</v>
      </c>
      <c r="L113" s="63">
        <f t="shared" si="11"/>
        <v>0</v>
      </c>
      <c r="M113" s="63">
        <v>0</v>
      </c>
    </row>
    <row r="114" spans="1:13">
      <c r="A114" s="12" t="s">
        <v>65</v>
      </c>
      <c r="B114" s="22" t="s">
        <v>20</v>
      </c>
      <c r="C114" s="53" t="s">
        <v>58</v>
      </c>
      <c r="D114" s="54" t="s">
        <v>100</v>
      </c>
      <c r="E114" s="22" t="str">
        <f t="shared" si="6"/>
        <v>JUILLET</v>
      </c>
      <c r="F114" s="61">
        <v>42917</v>
      </c>
      <c r="G114" s="55">
        <v>42917</v>
      </c>
      <c r="H114" s="22">
        <f t="shared" si="7"/>
        <v>0</v>
      </c>
      <c r="I114" s="63">
        <f t="shared" si="8"/>
        <v>20.161290322580644</v>
      </c>
      <c r="J114" s="63">
        <f t="shared" si="9"/>
        <v>0</v>
      </c>
      <c r="K114" s="63">
        <f t="shared" si="10"/>
        <v>0</v>
      </c>
      <c r="L114" s="63">
        <f t="shared" si="11"/>
        <v>0</v>
      </c>
      <c r="M114" s="63">
        <v>0</v>
      </c>
    </row>
    <row r="115" spans="1:13">
      <c r="A115" s="12" t="s">
        <v>65</v>
      </c>
      <c r="B115" s="22" t="s">
        <v>20</v>
      </c>
      <c r="C115" s="53" t="s">
        <v>58</v>
      </c>
      <c r="D115" s="54" t="s">
        <v>101</v>
      </c>
      <c r="E115" s="22" t="str">
        <f t="shared" si="6"/>
        <v>JUILLET</v>
      </c>
      <c r="F115" s="61">
        <v>42917</v>
      </c>
      <c r="G115" s="55">
        <v>42917</v>
      </c>
      <c r="H115" s="22">
        <f t="shared" si="7"/>
        <v>0</v>
      </c>
      <c r="I115" s="63">
        <f t="shared" si="8"/>
        <v>20.161290322580644</v>
      </c>
      <c r="J115" s="63">
        <f t="shared" si="9"/>
        <v>0</v>
      </c>
      <c r="K115" s="63">
        <f t="shared" si="10"/>
        <v>0</v>
      </c>
      <c r="L115" s="63">
        <f t="shared" si="11"/>
        <v>0</v>
      </c>
      <c r="M115" s="63">
        <v>0</v>
      </c>
    </row>
    <row r="116" spans="1:13">
      <c r="A116" s="12" t="s">
        <v>65</v>
      </c>
      <c r="B116" s="22" t="s">
        <v>20</v>
      </c>
      <c r="C116" s="53" t="s">
        <v>58</v>
      </c>
      <c r="D116" s="54" t="s">
        <v>102</v>
      </c>
      <c r="E116" s="22" t="str">
        <f t="shared" si="6"/>
        <v>JUILLET</v>
      </c>
      <c r="F116" s="61">
        <v>42917</v>
      </c>
      <c r="G116" s="55">
        <v>42917</v>
      </c>
      <c r="H116" s="22">
        <f t="shared" si="7"/>
        <v>0</v>
      </c>
      <c r="I116" s="63">
        <f t="shared" si="8"/>
        <v>20.161290322580644</v>
      </c>
      <c r="J116" s="63">
        <f t="shared" si="9"/>
        <v>0</v>
      </c>
      <c r="K116" s="63">
        <f t="shared" si="10"/>
        <v>0</v>
      </c>
      <c r="L116" s="63">
        <f t="shared" si="11"/>
        <v>0</v>
      </c>
      <c r="M116" s="63">
        <v>0</v>
      </c>
    </row>
    <row r="117" spans="1:13">
      <c r="A117" s="12" t="s">
        <v>65</v>
      </c>
      <c r="B117" s="22" t="s">
        <v>20</v>
      </c>
      <c r="C117" s="53" t="s">
        <v>58</v>
      </c>
      <c r="D117" s="54" t="s">
        <v>103</v>
      </c>
      <c r="E117" s="22" t="str">
        <f t="shared" si="6"/>
        <v>JUILLET</v>
      </c>
      <c r="F117" s="61">
        <v>42917</v>
      </c>
      <c r="G117" s="55">
        <v>42917</v>
      </c>
      <c r="H117" s="22">
        <f t="shared" si="7"/>
        <v>0</v>
      </c>
      <c r="I117" s="63">
        <f t="shared" si="8"/>
        <v>20.161290322580644</v>
      </c>
      <c r="J117" s="63">
        <f t="shared" si="9"/>
        <v>0</v>
      </c>
      <c r="K117" s="63">
        <f t="shared" si="10"/>
        <v>0</v>
      </c>
      <c r="L117" s="63">
        <f t="shared" si="11"/>
        <v>0</v>
      </c>
      <c r="M117" s="63">
        <v>0</v>
      </c>
    </row>
    <row r="118" spans="1:13">
      <c r="A118" s="12" t="s">
        <v>65</v>
      </c>
      <c r="B118" s="22" t="s">
        <v>20</v>
      </c>
      <c r="C118" s="53" t="s">
        <v>58</v>
      </c>
      <c r="D118" s="54" t="s">
        <v>87</v>
      </c>
      <c r="E118" s="22" t="str">
        <f t="shared" si="6"/>
        <v>JUILLET</v>
      </c>
      <c r="F118" s="61">
        <v>42917</v>
      </c>
      <c r="G118" s="55">
        <v>42917</v>
      </c>
      <c r="H118" s="22">
        <f t="shared" si="7"/>
        <v>0</v>
      </c>
      <c r="I118" s="63">
        <f t="shared" si="8"/>
        <v>20.161290322580644</v>
      </c>
      <c r="J118" s="63">
        <f t="shared" si="9"/>
        <v>0</v>
      </c>
      <c r="K118" s="63">
        <f t="shared" si="10"/>
        <v>0</v>
      </c>
      <c r="L118" s="63">
        <f t="shared" si="11"/>
        <v>0</v>
      </c>
      <c r="M118" s="63">
        <v>0</v>
      </c>
    </row>
    <row r="119" spans="1:13">
      <c r="A119" s="12" t="s">
        <v>65</v>
      </c>
      <c r="B119" s="22" t="s">
        <v>20</v>
      </c>
      <c r="C119" s="53" t="s">
        <v>58</v>
      </c>
      <c r="D119" s="54" t="s">
        <v>88</v>
      </c>
      <c r="E119" s="22" t="str">
        <f t="shared" si="6"/>
        <v>JUILLET</v>
      </c>
      <c r="F119" s="61">
        <v>42917</v>
      </c>
      <c r="G119" s="55">
        <v>42917</v>
      </c>
      <c r="H119" s="22">
        <f t="shared" si="7"/>
        <v>0</v>
      </c>
      <c r="I119" s="63">
        <f t="shared" si="8"/>
        <v>20.161290322580644</v>
      </c>
      <c r="J119" s="63">
        <f t="shared" si="9"/>
        <v>0</v>
      </c>
      <c r="K119" s="63">
        <f t="shared" si="10"/>
        <v>0</v>
      </c>
      <c r="L119" s="63">
        <f t="shared" si="11"/>
        <v>0</v>
      </c>
      <c r="M119" s="63">
        <v>0</v>
      </c>
    </row>
    <row r="120" spans="1:13">
      <c r="A120" s="12" t="s">
        <v>65</v>
      </c>
      <c r="B120" s="22" t="s">
        <v>20</v>
      </c>
      <c r="C120" s="53" t="s">
        <v>58</v>
      </c>
      <c r="D120" s="54" t="s">
        <v>89</v>
      </c>
      <c r="E120" s="22" t="str">
        <f t="shared" si="6"/>
        <v>JUILLET</v>
      </c>
      <c r="F120" s="61">
        <v>42917</v>
      </c>
      <c r="G120" s="55">
        <v>42917</v>
      </c>
      <c r="H120" s="22">
        <f t="shared" si="7"/>
        <v>0</v>
      </c>
      <c r="I120" s="63">
        <f t="shared" si="8"/>
        <v>20.161290322580644</v>
      </c>
      <c r="J120" s="63">
        <f t="shared" si="9"/>
        <v>0</v>
      </c>
      <c r="K120" s="63">
        <f t="shared" si="10"/>
        <v>0</v>
      </c>
      <c r="L120" s="63">
        <f t="shared" si="11"/>
        <v>0</v>
      </c>
      <c r="M120" s="63">
        <v>0</v>
      </c>
    </row>
    <row r="121" spans="1:13">
      <c r="A121" s="12" t="s">
        <v>65</v>
      </c>
      <c r="B121" s="22" t="s">
        <v>20</v>
      </c>
      <c r="C121" s="53" t="s">
        <v>58</v>
      </c>
      <c r="D121" s="54" t="s">
        <v>90</v>
      </c>
      <c r="E121" s="22" t="str">
        <f t="shared" si="6"/>
        <v>JUILLET</v>
      </c>
      <c r="F121" s="61">
        <v>42917</v>
      </c>
      <c r="G121" s="55">
        <v>42917</v>
      </c>
      <c r="H121" s="22">
        <f t="shared" si="7"/>
        <v>0</v>
      </c>
      <c r="I121" s="63">
        <f t="shared" si="8"/>
        <v>20.161290322580644</v>
      </c>
      <c r="J121" s="63">
        <f t="shared" si="9"/>
        <v>0</v>
      </c>
      <c r="K121" s="63">
        <f t="shared" si="10"/>
        <v>0</v>
      </c>
      <c r="L121" s="63">
        <f t="shared" si="11"/>
        <v>0</v>
      </c>
      <c r="M121" s="63">
        <v>0</v>
      </c>
    </row>
    <row r="122" spans="1:13">
      <c r="A122" s="12" t="s">
        <v>65</v>
      </c>
      <c r="B122" s="22" t="s">
        <v>20</v>
      </c>
      <c r="C122" s="53" t="s">
        <v>58</v>
      </c>
      <c r="D122" s="54" t="s">
        <v>91</v>
      </c>
      <c r="E122" s="22" t="str">
        <f t="shared" si="6"/>
        <v>JUILLET</v>
      </c>
      <c r="F122" s="61">
        <v>42917</v>
      </c>
      <c r="G122" s="55">
        <v>42917</v>
      </c>
      <c r="H122" s="22">
        <f t="shared" si="7"/>
        <v>0</v>
      </c>
      <c r="I122" s="63">
        <f t="shared" si="8"/>
        <v>20.161290322580644</v>
      </c>
      <c r="J122" s="63">
        <f t="shared" si="9"/>
        <v>0</v>
      </c>
      <c r="K122" s="63">
        <f t="shared" si="10"/>
        <v>0</v>
      </c>
      <c r="L122" s="63">
        <f t="shared" si="11"/>
        <v>0</v>
      </c>
      <c r="M122" s="63">
        <v>0</v>
      </c>
    </row>
    <row r="123" spans="1:13">
      <c r="A123" s="12" t="s">
        <v>65</v>
      </c>
      <c r="B123" s="22" t="s">
        <v>20</v>
      </c>
      <c r="C123" s="53" t="s">
        <v>58</v>
      </c>
      <c r="D123" s="54" t="s">
        <v>92</v>
      </c>
      <c r="E123" s="22" t="str">
        <f t="shared" si="6"/>
        <v>JUILLET</v>
      </c>
      <c r="F123" s="61">
        <v>42917</v>
      </c>
      <c r="G123" s="55">
        <v>42917</v>
      </c>
      <c r="H123" s="22">
        <f t="shared" si="7"/>
        <v>0</v>
      </c>
      <c r="I123" s="63">
        <f t="shared" si="8"/>
        <v>20.161290322580644</v>
      </c>
      <c r="J123" s="63">
        <f t="shared" si="9"/>
        <v>0</v>
      </c>
      <c r="K123" s="63">
        <f t="shared" si="10"/>
        <v>0</v>
      </c>
      <c r="L123" s="63">
        <f t="shared" si="11"/>
        <v>0</v>
      </c>
      <c r="M123" s="63">
        <v>0</v>
      </c>
    </row>
    <row r="124" spans="1:13">
      <c r="A124" s="12" t="s">
        <v>65</v>
      </c>
      <c r="B124" s="22" t="s">
        <v>20</v>
      </c>
      <c r="C124" s="53" t="s">
        <v>58</v>
      </c>
      <c r="D124" s="54" t="s">
        <v>93</v>
      </c>
      <c r="E124" s="22" t="str">
        <f t="shared" si="6"/>
        <v>JUILLET</v>
      </c>
      <c r="F124" s="61">
        <v>42917</v>
      </c>
      <c r="G124" s="55">
        <v>42917</v>
      </c>
      <c r="H124" s="22">
        <f t="shared" si="7"/>
        <v>0</v>
      </c>
      <c r="I124" s="63">
        <f t="shared" si="8"/>
        <v>20.161290322580644</v>
      </c>
      <c r="J124" s="63">
        <f t="shared" si="9"/>
        <v>0</v>
      </c>
      <c r="K124" s="63">
        <f t="shared" si="10"/>
        <v>0</v>
      </c>
      <c r="L124" s="63">
        <f t="shared" si="11"/>
        <v>0</v>
      </c>
      <c r="M124" s="63">
        <v>0</v>
      </c>
    </row>
    <row r="125" spans="1:13">
      <c r="A125" s="12" t="s">
        <v>65</v>
      </c>
      <c r="B125" s="22" t="s">
        <v>20</v>
      </c>
      <c r="C125" s="53" t="s">
        <v>58</v>
      </c>
      <c r="D125" s="54" t="s">
        <v>94</v>
      </c>
      <c r="E125" s="22" t="str">
        <f t="shared" si="6"/>
        <v>JUILLET</v>
      </c>
      <c r="F125" s="61">
        <v>42917</v>
      </c>
      <c r="G125" s="55">
        <v>42917</v>
      </c>
      <c r="H125" s="22">
        <f t="shared" si="7"/>
        <v>0</v>
      </c>
      <c r="I125" s="63">
        <f t="shared" si="8"/>
        <v>20.161290322580644</v>
      </c>
      <c r="J125" s="63">
        <f t="shared" si="9"/>
        <v>0</v>
      </c>
      <c r="K125" s="63">
        <f t="shared" si="10"/>
        <v>0</v>
      </c>
      <c r="L125" s="63">
        <f t="shared" si="11"/>
        <v>0</v>
      </c>
      <c r="M125" s="63">
        <v>0</v>
      </c>
    </row>
    <row r="126" spans="1:13">
      <c r="A126" s="12" t="s">
        <v>70</v>
      </c>
      <c r="B126" s="22" t="s">
        <v>20</v>
      </c>
      <c r="C126" s="53" t="s">
        <v>59</v>
      </c>
      <c r="D126" s="54" t="s">
        <v>104</v>
      </c>
      <c r="E126" s="22" t="str">
        <f t="shared" si="6"/>
        <v>JUILLET</v>
      </c>
      <c r="F126" s="61">
        <v>42917</v>
      </c>
      <c r="G126" s="55">
        <v>42917</v>
      </c>
      <c r="H126" s="22">
        <f t="shared" si="7"/>
        <v>0</v>
      </c>
      <c r="I126" s="63">
        <f t="shared" si="8"/>
        <v>13</v>
      </c>
      <c r="J126" s="63">
        <f t="shared" si="9"/>
        <v>0</v>
      </c>
      <c r="K126" s="63">
        <f t="shared" si="10"/>
        <v>0</v>
      </c>
      <c r="L126" s="63">
        <f t="shared" si="11"/>
        <v>0</v>
      </c>
      <c r="M126" s="63">
        <v>0</v>
      </c>
    </row>
    <row r="127" spans="1:13">
      <c r="A127" s="12" t="s">
        <v>70</v>
      </c>
      <c r="B127" s="22" t="s">
        <v>20</v>
      </c>
      <c r="C127" s="53" t="s">
        <v>59</v>
      </c>
      <c r="D127" s="54" t="s">
        <v>105</v>
      </c>
      <c r="E127" s="22" t="str">
        <f t="shared" si="6"/>
        <v>JUILLET</v>
      </c>
      <c r="F127" s="61">
        <v>42917</v>
      </c>
      <c r="G127" s="55">
        <v>42917</v>
      </c>
      <c r="H127" s="22">
        <f t="shared" si="7"/>
        <v>0</v>
      </c>
      <c r="I127" s="63">
        <f t="shared" si="8"/>
        <v>13</v>
      </c>
      <c r="J127" s="63">
        <f t="shared" si="9"/>
        <v>0</v>
      </c>
      <c r="K127" s="63">
        <f t="shared" si="10"/>
        <v>0</v>
      </c>
      <c r="L127" s="63">
        <f t="shared" si="11"/>
        <v>0</v>
      </c>
      <c r="M127" s="63">
        <v>0</v>
      </c>
    </row>
    <row r="128" spans="1:13">
      <c r="A128" s="12" t="s">
        <v>70</v>
      </c>
      <c r="B128" s="22" t="s">
        <v>20</v>
      </c>
      <c r="C128" s="53" t="s">
        <v>59</v>
      </c>
      <c r="D128" s="54" t="s">
        <v>106</v>
      </c>
      <c r="E128" s="22" t="str">
        <f t="shared" si="6"/>
        <v>JUILLET</v>
      </c>
      <c r="F128" s="61">
        <v>42917</v>
      </c>
      <c r="G128" s="55">
        <v>42917</v>
      </c>
      <c r="H128" s="22">
        <f t="shared" si="7"/>
        <v>0</v>
      </c>
      <c r="I128" s="63">
        <f t="shared" si="8"/>
        <v>13</v>
      </c>
      <c r="J128" s="63">
        <f t="shared" si="9"/>
        <v>0</v>
      </c>
      <c r="K128" s="63">
        <f t="shared" si="10"/>
        <v>0</v>
      </c>
      <c r="L128" s="63">
        <f t="shared" si="11"/>
        <v>0</v>
      </c>
      <c r="M128" s="63">
        <v>0</v>
      </c>
    </row>
    <row r="129" spans="1:13">
      <c r="A129" s="12" t="s">
        <v>70</v>
      </c>
      <c r="B129" s="22" t="s">
        <v>20</v>
      </c>
      <c r="C129" s="53" t="s">
        <v>59</v>
      </c>
      <c r="D129" s="54" t="s">
        <v>107</v>
      </c>
      <c r="E129" s="22" t="str">
        <f t="shared" si="6"/>
        <v>JUILLET</v>
      </c>
      <c r="F129" s="61">
        <v>42917</v>
      </c>
      <c r="G129" s="55">
        <v>42917</v>
      </c>
      <c r="H129" s="22">
        <f t="shared" si="7"/>
        <v>0</v>
      </c>
      <c r="I129" s="63">
        <f t="shared" si="8"/>
        <v>13</v>
      </c>
      <c r="J129" s="63">
        <f t="shared" si="9"/>
        <v>0</v>
      </c>
      <c r="K129" s="63">
        <f t="shared" si="10"/>
        <v>0</v>
      </c>
      <c r="L129" s="63">
        <f t="shared" si="11"/>
        <v>0</v>
      </c>
      <c r="M129" s="63">
        <v>0</v>
      </c>
    </row>
    <row r="130" spans="1:13">
      <c r="A130" s="12" t="s">
        <v>70</v>
      </c>
      <c r="B130" s="22" t="s">
        <v>20</v>
      </c>
      <c r="C130" s="53" t="s">
        <v>59</v>
      </c>
      <c r="D130" s="52" t="s">
        <v>82</v>
      </c>
      <c r="E130" s="22" t="str">
        <f t="shared" ref="E130:E193" si="12">IF(G130="","",CHOOSE(MONTH(G130),"JANVIER","FEVRIER","MARS","AVRIL","MAI","JUIN","JUILLET","AOUT","SEPTEMBRE","OCTOBRE","NOVEMBRE","DECEMBRE"))</f>
        <v>JUILLET</v>
      </c>
      <c r="F130" s="61">
        <v>42917</v>
      </c>
      <c r="G130" s="55">
        <v>42917</v>
      </c>
      <c r="H130" s="22">
        <f t="shared" ref="H130:H193" si="13">G130-F130</f>
        <v>0</v>
      </c>
      <c r="I130" s="63">
        <f t="shared" ref="I130:I193" si="14">CoûtNuit(A130,E130)</f>
        <v>13</v>
      </c>
      <c r="J130" s="63">
        <f t="shared" ref="J130:J193" si="15">IF(H130&lt;&gt;0,M130/H130,0)</f>
        <v>0</v>
      </c>
      <c r="K130" s="63">
        <f t="shared" ref="K130:K193" si="16">I130*H130</f>
        <v>0</v>
      </c>
      <c r="L130" s="63">
        <f t="shared" ref="L130:L193" si="17">M130-K130</f>
        <v>0</v>
      </c>
      <c r="M130" s="63">
        <v>0</v>
      </c>
    </row>
    <row r="131" spans="1:13">
      <c r="A131" s="12" t="s">
        <v>70</v>
      </c>
      <c r="B131" s="22" t="s">
        <v>20</v>
      </c>
      <c r="C131" s="53" t="s">
        <v>59</v>
      </c>
      <c r="D131" s="54" t="s">
        <v>83</v>
      </c>
      <c r="E131" s="22" t="str">
        <f t="shared" si="12"/>
        <v>JUILLET</v>
      </c>
      <c r="F131" s="61">
        <v>42917</v>
      </c>
      <c r="G131" s="55">
        <v>42917</v>
      </c>
      <c r="H131" s="22">
        <f t="shared" si="13"/>
        <v>0</v>
      </c>
      <c r="I131" s="63">
        <f t="shared" si="14"/>
        <v>13</v>
      </c>
      <c r="J131" s="63">
        <f t="shared" si="15"/>
        <v>0</v>
      </c>
      <c r="K131" s="63">
        <f t="shared" si="16"/>
        <v>0</v>
      </c>
      <c r="L131" s="63">
        <f t="shared" si="17"/>
        <v>0</v>
      </c>
      <c r="M131" s="63">
        <v>0</v>
      </c>
    </row>
    <row r="132" spans="1:13">
      <c r="A132" s="12" t="s">
        <v>70</v>
      </c>
      <c r="B132" s="22" t="s">
        <v>20</v>
      </c>
      <c r="C132" s="53" t="s">
        <v>59</v>
      </c>
      <c r="D132" s="54" t="s">
        <v>84</v>
      </c>
      <c r="E132" s="22" t="str">
        <f t="shared" si="12"/>
        <v>JUILLET</v>
      </c>
      <c r="F132" s="61">
        <v>42917</v>
      </c>
      <c r="G132" s="55">
        <v>42917</v>
      </c>
      <c r="H132" s="22">
        <f t="shared" si="13"/>
        <v>0</v>
      </c>
      <c r="I132" s="63">
        <f t="shared" si="14"/>
        <v>13</v>
      </c>
      <c r="J132" s="63">
        <f t="shared" si="15"/>
        <v>0</v>
      </c>
      <c r="K132" s="63">
        <f t="shared" si="16"/>
        <v>0</v>
      </c>
      <c r="L132" s="63">
        <f t="shared" si="17"/>
        <v>0</v>
      </c>
      <c r="M132" s="63">
        <v>0</v>
      </c>
    </row>
    <row r="133" spans="1:13">
      <c r="A133" s="12" t="s">
        <v>70</v>
      </c>
      <c r="B133" s="22" t="s">
        <v>20</v>
      </c>
      <c r="C133" s="53" t="s">
        <v>59</v>
      </c>
      <c r="D133" s="54" t="s">
        <v>85</v>
      </c>
      <c r="E133" s="22" t="str">
        <f t="shared" si="12"/>
        <v>JUILLET</v>
      </c>
      <c r="F133" s="61">
        <v>42917</v>
      </c>
      <c r="G133" s="55">
        <v>42920</v>
      </c>
      <c r="H133" s="22">
        <f t="shared" si="13"/>
        <v>3</v>
      </c>
      <c r="I133" s="63">
        <f t="shared" si="14"/>
        <v>13</v>
      </c>
      <c r="J133" s="63">
        <f t="shared" si="15"/>
        <v>71</v>
      </c>
      <c r="K133" s="63">
        <f t="shared" si="16"/>
        <v>39</v>
      </c>
      <c r="L133" s="63">
        <f t="shared" si="17"/>
        <v>174</v>
      </c>
      <c r="M133" s="63">
        <v>213</v>
      </c>
    </row>
    <row r="134" spans="1:13">
      <c r="A134" s="12" t="s">
        <v>67</v>
      </c>
      <c r="B134" s="22" t="s">
        <v>20</v>
      </c>
      <c r="C134" s="53" t="s">
        <v>58</v>
      </c>
      <c r="D134" s="54" t="s">
        <v>92</v>
      </c>
      <c r="E134" s="22" t="str">
        <f t="shared" si="12"/>
        <v>JUILLET</v>
      </c>
      <c r="F134" s="61">
        <v>42917</v>
      </c>
      <c r="G134" s="55">
        <v>42920</v>
      </c>
      <c r="H134" s="22">
        <f t="shared" si="13"/>
        <v>3</v>
      </c>
      <c r="I134" s="63">
        <f t="shared" si="14"/>
        <v>26.774193548387096</v>
      </c>
      <c r="J134" s="63">
        <f t="shared" si="15"/>
        <v>83.333333333333329</v>
      </c>
      <c r="K134" s="63">
        <f t="shared" si="16"/>
        <v>80.322580645161281</v>
      </c>
      <c r="L134" s="63">
        <f t="shared" si="17"/>
        <v>169.67741935483872</v>
      </c>
      <c r="M134" s="63">
        <v>250</v>
      </c>
    </row>
    <row r="135" spans="1:13">
      <c r="A135" s="12" t="s">
        <v>77</v>
      </c>
      <c r="B135" s="22" t="s">
        <v>20</v>
      </c>
      <c r="C135" s="53" t="s">
        <v>58</v>
      </c>
      <c r="D135" s="54" t="s">
        <v>99</v>
      </c>
      <c r="E135" s="22" t="str">
        <f t="shared" si="12"/>
        <v>JUILLET</v>
      </c>
      <c r="F135" s="61">
        <v>42917</v>
      </c>
      <c r="G135" s="55">
        <v>42920</v>
      </c>
      <c r="H135" s="22">
        <f t="shared" si="13"/>
        <v>3</v>
      </c>
      <c r="I135" s="63">
        <f t="shared" si="14"/>
        <v>22.580645161290324</v>
      </c>
      <c r="J135" s="63">
        <f t="shared" si="15"/>
        <v>66.666666666666671</v>
      </c>
      <c r="K135" s="63">
        <f t="shared" si="16"/>
        <v>67.741935483870975</v>
      </c>
      <c r="L135" s="63">
        <f t="shared" si="17"/>
        <v>132.25806451612902</v>
      </c>
      <c r="M135" s="63">
        <v>200</v>
      </c>
    </row>
    <row r="136" spans="1:13">
      <c r="A136" s="12" t="s">
        <v>77</v>
      </c>
      <c r="B136" s="22" t="s">
        <v>20</v>
      </c>
      <c r="C136" s="53" t="s">
        <v>58</v>
      </c>
      <c r="D136" s="54" t="s">
        <v>100</v>
      </c>
      <c r="E136" s="22" t="str">
        <f t="shared" si="12"/>
        <v>JUILLET</v>
      </c>
      <c r="F136" s="61">
        <v>42917</v>
      </c>
      <c r="G136" s="55">
        <v>42917</v>
      </c>
      <c r="H136" s="22">
        <f t="shared" si="13"/>
        <v>0</v>
      </c>
      <c r="I136" s="63">
        <f t="shared" si="14"/>
        <v>22.580645161290324</v>
      </c>
      <c r="J136" s="63">
        <f t="shared" si="15"/>
        <v>0</v>
      </c>
      <c r="K136" s="63">
        <f t="shared" si="16"/>
        <v>0</v>
      </c>
      <c r="L136" s="63">
        <f t="shared" si="17"/>
        <v>0</v>
      </c>
      <c r="M136" s="63">
        <v>0</v>
      </c>
    </row>
    <row r="137" spans="1:13">
      <c r="A137" s="12" t="s">
        <v>77</v>
      </c>
      <c r="B137" s="22" t="s">
        <v>20</v>
      </c>
      <c r="C137" s="53" t="s">
        <v>58</v>
      </c>
      <c r="D137" s="54" t="s">
        <v>101</v>
      </c>
      <c r="E137" s="22" t="str">
        <f t="shared" si="12"/>
        <v>JUILLET</v>
      </c>
      <c r="F137" s="61">
        <v>42917</v>
      </c>
      <c r="G137" s="55">
        <v>42917</v>
      </c>
      <c r="H137" s="22">
        <f t="shared" si="13"/>
        <v>0</v>
      </c>
      <c r="I137" s="63">
        <f t="shared" si="14"/>
        <v>22.580645161290324</v>
      </c>
      <c r="J137" s="63">
        <f t="shared" si="15"/>
        <v>0</v>
      </c>
      <c r="K137" s="63">
        <f t="shared" si="16"/>
        <v>0</v>
      </c>
      <c r="L137" s="63">
        <f t="shared" si="17"/>
        <v>0</v>
      </c>
      <c r="M137" s="63">
        <v>0</v>
      </c>
    </row>
    <row r="138" spans="1:13">
      <c r="A138" s="12" t="s">
        <v>77</v>
      </c>
      <c r="B138" s="22" t="s">
        <v>20</v>
      </c>
      <c r="C138" s="53" t="s">
        <v>58</v>
      </c>
      <c r="D138" s="54" t="s">
        <v>102</v>
      </c>
      <c r="E138" s="22" t="str">
        <f t="shared" si="12"/>
        <v>JUILLET</v>
      </c>
      <c r="F138" s="61">
        <v>42917</v>
      </c>
      <c r="G138" s="55">
        <v>42917</v>
      </c>
      <c r="H138" s="22">
        <f t="shared" si="13"/>
        <v>0</v>
      </c>
      <c r="I138" s="63">
        <f t="shared" si="14"/>
        <v>22.580645161290324</v>
      </c>
      <c r="J138" s="63">
        <f t="shared" si="15"/>
        <v>0</v>
      </c>
      <c r="K138" s="63">
        <f t="shared" si="16"/>
        <v>0</v>
      </c>
      <c r="L138" s="63">
        <f t="shared" si="17"/>
        <v>0</v>
      </c>
      <c r="M138" s="63">
        <v>0</v>
      </c>
    </row>
    <row r="139" spans="1:13">
      <c r="A139" s="12" t="s">
        <v>77</v>
      </c>
      <c r="B139" s="22" t="s">
        <v>20</v>
      </c>
      <c r="C139" s="53" t="s">
        <v>58</v>
      </c>
      <c r="D139" s="54" t="s">
        <v>103</v>
      </c>
      <c r="E139" s="22" t="str">
        <f t="shared" si="12"/>
        <v>JUILLET</v>
      </c>
      <c r="F139" s="61">
        <v>42917</v>
      </c>
      <c r="G139" s="55">
        <v>42917</v>
      </c>
      <c r="H139" s="22">
        <f t="shared" si="13"/>
        <v>0</v>
      </c>
      <c r="I139" s="63">
        <f t="shared" si="14"/>
        <v>22.580645161290324</v>
      </c>
      <c r="J139" s="63">
        <f t="shared" si="15"/>
        <v>0</v>
      </c>
      <c r="K139" s="63">
        <f t="shared" si="16"/>
        <v>0</v>
      </c>
      <c r="L139" s="63">
        <f t="shared" si="17"/>
        <v>0</v>
      </c>
      <c r="M139" s="63">
        <v>0</v>
      </c>
    </row>
    <row r="140" spans="1:13">
      <c r="A140" s="12" t="s">
        <v>77</v>
      </c>
      <c r="B140" s="22" t="s">
        <v>20</v>
      </c>
      <c r="C140" s="53" t="s">
        <v>58</v>
      </c>
      <c r="D140" s="54" t="s">
        <v>104</v>
      </c>
      <c r="E140" s="22" t="str">
        <f t="shared" si="12"/>
        <v>JUILLET</v>
      </c>
      <c r="F140" s="61">
        <v>42917</v>
      </c>
      <c r="G140" s="55">
        <v>42917</v>
      </c>
      <c r="H140" s="22">
        <f t="shared" si="13"/>
        <v>0</v>
      </c>
      <c r="I140" s="63">
        <f t="shared" si="14"/>
        <v>22.580645161290324</v>
      </c>
      <c r="J140" s="63">
        <f t="shared" si="15"/>
        <v>0</v>
      </c>
      <c r="K140" s="63">
        <f t="shared" si="16"/>
        <v>0</v>
      </c>
      <c r="L140" s="63">
        <f t="shared" si="17"/>
        <v>0</v>
      </c>
      <c r="M140" s="63">
        <v>0</v>
      </c>
    </row>
    <row r="141" spans="1:13">
      <c r="A141" s="12" t="s">
        <v>77</v>
      </c>
      <c r="B141" s="22" t="s">
        <v>20</v>
      </c>
      <c r="C141" s="53" t="s">
        <v>58</v>
      </c>
      <c r="D141" s="54" t="s">
        <v>105</v>
      </c>
      <c r="E141" s="22" t="str">
        <f t="shared" si="12"/>
        <v>JUILLET</v>
      </c>
      <c r="F141" s="61">
        <v>42917</v>
      </c>
      <c r="G141" s="55">
        <v>42917</v>
      </c>
      <c r="H141" s="22">
        <f t="shared" si="13"/>
        <v>0</v>
      </c>
      <c r="I141" s="63">
        <f t="shared" si="14"/>
        <v>22.580645161290324</v>
      </c>
      <c r="J141" s="63">
        <f t="shared" si="15"/>
        <v>0</v>
      </c>
      <c r="K141" s="63">
        <f t="shared" si="16"/>
        <v>0</v>
      </c>
      <c r="L141" s="63">
        <f t="shared" si="17"/>
        <v>0</v>
      </c>
      <c r="M141" s="63">
        <v>0</v>
      </c>
    </row>
    <row r="142" spans="1:13">
      <c r="A142" s="12" t="s">
        <v>77</v>
      </c>
      <c r="B142" s="22" t="s">
        <v>20</v>
      </c>
      <c r="C142" s="53" t="s">
        <v>58</v>
      </c>
      <c r="D142" s="54" t="s">
        <v>106</v>
      </c>
      <c r="E142" s="22" t="str">
        <f t="shared" si="12"/>
        <v>JUILLET</v>
      </c>
      <c r="F142" s="61">
        <v>42917</v>
      </c>
      <c r="G142" s="55">
        <v>42917</v>
      </c>
      <c r="H142" s="22">
        <f t="shared" si="13"/>
        <v>0</v>
      </c>
      <c r="I142" s="63">
        <f t="shared" si="14"/>
        <v>22.580645161290324</v>
      </c>
      <c r="J142" s="63">
        <f t="shared" si="15"/>
        <v>0</v>
      </c>
      <c r="K142" s="63">
        <f t="shared" si="16"/>
        <v>0</v>
      </c>
      <c r="L142" s="63">
        <f t="shared" si="17"/>
        <v>0</v>
      </c>
      <c r="M142" s="63">
        <v>0</v>
      </c>
    </row>
    <row r="143" spans="1:13">
      <c r="A143" s="12" t="s">
        <v>77</v>
      </c>
      <c r="B143" s="22" t="s">
        <v>20</v>
      </c>
      <c r="C143" s="53" t="s">
        <v>58</v>
      </c>
      <c r="D143" s="54" t="s">
        <v>107</v>
      </c>
      <c r="E143" s="22" t="str">
        <f t="shared" si="12"/>
        <v>JUILLET</v>
      </c>
      <c r="F143" s="61">
        <v>42917</v>
      </c>
      <c r="G143" s="55">
        <v>42917</v>
      </c>
      <c r="H143" s="22">
        <f t="shared" si="13"/>
        <v>0</v>
      </c>
      <c r="I143" s="63">
        <f t="shared" si="14"/>
        <v>22.580645161290324</v>
      </c>
      <c r="J143" s="63">
        <f t="shared" si="15"/>
        <v>0</v>
      </c>
      <c r="K143" s="63">
        <f t="shared" si="16"/>
        <v>0</v>
      </c>
      <c r="L143" s="63">
        <f t="shared" si="17"/>
        <v>0</v>
      </c>
      <c r="M143" s="63">
        <v>0</v>
      </c>
    </row>
    <row r="144" spans="1:13">
      <c r="A144" s="12" t="s">
        <v>68</v>
      </c>
      <c r="B144" s="22" t="s">
        <v>20</v>
      </c>
      <c r="C144" s="53" t="s">
        <v>58</v>
      </c>
      <c r="D144" s="54" t="s">
        <v>93</v>
      </c>
      <c r="E144" s="22" t="str">
        <f t="shared" si="12"/>
        <v>JUILLET</v>
      </c>
      <c r="F144" s="61">
        <v>42917</v>
      </c>
      <c r="G144" s="55">
        <v>42917</v>
      </c>
      <c r="H144" s="22">
        <f t="shared" si="13"/>
        <v>0</v>
      </c>
      <c r="I144" s="63">
        <f t="shared" si="14"/>
        <v>8.806451612903226</v>
      </c>
      <c r="J144" s="63">
        <f t="shared" si="15"/>
        <v>0</v>
      </c>
      <c r="K144" s="63">
        <f t="shared" si="16"/>
        <v>0</v>
      </c>
      <c r="L144" s="63">
        <f t="shared" si="17"/>
        <v>0</v>
      </c>
      <c r="M144" s="63">
        <v>0</v>
      </c>
    </row>
    <row r="145" spans="1:13">
      <c r="A145" s="12" t="s">
        <v>68</v>
      </c>
      <c r="B145" s="22" t="s">
        <v>20</v>
      </c>
      <c r="C145" s="53" t="s">
        <v>58</v>
      </c>
      <c r="D145" s="54" t="s">
        <v>94</v>
      </c>
      <c r="E145" s="22" t="str">
        <f t="shared" si="12"/>
        <v>JUILLET</v>
      </c>
      <c r="F145" s="61">
        <v>42917</v>
      </c>
      <c r="G145" s="55">
        <v>42917</v>
      </c>
      <c r="H145" s="22">
        <f t="shared" si="13"/>
        <v>0</v>
      </c>
      <c r="I145" s="63">
        <f t="shared" si="14"/>
        <v>8.806451612903226</v>
      </c>
      <c r="J145" s="63">
        <f t="shared" si="15"/>
        <v>0</v>
      </c>
      <c r="K145" s="63">
        <f t="shared" si="16"/>
        <v>0</v>
      </c>
      <c r="L145" s="63">
        <f t="shared" si="17"/>
        <v>0</v>
      </c>
      <c r="M145" s="63">
        <v>0</v>
      </c>
    </row>
    <row r="146" spans="1:13">
      <c r="A146" s="12" t="s">
        <v>68</v>
      </c>
      <c r="B146" s="22" t="s">
        <v>20</v>
      </c>
      <c r="C146" s="53" t="s">
        <v>58</v>
      </c>
      <c r="D146" s="54" t="s">
        <v>95</v>
      </c>
      <c r="E146" s="22" t="str">
        <f t="shared" si="12"/>
        <v>JUILLET</v>
      </c>
      <c r="F146" s="61">
        <v>42917</v>
      </c>
      <c r="G146" s="55">
        <v>42917</v>
      </c>
      <c r="H146" s="22">
        <f t="shared" si="13"/>
        <v>0</v>
      </c>
      <c r="I146" s="63">
        <f t="shared" si="14"/>
        <v>8.806451612903226</v>
      </c>
      <c r="J146" s="63">
        <f t="shared" si="15"/>
        <v>0</v>
      </c>
      <c r="K146" s="63">
        <f t="shared" si="16"/>
        <v>0</v>
      </c>
      <c r="L146" s="63">
        <f t="shared" si="17"/>
        <v>0</v>
      </c>
      <c r="M146" s="63">
        <v>0</v>
      </c>
    </row>
    <row r="147" spans="1:13">
      <c r="A147" s="12" t="s">
        <v>68</v>
      </c>
      <c r="B147" s="22" t="s">
        <v>20</v>
      </c>
      <c r="C147" s="53" t="s">
        <v>58</v>
      </c>
      <c r="D147" s="54" t="s">
        <v>96</v>
      </c>
      <c r="E147" s="22" t="str">
        <f t="shared" si="12"/>
        <v>JUILLET</v>
      </c>
      <c r="F147" s="61">
        <v>42917</v>
      </c>
      <c r="G147" s="55">
        <v>42917</v>
      </c>
      <c r="H147" s="22">
        <f t="shared" si="13"/>
        <v>0</v>
      </c>
      <c r="I147" s="63">
        <f t="shared" si="14"/>
        <v>8.806451612903226</v>
      </c>
      <c r="J147" s="63">
        <f t="shared" si="15"/>
        <v>0</v>
      </c>
      <c r="K147" s="63">
        <f t="shared" si="16"/>
        <v>0</v>
      </c>
      <c r="L147" s="63">
        <f t="shared" si="17"/>
        <v>0</v>
      </c>
      <c r="M147" s="63">
        <v>0</v>
      </c>
    </row>
    <row r="148" spans="1:13">
      <c r="A148" s="12" t="s">
        <v>68</v>
      </c>
      <c r="B148" s="22" t="s">
        <v>20</v>
      </c>
      <c r="C148" s="53" t="s">
        <v>58</v>
      </c>
      <c r="D148" s="54" t="s">
        <v>97</v>
      </c>
      <c r="E148" s="22" t="str">
        <f t="shared" si="12"/>
        <v>JUILLET</v>
      </c>
      <c r="F148" s="61">
        <v>42917</v>
      </c>
      <c r="G148" s="55">
        <v>42917</v>
      </c>
      <c r="H148" s="22">
        <f t="shared" si="13"/>
        <v>0</v>
      </c>
      <c r="I148" s="63">
        <f t="shared" si="14"/>
        <v>8.806451612903226</v>
      </c>
      <c r="J148" s="63">
        <f t="shared" si="15"/>
        <v>0</v>
      </c>
      <c r="K148" s="63">
        <f t="shared" si="16"/>
        <v>0</v>
      </c>
      <c r="L148" s="63">
        <f t="shared" si="17"/>
        <v>0</v>
      </c>
      <c r="M148" s="63">
        <v>0</v>
      </c>
    </row>
    <row r="149" spans="1:13">
      <c r="A149" s="12" t="s">
        <v>68</v>
      </c>
      <c r="B149" s="22" t="s">
        <v>20</v>
      </c>
      <c r="C149" s="53" t="s">
        <v>58</v>
      </c>
      <c r="D149" s="54" t="s">
        <v>98</v>
      </c>
      <c r="E149" s="22" t="str">
        <f t="shared" si="12"/>
        <v>JUILLET</v>
      </c>
      <c r="F149" s="61">
        <v>42917</v>
      </c>
      <c r="G149" s="55">
        <v>42917</v>
      </c>
      <c r="H149" s="22">
        <f t="shared" si="13"/>
        <v>0</v>
      </c>
      <c r="I149" s="63">
        <f t="shared" si="14"/>
        <v>8.806451612903226</v>
      </c>
      <c r="J149" s="63">
        <f t="shared" si="15"/>
        <v>0</v>
      </c>
      <c r="K149" s="63">
        <f t="shared" si="16"/>
        <v>0</v>
      </c>
      <c r="L149" s="63">
        <f t="shared" si="17"/>
        <v>0</v>
      </c>
      <c r="M149" s="63">
        <v>0</v>
      </c>
    </row>
    <row r="150" spans="1:13">
      <c r="A150" s="12" t="s">
        <v>68</v>
      </c>
      <c r="B150" s="22" t="s">
        <v>20</v>
      </c>
      <c r="C150" s="53" t="s">
        <v>58</v>
      </c>
      <c r="D150" s="54" t="s">
        <v>99</v>
      </c>
      <c r="E150" s="22" t="str">
        <f t="shared" si="12"/>
        <v>JUILLET</v>
      </c>
      <c r="F150" s="61">
        <v>42917</v>
      </c>
      <c r="G150" s="55">
        <v>42917</v>
      </c>
      <c r="H150" s="22">
        <f t="shared" si="13"/>
        <v>0</v>
      </c>
      <c r="I150" s="63">
        <f t="shared" si="14"/>
        <v>8.806451612903226</v>
      </c>
      <c r="J150" s="63">
        <f t="shared" si="15"/>
        <v>0</v>
      </c>
      <c r="K150" s="63">
        <f t="shared" si="16"/>
        <v>0</v>
      </c>
      <c r="L150" s="63">
        <f t="shared" si="17"/>
        <v>0</v>
      </c>
      <c r="M150" s="63">
        <v>0</v>
      </c>
    </row>
    <row r="151" spans="1:13">
      <c r="A151" s="12" t="s">
        <v>68</v>
      </c>
      <c r="B151" s="22" t="s">
        <v>20</v>
      </c>
      <c r="C151" s="53" t="s">
        <v>58</v>
      </c>
      <c r="D151" s="54" t="s">
        <v>100</v>
      </c>
      <c r="E151" s="22" t="str">
        <f t="shared" si="12"/>
        <v>JUILLET</v>
      </c>
      <c r="F151" s="61">
        <v>42917</v>
      </c>
      <c r="G151" s="55">
        <v>42918</v>
      </c>
      <c r="H151" s="22">
        <f t="shared" si="13"/>
        <v>1</v>
      </c>
      <c r="I151" s="63">
        <f t="shared" si="14"/>
        <v>8.806451612903226</v>
      </c>
      <c r="J151" s="63">
        <f t="shared" si="15"/>
        <v>250</v>
      </c>
      <c r="K151" s="63">
        <f t="shared" si="16"/>
        <v>8.806451612903226</v>
      </c>
      <c r="L151" s="63">
        <f t="shared" si="17"/>
        <v>241.19354838709677</v>
      </c>
      <c r="M151" s="63">
        <v>250</v>
      </c>
    </row>
    <row r="152" spans="1:13">
      <c r="A152" s="12" t="s">
        <v>71</v>
      </c>
      <c r="B152" s="22" t="s">
        <v>20</v>
      </c>
      <c r="C152" s="53" t="s">
        <v>59</v>
      </c>
      <c r="D152" s="54" t="s">
        <v>102</v>
      </c>
      <c r="E152" s="22" t="str">
        <f t="shared" si="12"/>
        <v>JUILLET</v>
      </c>
      <c r="F152" s="61">
        <v>42917</v>
      </c>
      <c r="G152" s="55">
        <v>42917</v>
      </c>
      <c r="H152" s="22">
        <f t="shared" si="13"/>
        <v>0</v>
      </c>
      <c r="I152" s="63">
        <f t="shared" si="14"/>
        <v>27.096774193548388</v>
      </c>
      <c r="J152" s="63">
        <f t="shared" si="15"/>
        <v>0</v>
      </c>
      <c r="K152" s="63">
        <f t="shared" si="16"/>
        <v>0</v>
      </c>
      <c r="L152" s="63">
        <f t="shared" si="17"/>
        <v>0</v>
      </c>
      <c r="M152" s="63">
        <v>0</v>
      </c>
    </row>
    <row r="153" spans="1:13">
      <c r="A153" s="12" t="s">
        <v>71</v>
      </c>
      <c r="B153" s="22" t="s">
        <v>20</v>
      </c>
      <c r="C153" s="53" t="s">
        <v>59</v>
      </c>
      <c r="D153" s="54" t="s">
        <v>103</v>
      </c>
      <c r="E153" s="22" t="str">
        <f t="shared" si="12"/>
        <v>JUILLET</v>
      </c>
      <c r="F153" s="61">
        <v>42917</v>
      </c>
      <c r="G153" s="55">
        <v>42917</v>
      </c>
      <c r="H153" s="22">
        <f t="shared" si="13"/>
        <v>0</v>
      </c>
      <c r="I153" s="63">
        <f t="shared" si="14"/>
        <v>27.096774193548388</v>
      </c>
      <c r="J153" s="63">
        <f t="shared" si="15"/>
        <v>0</v>
      </c>
      <c r="K153" s="63">
        <f t="shared" si="16"/>
        <v>0</v>
      </c>
      <c r="L153" s="63">
        <f t="shared" si="17"/>
        <v>0</v>
      </c>
      <c r="M153" s="63">
        <v>0</v>
      </c>
    </row>
    <row r="154" spans="1:13">
      <c r="A154" s="12" t="s">
        <v>71</v>
      </c>
      <c r="B154" s="22" t="s">
        <v>20</v>
      </c>
      <c r="C154" s="53" t="s">
        <v>59</v>
      </c>
      <c r="D154" s="54" t="s">
        <v>104</v>
      </c>
      <c r="E154" s="22" t="str">
        <f t="shared" si="12"/>
        <v>JUILLET</v>
      </c>
      <c r="F154" s="61">
        <v>42917</v>
      </c>
      <c r="G154" s="55">
        <v>42917</v>
      </c>
      <c r="H154" s="22">
        <f t="shared" si="13"/>
        <v>0</v>
      </c>
      <c r="I154" s="63">
        <f t="shared" si="14"/>
        <v>27.096774193548388</v>
      </c>
      <c r="J154" s="63">
        <f t="shared" si="15"/>
        <v>0</v>
      </c>
      <c r="K154" s="63">
        <f t="shared" si="16"/>
        <v>0</v>
      </c>
      <c r="L154" s="63">
        <f t="shared" si="17"/>
        <v>0</v>
      </c>
      <c r="M154" s="63">
        <v>0</v>
      </c>
    </row>
    <row r="155" spans="1:13">
      <c r="A155" s="12" t="s">
        <v>71</v>
      </c>
      <c r="B155" s="22" t="s">
        <v>20</v>
      </c>
      <c r="C155" s="53" t="s">
        <v>59</v>
      </c>
      <c r="D155" s="54" t="s">
        <v>105</v>
      </c>
      <c r="E155" s="22" t="str">
        <f t="shared" si="12"/>
        <v>JUILLET</v>
      </c>
      <c r="F155" s="61">
        <v>42917</v>
      </c>
      <c r="G155" s="55">
        <v>42917</v>
      </c>
      <c r="H155" s="22">
        <f t="shared" si="13"/>
        <v>0</v>
      </c>
      <c r="I155" s="63">
        <f t="shared" si="14"/>
        <v>27.096774193548388</v>
      </c>
      <c r="J155" s="63">
        <f t="shared" si="15"/>
        <v>0</v>
      </c>
      <c r="K155" s="63">
        <f t="shared" si="16"/>
        <v>0</v>
      </c>
      <c r="L155" s="63">
        <f t="shared" si="17"/>
        <v>0</v>
      </c>
      <c r="M155" s="63">
        <v>0</v>
      </c>
    </row>
    <row r="156" spans="1:13">
      <c r="A156" s="12" t="s">
        <v>71</v>
      </c>
      <c r="B156" s="22" t="s">
        <v>20</v>
      </c>
      <c r="C156" s="53" t="s">
        <v>59</v>
      </c>
      <c r="D156" s="54" t="s">
        <v>106</v>
      </c>
      <c r="E156" s="22" t="str">
        <f t="shared" si="12"/>
        <v>JUILLET</v>
      </c>
      <c r="F156" s="61">
        <v>42917</v>
      </c>
      <c r="G156" s="55">
        <v>42917</v>
      </c>
      <c r="H156" s="22">
        <f t="shared" si="13"/>
        <v>0</v>
      </c>
      <c r="I156" s="63">
        <f t="shared" si="14"/>
        <v>27.096774193548388</v>
      </c>
      <c r="J156" s="63">
        <f t="shared" si="15"/>
        <v>0</v>
      </c>
      <c r="K156" s="63">
        <f t="shared" si="16"/>
        <v>0</v>
      </c>
      <c r="L156" s="63">
        <f t="shared" si="17"/>
        <v>0</v>
      </c>
      <c r="M156" s="63">
        <v>0</v>
      </c>
    </row>
    <row r="157" spans="1:13">
      <c r="A157" s="12" t="s">
        <v>71</v>
      </c>
      <c r="B157" s="22" t="s">
        <v>20</v>
      </c>
      <c r="C157" s="53" t="s">
        <v>59</v>
      </c>
      <c r="D157" s="54" t="s">
        <v>107</v>
      </c>
      <c r="E157" s="22" t="str">
        <f t="shared" si="12"/>
        <v>JUILLET</v>
      </c>
      <c r="F157" s="61">
        <v>42917</v>
      </c>
      <c r="G157" s="55">
        <v>42917</v>
      </c>
      <c r="H157" s="22">
        <f t="shared" si="13"/>
        <v>0</v>
      </c>
      <c r="I157" s="63">
        <f t="shared" si="14"/>
        <v>27.096774193548388</v>
      </c>
      <c r="J157" s="63">
        <f t="shared" si="15"/>
        <v>0</v>
      </c>
      <c r="K157" s="63">
        <f t="shared" si="16"/>
        <v>0</v>
      </c>
      <c r="L157" s="63">
        <f t="shared" si="17"/>
        <v>0</v>
      </c>
      <c r="M157" s="63">
        <v>0</v>
      </c>
    </row>
    <row r="158" spans="1:13">
      <c r="A158" s="12" t="s">
        <v>71</v>
      </c>
      <c r="B158" s="22" t="s">
        <v>20</v>
      </c>
      <c r="C158" s="53" t="s">
        <v>59</v>
      </c>
      <c r="D158" s="52" t="s">
        <v>82</v>
      </c>
      <c r="E158" s="22" t="str">
        <f t="shared" si="12"/>
        <v>JUILLET</v>
      </c>
      <c r="F158" s="61">
        <v>42917</v>
      </c>
      <c r="G158" s="55">
        <v>42917</v>
      </c>
      <c r="H158" s="22">
        <f t="shared" si="13"/>
        <v>0</v>
      </c>
      <c r="I158" s="63">
        <f t="shared" si="14"/>
        <v>27.096774193548388</v>
      </c>
      <c r="J158" s="63">
        <f t="shared" si="15"/>
        <v>0</v>
      </c>
      <c r="K158" s="63">
        <f t="shared" si="16"/>
        <v>0</v>
      </c>
      <c r="L158" s="63">
        <f t="shared" si="17"/>
        <v>0</v>
      </c>
      <c r="M158" s="63">
        <v>0</v>
      </c>
    </row>
    <row r="159" spans="1:13">
      <c r="A159" s="12" t="s">
        <v>71</v>
      </c>
      <c r="B159" s="22" t="s">
        <v>20</v>
      </c>
      <c r="C159" s="53" t="s">
        <v>59</v>
      </c>
      <c r="D159" s="54" t="s">
        <v>83</v>
      </c>
      <c r="E159" s="22" t="str">
        <f t="shared" si="12"/>
        <v>JUILLET</v>
      </c>
      <c r="F159" s="61">
        <v>42917</v>
      </c>
      <c r="G159" s="55">
        <v>42917</v>
      </c>
      <c r="H159" s="22">
        <f t="shared" si="13"/>
        <v>0</v>
      </c>
      <c r="I159" s="63">
        <f t="shared" si="14"/>
        <v>27.096774193548388</v>
      </c>
      <c r="J159" s="63">
        <f t="shared" si="15"/>
        <v>0</v>
      </c>
      <c r="K159" s="63">
        <f t="shared" si="16"/>
        <v>0</v>
      </c>
      <c r="L159" s="63">
        <f t="shared" si="17"/>
        <v>0</v>
      </c>
      <c r="M159" s="63">
        <v>0</v>
      </c>
    </row>
    <row r="160" spans="1:13">
      <c r="A160" s="12" t="s">
        <v>69</v>
      </c>
      <c r="B160" s="22" t="s">
        <v>20</v>
      </c>
      <c r="C160" s="53" t="s">
        <v>58</v>
      </c>
      <c r="D160" s="54" t="s">
        <v>98</v>
      </c>
      <c r="E160" s="22" t="str">
        <f t="shared" si="12"/>
        <v>JUILLET</v>
      </c>
      <c r="F160" s="61">
        <v>42917</v>
      </c>
      <c r="G160" s="55">
        <v>42920</v>
      </c>
      <c r="H160" s="22">
        <f t="shared" si="13"/>
        <v>3</v>
      </c>
      <c r="I160" s="63">
        <f t="shared" si="14"/>
        <v>21.666399999999999</v>
      </c>
      <c r="J160" s="63">
        <f t="shared" si="15"/>
        <v>33.333333333333336</v>
      </c>
      <c r="K160" s="63">
        <f t="shared" si="16"/>
        <v>64.999200000000002</v>
      </c>
      <c r="L160" s="63">
        <f t="shared" si="17"/>
        <v>35.000799999999998</v>
      </c>
      <c r="M160" s="63">
        <v>100</v>
      </c>
    </row>
    <row r="161" spans="1:13">
      <c r="A161" s="12" t="s">
        <v>72</v>
      </c>
      <c r="B161" s="22" t="s">
        <v>20</v>
      </c>
      <c r="C161" s="53" t="s">
        <v>59</v>
      </c>
      <c r="D161" s="54" t="s">
        <v>96</v>
      </c>
      <c r="E161" s="22" t="str">
        <f t="shared" si="12"/>
        <v>JUILLET</v>
      </c>
      <c r="F161" s="61">
        <v>42917</v>
      </c>
      <c r="G161" s="55">
        <v>42917</v>
      </c>
      <c r="H161" s="22">
        <f t="shared" si="13"/>
        <v>0</v>
      </c>
      <c r="I161" s="63">
        <f t="shared" si="14"/>
        <v>0</v>
      </c>
      <c r="J161" s="63">
        <f t="shared" si="15"/>
        <v>0</v>
      </c>
      <c r="K161" s="63">
        <f t="shared" si="16"/>
        <v>0</v>
      </c>
      <c r="L161" s="63">
        <f t="shared" si="17"/>
        <v>0</v>
      </c>
      <c r="M161" s="63">
        <v>0</v>
      </c>
    </row>
    <row r="162" spans="1:13">
      <c r="A162" s="12" t="s">
        <v>72</v>
      </c>
      <c r="B162" s="22" t="s">
        <v>20</v>
      </c>
      <c r="C162" s="53" t="s">
        <v>59</v>
      </c>
      <c r="D162" s="54" t="s">
        <v>97</v>
      </c>
      <c r="E162" s="22" t="str">
        <f t="shared" si="12"/>
        <v>JUILLET</v>
      </c>
      <c r="F162" s="61">
        <v>42917</v>
      </c>
      <c r="G162" s="55">
        <v>42917</v>
      </c>
      <c r="H162" s="22">
        <f t="shared" si="13"/>
        <v>0</v>
      </c>
      <c r="I162" s="63">
        <f t="shared" si="14"/>
        <v>0</v>
      </c>
      <c r="J162" s="63">
        <f t="shared" si="15"/>
        <v>0</v>
      </c>
      <c r="K162" s="63">
        <f t="shared" si="16"/>
        <v>0</v>
      </c>
      <c r="L162" s="63">
        <f t="shared" si="17"/>
        <v>0</v>
      </c>
      <c r="M162" s="63">
        <v>0</v>
      </c>
    </row>
    <row r="163" spans="1:13">
      <c r="A163" s="12" t="s">
        <v>72</v>
      </c>
      <c r="B163" s="22" t="s">
        <v>20</v>
      </c>
      <c r="C163" s="53" t="s">
        <v>59</v>
      </c>
      <c r="D163" s="54" t="s">
        <v>98</v>
      </c>
      <c r="E163" s="22" t="str">
        <f t="shared" si="12"/>
        <v>JUILLET</v>
      </c>
      <c r="F163" s="61">
        <v>42917</v>
      </c>
      <c r="G163" s="55">
        <v>42917</v>
      </c>
      <c r="H163" s="22">
        <f t="shared" si="13"/>
        <v>0</v>
      </c>
      <c r="I163" s="63">
        <f t="shared" si="14"/>
        <v>0</v>
      </c>
      <c r="J163" s="63">
        <f t="shared" si="15"/>
        <v>0</v>
      </c>
      <c r="K163" s="63">
        <f t="shared" si="16"/>
        <v>0</v>
      </c>
      <c r="L163" s="63">
        <f t="shared" si="17"/>
        <v>0</v>
      </c>
      <c r="M163" s="63">
        <v>0</v>
      </c>
    </row>
    <row r="164" spans="1:13">
      <c r="A164" s="12" t="s">
        <v>72</v>
      </c>
      <c r="B164" s="22" t="s">
        <v>20</v>
      </c>
      <c r="C164" s="53" t="s">
        <v>59</v>
      </c>
      <c r="D164" s="54" t="s">
        <v>99</v>
      </c>
      <c r="E164" s="22" t="str">
        <f t="shared" si="12"/>
        <v>JUILLET</v>
      </c>
      <c r="F164" s="61">
        <v>42917</v>
      </c>
      <c r="G164" s="55">
        <v>42917</v>
      </c>
      <c r="H164" s="22">
        <f t="shared" si="13"/>
        <v>0</v>
      </c>
      <c r="I164" s="63">
        <f t="shared" si="14"/>
        <v>0</v>
      </c>
      <c r="J164" s="63">
        <f t="shared" si="15"/>
        <v>0</v>
      </c>
      <c r="K164" s="63">
        <f t="shared" si="16"/>
        <v>0</v>
      </c>
      <c r="L164" s="63">
        <f t="shared" si="17"/>
        <v>0</v>
      </c>
      <c r="M164" s="63">
        <v>0</v>
      </c>
    </row>
    <row r="165" spans="1:13">
      <c r="A165" s="12" t="s">
        <v>72</v>
      </c>
      <c r="B165" s="22" t="s">
        <v>20</v>
      </c>
      <c r="C165" s="53" t="s">
        <v>59</v>
      </c>
      <c r="D165" s="54" t="s">
        <v>100</v>
      </c>
      <c r="E165" s="22" t="str">
        <f t="shared" si="12"/>
        <v>JUILLET</v>
      </c>
      <c r="F165" s="61">
        <v>42917</v>
      </c>
      <c r="G165" s="55">
        <v>42917</v>
      </c>
      <c r="H165" s="22">
        <f t="shared" si="13"/>
        <v>0</v>
      </c>
      <c r="I165" s="63">
        <f t="shared" si="14"/>
        <v>0</v>
      </c>
      <c r="J165" s="63">
        <f t="shared" si="15"/>
        <v>0</v>
      </c>
      <c r="K165" s="63">
        <f t="shared" si="16"/>
        <v>0</v>
      </c>
      <c r="L165" s="63">
        <f t="shared" si="17"/>
        <v>0</v>
      </c>
      <c r="M165" s="63">
        <v>0</v>
      </c>
    </row>
    <row r="166" spans="1:13">
      <c r="A166" s="12" t="s">
        <v>72</v>
      </c>
      <c r="B166" s="22" t="s">
        <v>20</v>
      </c>
      <c r="C166" s="53" t="s">
        <v>59</v>
      </c>
      <c r="D166" s="54" t="s">
        <v>101</v>
      </c>
      <c r="E166" s="22" t="str">
        <f t="shared" si="12"/>
        <v>JUILLET</v>
      </c>
      <c r="F166" s="61">
        <v>42917</v>
      </c>
      <c r="G166" s="55">
        <v>42917</v>
      </c>
      <c r="H166" s="22">
        <f t="shared" si="13"/>
        <v>0</v>
      </c>
      <c r="I166" s="63">
        <f t="shared" si="14"/>
        <v>0</v>
      </c>
      <c r="J166" s="63">
        <f t="shared" si="15"/>
        <v>0</v>
      </c>
      <c r="K166" s="63">
        <f t="shared" si="16"/>
        <v>0</v>
      </c>
      <c r="L166" s="63">
        <f t="shared" si="17"/>
        <v>0</v>
      </c>
      <c r="M166" s="63">
        <v>0</v>
      </c>
    </row>
    <row r="167" spans="1:13">
      <c r="A167" s="12" t="s">
        <v>72</v>
      </c>
      <c r="B167" s="22" t="s">
        <v>20</v>
      </c>
      <c r="C167" s="53" t="s">
        <v>59</v>
      </c>
      <c r="D167" s="54" t="s">
        <v>102</v>
      </c>
      <c r="E167" s="22" t="str">
        <f t="shared" si="12"/>
        <v>JUILLET</v>
      </c>
      <c r="F167" s="61">
        <v>42917</v>
      </c>
      <c r="G167" s="55">
        <v>42917</v>
      </c>
      <c r="H167" s="22">
        <f t="shared" si="13"/>
        <v>0</v>
      </c>
      <c r="I167" s="63">
        <f t="shared" si="14"/>
        <v>0</v>
      </c>
      <c r="J167" s="63">
        <f t="shared" si="15"/>
        <v>0</v>
      </c>
      <c r="K167" s="63">
        <f t="shared" si="16"/>
        <v>0</v>
      </c>
      <c r="L167" s="63">
        <f t="shared" si="17"/>
        <v>0</v>
      </c>
      <c r="M167" s="63">
        <v>0</v>
      </c>
    </row>
    <row r="168" spans="1:13">
      <c r="A168" s="12" t="s">
        <v>72</v>
      </c>
      <c r="B168" s="22" t="s">
        <v>20</v>
      </c>
      <c r="C168" s="53" t="s">
        <v>59</v>
      </c>
      <c r="D168" s="54" t="s">
        <v>103</v>
      </c>
      <c r="E168" s="22" t="str">
        <f t="shared" si="12"/>
        <v>JUILLET</v>
      </c>
      <c r="F168" s="61">
        <v>42917</v>
      </c>
      <c r="G168" s="55">
        <v>42919</v>
      </c>
      <c r="H168" s="22">
        <f t="shared" si="13"/>
        <v>2</v>
      </c>
      <c r="I168" s="63">
        <f t="shared" si="14"/>
        <v>0</v>
      </c>
      <c r="J168" s="63">
        <f t="shared" si="15"/>
        <v>108</v>
      </c>
      <c r="K168" s="63">
        <f t="shared" si="16"/>
        <v>0</v>
      </c>
      <c r="L168" s="63">
        <f t="shared" si="17"/>
        <v>216</v>
      </c>
      <c r="M168" s="63">
        <v>216</v>
      </c>
    </row>
    <row r="169" spans="1:13">
      <c r="A169" s="12" t="s">
        <v>73</v>
      </c>
      <c r="B169" s="22" t="s">
        <v>20</v>
      </c>
      <c r="C169" s="53" t="s">
        <v>58</v>
      </c>
      <c r="D169" s="54" t="s">
        <v>102</v>
      </c>
      <c r="E169" s="22" t="str">
        <f t="shared" si="12"/>
        <v>JUILLET</v>
      </c>
      <c r="F169" s="61">
        <v>42917</v>
      </c>
      <c r="G169" s="55">
        <v>42917</v>
      </c>
      <c r="H169" s="22">
        <f t="shared" si="13"/>
        <v>0</v>
      </c>
      <c r="I169" s="63">
        <f t="shared" si="14"/>
        <v>0</v>
      </c>
      <c r="J169" s="63">
        <f t="shared" si="15"/>
        <v>0</v>
      </c>
      <c r="K169" s="63">
        <f t="shared" si="16"/>
        <v>0</v>
      </c>
      <c r="L169" s="63">
        <f t="shared" si="17"/>
        <v>0</v>
      </c>
      <c r="M169" s="63">
        <v>0</v>
      </c>
    </row>
    <row r="170" spans="1:13">
      <c r="A170" s="12" t="s">
        <v>73</v>
      </c>
      <c r="B170" s="22" t="s">
        <v>20</v>
      </c>
      <c r="C170" s="53" t="s">
        <v>58</v>
      </c>
      <c r="D170" s="54" t="s">
        <v>103</v>
      </c>
      <c r="E170" s="22" t="str">
        <f t="shared" si="12"/>
        <v>JUILLET</v>
      </c>
      <c r="F170" s="61">
        <v>42917</v>
      </c>
      <c r="G170" s="55">
        <v>42917</v>
      </c>
      <c r="H170" s="22">
        <f t="shared" si="13"/>
        <v>0</v>
      </c>
      <c r="I170" s="63">
        <f t="shared" si="14"/>
        <v>0</v>
      </c>
      <c r="J170" s="63">
        <f t="shared" si="15"/>
        <v>0</v>
      </c>
      <c r="K170" s="63">
        <f t="shared" si="16"/>
        <v>0</v>
      </c>
      <c r="L170" s="63">
        <f t="shared" si="17"/>
        <v>0</v>
      </c>
      <c r="M170" s="63">
        <v>0</v>
      </c>
    </row>
    <row r="171" spans="1:13">
      <c r="A171" s="12" t="s">
        <v>73</v>
      </c>
      <c r="B171" s="22" t="s">
        <v>20</v>
      </c>
      <c r="C171" s="53" t="s">
        <v>58</v>
      </c>
      <c r="D171" s="54" t="s">
        <v>104</v>
      </c>
      <c r="E171" s="22" t="str">
        <f t="shared" si="12"/>
        <v>JUILLET</v>
      </c>
      <c r="F171" s="61">
        <v>42917</v>
      </c>
      <c r="G171" s="55">
        <v>42917</v>
      </c>
      <c r="H171" s="22">
        <f t="shared" si="13"/>
        <v>0</v>
      </c>
      <c r="I171" s="63">
        <f t="shared" si="14"/>
        <v>0</v>
      </c>
      <c r="J171" s="63">
        <f t="shared" si="15"/>
        <v>0</v>
      </c>
      <c r="K171" s="63">
        <f t="shared" si="16"/>
        <v>0</v>
      </c>
      <c r="L171" s="63">
        <f t="shared" si="17"/>
        <v>0</v>
      </c>
      <c r="M171" s="63">
        <v>0</v>
      </c>
    </row>
    <row r="172" spans="1:13">
      <c r="A172" s="12" t="s">
        <v>73</v>
      </c>
      <c r="B172" s="22" t="s">
        <v>20</v>
      </c>
      <c r="C172" s="53" t="s">
        <v>58</v>
      </c>
      <c r="D172" s="54" t="s">
        <v>105</v>
      </c>
      <c r="E172" s="22" t="str">
        <f t="shared" si="12"/>
        <v>JUILLET</v>
      </c>
      <c r="F172" s="61">
        <v>42917</v>
      </c>
      <c r="G172" s="55">
        <v>42917</v>
      </c>
      <c r="H172" s="22">
        <f t="shared" si="13"/>
        <v>0</v>
      </c>
      <c r="I172" s="63">
        <f t="shared" si="14"/>
        <v>0</v>
      </c>
      <c r="J172" s="63">
        <f t="shared" si="15"/>
        <v>0</v>
      </c>
      <c r="K172" s="63">
        <f t="shared" si="16"/>
        <v>0</v>
      </c>
      <c r="L172" s="63">
        <f t="shared" si="17"/>
        <v>0</v>
      </c>
      <c r="M172" s="63">
        <v>0</v>
      </c>
    </row>
    <row r="173" spans="1:13">
      <c r="A173" s="12" t="s">
        <v>73</v>
      </c>
      <c r="B173" s="22" t="s">
        <v>20</v>
      </c>
      <c r="C173" s="53" t="s">
        <v>58</v>
      </c>
      <c r="D173" s="54" t="s">
        <v>106</v>
      </c>
      <c r="E173" s="22" t="str">
        <f t="shared" si="12"/>
        <v>JUILLET</v>
      </c>
      <c r="F173" s="61">
        <v>42917</v>
      </c>
      <c r="G173" s="55">
        <v>42917</v>
      </c>
      <c r="H173" s="22">
        <f t="shared" si="13"/>
        <v>0</v>
      </c>
      <c r="I173" s="63">
        <f t="shared" si="14"/>
        <v>0</v>
      </c>
      <c r="J173" s="63">
        <f t="shared" si="15"/>
        <v>0</v>
      </c>
      <c r="K173" s="63">
        <f t="shared" si="16"/>
        <v>0</v>
      </c>
      <c r="L173" s="63">
        <f t="shared" si="17"/>
        <v>0</v>
      </c>
      <c r="M173" s="63">
        <v>0</v>
      </c>
    </row>
    <row r="174" spans="1:13">
      <c r="A174" s="12" t="s">
        <v>73</v>
      </c>
      <c r="B174" s="22" t="s">
        <v>20</v>
      </c>
      <c r="C174" s="53" t="s">
        <v>58</v>
      </c>
      <c r="D174" s="54" t="s">
        <v>107</v>
      </c>
      <c r="E174" s="22" t="str">
        <f t="shared" si="12"/>
        <v>JUILLET</v>
      </c>
      <c r="F174" s="61">
        <v>42917</v>
      </c>
      <c r="G174" s="55">
        <v>42917</v>
      </c>
      <c r="H174" s="22">
        <f t="shared" si="13"/>
        <v>0</v>
      </c>
      <c r="I174" s="63">
        <f t="shared" si="14"/>
        <v>0</v>
      </c>
      <c r="J174" s="63">
        <f t="shared" si="15"/>
        <v>0</v>
      </c>
      <c r="K174" s="63">
        <f t="shared" si="16"/>
        <v>0</v>
      </c>
      <c r="L174" s="63">
        <f t="shared" si="17"/>
        <v>0</v>
      </c>
      <c r="M174" s="63">
        <v>0</v>
      </c>
    </row>
    <row r="175" spans="1:13">
      <c r="A175" s="12" t="s">
        <v>73</v>
      </c>
      <c r="B175" s="22" t="s">
        <v>20</v>
      </c>
      <c r="C175" s="53" t="s">
        <v>58</v>
      </c>
      <c r="D175" s="52" t="s">
        <v>82</v>
      </c>
      <c r="E175" s="22" t="str">
        <f t="shared" si="12"/>
        <v>JUILLET</v>
      </c>
      <c r="F175" s="61">
        <v>42917</v>
      </c>
      <c r="G175" s="55">
        <v>42917</v>
      </c>
      <c r="H175" s="22">
        <f t="shared" si="13"/>
        <v>0</v>
      </c>
      <c r="I175" s="63">
        <f t="shared" si="14"/>
        <v>0</v>
      </c>
      <c r="J175" s="63">
        <f t="shared" si="15"/>
        <v>0</v>
      </c>
      <c r="K175" s="63">
        <f t="shared" si="16"/>
        <v>0</v>
      </c>
      <c r="L175" s="63">
        <f t="shared" si="17"/>
        <v>0</v>
      </c>
      <c r="M175" s="63">
        <v>0</v>
      </c>
    </row>
    <row r="176" spans="1:13">
      <c r="A176" s="12" t="s">
        <v>73</v>
      </c>
      <c r="B176" s="22" t="s">
        <v>20</v>
      </c>
      <c r="C176" s="53" t="s">
        <v>58</v>
      </c>
      <c r="D176" s="54" t="s">
        <v>83</v>
      </c>
      <c r="E176" s="22" t="str">
        <f t="shared" si="12"/>
        <v>JUILLET</v>
      </c>
      <c r="F176" s="61">
        <v>42917</v>
      </c>
      <c r="G176" s="55">
        <v>42918</v>
      </c>
      <c r="H176" s="22">
        <f t="shared" si="13"/>
        <v>1</v>
      </c>
      <c r="I176" s="63">
        <f t="shared" si="14"/>
        <v>0</v>
      </c>
      <c r="J176" s="63">
        <f t="shared" si="15"/>
        <v>50</v>
      </c>
      <c r="K176" s="63">
        <f t="shared" si="16"/>
        <v>0</v>
      </c>
      <c r="L176" s="63">
        <f t="shared" si="17"/>
        <v>50</v>
      </c>
      <c r="M176" s="63">
        <v>50</v>
      </c>
    </row>
    <row r="177" spans="1:13">
      <c r="A177" s="12" t="s">
        <v>68</v>
      </c>
      <c r="B177" s="22" t="s">
        <v>20</v>
      </c>
      <c r="C177" s="53" t="s">
        <v>59</v>
      </c>
      <c r="D177" s="54" t="s">
        <v>85</v>
      </c>
      <c r="E177" s="22" t="str">
        <f t="shared" si="12"/>
        <v>JUILLET</v>
      </c>
      <c r="F177" s="61">
        <v>42918</v>
      </c>
      <c r="G177" s="55">
        <v>42921</v>
      </c>
      <c r="H177" s="22">
        <f t="shared" si="13"/>
        <v>3</v>
      </c>
      <c r="I177" s="63">
        <f t="shared" si="14"/>
        <v>8.806451612903226</v>
      </c>
      <c r="J177" s="63">
        <f t="shared" si="15"/>
        <v>16.666666666666668</v>
      </c>
      <c r="K177" s="63">
        <f t="shared" si="16"/>
        <v>26.41935483870968</v>
      </c>
      <c r="L177" s="63">
        <f t="shared" si="17"/>
        <v>23.58064516129032</v>
      </c>
      <c r="M177" s="63">
        <v>50</v>
      </c>
    </row>
    <row r="178" spans="1:13">
      <c r="A178" s="12" t="s">
        <v>77</v>
      </c>
      <c r="B178" s="22" t="s">
        <v>20</v>
      </c>
      <c r="C178" s="53" t="s">
        <v>59</v>
      </c>
      <c r="D178" s="52" t="s">
        <v>82</v>
      </c>
      <c r="E178" s="22" t="str">
        <f t="shared" si="12"/>
        <v>JUILLET</v>
      </c>
      <c r="F178" s="61">
        <v>42919</v>
      </c>
      <c r="G178" s="55">
        <v>42922</v>
      </c>
      <c r="H178" s="22">
        <f t="shared" si="13"/>
        <v>3</v>
      </c>
      <c r="I178" s="63">
        <f t="shared" si="14"/>
        <v>22.580645161290324</v>
      </c>
      <c r="J178" s="63">
        <f t="shared" si="15"/>
        <v>83.333333333333329</v>
      </c>
      <c r="K178" s="63">
        <f t="shared" si="16"/>
        <v>67.741935483870975</v>
      </c>
      <c r="L178" s="63">
        <f t="shared" si="17"/>
        <v>182.25806451612902</v>
      </c>
      <c r="M178" s="63">
        <v>250</v>
      </c>
    </row>
    <row r="179" spans="1:13">
      <c r="A179" s="12" t="s">
        <v>73</v>
      </c>
      <c r="B179" s="22" t="s">
        <v>20</v>
      </c>
      <c r="C179" s="53" t="s">
        <v>58</v>
      </c>
      <c r="D179" s="54" t="s">
        <v>88</v>
      </c>
      <c r="E179" s="22" t="str">
        <f t="shared" si="12"/>
        <v>JUILLET</v>
      </c>
      <c r="F179" s="61">
        <v>42919</v>
      </c>
      <c r="G179" s="55">
        <v>42922</v>
      </c>
      <c r="H179" s="22">
        <f t="shared" si="13"/>
        <v>3</v>
      </c>
      <c r="I179" s="63">
        <f t="shared" si="14"/>
        <v>0</v>
      </c>
      <c r="J179" s="63">
        <f t="shared" si="15"/>
        <v>16.666666666666668</v>
      </c>
      <c r="K179" s="63">
        <f t="shared" si="16"/>
        <v>0</v>
      </c>
      <c r="L179" s="63">
        <f t="shared" si="17"/>
        <v>50</v>
      </c>
      <c r="M179" s="63">
        <v>50</v>
      </c>
    </row>
    <row r="180" spans="1:13">
      <c r="A180" s="12" t="s">
        <v>67</v>
      </c>
      <c r="B180" s="22" t="s">
        <v>20</v>
      </c>
      <c r="C180" s="53" t="s">
        <v>59</v>
      </c>
      <c r="D180" s="54" t="s">
        <v>88</v>
      </c>
      <c r="E180" s="22" t="str">
        <f t="shared" si="12"/>
        <v>JUILLET</v>
      </c>
      <c r="F180" s="61">
        <v>42920</v>
      </c>
      <c r="G180" s="55">
        <v>42928</v>
      </c>
      <c r="H180" s="22">
        <f t="shared" si="13"/>
        <v>8</v>
      </c>
      <c r="I180" s="63">
        <f t="shared" si="14"/>
        <v>26.774193548387096</v>
      </c>
      <c r="J180" s="63">
        <f t="shared" si="15"/>
        <v>94.837500000000006</v>
      </c>
      <c r="K180" s="63">
        <f t="shared" si="16"/>
        <v>214.19354838709677</v>
      </c>
      <c r="L180" s="63">
        <f t="shared" si="17"/>
        <v>544.50645161290322</v>
      </c>
      <c r="M180" s="63">
        <v>758.7</v>
      </c>
    </row>
    <row r="181" spans="1:13">
      <c r="A181" s="12" t="s">
        <v>69</v>
      </c>
      <c r="B181" s="22" t="s">
        <v>20</v>
      </c>
      <c r="C181" s="53" t="s">
        <v>59</v>
      </c>
      <c r="D181" s="54" t="s">
        <v>97</v>
      </c>
      <c r="E181" s="22" t="str">
        <f t="shared" si="12"/>
        <v>JUILLET</v>
      </c>
      <c r="F181" s="61">
        <v>42920</v>
      </c>
      <c r="G181" s="55">
        <v>42923</v>
      </c>
      <c r="H181" s="22">
        <f t="shared" si="13"/>
        <v>3</v>
      </c>
      <c r="I181" s="63">
        <f t="shared" si="14"/>
        <v>21.666399999999999</v>
      </c>
      <c r="J181" s="63">
        <f t="shared" si="15"/>
        <v>33.333333333333336</v>
      </c>
      <c r="K181" s="63">
        <f t="shared" si="16"/>
        <v>64.999200000000002</v>
      </c>
      <c r="L181" s="63">
        <f t="shared" si="17"/>
        <v>35.000799999999998</v>
      </c>
      <c r="M181" s="63">
        <v>100</v>
      </c>
    </row>
    <row r="182" spans="1:13">
      <c r="A182" s="12" t="s">
        <v>65</v>
      </c>
      <c r="B182" s="22" t="s">
        <v>20</v>
      </c>
      <c r="C182" s="53" t="s">
        <v>58</v>
      </c>
      <c r="D182" s="54" t="s">
        <v>94</v>
      </c>
      <c r="E182" s="22" t="str">
        <f t="shared" si="12"/>
        <v>JUILLET</v>
      </c>
      <c r="F182" s="61">
        <v>42922</v>
      </c>
      <c r="G182" s="55">
        <v>42925</v>
      </c>
      <c r="H182" s="22">
        <f t="shared" si="13"/>
        <v>3</v>
      </c>
      <c r="I182" s="63">
        <f t="shared" si="14"/>
        <v>20.161290322580644</v>
      </c>
      <c r="J182" s="63">
        <f t="shared" si="15"/>
        <v>16.666666666666668</v>
      </c>
      <c r="K182" s="63">
        <f t="shared" si="16"/>
        <v>60.483870967741936</v>
      </c>
      <c r="L182" s="63">
        <f t="shared" si="17"/>
        <v>-10.483870967741936</v>
      </c>
      <c r="M182" s="63">
        <v>50</v>
      </c>
    </row>
    <row r="183" spans="1:13">
      <c r="A183" s="12" t="s">
        <v>70</v>
      </c>
      <c r="B183" s="22" t="s">
        <v>20</v>
      </c>
      <c r="C183" s="53" t="s">
        <v>58</v>
      </c>
      <c r="D183" s="54" t="s">
        <v>87</v>
      </c>
      <c r="E183" s="22" t="str">
        <f t="shared" si="12"/>
        <v>JUILLET</v>
      </c>
      <c r="F183" s="61">
        <v>42922</v>
      </c>
      <c r="G183" s="55">
        <v>42925</v>
      </c>
      <c r="H183" s="22">
        <f t="shared" si="13"/>
        <v>3</v>
      </c>
      <c r="I183" s="63">
        <f t="shared" si="14"/>
        <v>13</v>
      </c>
      <c r="J183" s="63">
        <f t="shared" si="15"/>
        <v>16.666666666666668</v>
      </c>
      <c r="K183" s="63">
        <f t="shared" si="16"/>
        <v>39</v>
      </c>
      <c r="L183" s="63">
        <f t="shared" si="17"/>
        <v>11</v>
      </c>
      <c r="M183" s="63">
        <v>50</v>
      </c>
    </row>
    <row r="184" spans="1:13">
      <c r="A184" s="12" t="s">
        <v>77</v>
      </c>
      <c r="B184" s="22" t="s">
        <v>20</v>
      </c>
      <c r="C184" s="53" t="s">
        <v>61</v>
      </c>
      <c r="D184" s="54" t="s">
        <v>95</v>
      </c>
      <c r="E184" s="22" t="str">
        <f t="shared" si="12"/>
        <v>JUILLET</v>
      </c>
      <c r="F184" s="61">
        <v>42922</v>
      </c>
      <c r="G184" s="55">
        <v>42926</v>
      </c>
      <c r="H184" s="22">
        <f t="shared" si="13"/>
        <v>4</v>
      </c>
      <c r="I184" s="63">
        <f t="shared" si="14"/>
        <v>22.580645161290324</v>
      </c>
      <c r="J184" s="63">
        <f t="shared" si="15"/>
        <v>100</v>
      </c>
      <c r="K184" s="63">
        <f t="shared" si="16"/>
        <v>90.322580645161295</v>
      </c>
      <c r="L184" s="63">
        <f t="shared" si="17"/>
        <v>309.67741935483872</v>
      </c>
      <c r="M184" s="63">
        <v>400</v>
      </c>
    </row>
    <row r="185" spans="1:13">
      <c r="A185" s="12" t="s">
        <v>71</v>
      </c>
      <c r="B185" s="22" t="s">
        <v>20</v>
      </c>
      <c r="C185" s="53" t="s">
        <v>58</v>
      </c>
      <c r="D185" s="54" t="s">
        <v>96</v>
      </c>
      <c r="E185" s="22" t="str">
        <f t="shared" si="12"/>
        <v>JUILLET</v>
      </c>
      <c r="F185" s="61">
        <v>42922</v>
      </c>
      <c r="G185" s="55">
        <v>42925</v>
      </c>
      <c r="H185" s="22">
        <f t="shared" si="13"/>
        <v>3</v>
      </c>
      <c r="I185" s="63">
        <f t="shared" si="14"/>
        <v>27.096774193548388</v>
      </c>
      <c r="J185" s="63">
        <f t="shared" si="15"/>
        <v>33.333333333333336</v>
      </c>
      <c r="K185" s="63">
        <f t="shared" si="16"/>
        <v>81.290322580645167</v>
      </c>
      <c r="L185" s="63">
        <f t="shared" si="17"/>
        <v>18.709677419354833</v>
      </c>
      <c r="M185" s="63">
        <v>100</v>
      </c>
    </row>
    <row r="186" spans="1:13">
      <c r="A186" s="12" t="s">
        <v>64</v>
      </c>
      <c r="B186" s="22" t="s">
        <v>20</v>
      </c>
      <c r="C186" s="53" t="s">
        <v>58</v>
      </c>
      <c r="D186" s="54" t="s">
        <v>106</v>
      </c>
      <c r="E186" s="22" t="str">
        <f t="shared" si="12"/>
        <v>JUILLET</v>
      </c>
      <c r="F186" s="61">
        <v>42923</v>
      </c>
      <c r="G186" s="55">
        <v>42925</v>
      </c>
      <c r="H186" s="22">
        <f t="shared" si="13"/>
        <v>2</v>
      </c>
      <c r="I186" s="63">
        <f t="shared" si="14"/>
        <v>25.806451612903224</v>
      </c>
      <c r="J186" s="63">
        <f t="shared" si="15"/>
        <v>50</v>
      </c>
      <c r="K186" s="63">
        <f t="shared" si="16"/>
        <v>51.612903225806448</v>
      </c>
      <c r="L186" s="63">
        <f t="shared" si="17"/>
        <v>48.387096774193552</v>
      </c>
      <c r="M186" s="63">
        <v>100</v>
      </c>
    </row>
    <row r="187" spans="1:13">
      <c r="A187" s="12" t="s">
        <v>69</v>
      </c>
      <c r="B187" s="22" t="s">
        <v>20</v>
      </c>
      <c r="C187" s="53" t="s">
        <v>59</v>
      </c>
      <c r="D187" s="54" t="s">
        <v>83</v>
      </c>
      <c r="E187" s="22" t="str">
        <f t="shared" si="12"/>
        <v>JUILLET</v>
      </c>
      <c r="F187" s="61">
        <v>42923</v>
      </c>
      <c r="G187" s="55">
        <v>42926</v>
      </c>
      <c r="H187" s="22">
        <f t="shared" si="13"/>
        <v>3</v>
      </c>
      <c r="I187" s="63">
        <f t="shared" si="14"/>
        <v>21.666399999999999</v>
      </c>
      <c r="J187" s="63">
        <f t="shared" si="15"/>
        <v>33.333333333333336</v>
      </c>
      <c r="K187" s="63">
        <f t="shared" si="16"/>
        <v>64.999200000000002</v>
      </c>
      <c r="L187" s="63">
        <f t="shared" si="17"/>
        <v>35.000799999999998</v>
      </c>
      <c r="M187" s="63">
        <v>100</v>
      </c>
    </row>
    <row r="188" spans="1:13">
      <c r="A188" s="12" t="s">
        <v>72</v>
      </c>
      <c r="B188" s="22" t="s">
        <v>20</v>
      </c>
      <c r="C188" s="53" t="s">
        <v>59</v>
      </c>
      <c r="D188" s="54" t="s">
        <v>101</v>
      </c>
      <c r="E188" s="22" t="str">
        <f t="shared" si="12"/>
        <v>JUILLET</v>
      </c>
      <c r="F188" s="61">
        <v>42923</v>
      </c>
      <c r="G188" s="55">
        <v>42926</v>
      </c>
      <c r="H188" s="22">
        <f t="shared" si="13"/>
        <v>3</v>
      </c>
      <c r="I188" s="63">
        <f t="shared" si="14"/>
        <v>0</v>
      </c>
      <c r="J188" s="63">
        <f t="shared" si="15"/>
        <v>83.333333333333329</v>
      </c>
      <c r="K188" s="63">
        <f t="shared" si="16"/>
        <v>0</v>
      </c>
      <c r="L188" s="63">
        <f t="shared" si="17"/>
        <v>250</v>
      </c>
      <c r="M188" s="63">
        <v>250</v>
      </c>
    </row>
    <row r="189" spans="1:13">
      <c r="A189" s="12" t="s">
        <v>76</v>
      </c>
      <c r="B189" s="22" t="s">
        <v>20</v>
      </c>
      <c r="C189" s="53" t="s">
        <v>58</v>
      </c>
      <c r="D189" s="54" t="s">
        <v>104</v>
      </c>
      <c r="E189" s="22" t="str">
        <f t="shared" si="12"/>
        <v>JUILLET</v>
      </c>
      <c r="F189" s="61">
        <v>42923</v>
      </c>
      <c r="G189" s="55">
        <v>42926</v>
      </c>
      <c r="H189" s="22">
        <f t="shared" si="13"/>
        <v>3</v>
      </c>
      <c r="I189" s="63">
        <f t="shared" si="14"/>
        <v>0</v>
      </c>
      <c r="J189" s="63">
        <f t="shared" si="15"/>
        <v>33.333333333333336</v>
      </c>
      <c r="K189" s="63">
        <f t="shared" si="16"/>
        <v>0</v>
      </c>
      <c r="L189" s="63">
        <f t="shared" si="17"/>
        <v>100</v>
      </c>
      <c r="M189" s="63">
        <v>100</v>
      </c>
    </row>
    <row r="190" spans="1:13">
      <c r="A190" s="12" t="s">
        <v>64</v>
      </c>
      <c r="B190" s="22" t="s">
        <v>20</v>
      </c>
      <c r="C190" s="53" t="s">
        <v>59</v>
      </c>
      <c r="D190" s="54" t="s">
        <v>87</v>
      </c>
      <c r="E190" s="22" t="str">
        <f t="shared" si="12"/>
        <v>JUILLET</v>
      </c>
      <c r="F190" s="61">
        <v>42925</v>
      </c>
      <c r="G190" s="55">
        <v>42934</v>
      </c>
      <c r="H190" s="22">
        <f t="shared" si="13"/>
        <v>9</v>
      </c>
      <c r="I190" s="63">
        <f t="shared" si="14"/>
        <v>25.806451612903224</v>
      </c>
      <c r="J190" s="63">
        <f t="shared" si="15"/>
        <v>61.982222222222227</v>
      </c>
      <c r="K190" s="63">
        <f t="shared" si="16"/>
        <v>232.25806451612902</v>
      </c>
      <c r="L190" s="63">
        <f t="shared" si="17"/>
        <v>325.58193548387101</v>
      </c>
      <c r="M190" s="63">
        <v>557.84</v>
      </c>
    </row>
    <row r="191" spans="1:13">
      <c r="A191" s="12" t="s">
        <v>71</v>
      </c>
      <c r="B191" s="22" t="s">
        <v>20</v>
      </c>
      <c r="C191" s="53" t="s">
        <v>58</v>
      </c>
      <c r="D191" s="54" t="s">
        <v>95</v>
      </c>
      <c r="E191" s="22" t="str">
        <f t="shared" si="12"/>
        <v>JUILLET</v>
      </c>
      <c r="F191" s="61">
        <v>42926</v>
      </c>
      <c r="G191" s="55">
        <v>42929</v>
      </c>
      <c r="H191" s="22">
        <f t="shared" si="13"/>
        <v>3</v>
      </c>
      <c r="I191" s="63">
        <f t="shared" si="14"/>
        <v>27.096774193548388</v>
      </c>
      <c r="J191" s="63">
        <f t="shared" si="15"/>
        <v>33.333333333333336</v>
      </c>
      <c r="K191" s="63">
        <f t="shared" si="16"/>
        <v>81.290322580645167</v>
      </c>
      <c r="L191" s="63">
        <f t="shared" si="17"/>
        <v>18.709677419354833</v>
      </c>
      <c r="M191" s="63">
        <v>100</v>
      </c>
    </row>
    <row r="192" spans="1:13">
      <c r="A192" s="12" t="s">
        <v>72</v>
      </c>
      <c r="B192" s="22" t="s">
        <v>20</v>
      </c>
      <c r="C192" s="53" t="s">
        <v>59</v>
      </c>
      <c r="D192" s="54" t="s">
        <v>84</v>
      </c>
      <c r="E192" s="22" t="str">
        <f t="shared" si="12"/>
        <v>JUILLET</v>
      </c>
      <c r="F192" s="61">
        <v>42926</v>
      </c>
      <c r="G192" s="55">
        <v>42928</v>
      </c>
      <c r="H192" s="22">
        <f t="shared" si="13"/>
        <v>2</v>
      </c>
      <c r="I192" s="63">
        <f t="shared" si="14"/>
        <v>0</v>
      </c>
      <c r="J192" s="63">
        <f t="shared" si="15"/>
        <v>25</v>
      </c>
      <c r="K192" s="63">
        <f t="shared" si="16"/>
        <v>0</v>
      </c>
      <c r="L192" s="63">
        <f t="shared" si="17"/>
        <v>50</v>
      </c>
      <c r="M192" s="63">
        <v>50</v>
      </c>
    </row>
    <row r="193" spans="1:13">
      <c r="A193" s="12" t="s">
        <v>69</v>
      </c>
      <c r="B193" s="22" t="s">
        <v>20</v>
      </c>
      <c r="C193" s="53" t="s">
        <v>59</v>
      </c>
      <c r="D193" s="54" t="s">
        <v>93</v>
      </c>
      <c r="E193" s="22" t="str">
        <f t="shared" si="12"/>
        <v>JUILLET</v>
      </c>
      <c r="F193" s="61">
        <v>42927</v>
      </c>
      <c r="G193" s="55">
        <v>42932</v>
      </c>
      <c r="H193" s="22">
        <f t="shared" si="13"/>
        <v>5</v>
      </c>
      <c r="I193" s="63">
        <f t="shared" si="14"/>
        <v>21.666399999999999</v>
      </c>
      <c r="J193" s="63">
        <f t="shared" si="15"/>
        <v>10</v>
      </c>
      <c r="K193" s="63">
        <f t="shared" si="16"/>
        <v>108.33199999999999</v>
      </c>
      <c r="L193" s="63">
        <f t="shared" si="17"/>
        <v>-58.331999999999994</v>
      </c>
      <c r="M193" s="63">
        <v>50</v>
      </c>
    </row>
    <row r="194" spans="1:13">
      <c r="A194" s="12" t="s">
        <v>73</v>
      </c>
      <c r="B194" s="22" t="s">
        <v>20</v>
      </c>
      <c r="C194" s="53" t="s">
        <v>58</v>
      </c>
      <c r="D194" s="54" t="s">
        <v>92</v>
      </c>
      <c r="E194" s="22" t="str">
        <f t="shared" ref="E194:E257" si="18">IF(G194="","",CHOOSE(MONTH(G194),"JANVIER","FEVRIER","MARS","AVRIL","MAI","JUIN","JUILLET","AOUT","SEPTEMBRE","OCTOBRE","NOVEMBRE","DECEMBRE"))</f>
        <v>JUILLET</v>
      </c>
      <c r="F194" s="61">
        <v>42927</v>
      </c>
      <c r="G194" s="55">
        <v>42930</v>
      </c>
      <c r="H194" s="22">
        <f t="shared" ref="H194:H257" si="19">G194-F194</f>
        <v>3</v>
      </c>
      <c r="I194" s="63">
        <f t="shared" ref="I194:I257" si="20">CoûtNuit(A194,E194)</f>
        <v>0</v>
      </c>
      <c r="J194" s="63">
        <f t="shared" ref="J194:J257" si="21">IF(H194&lt;&gt;0,M194/H194,0)</f>
        <v>33.333333333333336</v>
      </c>
      <c r="K194" s="63">
        <f t="shared" ref="K194:K257" si="22">I194*H194</f>
        <v>0</v>
      </c>
      <c r="L194" s="63">
        <f t="shared" ref="L194:L257" si="23">M194-K194</f>
        <v>100</v>
      </c>
      <c r="M194" s="63">
        <v>100</v>
      </c>
    </row>
    <row r="195" spans="1:13">
      <c r="A195" s="12" t="s">
        <v>65</v>
      </c>
      <c r="B195" s="22" t="s">
        <v>20</v>
      </c>
      <c r="C195" s="53" t="s">
        <v>58</v>
      </c>
      <c r="D195" s="54" t="s">
        <v>86</v>
      </c>
      <c r="E195" s="22" t="str">
        <f t="shared" si="18"/>
        <v>JUILLET</v>
      </c>
      <c r="F195" s="61">
        <v>42928</v>
      </c>
      <c r="G195" s="55">
        <v>42932</v>
      </c>
      <c r="H195" s="22">
        <f t="shared" si="19"/>
        <v>4</v>
      </c>
      <c r="I195" s="63">
        <f t="shared" si="20"/>
        <v>20.161290322580644</v>
      </c>
      <c r="J195" s="63">
        <f t="shared" si="21"/>
        <v>62.5</v>
      </c>
      <c r="K195" s="63">
        <f t="shared" si="22"/>
        <v>80.645161290322577</v>
      </c>
      <c r="L195" s="63">
        <f t="shared" si="23"/>
        <v>169.35483870967744</v>
      </c>
      <c r="M195" s="63">
        <v>250</v>
      </c>
    </row>
    <row r="196" spans="1:13">
      <c r="A196" s="12" t="s">
        <v>70</v>
      </c>
      <c r="B196" s="22" t="s">
        <v>20</v>
      </c>
      <c r="C196" s="53" t="s">
        <v>58</v>
      </c>
      <c r="D196" s="54" t="s">
        <v>84</v>
      </c>
      <c r="E196" s="22" t="str">
        <f t="shared" si="18"/>
        <v>JUILLET</v>
      </c>
      <c r="F196" s="61">
        <v>42928</v>
      </c>
      <c r="G196" s="55">
        <v>42931</v>
      </c>
      <c r="H196" s="22">
        <f t="shared" si="19"/>
        <v>3</v>
      </c>
      <c r="I196" s="63">
        <f t="shared" si="20"/>
        <v>13</v>
      </c>
      <c r="J196" s="63">
        <f t="shared" si="21"/>
        <v>33.333333333333336</v>
      </c>
      <c r="K196" s="63">
        <f t="shared" si="22"/>
        <v>39</v>
      </c>
      <c r="L196" s="63">
        <f t="shared" si="23"/>
        <v>61</v>
      </c>
      <c r="M196" s="63">
        <v>100</v>
      </c>
    </row>
    <row r="197" spans="1:13">
      <c r="A197" s="12" t="s">
        <v>68</v>
      </c>
      <c r="B197" s="22" t="s">
        <v>20</v>
      </c>
      <c r="C197" s="53" t="s">
        <v>58</v>
      </c>
      <c r="D197" s="54" t="s">
        <v>91</v>
      </c>
      <c r="E197" s="22" t="str">
        <f t="shared" si="18"/>
        <v>JUILLET</v>
      </c>
      <c r="F197" s="61">
        <v>42928</v>
      </c>
      <c r="G197" s="55">
        <v>42933</v>
      </c>
      <c r="H197" s="22">
        <f t="shared" si="19"/>
        <v>5</v>
      </c>
      <c r="I197" s="63">
        <f t="shared" si="20"/>
        <v>8.806451612903226</v>
      </c>
      <c r="J197" s="63">
        <f t="shared" si="21"/>
        <v>50</v>
      </c>
      <c r="K197" s="63">
        <f t="shared" si="22"/>
        <v>44.032258064516128</v>
      </c>
      <c r="L197" s="63">
        <f t="shared" si="23"/>
        <v>205.96774193548387</v>
      </c>
      <c r="M197" s="63">
        <v>250</v>
      </c>
    </row>
    <row r="198" spans="1:13">
      <c r="A198" s="12" t="s">
        <v>72</v>
      </c>
      <c r="B198" s="22" t="s">
        <v>20</v>
      </c>
      <c r="C198" s="53" t="s">
        <v>58</v>
      </c>
      <c r="D198" s="54" t="s">
        <v>85</v>
      </c>
      <c r="E198" s="22" t="str">
        <f t="shared" si="18"/>
        <v>JUILLET</v>
      </c>
      <c r="F198" s="61">
        <v>42928</v>
      </c>
      <c r="G198" s="55">
        <v>42932</v>
      </c>
      <c r="H198" s="22">
        <f t="shared" si="19"/>
        <v>4</v>
      </c>
      <c r="I198" s="63">
        <f t="shared" si="20"/>
        <v>0</v>
      </c>
      <c r="J198" s="63">
        <f t="shared" si="21"/>
        <v>87.5</v>
      </c>
      <c r="K198" s="63">
        <f t="shared" si="22"/>
        <v>0</v>
      </c>
      <c r="L198" s="63">
        <f t="shared" si="23"/>
        <v>350</v>
      </c>
      <c r="M198" s="63">
        <v>350</v>
      </c>
    </row>
    <row r="199" spans="1:13">
      <c r="A199" s="12" t="s">
        <v>76</v>
      </c>
      <c r="B199" s="22" t="s">
        <v>20</v>
      </c>
      <c r="C199" s="53" t="s">
        <v>58</v>
      </c>
      <c r="D199" s="54" t="s">
        <v>105</v>
      </c>
      <c r="E199" s="22" t="str">
        <f t="shared" si="18"/>
        <v>JUILLET</v>
      </c>
      <c r="F199" s="61">
        <v>42928</v>
      </c>
      <c r="G199" s="55">
        <v>42931</v>
      </c>
      <c r="H199" s="22">
        <f t="shared" si="19"/>
        <v>3</v>
      </c>
      <c r="I199" s="63">
        <f t="shared" si="20"/>
        <v>0</v>
      </c>
      <c r="J199" s="63">
        <f t="shared" si="21"/>
        <v>33.333333333333336</v>
      </c>
      <c r="K199" s="63">
        <f t="shared" si="22"/>
        <v>0</v>
      </c>
      <c r="L199" s="63">
        <f t="shared" si="23"/>
        <v>100</v>
      </c>
      <c r="M199" s="63">
        <v>100</v>
      </c>
    </row>
    <row r="200" spans="1:13">
      <c r="A200" s="12" t="s">
        <v>77</v>
      </c>
      <c r="B200" s="22" t="s">
        <v>20</v>
      </c>
      <c r="C200" s="53" t="s">
        <v>58</v>
      </c>
      <c r="D200" s="54" t="s">
        <v>92</v>
      </c>
      <c r="E200" s="22" t="str">
        <f t="shared" si="18"/>
        <v>JUILLET</v>
      </c>
      <c r="F200" s="61">
        <v>42929</v>
      </c>
      <c r="G200" s="55">
        <v>42932</v>
      </c>
      <c r="H200" s="22">
        <f t="shared" si="19"/>
        <v>3</v>
      </c>
      <c r="I200" s="63">
        <f t="shared" si="20"/>
        <v>22.580645161290324</v>
      </c>
      <c r="J200" s="63">
        <f t="shared" si="21"/>
        <v>16.666666666666668</v>
      </c>
      <c r="K200" s="63">
        <f t="shared" si="22"/>
        <v>67.741935483870975</v>
      </c>
      <c r="L200" s="63">
        <f t="shared" si="23"/>
        <v>-17.741935483870975</v>
      </c>
      <c r="M200" s="63">
        <v>50</v>
      </c>
    </row>
    <row r="201" spans="1:13">
      <c r="A201" s="12" t="s">
        <v>71</v>
      </c>
      <c r="B201" s="22" t="s">
        <v>20</v>
      </c>
      <c r="C201" s="53" t="s">
        <v>58</v>
      </c>
      <c r="D201" s="54" t="s">
        <v>96</v>
      </c>
      <c r="E201" s="22" t="str">
        <f t="shared" si="18"/>
        <v>JUILLET</v>
      </c>
      <c r="F201" s="61">
        <v>42929</v>
      </c>
      <c r="G201" s="55">
        <v>42933</v>
      </c>
      <c r="H201" s="22">
        <f t="shared" si="19"/>
        <v>4</v>
      </c>
      <c r="I201" s="63">
        <f t="shared" si="20"/>
        <v>27.096774193548388</v>
      </c>
      <c r="J201" s="63">
        <f t="shared" si="21"/>
        <v>12.5</v>
      </c>
      <c r="K201" s="63">
        <f t="shared" si="22"/>
        <v>108.38709677419355</v>
      </c>
      <c r="L201" s="63">
        <f t="shared" si="23"/>
        <v>-58.387096774193552</v>
      </c>
      <c r="M201" s="63">
        <v>50</v>
      </c>
    </row>
    <row r="202" spans="1:13">
      <c r="A202" s="12" t="s">
        <v>73</v>
      </c>
      <c r="B202" s="22" t="s">
        <v>20</v>
      </c>
      <c r="C202" s="53" t="s">
        <v>58</v>
      </c>
      <c r="D202" s="54" t="s">
        <v>88</v>
      </c>
      <c r="E202" s="22" t="str">
        <f t="shared" si="18"/>
        <v>JUILLET</v>
      </c>
      <c r="F202" s="61">
        <v>42930</v>
      </c>
      <c r="G202" s="55">
        <v>42933</v>
      </c>
      <c r="H202" s="22">
        <f t="shared" si="19"/>
        <v>3</v>
      </c>
      <c r="I202" s="63">
        <f t="shared" si="20"/>
        <v>0</v>
      </c>
      <c r="J202" s="63">
        <f t="shared" si="21"/>
        <v>33.333333333333336</v>
      </c>
      <c r="K202" s="63">
        <f t="shared" si="22"/>
        <v>0</v>
      </c>
      <c r="L202" s="63">
        <f t="shared" si="23"/>
        <v>100</v>
      </c>
      <c r="M202" s="63">
        <v>100</v>
      </c>
    </row>
    <row r="203" spans="1:13">
      <c r="A203" s="12" t="s">
        <v>76</v>
      </c>
      <c r="B203" s="22" t="s">
        <v>20</v>
      </c>
      <c r="C203" s="53" t="s">
        <v>59</v>
      </c>
      <c r="D203" s="54" t="s">
        <v>86</v>
      </c>
      <c r="E203" s="22" t="str">
        <f t="shared" si="18"/>
        <v>JUILLET</v>
      </c>
      <c r="F203" s="61">
        <v>42931</v>
      </c>
      <c r="G203" s="55">
        <v>42941</v>
      </c>
      <c r="H203" s="22">
        <f t="shared" si="19"/>
        <v>10</v>
      </c>
      <c r="I203" s="63">
        <f t="shared" si="20"/>
        <v>0</v>
      </c>
      <c r="J203" s="63">
        <f t="shared" si="21"/>
        <v>49.8</v>
      </c>
      <c r="K203" s="63">
        <f t="shared" si="22"/>
        <v>0</v>
      </c>
      <c r="L203" s="63">
        <f t="shared" si="23"/>
        <v>498</v>
      </c>
      <c r="M203" s="63">
        <v>498</v>
      </c>
    </row>
    <row r="204" spans="1:13">
      <c r="A204" s="12" t="s">
        <v>65</v>
      </c>
      <c r="B204" s="22" t="s">
        <v>20</v>
      </c>
      <c r="C204" s="53" t="s">
        <v>58</v>
      </c>
      <c r="D204" s="54" t="s">
        <v>90</v>
      </c>
      <c r="E204" s="22" t="str">
        <f t="shared" si="18"/>
        <v>JUILLET</v>
      </c>
      <c r="F204" s="61">
        <v>42932</v>
      </c>
      <c r="G204" s="55">
        <v>42938</v>
      </c>
      <c r="H204" s="22">
        <f t="shared" si="19"/>
        <v>6</v>
      </c>
      <c r="I204" s="63">
        <f t="shared" si="20"/>
        <v>20.161290322580644</v>
      </c>
      <c r="J204" s="63">
        <f t="shared" si="21"/>
        <v>8.3333333333333339</v>
      </c>
      <c r="K204" s="63">
        <f t="shared" si="22"/>
        <v>120.96774193548387</v>
      </c>
      <c r="L204" s="63">
        <f t="shared" si="23"/>
        <v>-70.967741935483872</v>
      </c>
      <c r="M204" s="63">
        <v>50</v>
      </c>
    </row>
    <row r="205" spans="1:13">
      <c r="A205" s="12" t="s">
        <v>70</v>
      </c>
      <c r="B205" s="22" t="s">
        <v>20</v>
      </c>
      <c r="C205" s="53" t="s">
        <v>58</v>
      </c>
      <c r="D205" s="54" t="s">
        <v>88</v>
      </c>
      <c r="E205" s="22" t="str">
        <f t="shared" si="18"/>
        <v>JUILLET</v>
      </c>
      <c r="F205" s="61">
        <v>42932</v>
      </c>
      <c r="G205" s="55">
        <v>42938</v>
      </c>
      <c r="H205" s="22">
        <f t="shared" si="19"/>
        <v>6</v>
      </c>
      <c r="I205" s="63">
        <f t="shared" si="20"/>
        <v>13</v>
      </c>
      <c r="J205" s="63">
        <f t="shared" si="21"/>
        <v>41.666666666666664</v>
      </c>
      <c r="K205" s="63">
        <f t="shared" si="22"/>
        <v>78</v>
      </c>
      <c r="L205" s="63">
        <f t="shared" si="23"/>
        <v>172</v>
      </c>
      <c r="M205" s="63">
        <v>250</v>
      </c>
    </row>
    <row r="206" spans="1:13">
      <c r="A206" s="12" t="s">
        <v>69</v>
      </c>
      <c r="B206" s="22" t="s">
        <v>20</v>
      </c>
      <c r="C206" s="53" t="s">
        <v>58</v>
      </c>
      <c r="D206" s="54" t="s">
        <v>90</v>
      </c>
      <c r="E206" s="22" t="str">
        <f t="shared" si="18"/>
        <v>JUILLET</v>
      </c>
      <c r="F206" s="61">
        <v>42932</v>
      </c>
      <c r="G206" s="55">
        <v>42938</v>
      </c>
      <c r="H206" s="22">
        <f t="shared" si="19"/>
        <v>6</v>
      </c>
      <c r="I206" s="63">
        <f t="shared" si="20"/>
        <v>21.666399999999999</v>
      </c>
      <c r="J206" s="63">
        <f t="shared" si="21"/>
        <v>41.666666666666664</v>
      </c>
      <c r="K206" s="63">
        <f t="shared" si="22"/>
        <v>129.9984</v>
      </c>
      <c r="L206" s="63">
        <f t="shared" si="23"/>
        <v>120.0016</v>
      </c>
      <c r="M206" s="63">
        <v>250</v>
      </c>
    </row>
    <row r="207" spans="1:13">
      <c r="A207" s="12" t="s">
        <v>65</v>
      </c>
      <c r="B207" s="22" t="s">
        <v>20</v>
      </c>
      <c r="C207" s="53" t="s">
        <v>58</v>
      </c>
      <c r="D207" s="54" t="s">
        <v>86</v>
      </c>
      <c r="E207" s="22" t="str">
        <f t="shared" si="18"/>
        <v>JUILLET</v>
      </c>
      <c r="F207" s="61">
        <v>42933</v>
      </c>
      <c r="G207" s="55">
        <v>42936</v>
      </c>
      <c r="H207" s="22">
        <f t="shared" si="19"/>
        <v>3</v>
      </c>
      <c r="I207" s="63">
        <f t="shared" si="20"/>
        <v>20.161290322580644</v>
      </c>
      <c r="J207" s="63">
        <f t="shared" si="21"/>
        <v>16.666666666666668</v>
      </c>
      <c r="K207" s="63">
        <f t="shared" si="22"/>
        <v>60.483870967741936</v>
      </c>
      <c r="L207" s="63">
        <f t="shared" si="23"/>
        <v>-10.483870967741936</v>
      </c>
      <c r="M207" s="63">
        <v>50</v>
      </c>
    </row>
    <row r="208" spans="1:13">
      <c r="A208" s="12" t="s">
        <v>72</v>
      </c>
      <c r="B208" s="22" t="s">
        <v>20</v>
      </c>
      <c r="C208" s="53" t="s">
        <v>58</v>
      </c>
      <c r="D208" s="54" t="s">
        <v>84</v>
      </c>
      <c r="E208" s="22" t="str">
        <f t="shared" si="18"/>
        <v>JUILLET</v>
      </c>
      <c r="F208" s="61">
        <v>42933</v>
      </c>
      <c r="G208" s="55">
        <v>42937</v>
      </c>
      <c r="H208" s="22">
        <f t="shared" si="19"/>
        <v>4</v>
      </c>
      <c r="I208" s="63">
        <f t="shared" si="20"/>
        <v>0</v>
      </c>
      <c r="J208" s="63">
        <f t="shared" si="21"/>
        <v>87.5</v>
      </c>
      <c r="K208" s="63">
        <f t="shared" si="22"/>
        <v>0</v>
      </c>
      <c r="L208" s="63">
        <f t="shared" si="23"/>
        <v>350</v>
      </c>
      <c r="M208" s="63">
        <v>350</v>
      </c>
    </row>
    <row r="209" spans="1:13">
      <c r="A209" s="12" t="s">
        <v>73</v>
      </c>
      <c r="B209" s="22" t="s">
        <v>20</v>
      </c>
      <c r="C209" s="53" t="s">
        <v>59</v>
      </c>
      <c r="D209" s="54" t="s">
        <v>83</v>
      </c>
      <c r="E209" s="22" t="str">
        <f t="shared" si="18"/>
        <v>JUILLET</v>
      </c>
      <c r="F209" s="61">
        <v>42933</v>
      </c>
      <c r="G209" s="55">
        <v>42936</v>
      </c>
      <c r="H209" s="22">
        <f t="shared" si="19"/>
        <v>3</v>
      </c>
      <c r="I209" s="63">
        <f t="shared" si="20"/>
        <v>0</v>
      </c>
      <c r="J209" s="63">
        <f t="shared" si="21"/>
        <v>83.333333333333329</v>
      </c>
      <c r="K209" s="63">
        <f t="shared" si="22"/>
        <v>0</v>
      </c>
      <c r="L209" s="63">
        <f t="shared" si="23"/>
        <v>250</v>
      </c>
      <c r="M209" s="63">
        <v>250</v>
      </c>
    </row>
    <row r="210" spans="1:13">
      <c r="A210" s="12" t="s">
        <v>71</v>
      </c>
      <c r="B210" s="22" t="s">
        <v>20</v>
      </c>
      <c r="C210" s="53" t="s">
        <v>58</v>
      </c>
      <c r="D210" s="54" t="s">
        <v>87</v>
      </c>
      <c r="E210" s="22" t="str">
        <f t="shared" si="18"/>
        <v>JUILLET</v>
      </c>
      <c r="F210" s="61">
        <v>42934</v>
      </c>
      <c r="G210" s="55">
        <v>42937</v>
      </c>
      <c r="H210" s="22">
        <f t="shared" si="19"/>
        <v>3</v>
      </c>
      <c r="I210" s="63">
        <f t="shared" si="20"/>
        <v>27.096774193548388</v>
      </c>
      <c r="J210" s="63">
        <f t="shared" si="21"/>
        <v>33.333333333333336</v>
      </c>
      <c r="K210" s="63">
        <f t="shared" si="22"/>
        <v>81.290322580645167</v>
      </c>
      <c r="L210" s="63">
        <f t="shared" si="23"/>
        <v>18.709677419354833</v>
      </c>
      <c r="M210" s="63">
        <v>100</v>
      </c>
    </row>
    <row r="211" spans="1:13">
      <c r="A211" s="12" t="s">
        <v>68</v>
      </c>
      <c r="B211" s="22" t="s">
        <v>20</v>
      </c>
      <c r="C211" s="53" t="s">
        <v>58</v>
      </c>
      <c r="D211" s="54" t="s">
        <v>95</v>
      </c>
      <c r="E211" s="22" t="str">
        <f t="shared" si="18"/>
        <v>JUILLET</v>
      </c>
      <c r="F211" s="61">
        <v>42935</v>
      </c>
      <c r="G211" s="55">
        <v>42939</v>
      </c>
      <c r="H211" s="22">
        <f t="shared" si="19"/>
        <v>4</v>
      </c>
      <c r="I211" s="63">
        <f t="shared" si="20"/>
        <v>8.806451612903226</v>
      </c>
      <c r="J211" s="63">
        <f t="shared" si="21"/>
        <v>12.5</v>
      </c>
      <c r="K211" s="63">
        <f t="shared" si="22"/>
        <v>35.225806451612904</v>
      </c>
      <c r="L211" s="63">
        <f t="shared" si="23"/>
        <v>14.774193548387096</v>
      </c>
      <c r="M211" s="63">
        <v>50</v>
      </c>
    </row>
    <row r="212" spans="1:13">
      <c r="A212" s="12" t="s">
        <v>65</v>
      </c>
      <c r="B212" s="22" t="s">
        <v>20</v>
      </c>
      <c r="C212" s="53" t="s">
        <v>58</v>
      </c>
      <c r="D212" s="54" t="s">
        <v>99</v>
      </c>
      <c r="E212" s="22" t="str">
        <f t="shared" si="18"/>
        <v>JUILLET</v>
      </c>
      <c r="F212" s="61">
        <v>42936</v>
      </c>
      <c r="G212" s="55">
        <v>42939</v>
      </c>
      <c r="H212" s="22">
        <f t="shared" si="19"/>
        <v>3</v>
      </c>
      <c r="I212" s="63">
        <f t="shared" si="20"/>
        <v>20.161290322580644</v>
      </c>
      <c r="J212" s="63">
        <f t="shared" si="21"/>
        <v>33.333333333333336</v>
      </c>
      <c r="K212" s="63">
        <f t="shared" si="22"/>
        <v>60.483870967741936</v>
      </c>
      <c r="L212" s="63">
        <f t="shared" si="23"/>
        <v>39.516129032258064</v>
      </c>
      <c r="M212" s="63">
        <v>100</v>
      </c>
    </row>
    <row r="213" spans="1:13">
      <c r="A213" s="12" t="s">
        <v>77</v>
      </c>
      <c r="B213" s="22" t="s">
        <v>20</v>
      </c>
      <c r="C213" s="53" t="s">
        <v>58</v>
      </c>
      <c r="D213" s="54" t="s">
        <v>89</v>
      </c>
      <c r="E213" s="22" t="str">
        <f t="shared" si="18"/>
        <v>JUILLET</v>
      </c>
      <c r="F213" s="61">
        <v>42936</v>
      </c>
      <c r="G213" s="55">
        <v>42939</v>
      </c>
      <c r="H213" s="22">
        <f t="shared" si="19"/>
        <v>3</v>
      </c>
      <c r="I213" s="63">
        <f t="shared" si="20"/>
        <v>22.580645161290324</v>
      </c>
      <c r="J213" s="63">
        <f t="shared" si="21"/>
        <v>16.666666666666668</v>
      </c>
      <c r="K213" s="63">
        <f t="shared" si="22"/>
        <v>67.741935483870975</v>
      </c>
      <c r="L213" s="63">
        <f t="shared" si="23"/>
        <v>-17.741935483870975</v>
      </c>
      <c r="M213" s="63">
        <v>50</v>
      </c>
    </row>
    <row r="214" spans="1:13">
      <c r="A214" s="12" t="s">
        <v>64</v>
      </c>
      <c r="B214" s="22" t="s">
        <v>20</v>
      </c>
      <c r="C214" s="53" t="s">
        <v>58</v>
      </c>
      <c r="D214" s="54" t="s">
        <v>86</v>
      </c>
      <c r="E214" s="22" t="str">
        <f t="shared" si="18"/>
        <v>JUILLET</v>
      </c>
      <c r="F214" s="61">
        <v>42937</v>
      </c>
      <c r="G214" s="55">
        <v>42940</v>
      </c>
      <c r="H214" s="22">
        <f t="shared" si="19"/>
        <v>3</v>
      </c>
      <c r="I214" s="63">
        <f t="shared" si="20"/>
        <v>25.806451612903224</v>
      </c>
      <c r="J214" s="63">
        <f t="shared" si="21"/>
        <v>33.333333333333336</v>
      </c>
      <c r="K214" s="63">
        <f t="shared" si="22"/>
        <v>77.419354838709666</v>
      </c>
      <c r="L214" s="63">
        <f t="shared" si="23"/>
        <v>22.580645161290334</v>
      </c>
      <c r="M214" s="63">
        <v>100</v>
      </c>
    </row>
    <row r="215" spans="1:13">
      <c r="A215" s="12" t="s">
        <v>72</v>
      </c>
      <c r="B215" s="22" t="s">
        <v>20</v>
      </c>
      <c r="C215" s="53" t="s">
        <v>58</v>
      </c>
      <c r="D215" s="54" t="s">
        <v>89</v>
      </c>
      <c r="E215" s="22" t="str">
        <f t="shared" si="18"/>
        <v>JUILLET</v>
      </c>
      <c r="F215" s="61">
        <v>42937</v>
      </c>
      <c r="G215" s="55">
        <v>42940</v>
      </c>
      <c r="H215" s="22">
        <f t="shared" si="19"/>
        <v>3</v>
      </c>
      <c r="I215" s="63">
        <f t="shared" si="20"/>
        <v>0</v>
      </c>
      <c r="J215" s="63">
        <f t="shared" si="21"/>
        <v>83.333333333333329</v>
      </c>
      <c r="K215" s="63">
        <f t="shared" si="22"/>
        <v>0</v>
      </c>
      <c r="L215" s="63">
        <f t="shared" si="23"/>
        <v>250</v>
      </c>
      <c r="M215" s="63">
        <v>250</v>
      </c>
    </row>
    <row r="216" spans="1:13">
      <c r="A216" s="12" t="s">
        <v>71</v>
      </c>
      <c r="B216" s="22" t="s">
        <v>20</v>
      </c>
      <c r="C216" s="53" t="s">
        <v>58</v>
      </c>
      <c r="D216" s="54" t="s">
        <v>94</v>
      </c>
      <c r="E216" s="22" t="str">
        <f t="shared" si="18"/>
        <v>JUILLET</v>
      </c>
      <c r="F216" s="61">
        <v>42938</v>
      </c>
      <c r="G216" s="55">
        <v>42941</v>
      </c>
      <c r="H216" s="22">
        <f t="shared" si="19"/>
        <v>3</v>
      </c>
      <c r="I216" s="63">
        <f t="shared" si="20"/>
        <v>27.096774193548388</v>
      </c>
      <c r="J216" s="63">
        <f t="shared" si="21"/>
        <v>33.333333333333336</v>
      </c>
      <c r="K216" s="63">
        <f t="shared" si="22"/>
        <v>81.290322580645167</v>
      </c>
      <c r="L216" s="63">
        <f t="shared" si="23"/>
        <v>18.709677419354833</v>
      </c>
      <c r="M216" s="63">
        <v>100</v>
      </c>
    </row>
    <row r="217" spans="1:13">
      <c r="A217" s="12" t="s">
        <v>73</v>
      </c>
      <c r="B217" s="22" t="s">
        <v>20</v>
      </c>
      <c r="C217" s="53" t="s">
        <v>58</v>
      </c>
      <c r="D217" s="54" t="s">
        <v>93</v>
      </c>
      <c r="E217" s="22" t="str">
        <f t="shared" si="18"/>
        <v>JUILLET</v>
      </c>
      <c r="F217" s="61">
        <v>42938</v>
      </c>
      <c r="G217" s="55">
        <v>42941</v>
      </c>
      <c r="H217" s="22">
        <f t="shared" si="19"/>
        <v>3</v>
      </c>
      <c r="I217" s="63">
        <f t="shared" si="20"/>
        <v>0</v>
      </c>
      <c r="J217" s="63">
        <f t="shared" si="21"/>
        <v>33.333333333333336</v>
      </c>
      <c r="K217" s="63">
        <f t="shared" si="22"/>
        <v>0</v>
      </c>
      <c r="L217" s="63">
        <f t="shared" si="23"/>
        <v>100</v>
      </c>
      <c r="M217" s="63">
        <v>100</v>
      </c>
    </row>
    <row r="218" spans="1:13">
      <c r="A218" s="12" t="s">
        <v>69</v>
      </c>
      <c r="B218" s="22" t="s">
        <v>20</v>
      </c>
      <c r="C218" s="53" t="s">
        <v>58</v>
      </c>
      <c r="D218" s="54" t="s">
        <v>86</v>
      </c>
      <c r="E218" s="22" t="str">
        <f t="shared" si="18"/>
        <v>JUILLET</v>
      </c>
      <c r="F218" s="61">
        <v>42939</v>
      </c>
      <c r="G218" s="55">
        <v>42947</v>
      </c>
      <c r="H218" s="22">
        <f t="shared" si="19"/>
        <v>8</v>
      </c>
      <c r="I218" s="63">
        <f t="shared" si="20"/>
        <v>21.666399999999999</v>
      </c>
      <c r="J218" s="63">
        <f t="shared" si="21"/>
        <v>43.75</v>
      </c>
      <c r="K218" s="63">
        <f t="shared" si="22"/>
        <v>173.3312</v>
      </c>
      <c r="L218" s="63">
        <f t="shared" si="23"/>
        <v>176.6688</v>
      </c>
      <c r="M218" s="63">
        <v>350</v>
      </c>
    </row>
    <row r="219" spans="1:13">
      <c r="A219" s="12" t="s">
        <v>64</v>
      </c>
      <c r="B219" s="22" t="s">
        <v>20</v>
      </c>
      <c r="C219" s="53" t="s">
        <v>58</v>
      </c>
      <c r="D219" s="54" t="s">
        <v>91</v>
      </c>
      <c r="E219" s="22" t="str">
        <f t="shared" si="18"/>
        <v>JUILLET</v>
      </c>
      <c r="F219" s="61">
        <v>42940</v>
      </c>
      <c r="G219" s="55">
        <v>42943</v>
      </c>
      <c r="H219" s="22">
        <f t="shared" si="19"/>
        <v>3</v>
      </c>
      <c r="I219" s="63">
        <f t="shared" si="20"/>
        <v>25.806451612903224</v>
      </c>
      <c r="J219" s="63">
        <f t="shared" si="21"/>
        <v>33.333333333333336</v>
      </c>
      <c r="K219" s="63">
        <f t="shared" si="22"/>
        <v>77.419354838709666</v>
      </c>
      <c r="L219" s="63">
        <f t="shared" si="23"/>
        <v>22.580645161290334</v>
      </c>
      <c r="M219" s="63">
        <v>100</v>
      </c>
    </row>
    <row r="220" spans="1:13">
      <c r="A220" s="12" t="s">
        <v>65</v>
      </c>
      <c r="B220" s="22" t="s">
        <v>20</v>
      </c>
      <c r="C220" s="53" t="s">
        <v>58</v>
      </c>
      <c r="D220" s="54" t="s">
        <v>85</v>
      </c>
      <c r="E220" s="22" t="str">
        <f t="shared" si="18"/>
        <v>JUILLET</v>
      </c>
      <c r="F220" s="61">
        <v>42940</v>
      </c>
      <c r="G220" s="55">
        <v>42945</v>
      </c>
      <c r="H220" s="22">
        <f t="shared" si="19"/>
        <v>5</v>
      </c>
      <c r="I220" s="63">
        <f t="shared" si="20"/>
        <v>20.161290322580644</v>
      </c>
      <c r="J220" s="63">
        <f t="shared" si="21"/>
        <v>50</v>
      </c>
      <c r="K220" s="63">
        <f t="shared" si="22"/>
        <v>100.80645161290322</v>
      </c>
      <c r="L220" s="63">
        <f t="shared" si="23"/>
        <v>149.19354838709677</v>
      </c>
      <c r="M220" s="63">
        <v>250</v>
      </c>
    </row>
    <row r="221" spans="1:13">
      <c r="A221" s="12" t="s">
        <v>77</v>
      </c>
      <c r="B221" s="22" t="s">
        <v>20</v>
      </c>
      <c r="C221" s="53" t="s">
        <v>59</v>
      </c>
      <c r="D221" s="54" t="s">
        <v>87</v>
      </c>
      <c r="E221" s="22" t="str">
        <f t="shared" si="18"/>
        <v>JUILLET</v>
      </c>
      <c r="F221" s="61">
        <v>42940</v>
      </c>
      <c r="G221" s="55">
        <v>42944</v>
      </c>
      <c r="H221" s="22">
        <f t="shared" si="19"/>
        <v>4</v>
      </c>
      <c r="I221" s="63">
        <f t="shared" si="20"/>
        <v>22.580645161290324</v>
      </c>
      <c r="J221" s="63">
        <f t="shared" si="21"/>
        <v>62.5</v>
      </c>
      <c r="K221" s="63">
        <f t="shared" si="22"/>
        <v>90.322580645161295</v>
      </c>
      <c r="L221" s="63">
        <f t="shared" si="23"/>
        <v>159.67741935483872</v>
      </c>
      <c r="M221" s="63">
        <v>250</v>
      </c>
    </row>
    <row r="222" spans="1:13">
      <c r="A222" s="12" t="s">
        <v>73</v>
      </c>
      <c r="B222" s="22" t="s">
        <v>20</v>
      </c>
      <c r="C222" s="53" t="s">
        <v>58</v>
      </c>
      <c r="D222" s="54" t="s">
        <v>85</v>
      </c>
      <c r="E222" s="22" t="str">
        <f t="shared" si="18"/>
        <v>JUILLET</v>
      </c>
      <c r="F222" s="61">
        <v>42941</v>
      </c>
      <c r="G222" s="55">
        <v>42943</v>
      </c>
      <c r="H222" s="22">
        <f t="shared" si="19"/>
        <v>2</v>
      </c>
      <c r="I222" s="63">
        <f t="shared" si="20"/>
        <v>0</v>
      </c>
      <c r="J222" s="63">
        <f t="shared" si="21"/>
        <v>50</v>
      </c>
      <c r="K222" s="63">
        <f t="shared" si="22"/>
        <v>0</v>
      </c>
      <c r="L222" s="63">
        <f t="shared" si="23"/>
        <v>100</v>
      </c>
      <c r="M222" s="63">
        <v>100</v>
      </c>
    </row>
    <row r="223" spans="1:13">
      <c r="A223" s="12" t="s">
        <v>70</v>
      </c>
      <c r="B223" s="22" t="s">
        <v>20</v>
      </c>
      <c r="C223" s="53" t="s">
        <v>59</v>
      </c>
      <c r="D223" s="54" t="s">
        <v>101</v>
      </c>
      <c r="E223" s="22" t="str">
        <f t="shared" si="18"/>
        <v>JUILLET</v>
      </c>
      <c r="F223" s="61">
        <v>42942</v>
      </c>
      <c r="G223" s="55">
        <v>42945</v>
      </c>
      <c r="H223" s="22">
        <f t="shared" si="19"/>
        <v>3</v>
      </c>
      <c r="I223" s="63">
        <f t="shared" si="20"/>
        <v>13</v>
      </c>
      <c r="J223" s="63">
        <f t="shared" si="21"/>
        <v>33.333333333333336</v>
      </c>
      <c r="K223" s="63">
        <f t="shared" si="22"/>
        <v>39</v>
      </c>
      <c r="L223" s="63">
        <f t="shared" si="23"/>
        <v>61</v>
      </c>
      <c r="M223" s="63">
        <v>100</v>
      </c>
    </row>
    <row r="224" spans="1:13">
      <c r="A224" s="12" t="s">
        <v>71</v>
      </c>
      <c r="B224" s="22" t="s">
        <v>20</v>
      </c>
      <c r="C224" s="53" t="s">
        <v>58</v>
      </c>
      <c r="D224" s="54" t="s">
        <v>97</v>
      </c>
      <c r="E224" s="22" t="str">
        <f t="shared" si="18"/>
        <v>JUILLET</v>
      </c>
      <c r="F224" s="61">
        <v>42942</v>
      </c>
      <c r="G224" s="55">
        <v>42947</v>
      </c>
      <c r="H224" s="22">
        <f t="shared" si="19"/>
        <v>5</v>
      </c>
      <c r="I224" s="63">
        <f t="shared" si="20"/>
        <v>27.096774193548388</v>
      </c>
      <c r="J224" s="63">
        <f t="shared" si="21"/>
        <v>40</v>
      </c>
      <c r="K224" s="63">
        <f t="shared" si="22"/>
        <v>135.48387096774195</v>
      </c>
      <c r="L224" s="63">
        <f t="shared" si="23"/>
        <v>64.51612903225805</v>
      </c>
      <c r="M224" s="63">
        <v>200</v>
      </c>
    </row>
    <row r="225" spans="1:13">
      <c r="A225" s="12" t="s">
        <v>68</v>
      </c>
      <c r="B225" s="22" t="s">
        <v>20</v>
      </c>
      <c r="C225" s="53" t="s">
        <v>59</v>
      </c>
      <c r="D225" s="54" t="s">
        <v>100</v>
      </c>
      <c r="E225" s="22" t="str">
        <f t="shared" si="18"/>
        <v>JUILLET</v>
      </c>
      <c r="F225" s="61">
        <v>42943</v>
      </c>
      <c r="G225" s="55">
        <v>42947</v>
      </c>
      <c r="H225" s="22">
        <f t="shared" si="19"/>
        <v>4</v>
      </c>
      <c r="I225" s="63">
        <f t="shared" si="20"/>
        <v>8.806451612903226</v>
      </c>
      <c r="J225" s="63">
        <f t="shared" si="21"/>
        <v>25</v>
      </c>
      <c r="K225" s="63">
        <f t="shared" si="22"/>
        <v>35.225806451612904</v>
      </c>
      <c r="L225" s="63">
        <f t="shared" si="23"/>
        <v>64.774193548387103</v>
      </c>
      <c r="M225" s="63">
        <v>100</v>
      </c>
    </row>
    <row r="226" spans="1:13">
      <c r="A226" s="12" t="s">
        <v>76</v>
      </c>
      <c r="B226" s="22" t="s">
        <v>20</v>
      </c>
      <c r="C226" s="53" t="s">
        <v>58</v>
      </c>
      <c r="D226" s="54" t="s">
        <v>89</v>
      </c>
      <c r="E226" s="22" t="str">
        <f t="shared" si="18"/>
        <v>JUILLET</v>
      </c>
      <c r="F226" s="61">
        <v>42943</v>
      </c>
      <c r="G226" s="55">
        <v>42947</v>
      </c>
      <c r="H226" s="22">
        <f t="shared" si="19"/>
        <v>4</v>
      </c>
      <c r="I226" s="63">
        <f t="shared" si="20"/>
        <v>0</v>
      </c>
      <c r="J226" s="63">
        <f t="shared" si="21"/>
        <v>25</v>
      </c>
      <c r="K226" s="63">
        <f t="shared" si="22"/>
        <v>0</v>
      </c>
      <c r="L226" s="63">
        <f t="shared" si="23"/>
        <v>100</v>
      </c>
      <c r="M226" s="63">
        <v>100</v>
      </c>
    </row>
    <row r="227" spans="1:13">
      <c r="A227" s="12" t="s">
        <v>73</v>
      </c>
      <c r="B227" s="22" t="s">
        <v>20</v>
      </c>
      <c r="C227" s="53" t="s">
        <v>59</v>
      </c>
      <c r="D227" s="54" t="s">
        <v>84</v>
      </c>
      <c r="E227" s="22" t="str">
        <f t="shared" si="18"/>
        <v>JUILLET</v>
      </c>
      <c r="F227" s="61">
        <v>42943</v>
      </c>
      <c r="G227" s="55">
        <v>42946</v>
      </c>
      <c r="H227" s="22">
        <f t="shared" si="19"/>
        <v>3</v>
      </c>
      <c r="I227" s="63">
        <f t="shared" si="20"/>
        <v>0</v>
      </c>
      <c r="J227" s="63">
        <f t="shared" si="21"/>
        <v>83.333333333333329</v>
      </c>
      <c r="K227" s="63">
        <f t="shared" si="22"/>
        <v>0</v>
      </c>
      <c r="L227" s="63">
        <f t="shared" si="23"/>
        <v>250</v>
      </c>
      <c r="M227" s="63">
        <v>250</v>
      </c>
    </row>
    <row r="228" spans="1:13">
      <c r="A228" s="12" t="s">
        <v>64</v>
      </c>
      <c r="B228" s="22" t="s">
        <v>20</v>
      </c>
      <c r="C228" s="53" t="s">
        <v>58</v>
      </c>
      <c r="D228" s="54" t="s">
        <v>90</v>
      </c>
      <c r="E228" s="22" t="str">
        <f t="shared" si="18"/>
        <v>JUILLET</v>
      </c>
      <c r="F228" s="61">
        <v>42944</v>
      </c>
      <c r="G228" s="55">
        <v>42947</v>
      </c>
      <c r="H228" s="22">
        <f t="shared" si="19"/>
        <v>3</v>
      </c>
      <c r="I228" s="63">
        <f t="shared" si="20"/>
        <v>25.806451612903224</v>
      </c>
      <c r="J228" s="63">
        <f t="shared" si="21"/>
        <v>33.333333333333336</v>
      </c>
      <c r="K228" s="63">
        <f t="shared" si="22"/>
        <v>77.419354838709666</v>
      </c>
      <c r="L228" s="63">
        <f t="shared" si="23"/>
        <v>22.580645161290334</v>
      </c>
      <c r="M228" s="63">
        <v>100</v>
      </c>
    </row>
    <row r="229" spans="1:13">
      <c r="A229" s="12" t="s">
        <v>77</v>
      </c>
      <c r="B229" s="22" t="s">
        <v>20</v>
      </c>
      <c r="C229" s="53" t="s">
        <v>58</v>
      </c>
      <c r="D229" s="54" t="s">
        <v>98</v>
      </c>
      <c r="E229" s="22" t="str">
        <f t="shared" si="18"/>
        <v>JUILLET</v>
      </c>
      <c r="F229" s="61">
        <v>42944</v>
      </c>
      <c r="G229" s="55">
        <v>42947</v>
      </c>
      <c r="H229" s="22">
        <f t="shared" si="19"/>
        <v>3</v>
      </c>
      <c r="I229" s="63">
        <f t="shared" si="20"/>
        <v>22.580645161290324</v>
      </c>
      <c r="J229" s="63">
        <f t="shared" si="21"/>
        <v>66.666666666666671</v>
      </c>
      <c r="K229" s="63">
        <f t="shared" si="22"/>
        <v>67.741935483870975</v>
      </c>
      <c r="L229" s="63">
        <f t="shared" si="23"/>
        <v>132.25806451612902</v>
      </c>
      <c r="M229" s="63">
        <v>200</v>
      </c>
    </row>
    <row r="230" spans="1:13">
      <c r="A230" s="12" t="s">
        <v>72</v>
      </c>
      <c r="B230" s="22" t="s">
        <v>20</v>
      </c>
      <c r="C230" s="53" t="s">
        <v>58</v>
      </c>
      <c r="D230" s="54" t="s">
        <v>91</v>
      </c>
      <c r="E230" s="22" t="str">
        <f t="shared" si="18"/>
        <v>JUILLET</v>
      </c>
      <c r="F230" s="61">
        <v>42944</v>
      </c>
      <c r="G230" s="55">
        <v>42947</v>
      </c>
      <c r="H230" s="22">
        <f t="shared" si="19"/>
        <v>3</v>
      </c>
      <c r="I230" s="63">
        <f t="shared" si="20"/>
        <v>0</v>
      </c>
      <c r="J230" s="63">
        <f t="shared" si="21"/>
        <v>16.666666666666668</v>
      </c>
      <c r="K230" s="63">
        <f t="shared" si="22"/>
        <v>0</v>
      </c>
      <c r="L230" s="63">
        <f t="shared" si="23"/>
        <v>50</v>
      </c>
      <c r="M230" s="63">
        <v>50</v>
      </c>
    </row>
    <row r="231" spans="1:13">
      <c r="A231" s="12" t="s">
        <v>65</v>
      </c>
      <c r="B231" s="22" t="s">
        <v>20</v>
      </c>
      <c r="C231" s="53" t="s">
        <v>58</v>
      </c>
      <c r="D231" s="54" t="s">
        <v>93</v>
      </c>
      <c r="E231" s="22" t="str">
        <f t="shared" si="18"/>
        <v>AOUT</v>
      </c>
      <c r="F231" s="61">
        <v>42945</v>
      </c>
      <c r="G231" s="55">
        <v>42948</v>
      </c>
      <c r="H231" s="22">
        <f t="shared" si="19"/>
        <v>3</v>
      </c>
      <c r="I231" s="63">
        <f t="shared" si="20"/>
        <v>20.161290322580644</v>
      </c>
      <c r="J231" s="63">
        <f t="shared" si="21"/>
        <v>42</v>
      </c>
      <c r="K231" s="63">
        <f t="shared" si="22"/>
        <v>60.483870967741936</v>
      </c>
      <c r="L231" s="63">
        <f t="shared" si="23"/>
        <v>65.516129032258064</v>
      </c>
      <c r="M231" s="63">
        <v>126</v>
      </c>
    </row>
    <row r="232" spans="1:13">
      <c r="A232" s="12" t="s">
        <v>70</v>
      </c>
      <c r="B232" s="22" t="s">
        <v>20</v>
      </c>
      <c r="C232" s="53" t="s">
        <v>58</v>
      </c>
      <c r="D232" s="54" t="s">
        <v>84</v>
      </c>
      <c r="E232" s="22" t="str">
        <f t="shared" si="18"/>
        <v>AOUT</v>
      </c>
      <c r="F232" s="61">
        <v>42946</v>
      </c>
      <c r="G232" s="55">
        <v>42948</v>
      </c>
      <c r="H232" s="22">
        <f t="shared" si="19"/>
        <v>2</v>
      </c>
      <c r="I232" s="63">
        <f t="shared" si="20"/>
        <v>13</v>
      </c>
      <c r="J232" s="63">
        <f t="shared" si="21"/>
        <v>41</v>
      </c>
      <c r="K232" s="63">
        <f t="shared" si="22"/>
        <v>26</v>
      </c>
      <c r="L232" s="63">
        <f t="shared" si="23"/>
        <v>56</v>
      </c>
      <c r="M232" s="63">
        <v>82</v>
      </c>
    </row>
    <row r="233" spans="1:13">
      <c r="A233" s="12" t="s">
        <v>74</v>
      </c>
      <c r="B233" s="22" t="s">
        <v>20</v>
      </c>
      <c r="C233" s="53" t="s">
        <v>58</v>
      </c>
      <c r="D233" s="54" t="s">
        <v>106</v>
      </c>
      <c r="E233" s="22" t="str">
        <f t="shared" si="18"/>
        <v>AOUT</v>
      </c>
      <c r="F233" s="61">
        <v>42946</v>
      </c>
      <c r="G233" s="55">
        <v>42948</v>
      </c>
      <c r="H233" s="22">
        <f t="shared" si="19"/>
        <v>2</v>
      </c>
      <c r="I233" s="63">
        <f t="shared" si="20"/>
        <v>0</v>
      </c>
      <c r="J233" s="63">
        <f t="shared" si="21"/>
        <v>37</v>
      </c>
      <c r="K233" s="63">
        <f t="shared" si="22"/>
        <v>0</v>
      </c>
      <c r="L233" s="63">
        <f t="shared" si="23"/>
        <v>74</v>
      </c>
      <c r="M233" s="63">
        <v>74</v>
      </c>
    </row>
    <row r="234" spans="1:13">
      <c r="A234" s="12" t="s">
        <v>73</v>
      </c>
      <c r="B234" s="22" t="s">
        <v>20</v>
      </c>
      <c r="C234" s="53" t="s">
        <v>58</v>
      </c>
      <c r="D234" s="54" t="s">
        <v>103</v>
      </c>
      <c r="E234" s="22" t="str">
        <f t="shared" si="18"/>
        <v>AOUT</v>
      </c>
      <c r="F234" s="61">
        <v>42946</v>
      </c>
      <c r="G234" s="55">
        <v>42948</v>
      </c>
      <c r="H234" s="22">
        <f t="shared" si="19"/>
        <v>2</v>
      </c>
      <c r="I234" s="63">
        <f t="shared" si="20"/>
        <v>0</v>
      </c>
      <c r="J234" s="63">
        <f t="shared" si="21"/>
        <v>45</v>
      </c>
      <c r="K234" s="63">
        <f t="shared" si="22"/>
        <v>0</v>
      </c>
      <c r="L234" s="63">
        <f t="shared" si="23"/>
        <v>90</v>
      </c>
      <c r="M234" s="63">
        <v>90</v>
      </c>
    </row>
    <row r="235" spans="1:13">
      <c r="A235" s="12" t="s">
        <v>64</v>
      </c>
      <c r="B235" s="22" t="s">
        <v>20</v>
      </c>
      <c r="C235" s="53" t="s">
        <v>58</v>
      </c>
      <c r="D235" s="54" t="s">
        <v>92</v>
      </c>
      <c r="E235" s="22" t="str">
        <f t="shared" si="18"/>
        <v>AOUT</v>
      </c>
      <c r="F235" s="61">
        <v>42947</v>
      </c>
      <c r="G235" s="55">
        <v>42948</v>
      </c>
      <c r="H235" s="22">
        <f t="shared" si="19"/>
        <v>1</v>
      </c>
      <c r="I235" s="63">
        <f t="shared" si="20"/>
        <v>25.806451612903224</v>
      </c>
      <c r="J235" s="63">
        <f t="shared" si="21"/>
        <v>45</v>
      </c>
      <c r="K235" s="63">
        <f t="shared" si="22"/>
        <v>25.806451612903224</v>
      </c>
      <c r="L235" s="63">
        <f t="shared" si="23"/>
        <v>19.193548387096776</v>
      </c>
      <c r="M235" s="63">
        <v>45</v>
      </c>
    </row>
    <row r="236" spans="1:13">
      <c r="A236" s="12" t="s">
        <v>68</v>
      </c>
      <c r="B236" s="22" t="s">
        <v>20</v>
      </c>
      <c r="C236" s="53" t="s">
        <v>59</v>
      </c>
      <c r="D236" s="54" t="s">
        <v>101</v>
      </c>
      <c r="E236" s="22" t="str">
        <f t="shared" si="18"/>
        <v>AOUT</v>
      </c>
      <c r="F236" s="61">
        <v>42947</v>
      </c>
      <c r="G236" s="55">
        <v>42948</v>
      </c>
      <c r="H236" s="22">
        <f t="shared" si="19"/>
        <v>1</v>
      </c>
      <c r="I236" s="63">
        <f t="shared" si="20"/>
        <v>8.8062068965517248</v>
      </c>
      <c r="J236" s="63">
        <f t="shared" si="21"/>
        <v>54</v>
      </c>
      <c r="K236" s="63">
        <f t="shared" si="22"/>
        <v>8.8062068965517248</v>
      </c>
      <c r="L236" s="63">
        <f t="shared" si="23"/>
        <v>45.193793103448272</v>
      </c>
      <c r="M236" s="63">
        <v>54</v>
      </c>
    </row>
    <row r="237" spans="1:13">
      <c r="A237" s="12" t="s">
        <v>71</v>
      </c>
      <c r="B237" s="22" t="s">
        <v>20</v>
      </c>
      <c r="C237" s="53" t="s">
        <v>58</v>
      </c>
      <c r="D237" s="54" t="s">
        <v>96</v>
      </c>
      <c r="E237" s="22" t="str">
        <f t="shared" si="18"/>
        <v>AOUT</v>
      </c>
      <c r="F237" s="61">
        <v>42947</v>
      </c>
      <c r="G237" s="55">
        <v>42948</v>
      </c>
      <c r="H237" s="22">
        <f t="shared" si="19"/>
        <v>1</v>
      </c>
      <c r="I237" s="63">
        <f t="shared" si="20"/>
        <v>27.096774193548388</v>
      </c>
      <c r="J237" s="63">
        <f t="shared" si="21"/>
        <v>38</v>
      </c>
      <c r="K237" s="63">
        <f t="shared" si="22"/>
        <v>27.096774193548388</v>
      </c>
      <c r="L237" s="63">
        <f t="shared" si="23"/>
        <v>10.903225806451612</v>
      </c>
      <c r="M237" s="63">
        <v>38</v>
      </c>
    </row>
    <row r="238" spans="1:13">
      <c r="A238" s="12" t="s">
        <v>69</v>
      </c>
      <c r="B238" s="22" t="s">
        <v>20</v>
      </c>
      <c r="C238" s="53" t="s">
        <v>81</v>
      </c>
      <c r="D238" s="54" t="s">
        <v>91</v>
      </c>
      <c r="E238" s="22" t="str">
        <f t="shared" si="18"/>
        <v>AOUT</v>
      </c>
      <c r="F238" s="61">
        <v>42947</v>
      </c>
      <c r="G238" s="55">
        <v>42948</v>
      </c>
      <c r="H238" s="22">
        <f t="shared" si="19"/>
        <v>1</v>
      </c>
      <c r="I238" s="63">
        <f t="shared" si="20"/>
        <v>20.967741935483872</v>
      </c>
      <c r="J238" s="63">
        <f t="shared" si="21"/>
        <v>23</v>
      </c>
      <c r="K238" s="63">
        <f t="shared" si="22"/>
        <v>20.967741935483872</v>
      </c>
      <c r="L238" s="63">
        <f t="shared" si="23"/>
        <v>2.0322580645161281</v>
      </c>
      <c r="M238" s="63">
        <v>23</v>
      </c>
    </row>
    <row r="239" spans="1:13">
      <c r="A239" s="12" t="s">
        <v>76</v>
      </c>
      <c r="B239" s="22" t="s">
        <v>20</v>
      </c>
      <c r="C239" s="53" t="s">
        <v>58</v>
      </c>
      <c r="D239" s="54" t="s">
        <v>94</v>
      </c>
      <c r="E239" s="22" t="str">
        <f t="shared" si="18"/>
        <v>AOUT</v>
      </c>
      <c r="F239" s="61">
        <v>42947</v>
      </c>
      <c r="G239" s="55">
        <v>42948</v>
      </c>
      <c r="H239" s="22">
        <f t="shared" si="19"/>
        <v>1</v>
      </c>
      <c r="I239" s="63">
        <f t="shared" si="20"/>
        <v>0</v>
      </c>
      <c r="J239" s="63">
        <f t="shared" si="21"/>
        <v>50</v>
      </c>
      <c r="K239" s="63">
        <f t="shared" si="22"/>
        <v>0</v>
      </c>
      <c r="L239" s="63">
        <f t="shared" si="23"/>
        <v>50</v>
      </c>
      <c r="M239" s="63">
        <v>50</v>
      </c>
    </row>
    <row r="240" spans="1:13">
      <c r="A240" s="12" t="s">
        <v>65</v>
      </c>
      <c r="B240" s="22" t="s">
        <v>20</v>
      </c>
      <c r="C240" s="53" t="s">
        <v>58</v>
      </c>
      <c r="D240" s="54" t="s">
        <v>93</v>
      </c>
      <c r="E240" s="22" t="str">
        <f t="shared" si="18"/>
        <v>AOUT</v>
      </c>
      <c r="F240" s="61">
        <v>42948</v>
      </c>
      <c r="G240" s="55">
        <v>42948</v>
      </c>
      <c r="H240" s="22">
        <f t="shared" si="19"/>
        <v>0</v>
      </c>
      <c r="I240" s="63">
        <f t="shared" si="20"/>
        <v>20.161290322580644</v>
      </c>
      <c r="J240" s="63">
        <f t="shared" si="21"/>
        <v>0</v>
      </c>
      <c r="K240" s="63">
        <f t="shared" si="22"/>
        <v>0</v>
      </c>
      <c r="L240" s="63">
        <f t="shared" si="23"/>
        <v>0</v>
      </c>
      <c r="M240" s="63">
        <v>0</v>
      </c>
    </row>
    <row r="241" spans="1:13">
      <c r="A241" s="12" t="s">
        <v>70</v>
      </c>
      <c r="B241" s="22" t="s">
        <v>20</v>
      </c>
      <c r="C241" s="53" t="s">
        <v>58</v>
      </c>
      <c r="D241" s="54" t="s">
        <v>84</v>
      </c>
      <c r="E241" s="22" t="str">
        <f t="shared" si="18"/>
        <v>AOUT</v>
      </c>
      <c r="F241" s="61">
        <v>42948</v>
      </c>
      <c r="G241" s="55">
        <v>42948</v>
      </c>
      <c r="H241" s="22">
        <f t="shared" si="19"/>
        <v>0</v>
      </c>
      <c r="I241" s="63">
        <f t="shared" si="20"/>
        <v>13</v>
      </c>
      <c r="J241" s="63">
        <f t="shared" si="21"/>
        <v>0</v>
      </c>
      <c r="K241" s="63">
        <f t="shared" si="22"/>
        <v>0</v>
      </c>
      <c r="L241" s="63">
        <f t="shared" si="23"/>
        <v>0</v>
      </c>
      <c r="M241" s="63">
        <v>0</v>
      </c>
    </row>
    <row r="242" spans="1:13">
      <c r="A242" s="12" t="s">
        <v>74</v>
      </c>
      <c r="B242" s="22" t="s">
        <v>20</v>
      </c>
      <c r="C242" s="53" t="s">
        <v>58</v>
      </c>
      <c r="D242" s="54" t="s">
        <v>106</v>
      </c>
      <c r="E242" s="22" t="str">
        <f t="shared" si="18"/>
        <v>AOUT</v>
      </c>
      <c r="F242" s="61">
        <v>42948</v>
      </c>
      <c r="G242" s="55">
        <v>42948</v>
      </c>
      <c r="H242" s="22">
        <f t="shared" si="19"/>
        <v>0</v>
      </c>
      <c r="I242" s="63">
        <f t="shared" si="20"/>
        <v>0</v>
      </c>
      <c r="J242" s="63">
        <f t="shared" si="21"/>
        <v>0</v>
      </c>
      <c r="K242" s="63">
        <f t="shared" si="22"/>
        <v>0</v>
      </c>
      <c r="L242" s="63">
        <f t="shared" si="23"/>
        <v>0</v>
      </c>
      <c r="M242" s="63">
        <v>0</v>
      </c>
    </row>
    <row r="243" spans="1:13">
      <c r="A243" s="12" t="s">
        <v>73</v>
      </c>
      <c r="B243" s="22" t="s">
        <v>20</v>
      </c>
      <c r="C243" s="53" t="s">
        <v>58</v>
      </c>
      <c r="D243" s="54" t="s">
        <v>103</v>
      </c>
      <c r="E243" s="22" t="str">
        <f t="shared" si="18"/>
        <v>AOUT</v>
      </c>
      <c r="F243" s="61">
        <v>42948</v>
      </c>
      <c r="G243" s="55">
        <v>42948</v>
      </c>
      <c r="H243" s="22">
        <f t="shared" si="19"/>
        <v>0</v>
      </c>
      <c r="I243" s="63">
        <f t="shared" si="20"/>
        <v>0</v>
      </c>
      <c r="J243" s="63">
        <f t="shared" si="21"/>
        <v>0</v>
      </c>
      <c r="K243" s="63">
        <f t="shared" si="22"/>
        <v>0</v>
      </c>
      <c r="L243" s="63">
        <f t="shared" si="23"/>
        <v>0</v>
      </c>
      <c r="M243" s="63">
        <v>0</v>
      </c>
    </row>
    <row r="244" spans="1:13">
      <c r="A244" s="12" t="s">
        <v>64</v>
      </c>
      <c r="B244" s="22" t="s">
        <v>20</v>
      </c>
      <c r="C244" s="53" t="s">
        <v>58</v>
      </c>
      <c r="D244" s="54" t="s">
        <v>93</v>
      </c>
      <c r="E244" s="22" t="str">
        <f t="shared" si="18"/>
        <v>AOUT</v>
      </c>
      <c r="F244" s="61">
        <v>42948</v>
      </c>
      <c r="G244" s="55">
        <v>42950</v>
      </c>
      <c r="H244" s="22">
        <f t="shared" si="19"/>
        <v>2</v>
      </c>
      <c r="I244" s="63">
        <f t="shared" si="20"/>
        <v>25.806451612903224</v>
      </c>
      <c r="J244" s="63">
        <f t="shared" si="21"/>
        <v>45</v>
      </c>
      <c r="K244" s="63">
        <f t="shared" si="22"/>
        <v>51.612903225806448</v>
      </c>
      <c r="L244" s="63">
        <f t="shared" si="23"/>
        <v>38.387096774193552</v>
      </c>
      <c r="M244" s="63">
        <v>90</v>
      </c>
    </row>
    <row r="245" spans="1:13">
      <c r="A245" s="12" t="s">
        <v>65</v>
      </c>
      <c r="B245" s="22" t="s">
        <v>20</v>
      </c>
      <c r="C245" s="53" t="s">
        <v>58</v>
      </c>
      <c r="D245" s="54" t="s">
        <v>93</v>
      </c>
      <c r="E245" s="22" t="str">
        <f t="shared" si="18"/>
        <v>AOUT</v>
      </c>
      <c r="F245" s="61">
        <v>42948</v>
      </c>
      <c r="G245" s="55">
        <v>42948</v>
      </c>
      <c r="H245" s="22">
        <f t="shared" si="19"/>
        <v>0</v>
      </c>
      <c r="I245" s="63">
        <f t="shared" si="20"/>
        <v>20.161290322580644</v>
      </c>
      <c r="J245" s="63">
        <f t="shared" si="21"/>
        <v>0</v>
      </c>
      <c r="K245" s="63">
        <f t="shared" si="22"/>
        <v>0</v>
      </c>
      <c r="L245" s="63">
        <f t="shared" si="23"/>
        <v>0</v>
      </c>
      <c r="M245" s="63">
        <v>0</v>
      </c>
    </row>
    <row r="246" spans="1:13">
      <c r="A246" s="12" t="s">
        <v>65</v>
      </c>
      <c r="B246" s="22" t="s">
        <v>20</v>
      </c>
      <c r="C246" s="53" t="s">
        <v>58</v>
      </c>
      <c r="D246" s="54" t="s">
        <v>94</v>
      </c>
      <c r="E246" s="22" t="str">
        <f t="shared" si="18"/>
        <v>AOUT</v>
      </c>
      <c r="F246" s="61">
        <v>42948</v>
      </c>
      <c r="G246" s="55">
        <v>42948</v>
      </c>
      <c r="H246" s="22">
        <f t="shared" si="19"/>
        <v>0</v>
      </c>
      <c r="I246" s="63">
        <f t="shared" si="20"/>
        <v>20.161290322580644</v>
      </c>
      <c r="J246" s="63">
        <f t="shared" si="21"/>
        <v>0</v>
      </c>
      <c r="K246" s="63">
        <f t="shared" si="22"/>
        <v>0</v>
      </c>
      <c r="L246" s="63">
        <f t="shared" si="23"/>
        <v>0</v>
      </c>
      <c r="M246" s="63">
        <v>0</v>
      </c>
    </row>
    <row r="247" spans="1:13">
      <c r="A247" s="12" t="s">
        <v>65</v>
      </c>
      <c r="B247" s="22" t="s">
        <v>20</v>
      </c>
      <c r="C247" s="53" t="s">
        <v>58</v>
      </c>
      <c r="D247" s="54" t="s">
        <v>95</v>
      </c>
      <c r="E247" s="22" t="str">
        <f t="shared" si="18"/>
        <v>AOUT</v>
      </c>
      <c r="F247" s="61">
        <v>42948</v>
      </c>
      <c r="G247" s="55">
        <v>42948</v>
      </c>
      <c r="H247" s="22">
        <f t="shared" si="19"/>
        <v>0</v>
      </c>
      <c r="I247" s="63">
        <f t="shared" si="20"/>
        <v>20.161290322580644</v>
      </c>
      <c r="J247" s="63">
        <f t="shared" si="21"/>
        <v>0</v>
      </c>
      <c r="K247" s="63">
        <f t="shared" si="22"/>
        <v>0</v>
      </c>
      <c r="L247" s="63">
        <f t="shared" si="23"/>
        <v>0</v>
      </c>
      <c r="M247" s="63">
        <v>0</v>
      </c>
    </row>
    <row r="248" spans="1:13">
      <c r="A248" s="12" t="s">
        <v>65</v>
      </c>
      <c r="B248" s="22" t="s">
        <v>20</v>
      </c>
      <c r="C248" s="53" t="s">
        <v>58</v>
      </c>
      <c r="D248" s="54" t="s">
        <v>96</v>
      </c>
      <c r="E248" s="22" t="str">
        <f t="shared" si="18"/>
        <v>AOUT</v>
      </c>
      <c r="F248" s="61">
        <v>42948</v>
      </c>
      <c r="G248" s="55">
        <v>42948</v>
      </c>
      <c r="H248" s="22">
        <f t="shared" si="19"/>
        <v>0</v>
      </c>
      <c r="I248" s="63">
        <f t="shared" si="20"/>
        <v>20.161290322580644</v>
      </c>
      <c r="J248" s="63">
        <f t="shared" si="21"/>
        <v>0</v>
      </c>
      <c r="K248" s="63">
        <f t="shared" si="22"/>
        <v>0</v>
      </c>
      <c r="L248" s="63">
        <f t="shared" si="23"/>
        <v>0</v>
      </c>
      <c r="M248" s="63">
        <v>0</v>
      </c>
    </row>
    <row r="249" spans="1:13">
      <c r="A249" s="12" t="s">
        <v>65</v>
      </c>
      <c r="B249" s="22" t="s">
        <v>20</v>
      </c>
      <c r="C249" s="53" t="s">
        <v>58</v>
      </c>
      <c r="D249" s="54" t="s">
        <v>97</v>
      </c>
      <c r="E249" s="22" t="str">
        <f t="shared" si="18"/>
        <v>AOUT</v>
      </c>
      <c r="F249" s="61">
        <v>42948</v>
      </c>
      <c r="G249" s="55">
        <v>42948</v>
      </c>
      <c r="H249" s="22">
        <f t="shared" si="19"/>
        <v>0</v>
      </c>
      <c r="I249" s="63">
        <f t="shared" si="20"/>
        <v>20.161290322580644</v>
      </c>
      <c r="J249" s="63">
        <f t="shared" si="21"/>
        <v>0</v>
      </c>
      <c r="K249" s="63">
        <f t="shared" si="22"/>
        <v>0</v>
      </c>
      <c r="L249" s="63">
        <f t="shared" si="23"/>
        <v>0</v>
      </c>
      <c r="M249" s="63">
        <v>0</v>
      </c>
    </row>
    <row r="250" spans="1:13">
      <c r="A250" s="12" t="s">
        <v>65</v>
      </c>
      <c r="B250" s="22" t="s">
        <v>20</v>
      </c>
      <c r="C250" s="53" t="s">
        <v>58</v>
      </c>
      <c r="D250" s="54" t="s">
        <v>98</v>
      </c>
      <c r="E250" s="22" t="str">
        <f t="shared" si="18"/>
        <v>AOUT</v>
      </c>
      <c r="F250" s="61">
        <v>42948</v>
      </c>
      <c r="G250" s="55">
        <v>42948</v>
      </c>
      <c r="H250" s="22">
        <f t="shared" si="19"/>
        <v>0</v>
      </c>
      <c r="I250" s="63">
        <f t="shared" si="20"/>
        <v>20.161290322580644</v>
      </c>
      <c r="J250" s="63">
        <f t="shared" si="21"/>
        <v>0</v>
      </c>
      <c r="K250" s="63">
        <f t="shared" si="22"/>
        <v>0</v>
      </c>
      <c r="L250" s="63">
        <f t="shared" si="23"/>
        <v>0</v>
      </c>
      <c r="M250" s="63">
        <v>0</v>
      </c>
    </row>
    <row r="251" spans="1:13">
      <c r="A251" s="12" t="s">
        <v>65</v>
      </c>
      <c r="B251" s="22" t="s">
        <v>20</v>
      </c>
      <c r="C251" s="53" t="s">
        <v>58</v>
      </c>
      <c r="D251" s="54" t="s">
        <v>99</v>
      </c>
      <c r="E251" s="22" t="str">
        <f t="shared" si="18"/>
        <v>AOUT</v>
      </c>
      <c r="F251" s="61">
        <v>42948</v>
      </c>
      <c r="G251" s="55">
        <v>42948</v>
      </c>
      <c r="H251" s="22">
        <f t="shared" si="19"/>
        <v>0</v>
      </c>
      <c r="I251" s="63">
        <f t="shared" si="20"/>
        <v>20.161290322580644</v>
      </c>
      <c r="J251" s="63">
        <f t="shared" si="21"/>
        <v>0</v>
      </c>
      <c r="K251" s="63">
        <f t="shared" si="22"/>
        <v>0</v>
      </c>
      <c r="L251" s="63">
        <f t="shared" si="23"/>
        <v>0</v>
      </c>
      <c r="M251" s="63">
        <v>0</v>
      </c>
    </row>
    <row r="252" spans="1:13">
      <c r="A252" s="12" t="s">
        <v>65</v>
      </c>
      <c r="B252" s="22" t="s">
        <v>20</v>
      </c>
      <c r="C252" s="53" t="s">
        <v>58</v>
      </c>
      <c r="D252" s="54" t="s">
        <v>100</v>
      </c>
      <c r="E252" s="22" t="str">
        <f t="shared" si="18"/>
        <v>AOUT</v>
      </c>
      <c r="F252" s="61">
        <v>42948</v>
      </c>
      <c r="G252" s="55">
        <v>42950</v>
      </c>
      <c r="H252" s="22">
        <f t="shared" si="19"/>
        <v>2</v>
      </c>
      <c r="I252" s="63">
        <f t="shared" si="20"/>
        <v>20.161290322580644</v>
      </c>
      <c r="J252" s="63">
        <f t="shared" si="21"/>
        <v>42</v>
      </c>
      <c r="K252" s="63">
        <f t="shared" si="22"/>
        <v>40.322580645161288</v>
      </c>
      <c r="L252" s="63">
        <f t="shared" si="23"/>
        <v>43.677419354838712</v>
      </c>
      <c r="M252" s="63">
        <v>84</v>
      </c>
    </row>
    <row r="253" spans="1:13">
      <c r="A253" s="12" t="s">
        <v>70</v>
      </c>
      <c r="B253" s="22" t="s">
        <v>20</v>
      </c>
      <c r="C253" s="53" t="s">
        <v>58</v>
      </c>
      <c r="D253" s="54" t="s">
        <v>84</v>
      </c>
      <c r="E253" s="22" t="str">
        <f t="shared" si="18"/>
        <v>AOUT</v>
      </c>
      <c r="F253" s="61">
        <v>42948</v>
      </c>
      <c r="G253" s="55">
        <v>42948</v>
      </c>
      <c r="H253" s="22">
        <f t="shared" si="19"/>
        <v>0</v>
      </c>
      <c r="I253" s="63">
        <f t="shared" si="20"/>
        <v>13</v>
      </c>
      <c r="J253" s="63">
        <f t="shared" si="21"/>
        <v>0</v>
      </c>
      <c r="K253" s="63">
        <f t="shared" si="22"/>
        <v>0</v>
      </c>
      <c r="L253" s="63">
        <f t="shared" si="23"/>
        <v>0</v>
      </c>
      <c r="M253" s="63">
        <v>0</v>
      </c>
    </row>
    <row r="254" spans="1:13">
      <c r="A254" s="12" t="s">
        <v>70</v>
      </c>
      <c r="B254" s="22" t="s">
        <v>20</v>
      </c>
      <c r="C254" s="53" t="s">
        <v>58</v>
      </c>
      <c r="D254" s="54" t="s">
        <v>85</v>
      </c>
      <c r="E254" s="22" t="str">
        <f t="shared" si="18"/>
        <v>AOUT</v>
      </c>
      <c r="F254" s="61">
        <v>42948</v>
      </c>
      <c r="G254" s="55">
        <v>42948</v>
      </c>
      <c r="H254" s="22">
        <f t="shared" si="19"/>
        <v>0</v>
      </c>
      <c r="I254" s="63">
        <f t="shared" si="20"/>
        <v>13</v>
      </c>
      <c r="J254" s="63">
        <f t="shared" si="21"/>
        <v>0</v>
      </c>
      <c r="K254" s="63">
        <f t="shared" si="22"/>
        <v>0</v>
      </c>
      <c r="L254" s="63">
        <f t="shared" si="23"/>
        <v>0</v>
      </c>
      <c r="M254" s="63">
        <v>0</v>
      </c>
    </row>
    <row r="255" spans="1:13">
      <c r="A255" s="12" t="s">
        <v>70</v>
      </c>
      <c r="B255" s="22" t="s">
        <v>20</v>
      </c>
      <c r="C255" s="53" t="s">
        <v>58</v>
      </c>
      <c r="D255" s="54" t="s">
        <v>86</v>
      </c>
      <c r="E255" s="22" t="str">
        <f t="shared" si="18"/>
        <v>AOUT</v>
      </c>
      <c r="F255" s="61">
        <v>42948</v>
      </c>
      <c r="G255" s="55">
        <v>42948</v>
      </c>
      <c r="H255" s="22">
        <f t="shared" si="19"/>
        <v>0</v>
      </c>
      <c r="I255" s="63">
        <f t="shared" si="20"/>
        <v>13</v>
      </c>
      <c r="J255" s="63">
        <f t="shared" si="21"/>
        <v>0</v>
      </c>
      <c r="K255" s="63">
        <f t="shared" si="22"/>
        <v>0</v>
      </c>
      <c r="L255" s="63">
        <f t="shared" si="23"/>
        <v>0</v>
      </c>
      <c r="M255" s="63">
        <v>0</v>
      </c>
    </row>
    <row r="256" spans="1:13">
      <c r="A256" s="12" t="s">
        <v>70</v>
      </c>
      <c r="B256" s="22" t="s">
        <v>20</v>
      </c>
      <c r="C256" s="53" t="s">
        <v>58</v>
      </c>
      <c r="D256" s="54" t="s">
        <v>87</v>
      </c>
      <c r="E256" s="22" t="str">
        <f t="shared" si="18"/>
        <v>AOUT</v>
      </c>
      <c r="F256" s="61">
        <v>42948</v>
      </c>
      <c r="G256" s="55">
        <v>42948</v>
      </c>
      <c r="H256" s="22">
        <f t="shared" si="19"/>
        <v>0</v>
      </c>
      <c r="I256" s="63">
        <f t="shared" si="20"/>
        <v>13</v>
      </c>
      <c r="J256" s="63">
        <f t="shared" si="21"/>
        <v>0</v>
      </c>
      <c r="K256" s="63">
        <f t="shared" si="22"/>
        <v>0</v>
      </c>
      <c r="L256" s="63">
        <f t="shared" si="23"/>
        <v>0</v>
      </c>
      <c r="M256" s="63">
        <v>0</v>
      </c>
    </row>
    <row r="257" spans="1:13">
      <c r="A257" s="12" t="s">
        <v>70</v>
      </c>
      <c r="B257" s="22" t="s">
        <v>20</v>
      </c>
      <c r="C257" s="53" t="s">
        <v>58</v>
      </c>
      <c r="D257" s="54" t="s">
        <v>88</v>
      </c>
      <c r="E257" s="22" t="str">
        <f t="shared" si="18"/>
        <v>AOUT</v>
      </c>
      <c r="F257" s="61">
        <v>42948</v>
      </c>
      <c r="G257" s="55">
        <v>42948</v>
      </c>
      <c r="H257" s="22">
        <f t="shared" si="19"/>
        <v>0</v>
      </c>
      <c r="I257" s="63">
        <f t="shared" si="20"/>
        <v>13</v>
      </c>
      <c r="J257" s="63">
        <f t="shared" si="21"/>
        <v>0</v>
      </c>
      <c r="K257" s="63">
        <f t="shared" si="22"/>
        <v>0</v>
      </c>
      <c r="L257" s="63">
        <f t="shared" si="23"/>
        <v>0</v>
      </c>
      <c r="M257" s="63">
        <v>0</v>
      </c>
    </row>
    <row r="258" spans="1:13">
      <c r="A258" s="12" t="s">
        <v>70</v>
      </c>
      <c r="B258" s="22" t="s">
        <v>20</v>
      </c>
      <c r="C258" s="53" t="s">
        <v>58</v>
      </c>
      <c r="D258" s="54" t="s">
        <v>89</v>
      </c>
      <c r="E258" s="22" t="str">
        <f t="shared" ref="E258:E321" si="24">IF(G258="","",CHOOSE(MONTH(G258),"JANVIER","FEVRIER","MARS","AVRIL","MAI","JUIN","JUILLET","AOUT","SEPTEMBRE","OCTOBRE","NOVEMBRE","DECEMBRE"))</f>
        <v>AOUT</v>
      </c>
      <c r="F258" s="61">
        <v>42948</v>
      </c>
      <c r="G258" s="55">
        <v>42948</v>
      </c>
      <c r="H258" s="22">
        <f t="shared" ref="H258:H321" si="25">G258-F258</f>
        <v>0</v>
      </c>
      <c r="I258" s="63">
        <f t="shared" ref="I258:I321" si="26">CoûtNuit(A258,E258)</f>
        <v>13</v>
      </c>
      <c r="J258" s="63">
        <f t="shared" ref="J258:J321" si="27">IF(H258&lt;&gt;0,M258/H258,0)</f>
        <v>0</v>
      </c>
      <c r="K258" s="63">
        <f t="shared" ref="K258:K321" si="28">I258*H258</f>
        <v>0</v>
      </c>
      <c r="L258" s="63">
        <f t="shared" ref="L258:L321" si="29">M258-K258</f>
        <v>0</v>
      </c>
      <c r="M258" s="63">
        <v>0</v>
      </c>
    </row>
    <row r="259" spans="1:13">
      <c r="A259" s="12" t="s">
        <v>70</v>
      </c>
      <c r="B259" s="22" t="s">
        <v>20</v>
      </c>
      <c r="C259" s="53" t="s">
        <v>58</v>
      </c>
      <c r="D259" s="54" t="s">
        <v>90</v>
      </c>
      <c r="E259" s="22" t="str">
        <f t="shared" si="24"/>
        <v>AOUT</v>
      </c>
      <c r="F259" s="61">
        <v>42948</v>
      </c>
      <c r="G259" s="55">
        <v>42948</v>
      </c>
      <c r="H259" s="22">
        <f t="shared" si="25"/>
        <v>0</v>
      </c>
      <c r="I259" s="63">
        <f t="shared" si="26"/>
        <v>13</v>
      </c>
      <c r="J259" s="63">
        <f t="shared" si="27"/>
        <v>0</v>
      </c>
      <c r="K259" s="63">
        <f t="shared" si="28"/>
        <v>0</v>
      </c>
      <c r="L259" s="63">
        <f t="shared" si="29"/>
        <v>0</v>
      </c>
      <c r="M259" s="63">
        <v>0</v>
      </c>
    </row>
    <row r="260" spans="1:13">
      <c r="A260" s="12" t="s">
        <v>70</v>
      </c>
      <c r="B260" s="22" t="s">
        <v>20</v>
      </c>
      <c r="C260" s="53" t="s">
        <v>58</v>
      </c>
      <c r="D260" s="54" t="s">
        <v>91</v>
      </c>
      <c r="E260" s="22" t="str">
        <f t="shared" si="24"/>
        <v>AOUT</v>
      </c>
      <c r="F260" s="61">
        <v>42948</v>
      </c>
      <c r="G260" s="55">
        <v>42953</v>
      </c>
      <c r="H260" s="22">
        <f t="shared" si="25"/>
        <v>5</v>
      </c>
      <c r="I260" s="63">
        <f t="shared" si="26"/>
        <v>13</v>
      </c>
      <c r="J260" s="63">
        <f t="shared" si="27"/>
        <v>41</v>
      </c>
      <c r="K260" s="63">
        <f t="shared" si="28"/>
        <v>65</v>
      </c>
      <c r="L260" s="63">
        <f t="shared" si="29"/>
        <v>140</v>
      </c>
      <c r="M260" s="63">
        <v>205</v>
      </c>
    </row>
    <row r="261" spans="1:13">
      <c r="A261" s="12" t="s">
        <v>68</v>
      </c>
      <c r="B261" s="22" t="s">
        <v>20</v>
      </c>
      <c r="C261" s="53" t="s">
        <v>59</v>
      </c>
      <c r="D261" s="54" t="s">
        <v>102</v>
      </c>
      <c r="E261" s="22" t="str">
        <f t="shared" si="24"/>
        <v>AOUT</v>
      </c>
      <c r="F261" s="61">
        <v>42948</v>
      </c>
      <c r="G261" s="55">
        <v>42951</v>
      </c>
      <c r="H261" s="22">
        <f t="shared" si="25"/>
        <v>3</v>
      </c>
      <c r="I261" s="63">
        <f t="shared" si="26"/>
        <v>8.8062068965517248</v>
      </c>
      <c r="J261" s="63">
        <f t="shared" si="27"/>
        <v>54</v>
      </c>
      <c r="K261" s="63">
        <f t="shared" si="28"/>
        <v>26.418620689655175</v>
      </c>
      <c r="L261" s="63">
        <f t="shared" si="29"/>
        <v>135.58137931034483</v>
      </c>
      <c r="M261" s="63">
        <v>162</v>
      </c>
    </row>
    <row r="262" spans="1:13">
      <c r="A262" s="12" t="s">
        <v>71</v>
      </c>
      <c r="B262" s="22" t="s">
        <v>20</v>
      </c>
      <c r="C262" s="53" t="s">
        <v>58</v>
      </c>
      <c r="D262" s="54" t="s">
        <v>97</v>
      </c>
      <c r="E262" s="22" t="str">
        <f t="shared" si="24"/>
        <v>AOUT</v>
      </c>
      <c r="F262" s="61">
        <v>42948</v>
      </c>
      <c r="G262" s="55">
        <v>42959</v>
      </c>
      <c r="H262" s="22">
        <f t="shared" si="25"/>
        <v>11</v>
      </c>
      <c r="I262" s="63">
        <f t="shared" si="26"/>
        <v>27.096774193548388</v>
      </c>
      <c r="J262" s="63">
        <f t="shared" si="27"/>
        <v>38</v>
      </c>
      <c r="K262" s="63">
        <f t="shared" si="28"/>
        <v>298.06451612903226</v>
      </c>
      <c r="L262" s="63">
        <f t="shared" si="29"/>
        <v>119.93548387096774</v>
      </c>
      <c r="M262" s="63">
        <v>418</v>
      </c>
    </row>
    <row r="263" spans="1:13">
      <c r="A263" s="12" t="s">
        <v>69</v>
      </c>
      <c r="B263" s="22" t="s">
        <v>20</v>
      </c>
      <c r="C263" s="53" t="s">
        <v>81</v>
      </c>
      <c r="D263" s="54" t="s">
        <v>92</v>
      </c>
      <c r="E263" s="22" t="str">
        <f t="shared" si="24"/>
        <v>AOUT</v>
      </c>
      <c r="F263" s="61">
        <v>42948</v>
      </c>
      <c r="G263" s="55">
        <v>42950</v>
      </c>
      <c r="H263" s="22">
        <f t="shared" si="25"/>
        <v>2</v>
      </c>
      <c r="I263" s="63">
        <f t="shared" si="26"/>
        <v>20.967741935483872</v>
      </c>
      <c r="J263" s="63">
        <f t="shared" si="27"/>
        <v>23</v>
      </c>
      <c r="K263" s="63">
        <f t="shared" si="28"/>
        <v>41.935483870967744</v>
      </c>
      <c r="L263" s="63">
        <f t="shared" si="29"/>
        <v>4.0645161290322562</v>
      </c>
      <c r="M263" s="63">
        <v>46</v>
      </c>
    </row>
    <row r="264" spans="1:13">
      <c r="A264" s="12" t="s">
        <v>72</v>
      </c>
      <c r="B264" s="22" t="s">
        <v>20</v>
      </c>
      <c r="C264" s="53" t="s">
        <v>58</v>
      </c>
      <c r="D264" s="54" t="s">
        <v>106</v>
      </c>
      <c r="E264" s="22" t="str">
        <f t="shared" si="24"/>
        <v>AOUT</v>
      </c>
      <c r="F264" s="61">
        <v>42948</v>
      </c>
      <c r="G264" s="55">
        <v>42951</v>
      </c>
      <c r="H264" s="22">
        <f t="shared" si="25"/>
        <v>3</v>
      </c>
      <c r="I264" s="63">
        <f t="shared" si="26"/>
        <v>0</v>
      </c>
      <c r="J264" s="63">
        <f t="shared" si="27"/>
        <v>83.333333333333329</v>
      </c>
      <c r="K264" s="63">
        <f t="shared" si="28"/>
        <v>0</v>
      </c>
      <c r="L264" s="63">
        <f t="shared" si="29"/>
        <v>250</v>
      </c>
      <c r="M264" s="63">
        <v>250</v>
      </c>
    </row>
    <row r="265" spans="1:13">
      <c r="A265" s="12" t="s">
        <v>74</v>
      </c>
      <c r="B265" s="22" t="s">
        <v>20</v>
      </c>
      <c r="C265" s="53" t="s">
        <v>58</v>
      </c>
      <c r="D265" s="54" t="s">
        <v>106</v>
      </c>
      <c r="E265" s="22" t="str">
        <f t="shared" si="24"/>
        <v>AOUT</v>
      </c>
      <c r="F265" s="61">
        <v>42948</v>
      </c>
      <c r="G265" s="55">
        <v>42948</v>
      </c>
      <c r="H265" s="22">
        <f t="shared" si="25"/>
        <v>0</v>
      </c>
      <c r="I265" s="63">
        <f t="shared" si="26"/>
        <v>0</v>
      </c>
      <c r="J265" s="63">
        <f t="shared" si="27"/>
        <v>0</v>
      </c>
      <c r="K265" s="63">
        <f t="shared" si="28"/>
        <v>0</v>
      </c>
      <c r="L265" s="63">
        <f t="shared" si="29"/>
        <v>0</v>
      </c>
      <c r="M265" s="63">
        <v>0</v>
      </c>
    </row>
    <row r="266" spans="1:13">
      <c r="A266" s="12" t="s">
        <v>74</v>
      </c>
      <c r="B266" s="22" t="s">
        <v>20</v>
      </c>
      <c r="C266" s="53" t="s">
        <v>58</v>
      </c>
      <c r="D266" s="54" t="s">
        <v>107</v>
      </c>
      <c r="E266" s="22" t="str">
        <f t="shared" si="24"/>
        <v>AOUT</v>
      </c>
      <c r="F266" s="61">
        <v>42948</v>
      </c>
      <c r="G266" s="55">
        <v>42948</v>
      </c>
      <c r="H266" s="22">
        <f t="shared" si="25"/>
        <v>0</v>
      </c>
      <c r="I266" s="63">
        <f t="shared" si="26"/>
        <v>0</v>
      </c>
      <c r="J266" s="63">
        <f t="shared" si="27"/>
        <v>0</v>
      </c>
      <c r="K266" s="63">
        <f t="shared" si="28"/>
        <v>0</v>
      </c>
      <c r="L266" s="63">
        <f t="shared" si="29"/>
        <v>0</v>
      </c>
      <c r="M266" s="63">
        <v>0</v>
      </c>
    </row>
    <row r="267" spans="1:13">
      <c r="A267" s="12" t="s">
        <v>74</v>
      </c>
      <c r="B267" s="22" t="s">
        <v>20</v>
      </c>
      <c r="C267" s="53" t="s">
        <v>58</v>
      </c>
      <c r="D267" s="52" t="s">
        <v>82</v>
      </c>
      <c r="E267" s="22" t="str">
        <f t="shared" si="24"/>
        <v>AOUT</v>
      </c>
      <c r="F267" s="61">
        <v>42948</v>
      </c>
      <c r="G267" s="55">
        <v>42948</v>
      </c>
      <c r="H267" s="22">
        <f t="shared" si="25"/>
        <v>0</v>
      </c>
      <c r="I267" s="63">
        <f t="shared" si="26"/>
        <v>0</v>
      </c>
      <c r="J267" s="63">
        <f t="shared" si="27"/>
        <v>0</v>
      </c>
      <c r="K267" s="63">
        <f t="shared" si="28"/>
        <v>0</v>
      </c>
      <c r="L267" s="63">
        <f t="shared" si="29"/>
        <v>0</v>
      </c>
      <c r="M267" s="63">
        <v>0</v>
      </c>
    </row>
    <row r="268" spans="1:13">
      <c r="A268" s="12" t="s">
        <v>74</v>
      </c>
      <c r="B268" s="22" t="s">
        <v>20</v>
      </c>
      <c r="C268" s="53" t="s">
        <v>58</v>
      </c>
      <c r="D268" s="54" t="s">
        <v>83</v>
      </c>
      <c r="E268" s="22" t="str">
        <f t="shared" si="24"/>
        <v>AOUT</v>
      </c>
      <c r="F268" s="61">
        <v>42948</v>
      </c>
      <c r="G268" s="55">
        <v>42948</v>
      </c>
      <c r="H268" s="22">
        <f t="shared" si="25"/>
        <v>0</v>
      </c>
      <c r="I268" s="63">
        <f t="shared" si="26"/>
        <v>0</v>
      </c>
      <c r="J268" s="63">
        <f t="shared" si="27"/>
        <v>0</v>
      </c>
      <c r="K268" s="63">
        <f t="shared" si="28"/>
        <v>0</v>
      </c>
      <c r="L268" s="63">
        <f t="shared" si="29"/>
        <v>0</v>
      </c>
      <c r="M268" s="63">
        <v>0</v>
      </c>
    </row>
    <row r="269" spans="1:13">
      <c r="A269" s="12" t="s">
        <v>74</v>
      </c>
      <c r="B269" s="22" t="s">
        <v>20</v>
      </c>
      <c r="C269" s="53" t="s">
        <v>58</v>
      </c>
      <c r="D269" s="54" t="s">
        <v>84</v>
      </c>
      <c r="E269" s="22" t="str">
        <f t="shared" si="24"/>
        <v>AOUT</v>
      </c>
      <c r="F269" s="61">
        <v>42948</v>
      </c>
      <c r="G269" s="55">
        <v>42948</v>
      </c>
      <c r="H269" s="22">
        <f t="shared" si="25"/>
        <v>0</v>
      </c>
      <c r="I269" s="63">
        <f t="shared" si="26"/>
        <v>0</v>
      </c>
      <c r="J269" s="63">
        <f t="shared" si="27"/>
        <v>0</v>
      </c>
      <c r="K269" s="63">
        <f t="shared" si="28"/>
        <v>0</v>
      </c>
      <c r="L269" s="63">
        <f t="shared" si="29"/>
        <v>0</v>
      </c>
      <c r="M269" s="63">
        <v>0</v>
      </c>
    </row>
    <row r="270" spans="1:13">
      <c r="A270" s="12" t="s">
        <v>74</v>
      </c>
      <c r="B270" s="22" t="s">
        <v>20</v>
      </c>
      <c r="C270" s="53" t="s">
        <v>58</v>
      </c>
      <c r="D270" s="54" t="s">
        <v>85</v>
      </c>
      <c r="E270" s="22" t="str">
        <f t="shared" si="24"/>
        <v>AOUT</v>
      </c>
      <c r="F270" s="61">
        <v>42948</v>
      </c>
      <c r="G270" s="55">
        <v>42948</v>
      </c>
      <c r="H270" s="22">
        <f t="shared" si="25"/>
        <v>0</v>
      </c>
      <c r="I270" s="63">
        <f t="shared" si="26"/>
        <v>0</v>
      </c>
      <c r="J270" s="63">
        <f t="shared" si="27"/>
        <v>0</v>
      </c>
      <c r="K270" s="63">
        <f t="shared" si="28"/>
        <v>0</v>
      </c>
      <c r="L270" s="63">
        <f t="shared" si="29"/>
        <v>0</v>
      </c>
      <c r="M270" s="63">
        <v>0</v>
      </c>
    </row>
    <row r="271" spans="1:13">
      <c r="A271" s="12" t="s">
        <v>74</v>
      </c>
      <c r="B271" s="22" t="s">
        <v>20</v>
      </c>
      <c r="C271" s="53" t="s">
        <v>58</v>
      </c>
      <c r="D271" s="54" t="s">
        <v>86</v>
      </c>
      <c r="E271" s="22" t="str">
        <f t="shared" si="24"/>
        <v>AOUT</v>
      </c>
      <c r="F271" s="61">
        <v>42948</v>
      </c>
      <c r="G271" s="55">
        <v>42948</v>
      </c>
      <c r="H271" s="22">
        <f t="shared" si="25"/>
        <v>0</v>
      </c>
      <c r="I271" s="63">
        <f t="shared" si="26"/>
        <v>0</v>
      </c>
      <c r="J271" s="63">
        <f t="shared" si="27"/>
        <v>0</v>
      </c>
      <c r="K271" s="63">
        <f t="shared" si="28"/>
        <v>0</v>
      </c>
      <c r="L271" s="63">
        <f t="shared" si="29"/>
        <v>0</v>
      </c>
      <c r="M271" s="63">
        <v>0</v>
      </c>
    </row>
    <row r="272" spans="1:13">
      <c r="A272" s="12" t="s">
        <v>74</v>
      </c>
      <c r="B272" s="22" t="s">
        <v>20</v>
      </c>
      <c r="C272" s="53" t="s">
        <v>58</v>
      </c>
      <c r="D272" s="54" t="s">
        <v>87</v>
      </c>
      <c r="E272" s="22" t="str">
        <f t="shared" si="24"/>
        <v>AOUT</v>
      </c>
      <c r="F272" s="61">
        <v>42948</v>
      </c>
      <c r="G272" s="55">
        <v>42951</v>
      </c>
      <c r="H272" s="22">
        <f t="shared" si="25"/>
        <v>3</v>
      </c>
      <c r="I272" s="63">
        <f t="shared" si="26"/>
        <v>0</v>
      </c>
      <c r="J272" s="63">
        <f t="shared" si="27"/>
        <v>37</v>
      </c>
      <c r="K272" s="63">
        <f t="shared" si="28"/>
        <v>0</v>
      </c>
      <c r="L272" s="63">
        <f t="shared" si="29"/>
        <v>111</v>
      </c>
      <c r="M272" s="63">
        <v>111</v>
      </c>
    </row>
    <row r="273" spans="1:13">
      <c r="A273" s="12" t="s">
        <v>76</v>
      </c>
      <c r="B273" s="22" t="s">
        <v>20</v>
      </c>
      <c r="C273" s="53" t="s">
        <v>58</v>
      </c>
      <c r="D273" s="54" t="s">
        <v>95</v>
      </c>
      <c r="E273" s="22" t="str">
        <f t="shared" si="24"/>
        <v>AOUT</v>
      </c>
      <c r="F273" s="61">
        <v>42948</v>
      </c>
      <c r="G273" s="55">
        <v>42955</v>
      </c>
      <c r="H273" s="22">
        <f t="shared" si="25"/>
        <v>7</v>
      </c>
      <c r="I273" s="63">
        <f t="shared" si="26"/>
        <v>0</v>
      </c>
      <c r="J273" s="63">
        <f t="shared" si="27"/>
        <v>50</v>
      </c>
      <c r="K273" s="63">
        <f t="shared" si="28"/>
        <v>0</v>
      </c>
      <c r="L273" s="63">
        <f t="shared" si="29"/>
        <v>350</v>
      </c>
      <c r="M273" s="63">
        <v>350</v>
      </c>
    </row>
    <row r="274" spans="1:13">
      <c r="A274" s="12" t="s">
        <v>73</v>
      </c>
      <c r="B274" s="22" t="s">
        <v>20</v>
      </c>
      <c r="C274" s="53" t="s">
        <v>58</v>
      </c>
      <c r="D274" s="54" t="s">
        <v>103</v>
      </c>
      <c r="E274" s="22" t="str">
        <f t="shared" si="24"/>
        <v>AOUT</v>
      </c>
      <c r="F274" s="61">
        <v>42948</v>
      </c>
      <c r="G274" s="55">
        <v>42948</v>
      </c>
      <c r="H274" s="22">
        <f t="shared" si="25"/>
        <v>0</v>
      </c>
      <c r="I274" s="63">
        <f t="shared" si="26"/>
        <v>0</v>
      </c>
      <c r="J274" s="63">
        <f t="shared" si="27"/>
        <v>0</v>
      </c>
      <c r="K274" s="63">
        <f t="shared" si="28"/>
        <v>0</v>
      </c>
      <c r="L274" s="63">
        <f t="shared" si="29"/>
        <v>0</v>
      </c>
      <c r="M274" s="63">
        <v>0</v>
      </c>
    </row>
    <row r="275" spans="1:13">
      <c r="A275" s="12" t="s">
        <v>73</v>
      </c>
      <c r="B275" s="22" t="s">
        <v>20</v>
      </c>
      <c r="C275" s="53" t="s">
        <v>58</v>
      </c>
      <c r="D275" s="54" t="s">
        <v>104</v>
      </c>
      <c r="E275" s="22" t="str">
        <f t="shared" si="24"/>
        <v>AOUT</v>
      </c>
      <c r="F275" s="61">
        <v>42948</v>
      </c>
      <c r="G275" s="55">
        <v>42948</v>
      </c>
      <c r="H275" s="22">
        <f t="shared" si="25"/>
        <v>0</v>
      </c>
      <c r="I275" s="63">
        <f t="shared" si="26"/>
        <v>0</v>
      </c>
      <c r="J275" s="63">
        <f t="shared" si="27"/>
        <v>0</v>
      </c>
      <c r="K275" s="63">
        <f t="shared" si="28"/>
        <v>0</v>
      </c>
      <c r="L275" s="63">
        <f t="shared" si="29"/>
        <v>0</v>
      </c>
      <c r="M275" s="63">
        <v>0</v>
      </c>
    </row>
    <row r="276" spans="1:13">
      <c r="A276" s="12" t="s">
        <v>73</v>
      </c>
      <c r="B276" s="22" t="s">
        <v>20</v>
      </c>
      <c r="C276" s="53" t="s">
        <v>58</v>
      </c>
      <c r="D276" s="54" t="s">
        <v>105</v>
      </c>
      <c r="E276" s="22" t="str">
        <f t="shared" si="24"/>
        <v>AOUT</v>
      </c>
      <c r="F276" s="61">
        <v>42948</v>
      </c>
      <c r="G276" s="55">
        <v>42948</v>
      </c>
      <c r="H276" s="22">
        <f t="shared" si="25"/>
        <v>0</v>
      </c>
      <c r="I276" s="63">
        <f t="shared" si="26"/>
        <v>0</v>
      </c>
      <c r="J276" s="63">
        <f t="shared" si="27"/>
        <v>0</v>
      </c>
      <c r="K276" s="63">
        <f t="shared" si="28"/>
        <v>0</v>
      </c>
      <c r="L276" s="63">
        <f t="shared" si="29"/>
        <v>0</v>
      </c>
      <c r="M276" s="63">
        <v>0</v>
      </c>
    </row>
    <row r="277" spans="1:13">
      <c r="A277" s="12" t="s">
        <v>73</v>
      </c>
      <c r="B277" s="22" t="s">
        <v>20</v>
      </c>
      <c r="C277" s="53" t="s">
        <v>58</v>
      </c>
      <c r="D277" s="54" t="s">
        <v>106</v>
      </c>
      <c r="E277" s="22" t="str">
        <f t="shared" si="24"/>
        <v>AOUT</v>
      </c>
      <c r="F277" s="61">
        <v>42948</v>
      </c>
      <c r="G277" s="55">
        <v>42948</v>
      </c>
      <c r="H277" s="22">
        <f t="shared" si="25"/>
        <v>0</v>
      </c>
      <c r="I277" s="63">
        <f t="shared" si="26"/>
        <v>0</v>
      </c>
      <c r="J277" s="63">
        <f t="shared" si="27"/>
        <v>0</v>
      </c>
      <c r="K277" s="63">
        <f t="shared" si="28"/>
        <v>0</v>
      </c>
      <c r="L277" s="63">
        <f t="shared" si="29"/>
        <v>0</v>
      </c>
      <c r="M277" s="63">
        <v>0</v>
      </c>
    </row>
    <row r="278" spans="1:13">
      <c r="A278" s="12" t="s">
        <v>73</v>
      </c>
      <c r="B278" s="22" t="s">
        <v>20</v>
      </c>
      <c r="C278" s="53" t="s">
        <v>58</v>
      </c>
      <c r="D278" s="54" t="s">
        <v>107</v>
      </c>
      <c r="E278" s="22" t="str">
        <f t="shared" si="24"/>
        <v>AOUT</v>
      </c>
      <c r="F278" s="61">
        <v>42948</v>
      </c>
      <c r="G278" s="55">
        <v>42948</v>
      </c>
      <c r="H278" s="22">
        <f t="shared" si="25"/>
        <v>0</v>
      </c>
      <c r="I278" s="63">
        <f t="shared" si="26"/>
        <v>0</v>
      </c>
      <c r="J278" s="63">
        <f t="shared" si="27"/>
        <v>0</v>
      </c>
      <c r="K278" s="63">
        <f t="shared" si="28"/>
        <v>0</v>
      </c>
      <c r="L278" s="63">
        <f t="shared" si="29"/>
        <v>0</v>
      </c>
      <c r="M278" s="63">
        <v>0</v>
      </c>
    </row>
    <row r="279" spans="1:13">
      <c r="A279" s="12" t="s">
        <v>73</v>
      </c>
      <c r="B279" s="22" t="s">
        <v>20</v>
      </c>
      <c r="C279" s="53" t="s">
        <v>58</v>
      </c>
      <c r="D279" s="52" t="s">
        <v>82</v>
      </c>
      <c r="E279" s="22" t="str">
        <f t="shared" si="24"/>
        <v>AOUT</v>
      </c>
      <c r="F279" s="61">
        <v>42948</v>
      </c>
      <c r="G279" s="55">
        <v>42948</v>
      </c>
      <c r="H279" s="22">
        <f t="shared" si="25"/>
        <v>0</v>
      </c>
      <c r="I279" s="63">
        <f t="shared" si="26"/>
        <v>0</v>
      </c>
      <c r="J279" s="63">
        <f t="shared" si="27"/>
        <v>0</v>
      </c>
      <c r="K279" s="63">
        <f t="shared" si="28"/>
        <v>0</v>
      </c>
      <c r="L279" s="63">
        <f t="shared" si="29"/>
        <v>0</v>
      </c>
      <c r="M279" s="63">
        <v>0</v>
      </c>
    </row>
    <row r="280" spans="1:13">
      <c r="A280" s="12" t="s">
        <v>73</v>
      </c>
      <c r="B280" s="22" t="s">
        <v>20</v>
      </c>
      <c r="C280" s="53" t="s">
        <v>58</v>
      </c>
      <c r="D280" s="54" t="s">
        <v>83</v>
      </c>
      <c r="E280" s="22" t="str">
        <f t="shared" si="24"/>
        <v>AOUT</v>
      </c>
      <c r="F280" s="61">
        <v>42948</v>
      </c>
      <c r="G280" s="55">
        <v>42948</v>
      </c>
      <c r="H280" s="22">
        <f t="shared" si="25"/>
        <v>0</v>
      </c>
      <c r="I280" s="63">
        <f t="shared" si="26"/>
        <v>0</v>
      </c>
      <c r="J280" s="63">
        <f t="shared" si="27"/>
        <v>0</v>
      </c>
      <c r="K280" s="63">
        <f t="shared" si="28"/>
        <v>0</v>
      </c>
      <c r="L280" s="63">
        <f t="shared" si="29"/>
        <v>0</v>
      </c>
      <c r="M280" s="63">
        <v>0</v>
      </c>
    </row>
    <row r="281" spans="1:13">
      <c r="A281" s="12" t="s">
        <v>73</v>
      </c>
      <c r="B281" s="22" t="s">
        <v>20</v>
      </c>
      <c r="C281" s="53" t="s">
        <v>58</v>
      </c>
      <c r="D281" s="54" t="s">
        <v>84</v>
      </c>
      <c r="E281" s="22" t="str">
        <f t="shared" si="24"/>
        <v>AOUT</v>
      </c>
      <c r="F281" s="61">
        <v>42948</v>
      </c>
      <c r="G281" s="55">
        <v>42949</v>
      </c>
      <c r="H281" s="22">
        <f t="shared" si="25"/>
        <v>1</v>
      </c>
      <c r="I281" s="63">
        <f t="shared" si="26"/>
        <v>0</v>
      </c>
      <c r="J281" s="63">
        <f t="shared" si="27"/>
        <v>45</v>
      </c>
      <c r="K281" s="63">
        <f t="shared" si="28"/>
        <v>0</v>
      </c>
      <c r="L281" s="63">
        <f t="shared" si="29"/>
        <v>45</v>
      </c>
      <c r="M281" s="63">
        <v>45</v>
      </c>
    </row>
    <row r="282" spans="1:13">
      <c r="A282" s="12" t="s">
        <v>77</v>
      </c>
      <c r="B282" s="22" t="s">
        <v>20</v>
      </c>
      <c r="C282" s="53" t="s">
        <v>58</v>
      </c>
      <c r="D282" s="54" t="s">
        <v>91</v>
      </c>
      <c r="E282" s="22" t="str">
        <f t="shared" si="24"/>
        <v>AOUT</v>
      </c>
      <c r="F282" s="61">
        <v>42949</v>
      </c>
      <c r="G282" s="55">
        <v>42952</v>
      </c>
      <c r="H282" s="22">
        <f t="shared" si="25"/>
        <v>3</v>
      </c>
      <c r="I282" s="63">
        <f t="shared" si="26"/>
        <v>22.580645161290324</v>
      </c>
      <c r="J282" s="63">
        <f t="shared" si="27"/>
        <v>64.333333333333329</v>
      </c>
      <c r="K282" s="63">
        <f t="shared" si="28"/>
        <v>67.741935483870975</v>
      </c>
      <c r="L282" s="63">
        <f t="shared" si="29"/>
        <v>125.25806451612902</v>
      </c>
      <c r="M282" s="63">
        <v>193</v>
      </c>
    </row>
    <row r="283" spans="1:13">
      <c r="A283" s="12" t="s">
        <v>73</v>
      </c>
      <c r="B283" s="22" t="s">
        <v>20</v>
      </c>
      <c r="C283" s="53" t="s">
        <v>58</v>
      </c>
      <c r="D283" s="54" t="s">
        <v>99</v>
      </c>
      <c r="E283" s="22" t="str">
        <f t="shared" si="24"/>
        <v>AOUT</v>
      </c>
      <c r="F283" s="61">
        <v>42950</v>
      </c>
      <c r="G283" s="55">
        <v>42953</v>
      </c>
      <c r="H283" s="22">
        <f t="shared" si="25"/>
        <v>3</v>
      </c>
      <c r="I283" s="63">
        <f t="shared" si="26"/>
        <v>0</v>
      </c>
      <c r="J283" s="63">
        <f t="shared" si="27"/>
        <v>55</v>
      </c>
      <c r="K283" s="63">
        <f t="shared" si="28"/>
        <v>0</v>
      </c>
      <c r="L283" s="63">
        <f t="shared" si="29"/>
        <v>165</v>
      </c>
      <c r="M283" s="63">
        <v>165</v>
      </c>
    </row>
    <row r="284" spans="1:13">
      <c r="A284" s="12" t="s">
        <v>64</v>
      </c>
      <c r="B284" s="22" t="s">
        <v>20</v>
      </c>
      <c r="C284" s="53" t="s">
        <v>58</v>
      </c>
      <c r="D284" s="54" t="s">
        <v>93</v>
      </c>
      <c r="E284" s="22" t="str">
        <f t="shared" si="24"/>
        <v>AOUT</v>
      </c>
      <c r="F284" s="61">
        <v>42951</v>
      </c>
      <c r="G284" s="55">
        <v>42954</v>
      </c>
      <c r="H284" s="22">
        <f t="shared" si="25"/>
        <v>3</v>
      </c>
      <c r="I284" s="63">
        <f t="shared" si="26"/>
        <v>25.806451612903224</v>
      </c>
      <c r="J284" s="63">
        <f t="shared" si="27"/>
        <v>47</v>
      </c>
      <c r="K284" s="63">
        <f t="shared" si="28"/>
        <v>77.419354838709666</v>
      </c>
      <c r="L284" s="63">
        <f t="shared" si="29"/>
        <v>63.580645161290334</v>
      </c>
      <c r="M284" s="63">
        <v>141</v>
      </c>
    </row>
    <row r="285" spans="1:13">
      <c r="A285" s="12" t="s">
        <v>65</v>
      </c>
      <c r="B285" s="22" t="s">
        <v>20</v>
      </c>
      <c r="C285" s="53" t="s">
        <v>59</v>
      </c>
      <c r="D285" s="54" t="s">
        <v>103</v>
      </c>
      <c r="E285" s="22" t="str">
        <f t="shared" si="24"/>
        <v>AOUT</v>
      </c>
      <c r="F285" s="61">
        <v>42951</v>
      </c>
      <c r="G285" s="55">
        <v>42954</v>
      </c>
      <c r="H285" s="22">
        <f t="shared" si="25"/>
        <v>3</v>
      </c>
      <c r="I285" s="63">
        <f t="shared" si="26"/>
        <v>20.161290322580644</v>
      </c>
      <c r="J285" s="63">
        <f t="shared" si="27"/>
        <v>59.106666666666662</v>
      </c>
      <c r="K285" s="63">
        <f t="shared" si="28"/>
        <v>60.483870967741936</v>
      </c>
      <c r="L285" s="63">
        <f t="shared" si="29"/>
        <v>116.83612903225806</v>
      </c>
      <c r="M285" s="63">
        <v>177.32</v>
      </c>
    </row>
    <row r="286" spans="1:13">
      <c r="A286" s="12" t="s">
        <v>68</v>
      </c>
      <c r="B286" s="22" t="s">
        <v>20</v>
      </c>
      <c r="C286" s="53" t="s">
        <v>58</v>
      </c>
      <c r="D286" s="54" t="s">
        <v>87</v>
      </c>
      <c r="E286" s="22" t="str">
        <f t="shared" si="24"/>
        <v>AOUT</v>
      </c>
      <c r="F286" s="61">
        <v>42951</v>
      </c>
      <c r="G286" s="55">
        <v>42954</v>
      </c>
      <c r="H286" s="22">
        <f t="shared" si="25"/>
        <v>3</v>
      </c>
      <c r="I286" s="63">
        <f t="shared" si="26"/>
        <v>8.8062068965517248</v>
      </c>
      <c r="J286" s="63">
        <f t="shared" si="27"/>
        <v>43</v>
      </c>
      <c r="K286" s="63">
        <f t="shared" si="28"/>
        <v>26.418620689655175</v>
      </c>
      <c r="L286" s="63">
        <f t="shared" si="29"/>
        <v>102.58137931034483</v>
      </c>
      <c r="M286" s="63">
        <v>129</v>
      </c>
    </row>
    <row r="287" spans="1:13">
      <c r="A287" s="12" t="s">
        <v>77</v>
      </c>
      <c r="B287" s="22" t="s">
        <v>20</v>
      </c>
      <c r="C287" s="53" t="s">
        <v>58</v>
      </c>
      <c r="D287" s="54" t="s">
        <v>86</v>
      </c>
      <c r="E287" s="22" t="str">
        <f t="shared" si="24"/>
        <v>AOUT</v>
      </c>
      <c r="F287" s="61">
        <v>42952</v>
      </c>
      <c r="G287" s="55">
        <v>42954</v>
      </c>
      <c r="H287" s="22">
        <f t="shared" si="25"/>
        <v>2</v>
      </c>
      <c r="I287" s="63">
        <f t="shared" si="26"/>
        <v>22.580645161290324</v>
      </c>
      <c r="J287" s="63">
        <f t="shared" si="27"/>
        <v>63.5</v>
      </c>
      <c r="K287" s="63">
        <f t="shared" si="28"/>
        <v>45.161290322580648</v>
      </c>
      <c r="L287" s="63">
        <f t="shared" si="29"/>
        <v>81.838709677419359</v>
      </c>
      <c r="M287" s="63">
        <v>127</v>
      </c>
    </row>
    <row r="288" spans="1:13">
      <c r="A288" s="12" t="s">
        <v>69</v>
      </c>
      <c r="B288" s="22" t="s">
        <v>20</v>
      </c>
      <c r="C288" s="53" t="s">
        <v>58</v>
      </c>
      <c r="D288" s="54" t="s">
        <v>83</v>
      </c>
      <c r="E288" s="22" t="str">
        <f t="shared" si="24"/>
        <v>AOUT</v>
      </c>
      <c r="F288" s="61">
        <v>42952</v>
      </c>
      <c r="G288" s="55">
        <v>42955</v>
      </c>
      <c r="H288" s="22">
        <f t="shared" si="25"/>
        <v>3</v>
      </c>
      <c r="I288" s="63">
        <f t="shared" si="26"/>
        <v>20.967741935483872</v>
      </c>
      <c r="J288" s="63">
        <f t="shared" si="27"/>
        <v>36.666666666666664</v>
      </c>
      <c r="K288" s="63">
        <f t="shared" si="28"/>
        <v>62.903225806451616</v>
      </c>
      <c r="L288" s="63">
        <f t="shared" si="29"/>
        <v>47.096774193548384</v>
      </c>
      <c r="M288" s="63">
        <v>110</v>
      </c>
    </row>
    <row r="289" spans="1:13">
      <c r="A289" s="12" t="s">
        <v>72</v>
      </c>
      <c r="B289" s="22" t="s">
        <v>20</v>
      </c>
      <c r="C289" s="53" t="s">
        <v>58</v>
      </c>
      <c r="D289" s="52" t="s">
        <v>82</v>
      </c>
      <c r="E289" s="22" t="str">
        <f t="shared" si="24"/>
        <v>AOUT</v>
      </c>
      <c r="F289" s="61">
        <v>42952</v>
      </c>
      <c r="G289" s="55">
        <v>42955</v>
      </c>
      <c r="H289" s="22">
        <f t="shared" si="25"/>
        <v>3</v>
      </c>
      <c r="I289" s="63">
        <f t="shared" si="26"/>
        <v>0</v>
      </c>
      <c r="J289" s="63">
        <f t="shared" si="27"/>
        <v>83.666666666666671</v>
      </c>
      <c r="K289" s="63">
        <f t="shared" si="28"/>
        <v>0</v>
      </c>
      <c r="L289" s="63">
        <f t="shared" si="29"/>
        <v>251</v>
      </c>
      <c r="M289" s="63">
        <v>251</v>
      </c>
    </row>
    <row r="290" spans="1:13">
      <c r="A290" s="12" t="s">
        <v>74</v>
      </c>
      <c r="B290" s="22" t="s">
        <v>20</v>
      </c>
      <c r="C290" s="53" t="s">
        <v>59</v>
      </c>
      <c r="D290" s="54" t="s">
        <v>105</v>
      </c>
      <c r="E290" s="22" t="str">
        <f t="shared" si="24"/>
        <v>AOUT</v>
      </c>
      <c r="F290" s="61">
        <v>42953</v>
      </c>
      <c r="G290" s="55">
        <v>42958</v>
      </c>
      <c r="H290" s="22">
        <f t="shared" si="25"/>
        <v>5</v>
      </c>
      <c r="I290" s="63">
        <f t="shared" si="26"/>
        <v>0</v>
      </c>
      <c r="J290" s="63">
        <f t="shared" si="27"/>
        <v>36.637999999999998</v>
      </c>
      <c r="K290" s="63">
        <f t="shared" si="28"/>
        <v>0</v>
      </c>
      <c r="L290" s="63">
        <f t="shared" si="29"/>
        <v>183.19</v>
      </c>
      <c r="M290" s="63">
        <v>183.19</v>
      </c>
    </row>
    <row r="291" spans="1:13">
      <c r="A291" s="12" t="s">
        <v>64</v>
      </c>
      <c r="B291" s="22" t="s">
        <v>20</v>
      </c>
      <c r="C291" s="53" t="s">
        <v>58</v>
      </c>
      <c r="D291" s="54" t="s">
        <v>90</v>
      </c>
      <c r="E291" s="22" t="str">
        <f t="shared" si="24"/>
        <v>AOUT</v>
      </c>
      <c r="F291" s="61">
        <v>42954</v>
      </c>
      <c r="G291" s="55">
        <v>42957</v>
      </c>
      <c r="H291" s="22">
        <f t="shared" si="25"/>
        <v>3</v>
      </c>
      <c r="I291" s="63">
        <f t="shared" si="26"/>
        <v>25.806451612903224</v>
      </c>
      <c r="J291" s="63">
        <f t="shared" si="27"/>
        <v>46.913333333333334</v>
      </c>
      <c r="K291" s="63">
        <f t="shared" si="28"/>
        <v>77.419354838709666</v>
      </c>
      <c r="L291" s="63">
        <f t="shared" si="29"/>
        <v>63.320645161290344</v>
      </c>
      <c r="M291" s="63">
        <v>140.74</v>
      </c>
    </row>
    <row r="292" spans="1:13">
      <c r="A292" s="12" t="s">
        <v>70</v>
      </c>
      <c r="B292" s="22" t="s">
        <v>20</v>
      </c>
      <c r="C292" s="53" t="s">
        <v>58</v>
      </c>
      <c r="D292" s="54" t="s">
        <v>91</v>
      </c>
      <c r="E292" s="22" t="str">
        <f t="shared" si="24"/>
        <v>AOUT</v>
      </c>
      <c r="F292" s="61">
        <v>42954</v>
      </c>
      <c r="G292" s="55">
        <v>42957</v>
      </c>
      <c r="H292" s="22">
        <f t="shared" si="25"/>
        <v>3</v>
      </c>
      <c r="I292" s="63">
        <f t="shared" si="26"/>
        <v>13</v>
      </c>
      <c r="J292" s="63">
        <f t="shared" si="27"/>
        <v>44.986666666666672</v>
      </c>
      <c r="K292" s="63">
        <f t="shared" si="28"/>
        <v>39</v>
      </c>
      <c r="L292" s="63">
        <f t="shared" si="29"/>
        <v>95.960000000000008</v>
      </c>
      <c r="M292" s="63">
        <v>134.96</v>
      </c>
    </row>
    <row r="293" spans="1:13">
      <c r="A293" s="12" t="s">
        <v>77</v>
      </c>
      <c r="B293" s="22" t="s">
        <v>20</v>
      </c>
      <c r="C293" s="53" t="s">
        <v>58</v>
      </c>
      <c r="D293" s="54" t="s">
        <v>89</v>
      </c>
      <c r="E293" s="22" t="str">
        <f t="shared" si="24"/>
        <v>AOUT</v>
      </c>
      <c r="F293" s="61">
        <v>42954</v>
      </c>
      <c r="G293" s="55">
        <v>42957</v>
      </c>
      <c r="H293" s="22">
        <f t="shared" si="25"/>
        <v>3</v>
      </c>
      <c r="I293" s="63">
        <f t="shared" si="26"/>
        <v>22.580645161290324</v>
      </c>
      <c r="J293" s="63">
        <f t="shared" si="27"/>
        <v>63</v>
      </c>
      <c r="K293" s="63">
        <f t="shared" si="28"/>
        <v>67.741935483870975</v>
      </c>
      <c r="L293" s="63">
        <f t="shared" si="29"/>
        <v>121.25806451612902</v>
      </c>
      <c r="M293" s="63">
        <v>189</v>
      </c>
    </row>
    <row r="294" spans="1:13">
      <c r="A294" s="12" t="s">
        <v>73</v>
      </c>
      <c r="B294" s="22" t="s">
        <v>20</v>
      </c>
      <c r="C294" s="53" t="s">
        <v>58</v>
      </c>
      <c r="D294" s="54" t="s">
        <v>90</v>
      </c>
      <c r="E294" s="22" t="str">
        <f t="shared" si="24"/>
        <v>AOUT</v>
      </c>
      <c r="F294" s="61">
        <v>42954</v>
      </c>
      <c r="G294" s="55">
        <v>42958</v>
      </c>
      <c r="H294" s="22">
        <f t="shared" si="25"/>
        <v>4</v>
      </c>
      <c r="I294" s="63">
        <f t="shared" si="26"/>
        <v>0</v>
      </c>
      <c r="J294" s="63">
        <f t="shared" si="27"/>
        <v>48.2</v>
      </c>
      <c r="K294" s="63">
        <f t="shared" si="28"/>
        <v>0</v>
      </c>
      <c r="L294" s="63">
        <f t="shared" si="29"/>
        <v>192.8</v>
      </c>
      <c r="M294" s="63">
        <v>192.8</v>
      </c>
    </row>
    <row r="295" spans="1:13">
      <c r="A295" s="12" t="s">
        <v>65</v>
      </c>
      <c r="B295" s="22" t="s">
        <v>20</v>
      </c>
      <c r="C295" s="53" t="s">
        <v>58</v>
      </c>
      <c r="D295" s="54" t="s">
        <v>102</v>
      </c>
      <c r="E295" s="22" t="str">
        <f t="shared" si="24"/>
        <v>AOUT</v>
      </c>
      <c r="F295" s="61">
        <v>42955</v>
      </c>
      <c r="G295" s="55">
        <v>42959</v>
      </c>
      <c r="H295" s="22">
        <f t="shared" si="25"/>
        <v>4</v>
      </c>
      <c r="I295" s="63">
        <f t="shared" si="26"/>
        <v>20.161290322580644</v>
      </c>
      <c r="J295" s="63">
        <f t="shared" si="27"/>
        <v>43.5</v>
      </c>
      <c r="K295" s="63">
        <f t="shared" si="28"/>
        <v>80.645161290322577</v>
      </c>
      <c r="L295" s="63">
        <f t="shared" si="29"/>
        <v>93.354838709677423</v>
      </c>
      <c r="M295" s="63">
        <v>174</v>
      </c>
    </row>
    <row r="296" spans="1:13">
      <c r="A296" s="12" t="s">
        <v>69</v>
      </c>
      <c r="B296" s="22" t="s">
        <v>20</v>
      </c>
      <c r="C296" s="53" t="s">
        <v>58</v>
      </c>
      <c r="D296" s="54" t="s">
        <v>95</v>
      </c>
      <c r="E296" s="22" t="str">
        <f t="shared" si="24"/>
        <v>AOUT</v>
      </c>
      <c r="F296" s="61">
        <v>42955</v>
      </c>
      <c r="G296" s="55">
        <v>42957</v>
      </c>
      <c r="H296" s="22">
        <f t="shared" si="25"/>
        <v>2</v>
      </c>
      <c r="I296" s="63">
        <f t="shared" si="26"/>
        <v>20.967741935483872</v>
      </c>
      <c r="J296" s="63">
        <f t="shared" si="27"/>
        <v>39.5</v>
      </c>
      <c r="K296" s="63">
        <f t="shared" si="28"/>
        <v>41.935483870967744</v>
      </c>
      <c r="L296" s="63">
        <f t="shared" si="29"/>
        <v>37.064516129032256</v>
      </c>
      <c r="M296" s="63">
        <v>79</v>
      </c>
    </row>
    <row r="297" spans="1:13">
      <c r="A297" s="12" t="s">
        <v>72</v>
      </c>
      <c r="B297" s="22" t="s">
        <v>20</v>
      </c>
      <c r="C297" s="53" t="s">
        <v>59</v>
      </c>
      <c r="D297" s="54" t="s">
        <v>93</v>
      </c>
      <c r="E297" s="22" t="str">
        <f t="shared" si="24"/>
        <v>AOUT</v>
      </c>
      <c r="F297" s="61">
        <v>42955</v>
      </c>
      <c r="G297" s="55">
        <v>42959</v>
      </c>
      <c r="H297" s="22">
        <f t="shared" si="25"/>
        <v>4</v>
      </c>
      <c r="I297" s="63">
        <f t="shared" si="26"/>
        <v>0</v>
      </c>
      <c r="J297" s="63">
        <f t="shared" si="27"/>
        <v>87.17</v>
      </c>
      <c r="K297" s="63">
        <f t="shared" si="28"/>
        <v>0</v>
      </c>
      <c r="L297" s="63">
        <f t="shared" si="29"/>
        <v>348.68</v>
      </c>
      <c r="M297" s="63">
        <v>348.68</v>
      </c>
    </row>
    <row r="298" spans="1:13">
      <c r="A298" s="12" t="s">
        <v>76</v>
      </c>
      <c r="B298" s="22" t="s">
        <v>20</v>
      </c>
      <c r="C298" s="53" t="s">
        <v>59</v>
      </c>
      <c r="D298" s="54" t="s">
        <v>88</v>
      </c>
      <c r="E298" s="22" t="str">
        <f t="shared" si="24"/>
        <v>AOUT</v>
      </c>
      <c r="F298" s="61">
        <v>42955</v>
      </c>
      <c r="G298" s="55">
        <v>42960</v>
      </c>
      <c r="H298" s="22">
        <f t="shared" si="25"/>
        <v>5</v>
      </c>
      <c r="I298" s="63">
        <f t="shared" si="26"/>
        <v>0</v>
      </c>
      <c r="J298" s="63">
        <f t="shared" si="27"/>
        <v>28.080000000000002</v>
      </c>
      <c r="K298" s="63">
        <f t="shared" si="28"/>
        <v>0</v>
      </c>
      <c r="L298" s="63">
        <f t="shared" si="29"/>
        <v>140.4</v>
      </c>
      <c r="M298" s="63">
        <v>140.4</v>
      </c>
    </row>
    <row r="299" spans="1:13">
      <c r="A299" s="12" t="s">
        <v>77</v>
      </c>
      <c r="B299" s="22" t="s">
        <v>20</v>
      </c>
      <c r="C299" s="53" t="s">
        <v>58</v>
      </c>
      <c r="D299" s="54" t="s">
        <v>97</v>
      </c>
      <c r="E299" s="22" t="str">
        <f t="shared" si="24"/>
        <v>AOUT</v>
      </c>
      <c r="F299" s="61">
        <v>42956</v>
      </c>
      <c r="G299" s="55">
        <v>42959</v>
      </c>
      <c r="H299" s="22">
        <f t="shared" si="25"/>
        <v>3</v>
      </c>
      <c r="I299" s="63">
        <f t="shared" si="26"/>
        <v>22.580645161290324</v>
      </c>
      <c r="J299" s="63">
        <f t="shared" si="27"/>
        <v>52.699999999999996</v>
      </c>
      <c r="K299" s="63">
        <f t="shared" si="28"/>
        <v>67.741935483870975</v>
      </c>
      <c r="L299" s="63">
        <f t="shared" si="29"/>
        <v>90.358064516129019</v>
      </c>
      <c r="M299" s="63">
        <v>158.1</v>
      </c>
    </row>
    <row r="300" spans="1:13">
      <c r="A300" s="12" t="s">
        <v>68</v>
      </c>
      <c r="B300" s="22" t="s">
        <v>20</v>
      </c>
      <c r="C300" s="53" t="s">
        <v>58</v>
      </c>
      <c r="D300" s="54" t="s">
        <v>104</v>
      </c>
      <c r="E300" s="22" t="str">
        <f t="shared" si="24"/>
        <v>AOUT</v>
      </c>
      <c r="F300" s="61">
        <v>42956</v>
      </c>
      <c r="G300" s="55">
        <v>42958</v>
      </c>
      <c r="H300" s="22">
        <f t="shared" si="25"/>
        <v>2</v>
      </c>
      <c r="I300" s="63">
        <f t="shared" si="26"/>
        <v>8.8062068965517248</v>
      </c>
      <c r="J300" s="63">
        <f t="shared" si="27"/>
        <v>48.2</v>
      </c>
      <c r="K300" s="63">
        <f t="shared" si="28"/>
        <v>17.61241379310345</v>
      </c>
      <c r="L300" s="63">
        <f t="shared" si="29"/>
        <v>78.787586206896549</v>
      </c>
      <c r="M300" s="63">
        <v>96.4</v>
      </c>
    </row>
    <row r="301" spans="1:13">
      <c r="A301" s="12" t="s">
        <v>64</v>
      </c>
      <c r="B301" s="22" t="s">
        <v>20</v>
      </c>
      <c r="C301" s="53" t="s">
        <v>59</v>
      </c>
      <c r="D301" s="54" t="s">
        <v>85</v>
      </c>
      <c r="E301" s="22" t="str">
        <f t="shared" si="24"/>
        <v>AOUT</v>
      </c>
      <c r="F301" s="61">
        <v>42957</v>
      </c>
      <c r="G301" s="55">
        <v>42960</v>
      </c>
      <c r="H301" s="22">
        <f t="shared" si="25"/>
        <v>3</v>
      </c>
      <c r="I301" s="63">
        <f t="shared" si="26"/>
        <v>25.806451612903224</v>
      </c>
      <c r="J301" s="63">
        <f t="shared" si="27"/>
        <v>45.98</v>
      </c>
      <c r="K301" s="63">
        <f t="shared" si="28"/>
        <v>77.419354838709666</v>
      </c>
      <c r="L301" s="63">
        <f t="shared" si="29"/>
        <v>60.520645161290332</v>
      </c>
      <c r="M301" s="63">
        <v>137.94</v>
      </c>
    </row>
    <row r="302" spans="1:13">
      <c r="A302" s="12" t="s">
        <v>70</v>
      </c>
      <c r="B302" s="22" t="s">
        <v>20</v>
      </c>
      <c r="C302" s="53" t="s">
        <v>58</v>
      </c>
      <c r="D302" s="54" t="s">
        <v>102</v>
      </c>
      <c r="E302" s="22" t="str">
        <f t="shared" si="24"/>
        <v>AOUT</v>
      </c>
      <c r="F302" s="61">
        <v>42957</v>
      </c>
      <c r="G302" s="55">
        <v>42960</v>
      </c>
      <c r="H302" s="22">
        <f t="shared" si="25"/>
        <v>3</v>
      </c>
      <c r="I302" s="63">
        <f t="shared" si="26"/>
        <v>13</v>
      </c>
      <c r="J302" s="63">
        <f t="shared" si="27"/>
        <v>45.333333333333336</v>
      </c>
      <c r="K302" s="63">
        <f t="shared" si="28"/>
        <v>39</v>
      </c>
      <c r="L302" s="63">
        <f t="shared" si="29"/>
        <v>97</v>
      </c>
      <c r="M302" s="63">
        <v>136</v>
      </c>
    </row>
    <row r="303" spans="1:13">
      <c r="A303" s="12" t="s">
        <v>69</v>
      </c>
      <c r="B303" s="22" t="s">
        <v>20</v>
      </c>
      <c r="C303" s="53" t="s">
        <v>58</v>
      </c>
      <c r="D303" s="54" t="s">
        <v>94</v>
      </c>
      <c r="E303" s="22" t="str">
        <f t="shared" si="24"/>
        <v>AOUT</v>
      </c>
      <c r="F303" s="61">
        <v>42957</v>
      </c>
      <c r="G303" s="55">
        <v>42961</v>
      </c>
      <c r="H303" s="22">
        <f t="shared" si="25"/>
        <v>4</v>
      </c>
      <c r="I303" s="63">
        <f t="shared" si="26"/>
        <v>20.967741935483872</v>
      </c>
      <c r="J303" s="63">
        <f t="shared" si="27"/>
        <v>33.979999999999997</v>
      </c>
      <c r="K303" s="63">
        <f t="shared" si="28"/>
        <v>83.870967741935488</v>
      </c>
      <c r="L303" s="63">
        <f t="shared" si="29"/>
        <v>52.0490322580645</v>
      </c>
      <c r="M303" s="63">
        <v>135.91999999999999</v>
      </c>
    </row>
    <row r="304" spans="1:13">
      <c r="A304" s="12" t="s">
        <v>69</v>
      </c>
      <c r="B304" s="22" t="s">
        <v>20</v>
      </c>
      <c r="C304" s="53" t="s">
        <v>58</v>
      </c>
      <c r="D304" s="54" t="s">
        <v>95</v>
      </c>
      <c r="E304" s="22" t="str">
        <f t="shared" si="24"/>
        <v>AOUT</v>
      </c>
      <c r="F304" s="61">
        <v>42957</v>
      </c>
      <c r="G304" s="55">
        <v>42961</v>
      </c>
      <c r="H304" s="22">
        <f t="shared" si="25"/>
        <v>4</v>
      </c>
      <c r="I304" s="63">
        <f t="shared" si="26"/>
        <v>20.967741935483872</v>
      </c>
      <c r="J304" s="63">
        <f t="shared" si="27"/>
        <v>33.979999999999997</v>
      </c>
      <c r="K304" s="63">
        <f t="shared" si="28"/>
        <v>83.870967741935488</v>
      </c>
      <c r="L304" s="63">
        <f t="shared" si="29"/>
        <v>52.0490322580645</v>
      </c>
      <c r="M304" s="63">
        <v>135.91999999999999</v>
      </c>
    </row>
    <row r="305" spans="1:13">
      <c r="A305" s="12" t="s">
        <v>68</v>
      </c>
      <c r="B305" s="22" t="s">
        <v>20</v>
      </c>
      <c r="C305" s="53" t="s">
        <v>81</v>
      </c>
      <c r="D305" s="54" t="s">
        <v>99</v>
      </c>
      <c r="E305" s="22" t="str">
        <f t="shared" si="24"/>
        <v>AOUT</v>
      </c>
      <c r="F305" s="61">
        <v>42958</v>
      </c>
      <c r="G305" s="55">
        <v>42960</v>
      </c>
      <c r="H305" s="22">
        <f t="shared" si="25"/>
        <v>2</v>
      </c>
      <c r="I305" s="63">
        <f t="shared" si="26"/>
        <v>8.8062068965517248</v>
      </c>
      <c r="J305" s="63">
        <f t="shared" si="27"/>
        <v>45</v>
      </c>
      <c r="K305" s="63">
        <f t="shared" si="28"/>
        <v>17.61241379310345</v>
      </c>
      <c r="L305" s="63">
        <f t="shared" si="29"/>
        <v>72.387586206896543</v>
      </c>
      <c r="M305" s="63">
        <v>90</v>
      </c>
    </row>
    <row r="306" spans="1:13">
      <c r="A306" s="12" t="s">
        <v>74</v>
      </c>
      <c r="B306" s="22" t="s">
        <v>20</v>
      </c>
      <c r="C306" s="53" t="s">
        <v>58</v>
      </c>
      <c r="D306" s="54" t="s">
        <v>98</v>
      </c>
      <c r="E306" s="22" t="str">
        <f t="shared" si="24"/>
        <v>AOUT</v>
      </c>
      <c r="F306" s="61">
        <v>42958</v>
      </c>
      <c r="G306" s="55">
        <v>42960</v>
      </c>
      <c r="H306" s="22">
        <f t="shared" si="25"/>
        <v>2</v>
      </c>
      <c r="I306" s="63">
        <f t="shared" si="26"/>
        <v>0</v>
      </c>
      <c r="J306" s="63">
        <f t="shared" si="27"/>
        <v>44</v>
      </c>
      <c r="K306" s="63">
        <f t="shared" si="28"/>
        <v>0</v>
      </c>
      <c r="L306" s="63">
        <f t="shared" si="29"/>
        <v>88</v>
      </c>
      <c r="M306" s="63">
        <v>88</v>
      </c>
    </row>
    <row r="307" spans="1:13">
      <c r="A307" s="12" t="s">
        <v>65</v>
      </c>
      <c r="B307" s="22" t="s">
        <v>20</v>
      </c>
      <c r="C307" s="53" t="s">
        <v>58</v>
      </c>
      <c r="D307" s="54" t="s">
        <v>101</v>
      </c>
      <c r="E307" s="22" t="str">
        <f t="shared" si="24"/>
        <v>AOUT</v>
      </c>
      <c r="F307" s="61">
        <v>42959</v>
      </c>
      <c r="G307" s="55">
        <v>42962</v>
      </c>
      <c r="H307" s="22">
        <f t="shared" si="25"/>
        <v>3</v>
      </c>
      <c r="I307" s="63">
        <f t="shared" si="26"/>
        <v>20.161290322580644</v>
      </c>
      <c r="J307" s="63">
        <f t="shared" si="27"/>
        <v>45.333333333333336</v>
      </c>
      <c r="K307" s="63">
        <f t="shared" si="28"/>
        <v>60.483870967741936</v>
      </c>
      <c r="L307" s="63">
        <f t="shared" si="29"/>
        <v>75.516129032258064</v>
      </c>
      <c r="M307" s="63">
        <v>136</v>
      </c>
    </row>
    <row r="308" spans="1:13">
      <c r="A308" s="12" t="s">
        <v>77</v>
      </c>
      <c r="B308" s="22" t="s">
        <v>20</v>
      </c>
      <c r="C308" s="53" t="s">
        <v>58</v>
      </c>
      <c r="D308" s="54" t="s">
        <v>105</v>
      </c>
      <c r="E308" s="22" t="str">
        <f t="shared" si="24"/>
        <v>AOUT</v>
      </c>
      <c r="F308" s="61">
        <v>42959</v>
      </c>
      <c r="G308" s="55">
        <v>42962</v>
      </c>
      <c r="H308" s="22">
        <f t="shared" si="25"/>
        <v>3</v>
      </c>
      <c r="I308" s="63">
        <f t="shared" si="26"/>
        <v>22.580645161290324</v>
      </c>
      <c r="J308" s="63">
        <f t="shared" si="27"/>
        <v>78.726666666666674</v>
      </c>
      <c r="K308" s="63">
        <f t="shared" si="28"/>
        <v>67.741935483870975</v>
      </c>
      <c r="L308" s="63">
        <f t="shared" si="29"/>
        <v>168.43806451612903</v>
      </c>
      <c r="M308" s="63">
        <v>236.18</v>
      </c>
    </row>
    <row r="309" spans="1:13">
      <c r="A309" s="12" t="s">
        <v>71</v>
      </c>
      <c r="B309" s="22" t="s">
        <v>20</v>
      </c>
      <c r="C309" s="53" t="s">
        <v>58</v>
      </c>
      <c r="D309" s="54" t="s">
        <v>89</v>
      </c>
      <c r="E309" s="22" t="str">
        <f t="shared" si="24"/>
        <v>AOUT</v>
      </c>
      <c r="F309" s="61">
        <v>42959</v>
      </c>
      <c r="G309" s="55">
        <v>42960</v>
      </c>
      <c r="H309" s="22">
        <f t="shared" si="25"/>
        <v>1</v>
      </c>
      <c r="I309" s="63">
        <f t="shared" si="26"/>
        <v>27.096774193548388</v>
      </c>
      <c r="J309" s="63">
        <f t="shared" si="27"/>
        <v>39</v>
      </c>
      <c r="K309" s="63">
        <f t="shared" si="28"/>
        <v>27.096774193548388</v>
      </c>
      <c r="L309" s="63">
        <f t="shared" si="29"/>
        <v>11.903225806451612</v>
      </c>
      <c r="M309" s="63">
        <v>39</v>
      </c>
    </row>
    <row r="310" spans="1:13">
      <c r="A310" s="12" t="s">
        <v>72</v>
      </c>
      <c r="B310" s="22" t="s">
        <v>20</v>
      </c>
      <c r="C310" s="53" t="s">
        <v>58</v>
      </c>
      <c r="D310" s="54" t="s">
        <v>92</v>
      </c>
      <c r="E310" s="22" t="str">
        <f t="shared" si="24"/>
        <v>AOUT</v>
      </c>
      <c r="F310" s="61">
        <v>42959</v>
      </c>
      <c r="G310" s="55">
        <v>42962</v>
      </c>
      <c r="H310" s="22">
        <f t="shared" si="25"/>
        <v>3</v>
      </c>
      <c r="I310" s="63">
        <f t="shared" si="26"/>
        <v>0</v>
      </c>
      <c r="J310" s="63">
        <f t="shared" si="27"/>
        <v>100</v>
      </c>
      <c r="K310" s="63">
        <f t="shared" si="28"/>
        <v>0</v>
      </c>
      <c r="L310" s="63">
        <f t="shared" si="29"/>
        <v>300</v>
      </c>
      <c r="M310" s="63">
        <v>300</v>
      </c>
    </row>
    <row r="311" spans="1:13">
      <c r="A311" s="12" t="s">
        <v>73</v>
      </c>
      <c r="B311" s="22" t="s">
        <v>20</v>
      </c>
      <c r="C311" s="53" t="s">
        <v>58</v>
      </c>
      <c r="D311" s="54" t="s">
        <v>92</v>
      </c>
      <c r="E311" s="22" t="str">
        <f t="shared" si="24"/>
        <v>AOUT</v>
      </c>
      <c r="F311" s="61">
        <v>42959</v>
      </c>
      <c r="G311" s="55">
        <v>42962</v>
      </c>
      <c r="H311" s="22">
        <f t="shared" si="25"/>
        <v>3</v>
      </c>
      <c r="I311" s="63">
        <f t="shared" si="26"/>
        <v>0</v>
      </c>
      <c r="J311" s="63">
        <f t="shared" si="27"/>
        <v>47</v>
      </c>
      <c r="K311" s="63">
        <f t="shared" si="28"/>
        <v>0</v>
      </c>
      <c r="L311" s="63">
        <f t="shared" si="29"/>
        <v>141</v>
      </c>
      <c r="M311" s="63">
        <v>141</v>
      </c>
    </row>
    <row r="312" spans="1:13">
      <c r="A312" s="12" t="s">
        <v>70</v>
      </c>
      <c r="B312" s="22" t="s">
        <v>20</v>
      </c>
      <c r="C312" s="53" t="s">
        <v>58</v>
      </c>
      <c r="D312" s="54" t="s">
        <v>103</v>
      </c>
      <c r="E312" s="22" t="str">
        <f t="shared" si="24"/>
        <v>AOUT</v>
      </c>
      <c r="F312" s="61">
        <v>42960</v>
      </c>
      <c r="G312" s="55">
        <v>42962</v>
      </c>
      <c r="H312" s="22">
        <f t="shared" si="25"/>
        <v>2</v>
      </c>
      <c r="I312" s="63">
        <f t="shared" si="26"/>
        <v>13</v>
      </c>
      <c r="J312" s="63">
        <f t="shared" si="27"/>
        <v>48</v>
      </c>
      <c r="K312" s="63">
        <f t="shared" si="28"/>
        <v>26</v>
      </c>
      <c r="L312" s="63">
        <f t="shared" si="29"/>
        <v>70</v>
      </c>
      <c r="M312" s="63">
        <v>96</v>
      </c>
    </row>
    <row r="313" spans="1:13">
      <c r="A313" s="12" t="s">
        <v>68</v>
      </c>
      <c r="B313" s="22" t="s">
        <v>20</v>
      </c>
      <c r="C313" s="53" t="s">
        <v>59</v>
      </c>
      <c r="D313" s="54" t="s">
        <v>98</v>
      </c>
      <c r="E313" s="22" t="str">
        <f t="shared" si="24"/>
        <v>AOUT</v>
      </c>
      <c r="F313" s="61">
        <v>42960</v>
      </c>
      <c r="G313" s="55">
        <v>42963</v>
      </c>
      <c r="H313" s="22">
        <f t="shared" si="25"/>
        <v>3</v>
      </c>
      <c r="I313" s="63">
        <f t="shared" si="26"/>
        <v>8.8062068965517248</v>
      </c>
      <c r="J313" s="63">
        <f t="shared" si="27"/>
        <v>54.056666666666665</v>
      </c>
      <c r="K313" s="63">
        <f t="shared" si="28"/>
        <v>26.418620689655175</v>
      </c>
      <c r="L313" s="63">
        <f t="shared" si="29"/>
        <v>135.75137931034482</v>
      </c>
      <c r="M313" s="63">
        <v>162.16999999999999</v>
      </c>
    </row>
    <row r="314" spans="1:13">
      <c r="A314" s="12" t="s">
        <v>71</v>
      </c>
      <c r="B314" s="22" t="s">
        <v>20</v>
      </c>
      <c r="C314" s="53" t="s">
        <v>58</v>
      </c>
      <c r="D314" s="54" t="s">
        <v>100</v>
      </c>
      <c r="E314" s="22" t="str">
        <f t="shared" si="24"/>
        <v>AOUT</v>
      </c>
      <c r="F314" s="61">
        <v>42960</v>
      </c>
      <c r="G314" s="55">
        <v>42963</v>
      </c>
      <c r="H314" s="22">
        <f t="shared" si="25"/>
        <v>3</v>
      </c>
      <c r="I314" s="63">
        <f t="shared" si="26"/>
        <v>27.096774193548388</v>
      </c>
      <c r="J314" s="63">
        <f t="shared" si="27"/>
        <v>45.333333333333336</v>
      </c>
      <c r="K314" s="63">
        <f t="shared" si="28"/>
        <v>81.290322580645167</v>
      </c>
      <c r="L314" s="63">
        <f t="shared" si="29"/>
        <v>54.709677419354833</v>
      </c>
      <c r="M314" s="63">
        <v>136</v>
      </c>
    </row>
    <row r="315" spans="1:13">
      <c r="A315" s="12" t="s">
        <v>76</v>
      </c>
      <c r="B315" s="22" t="s">
        <v>20</v>
      </c>
      <c r="C315" s="53" t="s">
        <v>81</v>
      </c>
      <c r="D315" s="54" t="s">
        <v>90</v>
      </c>
      <c r="E315" s="22" t="str">
        <f t="shared" si="24"/>
        <v>AOUT</v>
      </c>
      <c r="F315" s="61">
        <v>42960</v>
      </c>
      <c r="G315" s="55">
        <v>42962</v>
      </c>
      <c r="H315" s="22">
        <f t="shared" si="25"/>
        <v>2</v>
      </c>
      <c r="I315" s="63">
        <f t="shared" si="26"/>
        <v>0</v>
      </c>
      <c r="J315" s="63">
        <f t="shared" si="27"/>
        <v>35</v>
      </c>
      <c r="K315" s="63">
        <f t="shared" si="28"/>
        <v>0</v>
      </c>
      <c r="L315" s="63">
        <f t="shared" si="29"/>
        <v>70</v>
      </c>
      <c r="M315" s="63">
        <v>70</v>
      </c>
    </row>
    <row r="316" spans="1:13">
      <c r="A316" s="12" t="s">
        <v>64</v>
      </c>
      <c r="B316" s="22" t="s">
        <v>20</v>
      </c>
      <c r="C316" s="53" t="s">
        <v>58</v>
      </c>
      <c r="D316" s="54" t="s">
        <v>103</v>
      </c>
      <c r="E316" s="22" t="str">
        <f t="shared" si="24"/>
        <v>AOUT</v>
      </c>
      <c r="F316" s="61">
        <v>42961</v>
      </c>
      <c r="G316" s="55">
        <v>42966</v>
      </c>
      <c r="H316" s="22">
        <f t="shared" si="25"/>
        <v>5</v>
      </c>
      <c r="I316" s="63">
        <f t="shared" si="26"/>
        <v>25.806451612903224</v>
      </c>
      <c r="J316" s="63">
        <f t="shared" si="27"/>
        <v>44.344000000000001</v>
      </c>
      <c r="K316" s="63">
        <f t="shared" si="28"/>
        <v>129.03225806451613</v>
      </c>
      <c r="L316" s="63">
        <f t="shared" si="29"/>
        <v>92.687741935483871</v>
      </c>
      <c r="M316" s="63">
        <v>221.72</v>
      </c>
    </row>
    <row r="317" spans="1:13">
      <c r="A317" s="12" t="s">
        <v>69</v>
      </c>
      <c r="B317" s="22" t="s">
        <v>20</v>
      </c>
      <c r="C317" s="53" t="s">
        <v>59</v>
      </c>
      <c r="D317" s="54" t="s">
        <v>93</v>
      </c>
      <c r="E317" s="22" t="str">
        <f t="shared" si="24"/>
        <v>AOUT</v>
      </c>
      <c r="F317" s="61">
        <v>42961</v>
      </c>
      <c r="G317" s="55">
        <v>42963</v>
      </c>
      <c r="H317" s="22">
        <f t="shared" si="25"/>
        <v>2</v>
      </c>
      <c r="I317" s="63">
        <f t="shared" si="26"/>
        <v>20.967741935483872</v>
      </c>
      <c r="J317" s="63">
        <f t="shared" si="27"/>
        <v>36.21</v>
      </c>
      <c r="K317" s="63">
        <f t="shared" si="28"/>
        <v>41.935483870967744</v>
      </c>
      <c r="L317" s="63">
        <f t="shared" si="29"/>
        <v>30.484516129032258</v>
      </c>
      <c r="M317" s="63">
        <v>72.42</v>
      </c>
    </row>
    <row r="318" spans="1:13">
      <c r="A318" s="12" t="s">
        <v>74</v>
      </c>
      <c r="B318" s="22" t="s">
        <v>20</v>
      </c>
      <c r="C318" s="53" t="s">
        <v>59</v>
      </c>
      <c r="D318" s="54" t="s">
        <v>96</v>
      </c>
      <c r="E318" s="22" t="str">
        <f t="shared" si="24"/>
        <v>AOUT</v>
      </c>
      <c r="F318" s="61">
        <v>42961</v>
      </c>
      <c r="G318" s="55">
        <v>42965</v>
      </c>
      <c r="H318" s="22">
        <f t="shared" si="25"/>
        <v>4</v>
      </c>
      <c r="I318" s="63">
        <f t="shared" si="26"/>
        <v>0</v>
      </c>
      <c r="J318" s="63">
        <f t="shared" si="27"/>
        <v>39.502499999999998</v>
      </c>
      <c r="K318" s="63">
        <f t="shared" si="28"/>
        <v>0</v>
      </c>
      <c r="L318" s="63">
        <f t="shared" si="29"/>
        <v>158.01</v>
      </c>
      <c r="M318" s="63">
        <v>158.01</v>
      </c>
    </row>
    <row r="319" spans="1:13">
      <c r="A319" s="12" t="s">
        <v>65</v>
      </c>
      <c r="B319" s="22" t="s">
        <v>20</v>
      </c>
      <c r="C319" s="53" t="s">
        <v>58</v>
      </c>
      <c r="D319" s="54" t="s">
        <v>90</v>
      </c>
      <c r="E319" s="22" t="str">
        <f t="shared" si="24"/>
        <v>AOUT</v>
      </c>
      <c r="F319" s="61">
        <v>42962</v>
      </c>
      <c r="G319" s="55">
        <v>42965</v>
      </c>
      <c r="H319" s="22">
        <f t="shared" si="25"/>
        <v>3</v>
      </c>
      <c r="I319" s="63">
        <f t="shared" si="26"/>
        <v>20.161290322580644</v>
      </c>
      <c r="J319" s="63">
        <f t="shared" si="27"/>
        <v>43.333333333333336</v>
      </c>
      <c r="K319" s="63">
        <f t="shared" si="28"/>
        <v>60.483870967741936</v>
      </c>
      <c r="L319" s="63">
        <f t="shared" si="29"/>
        <v>69.516129032258064</v>
      </c>
      <c r="M319" s="63">
        <v>130</v>
      </c>
    </row>
    <row r="320" spans="1:13">
      <c r="A320" s="12" t="s">
        <v>70</v>
      </c>
      <c r="B320" s="22" t="s">
        <v>20</v>
      </c>
      <c r="C320" s="53" t="s">
        <v>58</v>
      </c>
      <c r="D320" s="54" t="s">
        <v>101</v>
      </c>
      <c r="E320" s="22" t="str">
        <f t="shared" si="24"/>
        <v>AOUT</v>
      </c>
      <c r="F320" s="61">
        <v>42962</v>
      </c>
      <c r="G320" s="55">
        <v>42966</v>
      </c>
      <c r="H320" s="22">
        <f t="shared" si="25"/>
        <v>4</v>
      </c>
      <c r="I320" s="63">
        <f t="shared" si="26"/>
        <v>13</v>
      </c>
      <c r="J320" s="63">
        <f t="shared" si="27"/>
        <v>43.38</v>
      </c>
      <c r="K320" s="63">
        <f t="shared" si="28"/>
        <v>52</v>
      </c>
      <c r="L320" s="63">
        <f t="shared" si="29"/>
        <v>121.52000000000001</v>
      </c>
      <c r="M320" s="63">
        <v>173.52</v>
      </c>
    </row>
    <row r="321" spans="1:13">
      <c r="A321" s="12" t="s">
        <v>77</v>
      </c>
      <c r="B321" s="22" t="s">
        <v>20</v>
      </c>
      <c r="C321" s="53" t="s">
        <v>58</v>
      </c>
      <c r="D321" s="54" t="s">
        <v>104</v>
      </c>
      <c r="E321" s="22" t="str">
        <f t="shared" si="24"/>
        <v>AOUT</v>
      </c>
      <c r="F321" s="61">
        <v>42962</v>
      </c>
      <c r="G321" s="55">
        <v>42966</v>
      </c>
      <c r="H321" s="22">
        <f t="shared" si="25"/>
        <v>4</v>
      </c>
      <c r="I321" s="63">
        <f t="shared" si="26"/>
        <v>22.580645161290324</v>
      </c>
      <c r="J321" s="63">
        <f t="shared" si="27"/>
        <v>57.84</v>
      </c>
      <c r="K321" s="63">
        <f t="shared" si="28"/>
        <v>90.322580645161295</v>
      </c>
      <c r="L321" s="63">
        <f t="shared" si="29"/>
        <v>141.03741935483873</v>
      </c>
      <c r="M321" s="63">
        <v>231.36</v>
      </c>
    </row>
    <row r="322" spans="1:13">
      <c r="A322" s="12" t="s">
        <v>72</v>
      </c>
      <c r="B322" s="22" t="s">
        <v>20</v>
      </c>
      <c r="C322" s="53" t="s">
        <v>59</v>
      </c>
      <c r="D322" s="54" t="s">
        <v>98</v>
      </c>
      <c r="E322" s="22" t="str">
        <f t="shared" ref="E322:E385" si="30">IF(G322="","",CHOOSE(MONTH(G322),"JANVIER","FEVRIER","MARS","AVRIL","MAI","JUIN","JUILLET","AOUT","SEPTEMBRE","OCTOBRE","NOVEMBRE","DECEMBRE"))</f>
        <v>AOUT</v>
      </c>
      <c r="F322" s="61">
        <v>42962</v>
      </c>
      <c r="G322" s="55">
        <v>42972</v>
      </c>
      <c r="H322" s="22">
        <f t="shared" ref="H322:H385" si="31">G322-F322</f>
        <v>10</v>
      </c>
      <c r="I322" s="63">
        <f t="shared" ref="I322:I385" si="32">CoûtNuit(A322,E322)</f>
        <v>0</v>
      </c>
      <c r="J322" s="63">
        <f t="shared" ref="J322:J385" si="33">IF(H322&lt;&gt;0,M322/H322,0)</f>
        <v>76.7</v>
      </c>
      <c r="K322" s="63">
        <f t="shared" ref="K322:K385" si="34">I322*H322</f>
        <v>0</v>
      </c>
      <c r="L322" s="63">
        <f t="shared" ref="L322:L385" si="35">M322-K322</f>
        <v>767</v>
      </c>
      <c r="M322" s="63">
        <v>767</v>
      </c>
    </row>
    <row r="323" spans="1:13">
      <c r="A323" s="12" t="s">
        <v>76</v>
      </c>
      <c r="B323" s="22" t="s">
        <v>20</v>
      </c>
      <c r="C323" s="53" t="s">
        <v>58</v>
      </c>
      <c r="D323" s="54" t="s">
        <v>85</v>
      </c>
      <c r="E323" s="22" t="str">
        <f t="shared" si="30"/>
        <v>AOUT</v>
      </c>
      <c r="F323" s="61">
        <v>42962</v>
      </c>
      <c r="G323" s="55">
        <v>42965</v>
      </c>
      <c r="H323" s="22">
        <f t="shared" si="31"/>
        <v>3</v>
      </c>
      <c r="I323" s="63">
        <f t="shared" si="32"/>
        <v>0</v>
      </c>
      <c r="J323" s="63">
        <f t="shared" si="33"/>
        <v>40.166666666666664</v>
      </c>
      <c r="K323" s="63">
        <f t="shared" si="34"/>
        <v>0</v>
      </c>
      <c r="L323" s="63">
        <f t="shared" si="35"/>
        <v>120.5</v>
      </c>
      <c r="M323" s="63">
        <v>120.5</v>
      </c>
    </row>
    <row r="324" spans="1:13">
      <c r="A324" s="12" t="s">
        <v>68</v>
      </c>
      <c r="B324" s="22" t="s">
        <v>20</v>
      </c>
      <c r="C324" s="53" t="s">
        <v>58</v>
      </c>
      <c r="D324" s="54" t="s">
        <v>100</v>
      </c>
      <c r="E324" s="22" t="str">
        <f t="shared" si="30"/>
        <v>AOUT</v>
      </c>
      <c r="F324" s="61">
        <v>42963</v>
      </c>
      <c r="G324" s="55">
        <v>42967</v>
      </c>
      <c r="H324" s="22">
        <f t="shared" si="31"/>
        <v>4</v>
      </c>
      <c r="I324" s="63">
        <f t="shared" si="32"/>
        <v>8.8062068965517248</v>
      </c>
      <c r="J324" s="63">
        <f t="shared" si="33"/>
        <v>41.5</v>
      </c>
      <c r="K324" s="63">
        <f t="shared" si="34"/>
        <v>35.224827586206899</v>
      </c>
      <c r="L324" s="63">
        <f t="shared" si="35"/>
        <v>130.77517241379309</v>
      </c>
      <c r="M324" s="63">
        <v>166</v>
      </c>
    </row>
    <row r="325" spans="1:13">
      <c r="A325" s="12" t="s">
        <v>71</v>
      </c>
      <c r="B325" s="22" t="s">
        <v>20</v>
      </c>
      <c r="C325" s="53" t="s">
        <v>58</v>
      </c>
      <c r="D325" s="54" t="s">
        <v>83</v>
      </c>
      <c r="E325" s="22" t="str">
        <f t="shared" si="30"/>
        <v>AOUT</v>
      </c>
      <c r="F325" s="61">
        <v>42963</v>
      </c>
      <c r="G325" s="55">
        <v>42969</v>
      </c>
      <c r="H325" s="22">
        <f t="shared" si="31"/>
        <v>6</v>
      </c>
      <c r="I325" s="63">
        <f t="shared" si="32"/>
        <v>27.096774193548388</v>
      </c>
      <c r="J325" s="63">
        <f t="shared" si="33"/>
        <v>43.833333333333336</v>
      </c>
      <c r="K325" s="63">
        <f t="shared" si="34"/>
        <v>162.58064516129033</v>
      </c>
      <c r="L325" s="63">
        <f t="shared" si="35"/>
        <v>100.41935483870967</v>
      </c>
      <c r="M325" s="63">
        <v>263</v>
      </c>
    </row>
    <row r="326" spans="1:13">
      <c r="A326" s="12" t="s">
        <v>69</v>
      </c>
      <c r="B326" s="22" t="s">
        <v>20</v>
      </c>
      <c r="C326" s="53" t="s">
        <v>81</v>
      </c>
      <c r="D326" s="54" t="s">
        <v>96</v>
      </c>
      <c r="E326" s="22" t="str">
        <f t="shared" si="30"/>
        <v>AOUT</v>
      </c>
      <c r="F326" s="61">
        <v>42963</v>
      </c>
      <c r="G326" s="55">
        <v>42965</v>
      </c>
      <c r="H326" s="22">
        <f t="shared" si="31"/>
        <v>2</v>
      </c>
      <c r="I326" s="63">
        <f t="shared" si="32"/>
        <v>20.967741935483872</v>
      </c>
      <c r="J326" s="63">
        <f t="shared" si="33"/>
        <v>40</v>
      </c>
      <c r="K326" s="63">
        <f t="shared" si="34"/>
        <v>41.935483870967744</v>
      </c>
      <c r="L326" s="63">
        <f t="shared" si="35"/>
        <v>38.064516129032256</v>
      </c>
      <c r="M326" s="63">
        <v>80</v>
      </c>
    </row>
    <row r="327" spans="1:13">
      <c r="A327" s="12" t="s">
        <v>73</v>
      </c>
      <c r="B327" s="22" t="s">
        <v>20</v>
      </c>
      <c r="C327" s="53" t="s">
        <v>58</v>
      </c>
      <c r="D327" s="54" t="s">
        <v>92</v>
      </c>
      <c r="E327" s="22" t="str">
        <f t="shared" si="30"/>
        <v>AOUT</v>
      </c>
      <c r="F327" s="61">
        <v>42963</v>
      </c>
      <c r="G327" s="55">
        <v>42967</v>
      </c>
      <c r="H327" s="22">
        <f t="shared" si="31"/>
        <v>4</v>
      </c>
      <c r="I327" s="63">
        <f t="shared" si="32"/>
        <v>0</v>
      </c>
      <c r="J327" s="63">
        <f t="shared" si="33"/>
        <v>51.25</v>
      </c>
      <c r="K327" s="63">
        <f t="shared" si="34"/>
        <v>0</v>
      </c>
      <c r="L327" s="63">
        <f t="shared" si="35"/>
        <v>205</v>
      </c>
      <c r="M327" s="63">
        <v>205</v>
      </c>
    </row>
    <row r="328" spans="1:13">
      <c r="A328" s="12" t="s">
        <v>65</v>
      </c>
      <c r="B328" s="22" t="s">
        <v>20</v>
      </c>
      <c r="C328" s="53" t="s">
        <v>58</v>
      </c>
      <c r="D328" s="54" t="s">
        <v>99</v>
      </c>
      <c r="E328" s="22" t="str">
        <f t="shared" si="30"/>
        <v>AOUT</v>
      </c>
      <c r="F328" s="61">
        <v>42965</v>
      </c>
      <c r="G328" s="55">
        <v>42968</v>
      </c>
      <c r="H328" s="22">
        <f t="shared" si="31"/>
        <v>3</v>
      </c>
      <c r="I328" s="63">
        <f t="shared" si="32"/>
        <v>20.161290322580644</v>
      </c>
      <c r="J328" s="63">
        <f t="shared" si="33"/>
        <v>45.333333333333336</v>
      </c>
      <c r="K328" s="63">
        <f t="shared" si="34"/>
        <v>60.483870967741936</v>
      </c>
      <c r="L328" s="63">
        <f t="shared" si="35"/>
        <v>75.516129032258064</v>
      </c>
      <c r="M328" s="63">
        <v>136</v>
      </c>
    </row>
    <row r="329" spans="1:13">
      <c r="A329" s="12" t="s">
        <v>69</v>
      </c>
      <c r="B329" s="22" t="s">
        <v>20</v>
      </c>
      <c r="C329" s="53" t="s">
        <v>58</v>
      </c>
      <c r="D329" s="54" t="s">
        <v>87</v>
      </c>
      <c r="E329" s="22" t="str">
        <f t="shared" si="30"/>
        <v>AOUT</v>
      </c>
      <c r="F329" s="61">
        <v>42965</v>
      </c>
      <c r="G329" s="55">
        <v>42969</v>
      </c>
      <c r="H329" s="22">
        <f t="shared" si="31"/>
        <v>4</v>
      </c>
      <c r="I329" s="63">
        <f t="shared" si="32"/>
        <v>20.967741935483872</v>
      </c>
      <c r="J329" s="63">
        <f t="shared" si="33"/>
        <v>34.704999999999998</v>
      </c>
      <c r="K329" s="63">
        <f t="shared" si="34"/>
        <v>83.870967741935488</v>
      </c>
      <c r="L329" s="63">
        <f t="shared" si="35"/>
        <v>54.949032258064506</v>
      </c>
      <c r="M329" s="63">
        <v>138.82</v>
      </c>
    </row>
    <row r="330" spans="1:13">
      <c r="A330" s="12" t="s">
        <v>76</v>
      </c>
      <c r="B330" s="22" t="s">
        <v>20</v>
      </c>
      <c r="C330" s="53" t="s">
        <v>58</v>
      </c>
      <c r="D330" s="52" t="s">
        <v>82</v>
      </c>
      <c r="E330" s="22" t="str">
        <f t="shared" si="30"/>
        <v>AOUT</v>
      </c>
      <c r="F330" s="61">
        <v>42965</v>
      </c>
      <c r="G330" s="55">
        <v>42968</v>
      </c>
      <c r="H330" s="22">
        <f t="shared" si="31"/>
        <v>3</v>
      </c>
      <c r="I330" s="63">
        <f t="shared" si="32"/>
        <v>0</v>
      </c>
      <c r="J330" s="63">
        <f t="shared" si="33"/>
        <v>35.346666666666671</v>
      </c>
      <c r="K330" s="63">
        <f t="shared" si="34"/>
        <v>0</v>
      </c>
      <c r="L330" s="63">
        <f t="shared" si="35"/>
        <v>106.04</v>
      </c>
      <c r="M330" s="63">
        <v>106.04</v>
      </c>
    </row>
    <row r="331" spans="1:13">
      <c r="A331" s="12" t="s">
        <v>64</v>
      </c>
      <c r="B331" s="22" t="s">
        <v>20</v>
      </c>
      <c r="C331" s="53" t="s">
        <v>58</v>
      </c>
      <c r="D331" s="54" t="s">
        <v>89</v>
      </c>
      <c r="E331" s="22" t="str">
        <f t="shared" si="30"/>
        <v>AOUT</v>
      </c>
      <c r="F331" s="61">
        <v>42966</v>
      </c>
      <c r="G331" s="55">
        <v>42969</v>
      </c>
      <c r="H331" s="22">
        <f t="shared" si="31"/>
        <v>3</v>
      </c>
      <c r="I331" s="63">
        <f t="shared" si="32"/>
        <v>25.806451612903224</v>
      </c>
      <c r="J331" s="63">
        <f t="shared" si="33"/>
        <v>46.913333333333334</v>
      </c>
      <c r="K331" s="63">
        <f t="shared" si="34"/>
        <v>77.419354838709666</v>
      </c>
      <c r="L331" s="63">
        <f t="shared" si="35"/>
        <v>63.320645161290344</v>
      </c>
      <c r="M331" s="63">
        <v>140.74</v>
      </c>
    </row>
    <row r="332" spans="1:13">
      <c r="A332" s="12" t="s">
        <v>70</v>
      </c>
      <c r="B332" s="22" t="s">
        <v>20</v>
      </c>
      <c r="C332" s="53" t="s">
        <v>58</v>
      </c>
      <c r="D332" s="54" t="s">
        <v>89</v>
      </c>
      <c r="E332" s="22" t="str">
        <f t="shared" si="30"/>
        <v>AOUT</v>
      </c>
      <c r="F332" s="61">
        <v>42966</v>
      </c>
      <c r="G332" s="55">
        <v>42969</v>
      </c>
      <c r="H332" s="22">
        <f t="shared" si="31"/>
        <v>3</v>
      </c>
      <c r="I332" s="63">
        <f t="shared" si="32"/>
        <v>13</v>
      </c>
      <c r="J332" s="63">
        <f t="shared" si="33"/>
        <v>43.333333333333336</v>
      </c>
      <c r="K332" s="63">
        <f t="shared" si="34"/>
        <v>39</v>
      </c>
      <c r="L332" s="63">
        <f t="shared" si="35"/>
        <v>91</v>
      </c>
      <c r="M332" s="63">
        <v>130</v>
      </c>
    </row>
    <row r="333" spans="1:13">
      <c r="A333" s="12" t="s">
        <v>77</v>
      </c>
      <c r="B333" s="22" t="s">
        <v>20</v>
      </c>
      <c r="C333" s="53" t="s">
        <v>58</v>
      </c>
      <c r="D333" s="54" t="s">
        <v>97</v>
      </c>
      <c r="E333" s="22" t="str">
        <f t="shared" si="30"/>
        <v>AOUT</v>
      </c>
      <c r="F333" s="61">
        <v>42966</v>
      </c>
      <c r="G333" s="55">
        <v>42968</v>
      </c>
      <c r="H333" s="22">
        <f t="shared" si="31"/>
        <v>2</v>
      </c>
      <c r="I333" s="63">
        <f t="shared" si="32"/>
        <v>22.580645161290324</v>
      </c>
      <c r="J333" s="63">
        <f t="shared" si="33"/>
        <v>43.38</v>
      </c>
      <c r="K333" s="63">
        <f t="shared" si="34"/>
        <v>45.161290322580648</v>
      </c>
      <c r="L333" s="63">
        <f t="shared" si="35"/>
        <v>41.598709677419357</v>
      </c>
      <c r="M333" s="63">
        <v>86.76</v>
      </c>
    </row>
    <row r="334" spans="1:13">
      <c r="A334" s="12" t="s">
        <v>68</v>
      </c>
      <c r="B334" s="22" t="s">
        <v>20</v>
      </c>
      <c r="C334" s="53" t="s">
        <v>58</v>
      </c>
      <c r="D334" s="54" t="s">
        <v>102</v>
      </c>
      <c r="E334" s="22" t="str">
        <f t="shared" si="30"/>
        <v>AOUT</v>
      </c>
      <c r="F334" s="61">
        <v>42967</v>
      </c>
      <c r="G334" s="55">
        <v>42969</v>
      </c>
      <c r="H334" s="22">
        <f t="shared" si="31"/>
        <v>2</v>
      </c>
      <c r="I334" s="63">
        <f t="shared" si="32"/>
        <v>8.8062068965517248</v>
      </c>
      <c r="J334" s="63">
        <f t="shared" si="33"/>
        <v>46.27</v>
      </c>
      <c r="K334" s="63">
        <f t="shared" si="34"/>
        <v>17.61241379310345</v>
      </c>
      <c r="L334" s="63">
        <f t="shared" si="35"/>
        <v>74.927586206896564</v>
      </c>
      <c r="M334" s="63">
        <v>92.54</v>
      </c>
    </row>
    <row r="335" spans="1:13">
      <c r="A335" s="12" t="s">
        <v>65</v>
      </c>
      <c r="B335" s="22" t="s">
        <v>20</v>
      </c>
      <c r="C335" s="53" t="s">
        <v>58</v>
      </c>
      <c r="D335" s="54" t="s">
        <v>101</v>
      </c>
      <c r="E335" s="22" t="str">
        <f t="shared" si="30"/>
        <v>AOUT</v>
      </c>
      <c r="F335" s="61">
        <v>42968</v>
      </c>
      <c r="G335" s="55">
        <v>42970</v>
      </c>
      <c r="H335" s="22">
        <f t="shared" si="31"/>
        <v>2</v>
      </c>
      <c r="I335" s="63">
        <f t="shared" si="32"/>
        <v>20.161290322580644</v>
      </c>
      <c r="J335" s="63">
        <f t="shared" si="33"/>
        <v>46.27</v>
      </c>
      <c r="K335" s="63">
        <f t="shared" si="34"/>
        <v>40.322580645161288</v>
      </c>
      <c r="L335" s="63">
        <f t="shared" si="35"/>
        <v>52.217419354838718</v>
      </c>
      <c r="M335" s="63">
        <v>92.54</v>
      </c>
    </row>
    <row r="336" spans="1:13">
      <c r="A336" s="12" t="s">
        <v>77</v>
      </c>
      <c r="B336" s="22" t="s">
        <v>20</v>
      </c>
      <c r="C336" s="53" t="s">
        <v>58</v>
      </c>
      <c r="D336" s="54" t="s">
        <v>95</v>
      </c>
      <c r="E336" s="22" t="str">
        <f t="shared" si="30"/>
        <v>AOUT</v>
      </c>
      <c r="F336" s="61">
        <v>42968</v>
      </c>
      <c r="G336" s="55">
        <v>42971</v>
      </c>
      <c r="H336" s="22">
        <f t="shared" si="31"/>
        <v>3</v>
      </c>
      <c r="I336" s="63">
        <f t="shared" si="32"/>
        <v>22.580645161290324</v>
      </c>
      <c r="J336" s="63">
        <f t="shared" si="33"/>
        <v>49.806666666666665</v>
      </c>
      <c r="K336" s="63">
        <f t="shared" si="34"/>
        <v>67.741935483870975</v>
      </c>
      <c r="L336" s="63">
        <f t="shared" si="35"/>
        <v>81.678064516129012</v>
      </c>
      <c r="M336" s="63">
        <v>149.41999999999999</v>
      </c>
    </row>
    <row r="337" spans="1:13">
      <c r="A337" s="12" t="s">
        <v>76</v>
      </c>
      <c r="B337" s="22" t="s">
        <v>20</v>
      </c>
      <c r="C337" s="53" t="s">
        <v>59</v>
      </c>
      <c r="D337" s="53" t="s">
        <v>98</v>
      </c>
      <c r="E337" s="22" t="str">
        <f t="shared" si="30"/>
        <v>SEPTEMBRE</v>
      </c>
      <c r="F337" s="55">
        <v>42968</v>
      </c>
      <c r="G337" s="55">
        <v>42979</v>
      </c>
      <c r="H337" s="22">
        <f t="shared" si="31"/>
        <v>11</v>
      </c>
      <c r="I337" s="63">
        <f t="shared" si="32"/>
        <v>0</v>
      </c>
      <c r="J337" s="63">
        <f t="shared" si="33"/>
        <v>28</v>
      </c>
      <c r="K337" s="63">
        <f t="shared" si="34"/>
        <v>0</v>
      </c>
      <c r="L337" s="63">
        <f t="shared" si="35"/>
        <v>308</v>
      </c>
      <c r="M337" s="63">
        <v>308</v>
      </c>
    </row>
    <row r="338" spans="1:13">
      <c r="A338" s="12" t="s">
        <v>73</v>
      </c>
      <c r="B338" s="22" t="s">
        <v>20</v>
      </c>
      <c r="C338" s="53" t="s">
        <v>81</v>
      </c>
      <c r="D338" s="54" t="s">
        <v>84</v>
      </c>
      <c r="E338" s="22" t="str">
        <f t="shared" si="30"/>
        <v>AOUT</v>
      </c>
      <c r="F338" s="61">
        <v>42968</v>
      </c>
      <c r="G338" s="55">
        <v>42971</v>
      </c>
      <c r="H338" s="22">
        <f t="shared" si="31"/>
        <v>3</v>
      </c>
      <c r="I338" s="63">
        <f t="shared" si="32"/>
        <v>0</v>
      </c>
      <c r="J338" s="63">
        <f t="shared" si="33"/>
        <v>40</v>
      </c>
      <c r="K338" s="63">
        <f t="shared" si="34"/>
        <v>0</v>
      </c>
      <c r="L338" s="63">
        <f t="shared" si="35"/>
        <v>120</v>
      </c>
      <c r="M338" s="63">
        <v>120</v>
      </c>
    </row>
    <row r="339" spans="1:13">
      <c r="A339" s="12" t="s">
        <v>70</v>
      </c>
      <c r="B339" s="22" t="s">
        <v>20</v>
      </c>
      <c r="C339" s="53" t="s">
        <v>58</v>
      </c>
      <c r="D339" s="54" t="s">
        <v>98</v>
      </c>
      <c r="E339" s="22" t="str">
        <f t="shared" si="30"/>
        <v>AOUT</v>
      </c>
      <c r="F339" s="61">
        <v>42969</v>
      </c>
      <c r="G339" s="55">
        <v>42972</v>
      </c>
      <c r="H339" s="22">
        <f t="shared" si="31"/>
        <v>3</v>
      </c>
      <c r="I339" s="63">
        <f t="shared" si="32"/>
        <v>13</v>
      </c>
      <c r="J339" s="63">
        <f t="shared" si="33"/>
        <v>45.333333333333336</v>
      </c>
      <c r="K339" s="63">
        <f t="shared" si="34"/>
        <v>39</v>
      </c>
      <c r="L339" s="63">
        <f t="shared" si="35"/>
        <v>97</v>
      </c>
      <c r="M339" s="63">
        <v>136</v>
      </c>
    </row>
    <row r="340" spans="1:13">
      <c r="A340" s="12" t="s">
        <v>68</v>
      </c>
      <c r="B340" s="22" t="s">
        <v>20</v>
      </c>
      <c r="C340" s="53" t="s">
        <v>58</v>
      </c>
      <c r="D340" s="54" t="s">
        <v>94</v>
      </c>
      <c r="E340" s="22" t="str">
        <f t="shared" si="30"/>
        <v>AOUT</v>
      </c>
      <c r="F340" s="61">
        <v>42969</v>
      </c>
      <c r="G340" s="55">
        <v>42972</v>
      </c>
      <c r="H340" s="22">
        <f t="shared" si="31"/>
        <v>3</v>
      </c>
      <c r="I340" s="63">
        <f t="shared" si="32"/>
        <v>8.8062068965517248</v>
      </c>
      <c r="J340" s="63">
        <f t="shared" si="33"/>
        <v>49.806666666666665</v>
      </c>
      <c r="K340" s="63">
        <f t="shared" si="34"/>
        <v>26.418620689655175</v>
      </c>
      <c r="L340" s="63">
        <f t="shared" si="35"/>
        <v>123.00137931034482</v>
      </c>
      <c r="M340" s="63">
        <v>149.41999999999999</v>
      </c>
    </row>
    <row r="341" spans="1:13">
      <c r="A341" s="12" t="s">
        <v>71</v>
      </c>
      <c r="B341" s="22" t="s">
        <v>20</v>
      </c>
      <c r="C341" s="53" t="s">
        <v>58</v>
      </c>
      <c r="D341" s="54" t="s">
        <v>91</v>
      </c>
      <c r="E341" s="22" t="str">
        <f t="shared" si="30"/>
        <v>AOUT</v>
      </c>
      <c r="F341" s="61">
        <v>42969</v>
      </c>
      <c r="G341" s="55">
        <v>42972</v>
      </c>
      <c r="H341" s="22">
        <f t="shared" si="31"/>
        <v>3</v>
      </c>
      <c r="I341" s="63">
        <f t="shared" si="32"/>
        <v>27.096774193548388</v>
      </c>
      <c r="J341" s="63">
        <f t="shared" si="33"/>
        <v>47</v>
      </c>
      <c r="K341" s="63">
        <f t="shared" si="34"/>
        <v>81.290322580645167</v>
      </c>
      <c r="L341" s="63">
        <f t="shared" si="35"/>
        <v>59.709677419354833</v>
      </c>
      <c r="M341" s="63">
        <v>141</v>
      </c>
    </row>
    <row r="342" spans="1:13">
      <c r="A342" s="12" t="s">
        <v>69</v>
      </c>
      <c r="B342" s="22" t="s">
        <v>20</v>
      </c>
      <c r="C342" s="53" t="s">
        <v>58</v>
      </c>
      <c r="D342" s="54" t="s">
        <v>94</v>
      </c>
      <c r="E342" s="22" t="str">
        <f t="shared" si="30"/>
        <v>AOUT</v>
      </c>
      <c r="F342" s="61">
        <v>42969</v>
      </c>
      <c r="G342" s="55">
        <v>42971</v>
      </c>
      <c r="H342" s="22">
        <f t="shared" si="31"/>
        <v>2</v>
      </c>
      <c r="I342" s="63">
        <f t="shared" si="32"/>
        <v>20.967741935483872</v>
      </c>
      <c r="J342" s="63">
        <f t="shared" si="33"/>
        <v>36.630000000000003</v>
      </c>
      <c r="K342" s="63">
        <f t="shared" si="34"/>
        <v>41.935483870967744</v>
      </c>
      <c r="L342" s="63">
        <f t="shared" si="35"/>
        <v>31.324516129032261</v>
      </c>
      <c r="M342" s="63">
        <v>73.260000000000005</v>
      </c>
    </row>
    <row r="343" spans="1:13">
      <c r="A343" s="12" t="s">
        <v>74</v>
      </c>
      <c r="B343" s="22" t="s">
        <v>20</v>
      </c>
      <c r="C343" s="53" t="s">
        <v>58</v>
      </c>
      <c r="D343" s="54" t="s">
        <v>88</v>
      </c>
      <c r="E343" s="22" t="str">
        <f t="shared" si="30"/>
        <v>AOUT</v>
      </c>
      <c r="F343" s="61">
        <v>42969</v>
      </c>
      <c r="G343" s="55">
        <v>42974</v>
      </c>
      <c r="H343" s="22">
        <f t="shared" si="31"/>
        <v>5</v>
      </c>
      <c r="I343" s="63">
        <f t="shared" si="32"/>
        <v>0</v>
      </c>
      <c r="J343" s="63">
        <f t="shared" si="33"/>
        <v>37.595999999999997</v>
      </c>
      <c r="K343" s="63">
        <f t="shared" si="34"/>
        <v>0</v>
      </c>
      <c r="L343" s="63">
        <f t="shared" si="35"/>
        <v>187.98</v>
      </c>
      <c r="M343" s="63">
        <v>187.98</v>
      </c>
    </row>
    <row r="344" spans="1:13">
      <c r="A344" s="12" t="s">
        <v>65</v>
      </c>
      <c r="B344" s="22" t="s">
        <v>20</v>
      </c>
      <c r="C344" s="53" t="s">
        <v>58</v>
      </c>
      <c r="D344" s="54" t="s">
        <v>97</v>
      </c>
      <c r="E344" s="22" t="str">
        <f t="shared" si="30"/>
        <v>AOUT</v>
      </c>
      <c r="F344" s="61">
        <v>42970</v>
      </c>
      <c r="G344" s="55">
        <v>42973</v>
      </c>
      <c r="H344" s="22">
        <f t="shared" si="31"/>
        <v>3</v>
      </c>
      <c r="I344" s="63">
        <f t="shared" si="32"/>
        <v>20.161290322580644</v>
      </c>
      <c r="J344" s="63">
        <f t="shared" si="33"/>
        <v>45.333333333333336</v>
      </c>
      <c r="K344" s="63">
        <f t="shared" si="34"/>
        <v>60.483870967741936</v>
      </c>
      <c r="L344" s="63">
        <f t="shared" si="35"/>
        <v>75.516129032258064</v>
      </c>
      <c r="M344" s="63">
        <v>136</v>
      </c>
    </row>
    <row r="345" spans="1:13">
      <c r="A345" s="12" t="s">
        <v>77</v>
      </c>
      <c r="B345" s="22" t="s">
        <v>20</v>
      </c>
      <c r="C345" s="53" t="s">
        <v>58</v>
      </c>
      <c r="D345" s="54" t="s">
        <v>107</v>
      </c>
      <c r="E345" s="22" t="str">
        <f t="shared" si="30"/>
        <v>AOUT</v>
      </c>
      <c r="F345" s="61">
        <v>42971</v>
      </c>
      <c r="G345" s="55">
        <v>42973</v>
      </c>
      <c r="H345" s="22">
        <f t="shared" si="31"/>
        <v>2</v>
      </c>
      <c r="I345" s="63">
        <f t="shared" si="32"/>
        <v>22.580645161290324</v>
      </c>
      <c r="J345" s="63">
        <f t="shared" si="33"/>
        <v>53.02</v>
      </c>
      <c r="K345" s="63">
        <f t="shared" si="34"/>
        <v>45.161290322580648</v>
      </c>
      <c r="L345" s="63">
        <f t="shared" si="35"/>
        <v>60.878709677419359</v>
      </c>
      <c r="M345" s="63">
        <v>106.04</v>
      </c>
    </row>
    <row r="346" spans="1:13">
      <c r="A346" s="12" t="s">
        <v>69</v>
      </c>
      <c r="B346" s="22" t="s">
        <v>20</v>
      </c>
      <c r="C346" s="53" t="s">
        <v>58</v>
      </c>
      <c r="D346" s="54" t="s">
        <v>105</v>
      </c>
      <c r="E346" s="22" t="str">
        <f t="shared" si="30"/>
        <v>AOUT</v>
      </c>
      <c r="F346" s="61">
        <v>42971</v>
      </c>
      <c r="G346" s="55">
        <v>42974</v>
      </c>
      <c r="H346" s="22">
        <f t="shared" si="31"/>
        <v>3</v>
      </c>
      <c r="I346" s="63">
        <f t="shared" si="32"/>
        <v>20.967741935483872</v>
      </c>
      <c r="J346" s="63">
        <f t="shared" si="33"/>
        <v>33.666666666666664</v>
      </c>
      <c r="K346" s="63">
        <f t="shared" si="34"/>
        <v>62.903225806451616</v>
      </c>
      <c r="L346" s="63">
        <f t="shared" si="35"/>
        <v>38.096774193548384</v>
      </c>
      <c r="M346" s="63">
        <v>101</v>
      </c>
    </row>
    <row r="347" spans="1:13">
      <c r="A347" s="12" t="s">
        <v>73</v>
      </c>
      <c r="B347" s="22" t="s">
        <v>20</v>
      </c>
      <c r="C347" s="53" t="s">
        <v>58</v>
      </c>
      <c r="D347" s="54" t="s">
        <v>96</v>
      </c>
      <c r="E347" s="22" t="str">
        <f t="shared" si="30"/>
        <v>AOUT</v>
      </c>
      <c r="F347" s="61">
        <v>42971</v>
      </c>
      <c r="G347" s="55">
        <v>42974</v>
      </c>
      <c r="H347" s="22">
        <f t="shared" si="31"/>
        <v>3</v>
      </c>
      <c r="I347" s="63">
        <f t="shared" si="32"/>
        <v>0</v>
      </c>
      <c r="J347" s="63">
        <f t="shared" si="33"/>
        <v>45.333333333333336</v>
      </c>
      <c r="K347" s="63">
        <f t="shared" si="34"/>
        <v>0</v>
      </c>
      <c r="L347" s="63">
        <f t="shared" si="35"/>
        <v>136</v>
      </c>
      <c r="M347" s="63">
        <v>136</v>
      </c>
    </row>
    <row r="348" spans="1:13">
      <c r="A348" s="12" t="s">
        <v>68</v>
      </c>
      <c r="B348" s="22" t="s">
        <v>20</v>
      </c>
      <c r="C348" s="53" t="s">
        <v>59</v>
      </c>
      <c r="D348" s="54" t="s">
        <v>106</v>
      </c>
      <c r="E348" s="22" t="str">
        <f t="shared" si="30"/>
        <v>AOUT</v>
      </c>
      <c r="F348" s="61">
        <v>42972</v>
      </c>
      <c r="G348" s="55">
        <v>42975</v>
      </c>
      <c r="H348" s="22">
        <f t="shared" si="31"/>
        <v>3</v>
      </c>
      <c r="I348" s="63">
        <f t="shared" si="32"/>
        <v>8.8062068965517248</v>
      </c>
      <c r="J348" s="63">
        <f t="shared" si="33"/>
        <v>34.146666666666668</v>
      </c>
      <c r="K348" s="63">
        <f t="shared" si="34"/>
        <v>26.418620689655175</v>
      </c>
      <c r="L348" s="63">
        <f t="shared" si="35"/>
        <v>76.021379310344827</v>
      </c>
      <c r="M348" s="63">
        <v>102.44</v>
      </c>
    </row>
    <row r="349" spans="1:13">
      <c r="A349" s="12" t="s">
        <v>71</v>
      </c>
      <c r="B349" s="22" t="s">
        <v>20</v>
      </c>
      <c r="C349" s="53" t="s">
        <v>58</v>
      </c>
      <c r="D349" s="54" t="s">
        <v>88</v>
      </c>
      <c r="E349" s="22" t="str">
        <f t="shared" si="30"/>
        <v>AOUT</v>
      </c>
      <c r="F349" s="61">
        <v>42972</v>
      </c>
      <c r="G349" s="55">
        <v>42975</v>
      </c>
      <c r="H349" s="22">
        <f t="shared" si="31"/>
        <v>3</v>
      </c>
      <c r="I349" s="63">
        <f t="shared" si="32"/>
        <v>27.096774193548388</v>
      </c>
      <c r="J349" s="63">
        <f t="shared" si="33"/>
        <v>43.06</v>
      </c>
      <c r="K349" s="63">
        <f t="shared" si="34"/>
        <v>81.290322580645167</v>
      </c>
      <c r="L349" s="63">
        <f t="shared" si="35"/>
        <v>47.88967741935484</v>
      </c>
      <c r="M349" s="63">
        <v>129.18</v>
      </c>
    </row>
    <row r="350" spans="1:13">
      <c r="A350" s="12" t="s">
        <v>70</v>
      </c>
      <c r="B350" s="22" t="s">
        <v>20</v>
      </c>
      <c r="C350" s="53" t="s">
        <v>59</v>
      </c>
      <c r="D350" s="54" t="s">
        <v>104</v>
      </c>
      <c r="E350" s="22" t="str">
        <f t="shared" si="30"/>
        <v>AOUT</v>
      </c>
      <c r="F350" s="61">
        <v>42973</v>
      </c>
      <c r="G350" s="55">
        <v>42977</v>
      </c>
      <c r="H350" s="22">
        <f t="shared" si="31"/>
        <v>4</v>
      </c>
      <c r="I350" s="63">
        <f t="shared" si="32"/>
        <v>13</v>
      </c>
      <c r="J350" s="63">
        <f t="shared" si="33"/>
        <v>44.94</v>
      </c>
      <c r="K350" s="63">
        <f t="shared" si="34"/>
        <v>52</v>
      </c>
      <c r="L350" s="63">
        <f t="shared" si="35"/>
        <v>127.75999999999999</v>
      </c>
      <c r="M350" s="63">
        <v>179.76</v>
      </c>
    </row>
    <row r="351" spans="1:13">
      <c r="A351" s="12" t="s">
        <v>77</v>
      </c>
      <c r="B351" s="22" t="s">
        <v>20</v>
      </c>
      <c r="C351" s="53" t="s">
        <v>58</v>
      </c>
      <c r="D351" s="54" t="s">
        <v>107</v>
      </c>
      <c r="E351" s="22" t="str">
        <f t="shared" si="30"/>
        <v>AOUT</v>
      </c>
      <c r="F351" s="61">
        <v>42973</v>
      </c>
      <c r="G351" s="55">
        <v>42977</v>
      </c>
      <c r="H351" s="22">
        <f t="shared" si="31"/>
        <v>4</v>
      </c>
      <c r="I351" s="63">
        <f t="shared" si="32"/>
        <v>22.580645161290324</v>
      </c>
      <c r="J351" s="63">
        <f t="shared" si="33"/>
        <v>62.75</v>
      </c>
      <c r="K351" s="63">
        <f t="shared" si="34"/>
        <v>90.322580645161295</v>
      </c>
      <c r="L351" s="63">
        <f t="shared" si="35"/>
        <v>160.67741935483872</v>
      </c>
      <c r="M351" s="63">
        <v>251</v>
      </c>
    </row>
    <row r="352" spans="1:13">
      <c r="A352" s="12" t="s">
        <v>72</v>
      </c>
      <c r="B352" s="22" t="s">
        <v>20</v>
      </c>
      <c r="C352" s="53" t="s">
        <v>59</v>
      </c>
      <c r="D352" s="53" t="s">
        <v>106</v>
      </c>
      <c r="E352" s="22" t="str">
        <f t="shared" si="30"/>
        <v>SEPTEMBRE</v>
      </c>
      <c r="F352" s="55">
        <v>42973</v>
      </c>
      <c r="G352" s="55">
        <v>42979</v>
      </c>
      <c r="H352" s="22">
        <f t="shared" si="31"/>
        <v>6</v>
      </c>
      <c r="I352" s="63">
        <f t="shared" si="32"/>
        <v>0</v>
      </c>
      <c r="J352" s="63">
        <f t="shared" si="33"/>
        <v>59</v>
      </c>
      <c r="K352" s="63">
        <f t="shared" si="34"/>
        <v>0</v>
      </c>
      <c r="L352" s="63">
        <f t="shared" si="35"/>
        <v>354</v>
      </c>
      <c r="M352" s="63">
        <v>354</v>
      </c>
    </row>
    <row r="353" spans="1:13">
      <c r="A353" s="12" t="s">
        <v>69</v>
      </c>
      <c r="B353" s="22" t="s">
        <v>20</v>
      </c>
      <c r="C353" s="53" t="s">
        <v>58</v>
      </c>
      <c r="D353" s="54" t="s">
        <v>86</v>
      </c>
      <c r="E353" s="22" t="str">
        <f t="shared" si="30"/>
        <v>AOUT</v>
      </c>
      <c r="F353" s="61">
        <v>42974</v>
      </c>
      <c r="G353" s="55">
        <v>42978</v>
      </c>
      <c r="H353" s="22">
        <f t="shared" si="31"/>
        <v>4</v>
      </c>
      <c r="I353" s="63">
        <f t="shared" si="32"/>
        <v>20.967741935483872</v>
      </c>
      <c r="J353" s="63">
        <f t="shared" si="33"/>
        <v>34.5</v>
      </c>
      <c r="K353" s="63">
        <f t="shared" si="34"/>
        <v>83.870967741935488</v>
      </c>
      <c r="L353" s="63">
        <f t="shared" si="35"/>
        <v>54.129032258064512</v>
      </c>
      <c r="M353" s="63">
        <v>138</v>
      </c>
    </row>
    <row r="354" spans="1:13">
      <c r="A354" s="12" t="s">
        <v>73</v>
      </c>
      <c r="B354" s="22" t="s">
        <v>20</v>
      </c>
      <c r="C354" s="53" t="s">
        <v>58</v>
      </c>
      <c r="D354" s="54" t="s">
        <v>100</v>
      </c>
      <c r="E354" s="22" t="str">
        <f t="shared" si="30"/>
        <v>AOUT</v>
      </c>
      <c r="F354" s="61">
        <v>42974</v>
      </c>
      <c r="G354" s="55">
        <v>42976</v>
      </c>
      <c r="H354" s="22">
        <f t="shared" si="31"/>
        <v>2</v>
      </c>
      <c r="I354" s="63">
        <f t="shared" si="32"/>
        <v>0</v>
      </c>
      <c r="J354" s="63">
        <f t="shared" si="33"/>
        <v>46.27</v>
      </c>
      <c r="K354" s="63">
        <f t="shared" si="34"/>
        <v>0</v>
      </c>
      <c r="L354" s="63">
        <f t="shared" si="35"/>
        <v>92.54</v>
      </c>
      <c r="M354" s="63">
        <v>92.54</v>
      </c>
    </row>
    <row r="355" spans="1:13">
      <c r="A355" s="12" t="s">
        <v>71</v>
      </c>
      <c r="B355" s="22" t="s">
        <v>20</v>
      </c>
      <c r="C355" s="53" t="s">
        <v>58</v>
      </c>
      <c r="D355" s="53" t="s">
        <v>98</v>
      </c>
      <c r="E355" s="22" t="str">
        <f t="shared" si="30"/>
        <v>SEPTEMBRE</v>
      </c>
      <c r="F355" s="55">
        <v>42975</v>
      </c>
      <c r="G355" s="55">
        <v>42979</v>
      </c>
      <c r="H355" s="22">
        <f t="shared" si="31"/>
        <v>4</v>
      </c>
      <c r="I355" s="63">
        <f t="shared" si="32"/>
        <v>0</v>
      </c>
      <c r="J355" s="63">
        <f t="shared" si="33"/>
        <v>46</v>
      </c>
      <c r="K355" s="63">
        <f t="shared" si="34"/>
        <v>0</v>
      </c>
      <c r="L355" s="63">
        <f t="shared" si="35"/>
        <v>184</v>
      </c>
      <c r="M355" s="63">
        <v>184</v>
      </c>
    </row>
    <row r="356" spans="1:13">
      <c r="A356" s="12" t="s">
        <v>74</v>
      </c>
      <c r="B356" s="22" t="s">
        <v>20</v>
      </c>
      <c r="C356" s="53" t="s">
        <v>58</v>
      </c>
      <c r="D356" s="53" t="s">
        <v>102</v>
      </c>
      <c r="E356" s="22" t="str">
        <f t="shared" si="30"/>
        <v>SEPTEMBRE</v>
      </c>
      <c r="F356" s="55">
        <v>42975</v>
      </c>
      <c r="G356" s="55">
        <v>42979</v>
      </c>
      <c r="H356" s="22">
        <f t="shared" si="31"/>
        <v>4</v>
      </c>
      <c r="I356" s="63">
        <f t="shared" si="32"/>
        <v>0</v>
      </c>
      <c r="J356" s="63">
        <f t="shared" si="33"/>
        <v>39</v>
      </c>
      <c r="K356" s="63">
        <f t="shared" si="34"/>
        <v>0</v>
      </c>
      <c r="L356" s="63">
        <f t="shared" si="35"/>
        <v>156</v>
      </c>
      <c r="M356" s="63">
        <v>156</v>
      </c>
    </row>
    <row r="357" spans="1:13">
      <c r="A357" s="12" t="s">
        <v>68</v>
      </c>
      <c r="B357" s="22" t="s">
        <v>20</v>
      </c>
      <c r="C357" s="53" t="s">
        <v>58</v>
      </c>
      <c r="D357" s="53" t="s">
        <v>102</v>
      </c>
      <c r="E357" s="22" t="str">
        <f t="shared" si="30"/>
        <v>SEPTEMBRE</v>
      </c>
      <c r="F357" s="55">
        <v>42976</v>
      </c>
      <c r="G357" s="55">
        <v>42979</v>
      </c>
      <c r="H357" s="22">
        <f t="shared" si="31"/>
        <v>3</v>
      </c>
      <c r="I357" s="63">
        <f t="shared" si="32"/>
        <v>9.6873333333333331</v>
      </c>
      <c r="J357" s="63">
        <f t="shared" si="33"/>
        <v>46</v>
      </c>
      <c r="K357" s="63">
        <f t="shared" si="34"/>
        <v>29.061999999999998</v>
      </c>
      <c r="L357" s="63">
        <f t="shared" si="35"/>
        <v>108.938</v>
      </c>
      <c r="M357" s="63">
        <v>138</v>
      </c>
    </row>
    <row r="358" spans="1:13">
      <c r="A358" s="12" t="s">
        <v>73</v>
      </c>
      <c r="B358" s="22" t="s">
        <v>20</v>
      </c>
      <c r="C358" s="53" t="s">
        <v>81</v>
      </c>
      <c r="D358" s="53" t="s">
        <v>85</v>
      </c>
      <c r="E358" s="22" t="str">
        <f t="shared" si="30"/>
        <v>SEPTEMBRE</v>
      </c>
      <c r="F358" s="55">
        <v>42976</v>
      </c>
      <c r="G358" s="55">
        <v>42979</v>
      </c>
      <c r="H358" s="22">
        <f t="shared" si="31"/>
        <v>3</v>
      </c>
      <c r="I358" s="63">
        <f t="shared" si="32"/>
        <v>0</v>
      </c>
      <c r="J358" s="63">
        <f t="shared" si="33"/>
        <v>40</v>
      </c>
      <c r="K358" s="63">
        <f t="shared" si="34"/>
        <v>0</v>
      </c>
      <c r="L358" s="63">
        <f t="shared" si="35"/>
        <v>120</v>
      </c>
      <c r="M358" s="63">
        <v>120</v>
      </c>
    </row>
    <row r="359" spans="1:13">
      <c r="A359" s="12" t="s">
        <v>70</v>
      </c>
      <c r="B359" s="22" t="s">
        <v>20</v>
      </c>
      <c r="C359" s="53" t="s">
        <v>58</v>
      </c>
      <c r="D359" s="53" t="s">
        <v>84</v>
      </c>
      <c r="E359" s="22" t="str">
        <f t="shared" si="30"/>
        <v>SEPTEMBRE</v>
      </c>
      <c r="F359" s="55">
        <v>42977</v>
      </c>
      <c r="G359" s="55">
        <v>42979</v>
      </c>
      <c r="H359" s="22">
        <f t="shared" si="31"/>
        <v>2</v>
      </c>
      <c r="I359" s="63">
        <f t="shared" si="32"/>
        <v>0</v>
      </c>
      <c r="J359" s="63">
        <f t="shared" si="33"/>
        <v>46</v>
      </c>
      <c r="K359" s="63">
        <f t="shared" si="34"/>
        <v>0</v>
      </c>
      <c r="L359" s="63">
        <f t="shared" si="35"/>
        <v>92</v>
      </c>
      <c r="M359" s="63">
        <v>92</v>
      </c>
    </row>
    <row r="360" spans="1:13">
      <c r="A360" s="12" t="s">
        <v>65</v>
      </c>
      <c r="B360" s="22" t="s">
        <v>20</v>
      </c>
      <c r="C360" s="53" t="s">
        <v>59</v>
      </c>
      <c r="D360" s="53" t="s">
        <v>96</v>
      </c>
      <c r="E360" s="22" t="str">
        <f t="shared" si="30"/>
        <v>SEPTEMBRE</v>
      </c>
      <c r="F360" s="55">
        <v>42978</v>
      </c>
      <c r="G360" s="55">
        <v>42979</v>
      </c>
      <c r="H360" s="22">
        <f t="shared" si="31"/>
        <v>1</v>
      </c>
      <c r="I360" s="63">
        <f t="shared" si="32"/>
        <v>20.833333333333332</v>
      </c>
      <c r="J360" s="63">
        <f t="shared" si="33"/>
        <v>71</v>
      </c>
      <c r="K360" s="63">
        <f t="shared" si="34"/>
        <v>20.833333333333332</v>
      </c>
      <c r="L360" s="63">
        <f t="shared" si="35"/>
        <v>50.166666666666671</v>
      </c>
      <c r="M360" s="63">
        <v>71</v>
      </c>
    </row>
    <row r="361" spans="1:13">
      <c r="A361" s="12" t="s">
        <v>69</v>
      </c>
      <c r="B361" s="22" t="s">
        <v>20</v>
      </c>
      <c r="C361" s="53" t="s">
        <v>81</v>
      </c>
      <c r="D361" s="54" t="s">
        <v>101</v>
      </c>
      <c r="E361" s="22" t="str">
        <f t="shared" si="30"/>
        <v>SEPTEMBRE</v>
      </c>
      <c r="F361" s="55">
        <v>42978</v>
      </c>
      <c r="G361" s="55">
        <v>42979</v>
      </c>
      <c r="H361" s="22">
        <f t="shared" si="31"/>
        <v>1</v>
      </c>
      <c r="I361" s="63">
        <f t="shared" si="32"/>
        <v>21.666666666666668</v>
      </c>
      <c r="J361" s="63">
        <f t="shared" si="33"/>
        <v>35</v>
      </c>
      <c r="K361" s="63">
        <f t="shared" si="34"/>
        <v>21.666666666666668</v>
      </c>
      <c r="L361" s="63">
        <f t="shared" si="35"/>
        <v>13.333333333333332</v>
      </c>
      <c r="M361" s="63">
        <v>35</v>
      </c>
    </row>
    <row r="362" spans="1:13">
      <c r="A362" s="12" t="s">
        <v>76</v>
      </c>
      <c r="B362" s="22" t="s">
        <v>20</v>
      </c>
      <c r="C362" s="53" t="s">
        <v>59</v>
      </c>
      <c r="D362" s="53" t="s">
        <v>98</v>
      </c>
      <c r="E362" s="22" t="str">
        <f t="shared" si="30"/>
        <v>SEPTEMBRE</v>
      </c>
      <c r="F362" s="55">
        <v>42979</v>
      </c>
      <c r="G362" s="55">
        <v>42979</v>
      </c>
      <c r="H362" s="22">
        <f t="shared" si="31"/>
        <v>0</v>
      </c>
      <c r="I362" s="63">
        <f t="shared" si="32"/>
        <v>0</v>
      </c>
      <c r="J362" s="63">
        <f t="shared" si="33"/>
        <v>0</v>
      </c>
      <c r="K362" s="63">
        <f t="shared" si="34"/>
        <v>0</v>
      </c>
      <c r="L362" s="63">
        <f t="shared" si="35"/>
        <v>0</v>
      </c>
      <c r="M362" s="63">
        <v>0</v>
      </c>
    </row>
    <row r="363" spans="1:13">
      <c r="A363" s="12" t="s">
        <v>72</v>
      </c>
      <c r="B363" s="22" t="s">
        <v>20</v>
      </c>
      <c r="C363" s="53" t="s">
        <v>59</v>
      </c>
      <c r="D363" s="53" t="s">
        <v>106</v>
      </c>
      <c r="E363" s="22" t="str">
        <f t="shared" si="30"/>
        <v>SEPTEMBRE</v>
      </c>
      <c r="F363" s="55">
        <v>42979</v>
      </c>
      <c r="G363" s="55">
        <v>42979</v>
      </c>
      <c r="H363" s="22">
        <f t="shared" si="31"/>
        <v>0</v>
      </c>
      <c r="I363" s="63">
        <f t="shared" si="32"/>
        <v>0</v>
      </c>
      <c r="J363" s="63">
        <f t="shared" si="33"/>
        <v>0</v>
      </c>
      <c r="K363" s="63">
        <f t="shared" si="34"/>
        <v>0</v>
      </c>
      <c r="L363" s="63">
        <f t="shared" si="35"/>
        <v>0</v>
      </c>
      <c r="M363" s="63">
        <v>0</v>
      </c>
    </row>
    <row r="364" spans="1:13">
      <c r="A364" s="12" t="s">
        <v>71</v>
      </c>
      <c r="B364" s="22" t="s">
        <v>20</v>
      </c>
      <c r="C364" s="53" t="s">
        <v>58</v>
      </c>
      <c r="D364" s="53" t="s">
        <v>98</v>
      </c>
      <c r="E364" s="22" t="str">
        <f t="shared" si="30"/>
        <v>SEPTEMBRE</v>
      </c>
      <c r="F364" s="55">
        <v>42979</v>
      </c>
      <c r="G364" s="55">
        <v>42979</v>
      </c>
      <c r="H364" s="22">
        <f t="shared" si="31"/>
        <v>0</v>
      </c>
      <c r="I364" s="63">
        <f t="shared" si="32"/>
        <v>0</v>
      </c>
      <c r="J364" s="63">
        <f t="shared" si="33"/>
        <v>0</v>
      </c>
      <c r="K364" s="63">
        <f t="shared" si="34"/>
        <v>0</v>
      </c>
      <c r="L364" s="63">
        <f t="shared" si="35"/>
        <v>0</v>
      </c>
      <c r="M364" s="63">
        <v>0</v>
      </c>
    </row>
    <row r="365" spans="1:13">
      <c r="A365" s="12" t="s">
        <v>74</v>
      </c>
      <c r="B365" s="22" t="s">
        <v>20</v>
      </c>
      <c r="C365" s="53" t="s">
        <v>58</v>
      </c>
      <c r="D365" s="53" t="s">
        <v>102</v>
      </c>
      <c r="E365" s="22" t="str">
        <f t="shared" si="30"/>
        <v>SEPTEMBRE</v>
      </c>
      <c r="F365" s="55">
        <v>42979</v>
      </c>
      <c r="G365" s="55">
        <v>42979</v>
      </c>
      <c r="H365" s="22">
        <f t="shared" si="31"/>
        <v>0</v>
      </c>
      <c r="I365" s="63">
        <f t="shared" si="32"/>
        <v>0</v>
      </c>
      <c r="J365" s="63">
        <f t="shared" si="33"/>
        <v>0</v>
      </c>
      <c r="K365" s="63">
        <f t="shared" si="34"/>
        <v>0</v>
      </c>
      <c r="L365" s="63">
        <f t="shared" si="35"/>
        <v>0</v>
      </c>
      <c r="M365" s="63">
        <v>0</v>
      </c>
    </row>
    <row r="366" spans="1:13">
      <c r="A366" s="12" t="s">
        <v>68</v>
      </c>
      <c r="B366" s="22" t="s">
        <v>20</v>
      </c>
      <c r="C366" s="53" t="s">
        <v>58</v>
      </c>
      <c r="D366" s="53" t="s">
        <v>102</v>
      </c>
      <c r="E366" s="22" t="str">
        <f t="shared" si="30"/>
        <v>SEPTEMBRE</v>
      </c>
      <c r="F366" s="55">
        <v>42979</v>
      </c>
      <c r="G366" s="55">
        <v>42979</v>
      </c>
      <c r="H366" s="22">
        <f t="shared" si="31"/>
        <v>0</v>
      </c>
      <c r="I366" s="63">
        <f t="shared" si="32"/>
        <v>9.6873333333333331</v>
      </c>
      <c r="J366" s="63">
        <f t="shared" si="33"/>
        <v>0</v>
      </c>
      <c r="K366" s="63">
        <f t="shared" si="34"/>
        <v>0</v>
      </c>
      <c r="L366" s="63">
        <f t="shared" si="35"/>
        <v>0</v>
      </c>
      <c r="M366" s="63">
        <v>0</v>
      </c>
    </row>
    <row r="367" spans="1:13">
      <c r="A367" s="12" t="s">
        <v>73</v>
      </c>
      <c r="B367" s="22" t="s">
        <v>20</v>
      </c>
      <c r="C367" s="53" t="s">
        <v>81</v>
      </c>
      <c r="D367" s="53" t="s">
        <v>85</v>
      </c>
      <c r="E367" s="22" t="str">
        <f t="shared" si="30"/>
        <v>SEPTEMBRE</v>
      </c>
      <c r="F367" s="55">
        <v>42979</v>
      </c>
      <c r="G367" s="55">
        <v>42979</v>
      </c>
      <c r="H367" s="22">
        <f t="shared" si="31"/>
        <v>0</v>
      </c>
      <c r="I367" s="63">
        <f t="shared" si="32"/>
        <v>0</v>
      </c>
      <c r="J367" s="63">
        <f t="shared" si="33"/>
        <v>0</v>
      </c>
      <c r="K367" s="63">
        <f t="shared" si="34"/>
        <v>0</v>
      </c>
      <c r="L367" s="63">
        <f t="shared" si="35"/>
        <v>0</v>
      </c>
      <c r="M367" s="63">
        <v>0</v>
      </c>
    </row>
    <row r="368" spans="1:13">
      <c r="A368" s="12" t="s">
        <v>70</v>
      </c>
      <c r="B368" s="22" t="s">
        <v>20</v>
      </c>
      <c r="C368" s="53" t="s">
        <v>58</v>
      </c>
      <c r="D368" s="53" t="s">
        <v>84</v>
      </c>
      <c r="E368" s="22" t="str">
        <f t="shared" si="30"/>
        <v>SEPTEMBRE</v>
      </c>
      <c r="F368" s="55">
        <v>42979</v>
      </c>
      <c r="G368" s="55">
        <v>42979</v>
      </c>
      <c r="H368" s="22">
        <f t="shared" si="31"/>
        <v>0</v>
      </c>
      <c r="I368" s="63">
        <f t="shared" si="32"/>
        <v>0</v>
      </c>
      <c r="J368" s="63">
        <f t="shared" si="33"/>
        <v>0</v>
      </c>
      <c r="K368" s="63">
        <f t="shared" si="34"/>
        <v>0</v>
      </c>
      <c r="L368" s="63">
        <f t="shared" si="35"/>
        <v>0</v>
      </c>
      <c r="M368" s="63">
        <v>0</v>
      </c>
    </row>
    <row r="369" spans="1:13">
      <c r="A369" s="12" t="s">
        <v>65</v>
      </c>
      <c r="B369" s="22" t="s">
        <v>20</v>
      </c>
      <c r="C369" s="53" t="s">
        <v>59</v>
      </c>
      <c r="D369" s="53" t="s">
        <v>97</v>
      </c>
      <c r="E369" s="22" t="str">
        <f t="shared" si="30"/>
        <v>SEPTEMBRE</v>
      </c>
      <c r="F369" s="55">
        <v>42979</v>
      </c>
      <c r="G369" s="55">
        <v>42982</v>
      </c>
      <c r="H369" s="22">
        <f t="shared" si="31"/>
        <v>3</v>
      </c>
      <c r="I369" s="63">
        <f t="shared" si="32"/>
        <v>20.833333333333332</v>
      </c>
      <c r="J369" s="63">
        <f t="shared" si="33"/>
        <v>71</v>
      </c>
      <c r="K369" s="63">
        <f t="shared" si="34"/>
        <v>62.5</v>
      </c>
      <c r="L369" s="63">
        <f t="shared" si="35"/>
        <v>150.5</v>
      </c>
      <c r="M369" s="63">
        <v>213</v>
      </c>
    </row>
    <row r="370" spans="1:13">
      <c r="A370" s="12" t="s">
        <v>70</v>
      </c>
      <c r="B370" s="22" t="s">
        <v>20</v>
      </c>
      <c r="C370" s="53" t="s">
        <v>58</v>
      </c>
      <c r="D370" s="53" t="s">
        <v>84</v>
      </c>
      <c r="E370" s="22" t="str">
        <f t="shared" si="30"/>
        <v>SEPTEMBRE</v>
      </c>
      <c r="F370" s="55">
        <v>42979</v>
      </c>
      <c r="G370" s="55">
        <v>42979</v>
      </c>
      <c r="H370" s="22">
        <f t="shared" si="31"/>
        <v>0</v>
      </c>
      <c r="I370" s="63">
        <f t="shared" si="32"/>
        <v>0</v>
      </c>
      <c r="J370" s="63">
        <f t="shared" si="33"/>
        <v>0</v>
      </c>
      <c r="K370" s="63">
        <f t="shared" si="34"/>
        <v>0</v>
      </c>
      <c r="L370" s="63">
        <f t="shared" si="35"/>
        <v>0</v>
      </c>
      <c r="M370" s="63">
        <v>0</v>
      </c>
    </row>
    <row r="371" spans="1:13">
      <c r="A371" s="12" t="s">
        <v>70</v>
      </c>
      <c r="B371" s="22" t="s">
        <v>20</v>
      </c>
      <c r="C371" s="53" t="s">
        <v>58</v>
      </c>
      <c r="D371" s="53" t="s">
        <v>85</v>
      </c>
      <c r="E371" s="22" t="str">
        <f t="shared" si="30"/>
        <v>SEPTEMBRE</v>
      </c>
      <c r="F371" s="55">
        <v>42979</v>
      </c>
      <c r="G371" s="55">
        <v>42979</v>
      </c>
      <c r="H371" s="22">
        <f t="shared" si="31"/>
        <v>0</v>
      </c>
      <c r="I371" s="63">
        <f t="shared" si="32"/>
        <v>0</v>
      </c>
      <c r="J371" s="63">
        <f t="shared" si="33"/>
        <v>0</v>
      </c>
      <c r="K371" s="63">
        <f t="shared" si="34"/>
        <v>0</v>
      </c>
      <c r="L371" s="63">
        <f t="shared" si="35"/>
        <v>0</v>
      </c>
      <c r="M371" s="63">
        <v>0</v>
      </c>
    </row>
    <row r="372" spans="1:13">
      <c r="A372" s="12" t="s">
        <v>70</v>
      </c>
      <c r="B372" s="22" t="s">
        <v>20</v>
      </c>
      <c r="C372" s="53" t="s">
        <v>58</v>
      </c>
      <c r="D372" s="53" t="s">
        <v>86</v>
      </c>
      <c r="E372" s="22" t="str">
        <f t="shared" si="30"/>
        <v>SEPTEMBRE</v>
      </c>
      <c r="F372" s="55">
        <v>42979</v>
      </c>
      <c r="G372" s="55">
        <v>42979</v>
      </c>
      <c r="H372" s="22">
        <f t="shared" si="31"/>
        <v>0</v>
      </c>
      <c r="I372" s="63">
        <f t="shared" si="32"/>
        <v>0</v>
      </c>
      <c r="J372" s="63">
        <f t="shared" si="33"/>
        <v>0</v>
      </c>
      <c r="K372" s="63">
        <f t="shared" si="34"/>
        <v>0</v>
      </c>
      <c r="L372" s="63">
        <f t="shared" si="35"/>
        <v>0</v>
      </c>
      <c r="M372" s="63">
        <v>0</v>
      </c>
    </row>
    <row r="373" spans="1:13">
      <c r="A373" s="12" t="s">
        <v>70</v>
      </c>
      <c r="B373" s="22" t="s">
        <v>20</v>
      </c>
      <c r="C373" s="53" t="s">
        <v>58</v>
      </c>
      <c r="D373" s="53" t="s">
        <v>87</v>
      </c>
      <c r="E373" s="22" t="str">
        <f t="shared" si="30"/>
        <v>SEPTEMBRE</v>
      </c>
      <c r="F373" s="55">
        <v>42979</v>
      </c>
      <c r="G373" s="55">
        <v>42979</v>
      </c>
      <c r="H373" s="22">
        <f t="shared" si="31"/>
        <v>0</v>
      </c>
      <c r="I373" s="63">
        <f t="shared" si="32"/>
        <v>0</v>
      </c>
      <c r="J373" s="63">
        <f t="shared" si="33"/>
        <v>0</v>
      </c>
      <c r="K373" s="63">
        <f t="shared" si="34"/>
        <v>0</v>
      </c>
      <c r="L373" s="63">
        <f t="shared" si="35"/>
        <v>0</v>
      </c>
      <c r="M373" s="63">
        <v>0</v>
      </c>
    </row>
    <row r="374" spans="1:13">
      <c r="A374" s="12" t="s">
        <v>70</v>
      </c>
      <c r="B374" s="22" t="s">
        <v>20</v>
      </c>
      <c r="C374" s="53" t="s">
        <v>58</v>
      </c>
      <c r="D374" s="53" t="s">
        <v>88</v>
      </c>
      <c r="E374" s="22" t="str">
        <f t="shared" si="30"/>
        <v>SEPTEMBRE</v>
      </c>
      <c r="F374" s="55">
        <v>42979</v>
      </c>
      <c r="G374" s="55">
        <v>42979</v>
      </c>
      <c r="H374" s="22">
        <f t="shared" si="31"/>
        <v>0</v>
      </c>
      <c r="I374" s="63">
        <f t="shared" si="32"/>
        <v>0</v>
      </c>
      <c r="J374" s="63">
        <f t="shared" si="33"/>
        <v>0</v>
      </c>
      <c r="K374" s="63">
        <f t="shared" si="34"/>
        <v>0</v>
      </c>
      <c r="L374" s="63">
        <f t="shared" si="35"/>
        <v>0</v>
      </c>
      <c r="M374" s="63">
        <v>0</v>
      </c>
    </row>
    <row r="375" spans="1:13">
      <c r="A375" s="12" t="s">
        <v>70</v>
      </c>
      <c r="B375" s="22" t="s">
        <v>20</v>
      </c>
      <c r="C375" s="53" t="s">
        <v>58</v>
      </c>
      <c r="D375" s="53" t="s">
        <v>89</v>
      </c>
      <c r="E375" s="22" t="str">
        <f t="shared" si="30"/>
        <v>SEPTEMBRE</v>
      </c>
      <c r="F375" s="55">
        <v>42979</v>
      </c>
      <c r="G375" s="55">
        <v>42979</v>
      </c>
      <c r="H375" s="22">
        <f t="shared" si="31"/>
        <v>0</v>
      </c>
      <c r="I375" s="63">
        <f t="shared" si="32"/>
        <v>0</v>
      </c>
      <c r="J375" s="63">
        <f t="shared" si="33"/>
        <v>0</v>
      </c>
      <c r="K375" s="63">
        <f t="shared" si="34"/>
        <v>0</v>
      </c>
      <c r="L375" s="63">
        <f t="shared" si="35"/>
        <v>0</v>
      </c>
      <c r="M375" s="63">
        <v>0</v>
      </c>
    </row>
    <row r="376" spans="1:13">
      <c r="A376" s="12" t="s">
        <v>70</v>
      </c>
      <c r="B376" s="22" t="s">
        <v>20</v>
      </c>
      <c r="C376" s="53" t="s">
        <v>58</v>
      </c>
      <c r="D376" s="53" t="s">
        <v>90</v>
      </c>
      <c r="E376" s="22" t="str">
        <f t="shared" si="30"/>
        <v>SEPTEMBRE</v>
      </c>
      <c r="F376" s="55">
        <v>42979</v>
      </c>
      <c r="G376" s="55">
        <v>42979</v>
      </c>
      <c r="H376" s="22">
        <f t="shared" si="31"/>
        <v>0</v>
      </c>
      <c r="I376" s="63">
        <f t="shared" si="32"/>
        <v>0</v>
      </c>
      <c r="J376" s="63">
        <f t="shared" si="33"/>
        <v>0</v>
      </c>
      <c r="K376" s="63">
        <f t="shared" si="34"/>
        <v>0</v>
      </c>
      <c r="L376" s="63">
        <f t="shared" si="35"/>
        <v>0</v>
      </c>
      <c r="M376" s="63">
        <v>0</v>
      </c>
    </row>
    <row r="377" spans="1:13">
      <c r="A377" s="12" t="s">
        <v>70</v>
      </c>
      <c r="B377" s="22" t="s">
        <v>20</v>
      </c>
      <c r="C377" s="53" t="s">
        <v>58</v>
      </c>
      <c r="D377" s="53" t="s">
        <v>91</v>
      </c>
      <c r="E377" s="22" t="str">
        <f t="shared" si="30"/>
        <v>SEPTEMBRE</v>
      </c>
      <c r="F377" s="55">
        <v>42979</v>
      </c>
      <c r="G377" s="55">
        <v>42980</v>
      </c>
      <c r="H377" s="22">
        <f t="shared" si="31"/>
        <v>1</v>
      </c>
      <c r="I377" s="63">
        <f t="shared" si="32"/>
        <v>0</v>
      </c>
      <c r="J377" s="63">
        <f t="shared" si="33"/>
        <v>46</v>
      </c>
      <c r="K377" s="63">
        <f t="shared" si="34"/>
        <v>0</v>
      </c>
      <c r="L377" s="63">
        <f t="shared" si="35"/>
        <v>46</v>
      </c>
      <c r="M377" s="63">
        <v>46</v>
      </c>
    </row>
    <row r="378" spans="1:13">
      <c r="A378" s="12" t="s">
        <v>68</v>
      </c>
      <c r="B378" s="22" t="s">
        <v>20</v>
      </c>
      <c r="C378" s="53" t="s">
        <v>58</v>
      </c>
      <c r="D378" s="53" t="s">
        <v>99</v>
      </c>
      <c r="E378" s="22" t="str">
        <f t="shared" si="30"/>
        <v>SEPTEMBRE</v>
      </c>
      <c r="F378" s="55">
        <v>42979</v>
      </c>
      <c r="G378" s="55">
        <v>42982</v>
      </c>
      <c r="H378" s="22">
        <f t="shared" si="31"/>
        <v>3</v>
      </c>
      <c r="I378" s="63">
        <f t="shared" si="32"/>
        <v>9.6873333333333331</v>
      </c>
      <c r="J378" s="63">
        <f t="shared" si="33"/>
        <v>44.023333333333333</v>
      </c>
      <c r="K378" s="63">
        <f t="shared" si="34"/>
        <v>29.061999999999998</v>
      </c>
      <c r="L378" s="63">
        <f t="shared" si="35"/>
        <v>103.008</v>
      </c>
      <c r="M378" s="63">
        <v>132.07</v>
      </c>
    </row>
    <row r="379" spans="1:13">
      <c r="A379" s="12" t="s">
        <v>68</v>
      </c>
      <c r="B379" s="22" t="s">
        <v>20</v>
      </c>
      <c r="C379" s="53" t="s">
        <v>58</v>
      </c>
      <c r="D379" s="53" t="s">
        <v>102</v>
      </c>
      <c r="E379" s="22" t="str">
        <f t="shared" si="30"/>
        <v>SEPTEMBRE</v>
      </c>
      <c r="F379" s="55">
        <v>42979</v>
      </c>
      <c r="G379" s="55">
        <v>42979</v>
      </c>
      <c r="H379" s="22">
        <f t="shared" si="31"/>
        <v>0</v>
      </c>
      <c r="I379" s="63">
        <f t="shared" si="32"/>
        <v>9.6873333333333331</v>
      </c>
      <c r="J379" s="63">
        <f t="shared" si="33"/>
        <v>0</v>
      </c>
      <c r="K379" s="63">
        <f t="shared" si="34"/>
        <v>0</v>
      </c>
      <c r="L379" s="63">
        <f t="shared" si="35"/>
        <v>0</v>
      </c>
      <c r="M379" s="63">
        <v>0</v>
      </c>
    </row>
    <row r="380" spans="1:13">
      <c r="A380" s="12" t="s">
        <v>68</v>
      </c>
      <c r="B380" s="22" t="s">
        <v>20</v>
      </c>
      <c r="C380" s="53" t="s">
        <v>58</v>
      </c>
      <c r="D380" s="53" t="s">
        <v>103</v>
      </c>
      <c r="E380" s="22" t="str">
        <f t="shared" si="30"/>
        <v>SEPTEMBRE</v>
      </c>
      <c r="F380" s="55">
        <v>42979</v>
      </c>
      <c r="G380" s="55">
        <v>42979</v>
      </c>
      <c r="H380" s="22">
        <f t="shared" si="31"/>
        <v>0</v>
      </c>
      <c r="I380" s="63">
        <f t="shared" si="32"/>
        <v>9.6873333333333331</v>
      </c>
      <c r="J380" s="63">
        <f t="shared" si="33"/>
        <v>0</v>
      </c>
      <c r="K380" s="63">
        <f t="shared" si="34"/>
        <v>0</v>
      </c>
      <c r="L380" s="63">
        <f t="shared" si="35"/>
        <v>0</v>
      </c>
      <c r="M380" s="63">
        <v>0</v>
      </c>
    </row>
    <row r="381" spans="1:13">
      <c r="A381" s="12" t="s">
        <v>68</v>
      </c>
      <c r="B381" s="22" t="s">
        <v>20</v>
      </c>
      <c r="C381" s="53" t="s">
        <v>58</v>
      </c>
      <c r="D381" s="53" t="s">
        <v>104</v>
      </c>
      <c r="E381" s="22" t="str">
        <f t="shared" si="30"/>
        <v>SEPTEMBRE</v>
      </c>
      <c r="F381" s="55">
        <v>42979</v>
      </c>
      <c r="G381" s="55">
        <v>42979</v>
      </c>
      <c r="H381" s="22">
        <f t="shared" si="31"/>
        <v>0</v>
      </c>
      <c r="I381" s="63">
        <f t="shared" si="32"/>
        <v>9.6873333333333331</v>
      </c>
      <c r="J381" s="63">
        <f t="shared" si="33"/>
        <v>0</v>
      </c>
      <c r="K381" s="63">
        <f t="shared" si="34"/>
        <v>0</v>
      </c>
      <c r="L381" s="63">
        <f t="shared" si="35"/>
        <v>0</v>
      </c>
      <c r="M381" s="63">
        <v>0</v>
      </c>
    </row>
    <row r="382" spans="1:13">
      <c r="A382" s="12" t="s">
        <v>68</v>
      </c>
      <c r="B382" s="22" t="s">
        <v>20</v>
      </c>
      <c r="C382" s="53" t="s">
        <v>58</v>
      </c>
      <c r="D382" s="53" t="s">
        <v>105</v>
      </c>
      <c r="E382" s="22" t="str">
        <f t="shared" si="30"/>
        <v>SEPTEMBRE</v>
      </c>
      <c r="F382" s="55">
        <v>42979</v>
      </c>
      <c r="G382" s="55">
        <v>42979</v>
      </c>
      <c r="H382" s="22">
        <f t="shared" si="31"/>
        <v>0</v>
      </c>
      <c r="I382" s="63">
        <f t="shared" si="32"/>
        <v>9.6873333333333331</v>
      </c>
      <c r="J382" s="63">
        <f t="shared" si="33"/>
        <v>0</v>
      </c>
      <c r="K382" s="63">
        <f t="shared" si="34"/>
        <v>0</v>
      </c>
      <c r="L382" s="63">
        <f t="shared" si="35"/>
        <v>0</v>
      </c>
      <c r="M382" s="63">
        <v>0</v>
      </c>
    </row>
    <row r="383" spans="1:13">
      <c r="A383" s="12" t="s">
        <v>68</v>
      </c>
      <c r="B383" s="22" t="s">
        <v>20</v>
      </c>
      <c r="C383" s="53" t="s">
        <v>58</v>
      </c>
      <c r="D383" s="53" t="s">
        <v>106</v>
      </c>
      <c r="E383" s="22" t="str">
        <f t="shared" si="30"/>
        <v>SEPTEMBRE</v>
      </c>
      <c r="F383" s="55">
        <v>42979</v>
      </c>
      <c r="G383" s="55">
        <v>42979</v>
      </c>
      <c r="H383" s="22">
        <f t="shared" si="31"/>
        <v>0</v>
      </c>
      <c r="I383" s="63">
        <f t="shared" si="32"/>
        <v>9.6873333333333331</v>
      </c>
      <c r="J383" s="63">
        <f t="shared" si="33"/>
        <v>0</v>
      </c>
      <c r="K383" s="63">
        <f t="shared" si="34"/>
        <v>0</v>
      </c>
      <c r="L383" s="63">
        <f t="shared" si="35"/>
        <v>0</v>
      </c>
      <c r="M383" s="63">
        <v>0</v>
      </c>
    </row>
    <row r="384" spans="1:13">
      <c r="A384" s="12" t="s">
        <v>68</v>
      </c>
      <c r="B384" s="22" t="s">
        <v>20</v>
      </c>
      <c r="C384" s="53" t="s">
        <v>58</v>
      </c>
      <c r="D384" s="53" t="s">
        <v>107</v>
      </c>
      <c r="E384" s="22" t="str">
        <f t="shared" si="30"/>
        <v>SEPTEMBRE</v>
      </c>
      <c r="F384" s="55">
        <v>42979</v>
      </c>
      <c r="G384" s="55">
        <v>42979</v>
      </c>
      <c r="H384" s="22">
        <f t="shared" si="31"/>
        <v>0</v>
      </c>
      <c r="I384" s="63">
        <f t="shared" si="32"/>
        <v>9.6873333333333331</v>
      </c>
      <c r="J384" s="63">
        <f t="shared" si="33"/>
        <v>0</v>
      </c>
      <c r="K384" s="63">
        <f t="shared" si="34"/>
        <v>0</v>
      </c>
      <c r="L384" s="63">
        <f t="shared" si="35"/>
        <v>0</v>
      </c>
      <c r="M384" s="63">
        <v>0</v>
      </c>
    </row>
    <row r="385" spans="1:13">
      <c r="A385" s="12" t="s">
        <v>68</v>
      </c>
      <c r="B385" s="22" t="s">
        <v>20</v>
      </c>
      <c r="C385" s="53" t="s">
        <v>58</v>
      </c>
      <c r="D385" s="53" t="s">
        <v>82</v>
      </c>
      <c r="E385" s="22" t="str">
        <f t="shared" si="30"/>
        <v>SEPTEMBRE</v>
      </c>
      <c r="F385" s="55">
        <v>42979</v>
      </c>
      <c r="G385" s="55">
        <v>42979</v>
      </c>
      <c r="H385" s="22">
        <f t="shared" si="31"/>
        <v>0</v>
      </c>
      <c r="I385" s="63">
        <f t="shared" si="32"/>
        <v>9.6873333333333331</v>
      </c>
      <c r="J385" s="63">
        <f t="shared" si="33"/>
        <v>0</v>
      </c>
      <c r="K385" s="63">
        <f t="shared" si="34"/>
        <v>0</v>
      </c>
      <c r="L385" s="63">
        <f t="shared" si="35"/>
        <v>0</v>
      </c>
      <c r="M385" s="63">
        <v>0</v>
      </c>
    </row>
    <row r="386" spans="1:13">
      <c r="A386" s="12" t="s">
        <v>68</v>
      </c>
      <c r="B386" s="22" t="s">
        <v>20</v>
      </c>
      <c r="C386" s="53" t="s">
        <v>58</v>
      </c>
      <c r="D386" s="53" t="s">
        <v>83</v>
      </c>
      <c r="E386" s="22" t="str">
        <f t="shared" ref="E386:E449" si="36">IF(G386="","",CHOOSE(MONTH(G386),"JANVIER","FEVRIER","MARS","AVRIL","MAI","JUIN","JUILLET","AOUT","SEPTEMBRE","OCTOBRE","NOVEMBRE","DECEMBRE"))</f>
        <v>SEPTEMBRE</v>
      </c>
      <c r="F386" s="55">
        <v>42979</v>
      </c>
      <c r="G386" s="55">
        <v>42979</v>
      </c>
      <c r="H386" s="22">
        <f t="shared" ref="H386:H449" si="37">G386-F386</f>
        <v>0</v>
      </c>
      <c r="I386" s="63">
        <f t="shared" ref="I386:I449" si="38">CoûtNuit(A386,E386)</f>
        <v>9.6873333333333331</v>
      </c>
      <c r="J386" s="63">
        <f t="shared" ref="J386:J449" si="39">IF(H386&lt;&gt;0,M386/H386,0)</f>
        <v>0</v>
      </c>
      <c r="K386" s="63">
        <f t="shared" ref="K386:K449" si="40">I386*H386</f>
        <v>0</v>
      </c>
      <c r="L386" s="63">
        <f t="shared" ref="L386:L449" si="41">M386-K386</f>
        <v>0</v>
      </c>
      <c r="M386" s="63">
        <v>0</v>
      </c>
    </row>
    <row r="387" spans="1:13">
      <c r="A387" s="12" t="s">
        <v>71</v>
      </c>
      <c r="B387" s="22" t="s">
        <v>20</v>
      </c>
      <c r="C387" s="53" t="s">
        <v>58</v>
      </c>
      <c r="D387" s="53" t="s">
        <v>98</v>
      </c>
      <c r="E387" s="22" t="str">
        <f t="shared" si="36"/>
        <v>SEPTEMBRE</v>
      </c>
      <c r="F387" s="55">
        <v>42979</v>
      </c>
      <c r="G387" s="55">
        <v>42979</v>
      </c>
      <c r="H387" s="22">
        <f t="shared" si="37"/>
        <v>0</v>
      </c>
      <c r="I387" s="63">
        <f t="shared" si="38"/>
        <v>0</v>
      </c>
      <c r="J387" s="63">
        <f t="shared" si="39"/>
        <v>0</v>
      </c>
      <c r="K387" s="63">
        <f t="shared" si="40"/>
        <v>0</v>
      </c>
      <c r="L387" s="63">
        <f t="shared" si="41"/>
        <v>0</v>
      </c>
      <c r="M387" s="63">
        <v>0</v>
      </c>
    </row>
    <row r="388" spans="1:13">
      <c r="A388" s="12" t="s">
        <v>71</v>
      </c>
      <c r="B388" s="22" t="s">
        <v>20</v>
      </c>
      <c r="C388" s="53" t="s">
        <v>58</v>
      </c>
      <c r="D388" s="53" t="s">
        <v>99</v>
      </c>
      <c r="E388" s="22" t="str">
        <f t="shared" si="36"/>
        <v>SEPTEMBRE</v>
      </c>
      <c r="F388" s="55">
        <v>42979</v>
      </c>
      <c r="G388" s="55">
        <v>42979</v>
      </c>
      <c r="H388" s="22">
        <f t="shared" si="37"/>
        <v>0</v>
      </c>
      <c r="I388" s="63">
        <f t="shared" si="38"/>
        <v>0</v>
      </c>
      <c r="J388" s="63">
        <f t="shared" si="39"/>
        <v>0</v>
      </c>
      <c r="K388" s="63">
        <f t="shared" si="40"/>
        <v>0</v>
      </c>
      <c r="L388" s="63">
        <f t="shared" si="41"/>
        <v>0</v>
      </c>
      <c r="M388" s="63">
        <v>0</v>
      </c>
    </row>
    <row r="389" spans="1:13">
      <c r="A389" s="12" t="s">
        <v>71</v>
      </c>
      <c r="B389" s="22" t="s">
        <v>20</v>
      </c>
      <c r="C389" s="53" t="s">
        <v>58</v>
      </c>
      <c r="D389" s="53" t="s">
        <v>100</v>
      </c>
      <c r="E389" s="22" t="str">
        <f t="shared" si="36"/>
        <v>SEPTEMBRE</v>
      </c>
      <c r="F389" s="55">
        <v>42979</v>
      </c>
      <c r="G389" s="55">
        <v>42979</v>
      </c>
      <c r="H389" s="22">
        <f t="shared" si="37"/>
        <v>0</v>
      </c>
      <c r="I389" s="63">
        <f t="shared" si="38"/>
        <v>0</v>
      </c>
      <c r="J389" s="63">
        <f t="shared" si="39"/>
        <v>0</v>
      </c>
      <c r="K389" s="63">
        <f t="shared" si="40"/>
        <v>0</v>
      </c>
      <c r="L389" s="63">
        <f t="shared" si="41"/>
        <v>0</v>
      </c>
      <c r="M389" s="63">
        <v>0</v>
      </c>
    </row>
    <row r="390" spans="1:13">
      <c r="A390" s="12" t="s">
        <v>71</v>
      </c>
      <c r="B390" s="22" t="s">
        <v>20</v>
      </c>
      <c r="C390" s="53" t="s">
        <v>58</v>
      </c>
      <c r="D390" s="53" t="s">
        <v>101</v>
      </c>
      <c r="E390" s="22" t="str">
        <f t="shared" si="36"/>
        <v>SEPTEMBRE</v>
      </c>
      <c r="F390" s="55">
        <v>42979</v>
      </c>
      <c r="G390" s="55">
        <v>42979</v>
      </c>
      <c r="H390" s="22">
        <f t="shared" si="37"/>
        <v>0</v>
      </c>
      <c r="I390" s="63">
        <f t="shared" si="38"/>
        <v>0</v>
      </c>
      <c r="J390" s="63">
        <f t="shared" si="39"/>
        <v>0</v>
      </c>
      <c r="K390" s="63">
        <f t="shared" si="40"/>
        <v>0</v>
      </c>
      <c r="L390" s="63">
        <f t="shared" si="41"/>
        <v>0</v>
      </c>
      <c r="M390" s="63">
        <v>0</v>
      </c>
    </row>
    <row r="391" spans="1:13">
      <c r="A391" s="12" t="s">
        <v>71</v>
      </c>
      <c r="B391" s="22" t="s">
        <v>20</v>
      </c>
      <c r="C391" s="53" t="s">
        <v>58</v>
      </c>
      <c r="D391" s="53" t="s">
        <v>102</v>
      </c>
      <c r="E391" s="22" t="str">
        <f t="shared" si="36"/>
        <v>SEPTEMBRE</v>
      </c>
      <c r="F391" s="55">
        <v>42979</v>
      </c>
      <c r="G391" s="55">
        <v>42979</v>
      </c>
      <c r="H391" s="22">
        <f t="shared" si="37"/>
        <v>0</v>
      </c>
      <c r="I391" s="63">
        <f t="shared" si="38"/>
        <v>0</v>
      </c>
      <c r="J391" s="63">
        <f t="shared" si="39"/>
        <v>0</v>
      </c>
      <c r="K391" s="63">
        <f t="shared" si="40"/>
        <v>0</v>
      </c>
      <c r="L391" s="63">
        <f t="shared" si="41"/>
        <v>0</v>
      </c>
      <c r="M391" s="63">
        <v>0</v>
      </c>
    </row>
    <row r="392" spans="1:13">
      <c r="A392" s="12" t="s">
        <v>71</v>
      </c>
      <c r="B392" s="22" t="s">
        <v>20</v>
      </c>
      <c r="C392" s="53" t="s">
        <v>58</v>
      </c>
      <c r="D392" s="53" t="s">
        <v>103</v>
      </c>
      <c r="E392" s="22" t="str">
        <f t="shared" si="36"/>
        <v>SEPTEMBRE</v>
      </c>
      <c r="F392" s="55">
        <v>42979</v>
      </c>
      <c r="G392" s="55">
        <v>42979</v>
      </c>
      <c r="H392" s="22">
        <f t="shared" si="37"/>
        <v>0</v>
      </c>
      <c r="I392" s="63">
        <f t="shared" si="38"/>
        <v>0</v>
      </c>
      <c r="J392" s="63">
        <f t="shared" si="39"/>
        <v>0</v>
      </c>
      <c r="K392" s="63">
        <f t="shared" si="40"/>
        <v>0</v>
      </c>
      <c r="L392" s="63">
        <f t="shared" si="41"/>
        <v>0</v>
      </c>
      <c r="M392" s="63">
        <v>0</v>
      </c>
    </row>
    <row r="393" spans="1:13">
      <c r="A393" s="12" t="s">
        <v>71</v>
      </c>
      <c r="B393" s="22" t="s">
        <v>20</v>
      </c>
      <c r="C393" s="53" t="s">
        <v>58</v>
      </c>
      <c r="D393" s="53" t="s">
        <v>104</v>
      </c>
      <c r="E393" s="22" t="str">
        <f t="shared" si="36"/>
        <v>SEPTEMBRE</v>
      </c>
      <c r="F393" s="55">
        <v>42979</v>
      </c>
      <c r="G393" s="55">
        <v>42979</v>
      </c>
      <c r="H393" s="22">
        <f t="shared" si="37"/>
        <v>0</v>
      </c>
      <c r="I393" s="63">
        <f t="shared" si="38"/>
        <v>0</v>
      </c>
      <c r="J393" s="63">
        <f t="shared" si="39"/>
        <v>0</v>
      </c>
      <c r="K393" s="63">
        <f t="shared" si="40"/>
        <v>0</v>
      </c>
      <c r="L393" s="63">
        <f t="shared" si="41"/>
        <v>0</v>
      </c>
      <c r="M393" s="63">
        <v>0</v>
      </c>
    </row>
    <row r="394" spans="1:13">
      <c r="A394" s="12" t="s">
        <v>71</v>
      </c>
      <c r="B394" s="22" t="s">
        <v>20</v>
      </c>
      <c r="C394" s="53" t="s">
        <v>58</v>
      </c>
      <c r="D394" s="53" t="s">
        <v>105</v>
      </c>
      <c r="E394" s="22" t="str">
        <f t="shared" si="36"/>
        <v>SEPTEMBRE</v>
      </c>
      <c r="F394" s="55">
        <v>42979</v>
      </c>
      <c r="G394" s="55">
        <v>42979</v>
      </c>
      <c r="H394" s="22">
        <f t="shared" si="37"/>
        <v>0</v>
      </c>
      <c r="I394" s="63">
        <f t="shared" si="38"/>
        <v>0</v>
      </c>
      <c r="J394" s="63">
        <f t="shared" si="39"/>
        <v>0</v>
      </c>
      <c r="K394" s="63">
        <f t="shared" si="40"/>
        <v>0</v>
      </c>
      <c r="L394" s="63">
        <f t="shared" si="41"/>
        <v>0</v>
      </c>
      <c r="M394" s="63">
        <v>0</v>
      </c>
    </row>
    <row r="395" spans="1:13">
      <c r="A395" s="12" t="s">
        <v>69</v>
      </c>
      <c r="B395" s="22" t="s">
        <v>20</v>
      </c>
      <c r="C395" s="53" t="s">
        <v>58</v>
      </c>
      <c r="D395" s="53" t="s">
        <v>101</v>
      </c>
      <c r="E395" s="22" t="str">
        <f t="shared" si="36"/>
        <v>SEPTEMBRE</v>
      </c>
      <c r="F395" s="55">
        <v>42979</v>
      </c>
      <c r="G395" s="55">
        <v>42983</v>
      </c>
      <c r="H395" s="22">
        <f t="shared" si="37"/>
        <v>4</v>
      </c>
      <c r="I395" s="63">
        <f t="shared" si="38"/>
        <v>21.666666666666668</v>
      </c>
      <c r="J395" s="63">
        <f t="shared" si="39"/>
        <v>38.56</v>
      </c>
      <c r="K395" s="63">
        <f t="shared" si="40"/>
        <v>86.666666666666671</v>
      </c>
      <c r="L395" s="63">
        <f t="shared" si="41"/>
        <v>67.573333333333338</v>
      </c>
      <c r="M395" s="63">
        <v>154.24</v>
      </c>
    </row>
    <row r="396" spans="1:13">
      <c r="A396" s="12" t="s">
        <v>75</v>
      </c>
      <c r="B396" s="22" t="s">
        <v>20</v>
      </c>
      <c r="C396" s="53" t="s">
        <v>58</v>
      </c>
      <c r="D396" s="53" t="s">
        <v>101</v>
      </c>
      <c r="E396" s="22" t="str">
        <f t="shared" si="36"/>
        <v>SEPTEMBRE</v>
      </c>
      <c r="F396" s="55">
        <v>42979</v>
      </c>
      <c r="G396" s="55">
        <v>42981</v>
      </c>
      <c r="H396" s="22">
        <f t="shared" si="37"/>
        <v>2</v>
      </c>
      <c r="I396" s="63">
        <f t="shared" si="38"/>
        <v>21.966999999999999</v>
      </c>
      <c r="J396" s="63">
        <f t="shared" si="39"/>
        <v>67.48</v>
      </c>
      <c r="K396" s="63">
        <f t="shared" si="40"/>
        <v>43.933999999999997</v>
      </c>
      <c r="L396" s="63">
        <f t="shared" si="41"/>
        <v>91.02600000000001</v>
      </c>
      <c r="M396" s="63">
        <v>134.96</v>
      </c>
    </row>
    <row r="397" spans="1:13">
      <c r="A397" s="12" t="s">
        <v>72</v>
      </c>
      <c r="B397" s="22" t="s">
        <v>20</v>
      </c>
      <c r="C397" s="53" t="s">
        <v>58</v>
      </c>
      <c r="D397" s="53" t="s">
        <v>87</v>
      </c>
      <c r="E397" s="22" t="str">
        <f t="shared" si="36"/>
        <v>SEPTEMBRE</v>
      </c>
      <c r="F397" s="55">
        <v>42979</v>
      </c>
      <c r="G397" s="55">
        <v>42982</v>
      </c>
      <c r="H397" s="22">
        <f t="shared" si="37"/>
        <v>3</v>
      </c>
      <c r="I397" s="63">
        <f t="shared" si="38"/>
        <v>0</v>
      </c>
      <c r="J397" s="63">
        <f t="shared" si="39"/>
        <v>73.906666666666666</v>
      </c>
      <c r="K397" s="63">
        <f t="shared" si="40"/>
        <v>0</v>
      </c>
      <c r="L397" s="63">
        <f t="shared" si="41"/>
        <v>221.72</v>
      </c>
      <c r="M397" s="63">
        <v>221.72</v>
      </c>
    </row>
    <row r="398" spans="1:13">
      <c r="A398" s="12" t="s">
        <v>72</v>
      </c>
      <c r="B398" s="22" t="s">
        <v>20</v>
      </c>
      <c r="C398" s="53" t="s">
        <v>59</v>
      </c>
      <c r="D398" s="53" t="s">
        <v>106</v>
      </c>
      <c r="E398" s="22" t="str">
        <f t="shared" si="36"/>
        <v>SEPTEMBRE</v>
      </c>
      <c r="F398" s="55">
        <v>42979</v>
      </c>
      <c r="G398" s="55">
        <v>42979</v>
      </c>
      <c r="H398" s="22">
        <f t="shared" si="37"/>
        <v>0</v>
      </c>
      <c r="I398" s="63">
        <f t="shared" si="38"/>
        <v>0</v>
      </c>
      <c r="J398" s="63">
        <f t="shared" si="39"/>
        <v>0</v>
      </c>
      <c r="K398" s="63">
        <f t="shared" si="40"/>
        <v>0</v>
      </c>
      <c r="L398" s="63">
        <f t="shared" si="41"/>
        <v>0</v>
      </c>
      <c r="M398" s="63">
        <v>0</v>
      </c>
    </row>
    <row r="399" spans="1:13">
      <c r="A399" s="12" t="s">
        <v>72</v>
      </c>
      <c r="B399" s="22" t="s">
        <v>20</v>
      </c>
      <c r="C399" s="53" t="s">
        <v>59</v>
      </c>
      <c r="D399" s="53" t="s">
        <v>107</v>
      </c>
      <c r="E399" s="22" t="str">
        <f t="shared" si="36"/>
        <v>SEPTEMBRE</v>
      </c>
      <c r="F399" s="55">
        <v>42979</v>
      </c>
      <c r="G399" s="55">
        <v>42979</v>
      </c>
      <c r="H399" s="22">
        <f t="shared" si="37"/>
        <v>0</v>
      </c>
      <c r="I399" s="63">
        <f t="shared" si="38"/>
        <v>0</v>
      </c>
      <c r="J399" s="63">
        <f t="shared" si="39"/>
        <v>0</v>
      </c>
      <c r="K399" s="63">
        <f t="shared" si="40"/>
        <v>0</v>
      </c>
      <c r="L399" s="63">
        <f t="shared" si="41"/>
        <v>0</v>
      </c>
      <c r="M399" s="63">
        <v>0</v>
      </c>
    </row>
    <row r="400" spans="1:13">
      <c r="A400" s="12" t="s">
        <v>72</v>
      </c>
      <c r="B400" s="22" t="s">
        <v>20</v>
      </c>
      <c r="C400" s="53" t="s">
        <v>59</v>
      </c>
      <c r="D400" s="53" t="s">
        <v>82</v>
      </c>
      <c r="E400" s="22" t="str">
        <f t="shared" si="36"/>
        <v>SEPTEMBRE</v>
      </c>
      <c r="F400" s="55">
        <v>42979</v>
      </c>
      <c r="G400" s="55">
        <v>42979</v>
      </c>
      <c r="H400" s="22">
        <f t="shared" si="37"/>
        <v>0</v>
      </c>
      <c r="I400" s="63">
        <f t="shared" si="38"/>
        <v>0</v>
      </c>
      <c r="J400" s="63">
        <f t="shared" si="39"/>
        <v>0</v>
      </c>
      <c r="K400" s="63">
        <f t="shared" si="40"/>
        <v>0</v>
      </c>
      <c r="L400" s="63">
        <f t="shared" si="41"/>
        <v>0</v>
      </c>
      <c r="M400" s="63">
        <v>0</v>
      </c>
    </row>
    <row r="401" spans="1:13">
      <c r="A401" s="12" t="s">
        <v>72</v>
      </c>
      <c r="B401" s="22" t="s">
        <v>20</v>
      </c>
      <c r="C401" s="53" t="s">
        <v>59</v>
      </c>
      <c r="D401" s="53" t="s">
        <v>83</v>
      </c>
      <c r="E401" s="22" t="str">
        <f t="shared" si="36"/>
        <v>SEPTEMBRE</v>
      </c>
      <c r="F401" s="55">
        <v>42979</v>
      </c>
      <c r="G401" s="55">
        <v>42979</v>
      </c>
      <c r="H401" s="22">
        <f t="shared" si="37"/>
        <v>0</v>
      </c>
      <c r="I401" s="63">
        <f t="shared" si="38"/>
        <v>0</v>
      </c>
      <c r="J401" s="63">
        <f t="shared" si="39"/>
        <v>0</v>
      </c>
      <c r="K401" s="63">
        <f t="shared" si="40"/>
        <v>0</v>
      </c>
      <c r="L401" s="63">
        <f t="shared" si="41"/>
        <v>0</v>
      </c>
      <c r="M401" s="63">
        <v>0</v>
      </c>
    </row>
    <row r="402" spans="1:13">
      <c r="A402" s="12" t="s">
        <v>72</v>
      </c>
      <c r="B402" s="22" t="s">
        <v>20</v>
      </c>
      <c r="C402" s="53" t="s">
        <v>59</v>
      </c>
      <c r="D402" s="53" t="s">
        <v>84</v>
      </c>
      <c r="E402" s="22" t="str">
        <f t="shared" si="36"/>
        <v>SEPTEMBRE</v>
      </c>
      <c r="F402" s="55">
        <v>42979</v>
      </c>
      <c r="G402" s="55">
        <v>42979</v>
      </c>
      <c r="H402" s="22">
        <f t="shared" si="37"/>
        <v>0</v>
      </c>
      <c r="I402" s="63">
        <f t="shared" si="38"/>
        <v>0</v>
      </c>
      <c r="J402" s="63">
        <f t="shared" si="39"/>
        <v>0</v>
      </c>
      <c r="K402" s="63">
        <f t="shared" si="40"/>
        <v>0</v>
      </c>
      <c r="L402" s="63">
        <f t="shared" si="41"/>
        <v>0</v>
      </c>
      <c r="M402" s="63">
        <v>0</v>
      </c>
    </row>
    <row r="403" spans="1:13">
      <c r="A403" s="12" t="s">
        <v>72</v>
      </c>
      <c r="B403" s="22" t="s">
        <v>20</v>
      </c>
      <c r="C403" s="53" t="s">
        <v>59</v>
      </c>
      <c r="D403" s="53" t="s">
        <v>85</v>
      </c>
      <c r="E403" s="22" t="str">
        <f t="shared" si="36"/>
        <v>SEPTEMBRE</v>
      </c>
      <c r="F403" s="55">
        <v>42979</v>
      </c>
      <c r="G403" s="55">
        <v>42979</v>
      </c>
      <c r="H403" s="22">
        <f t="shared" si="37"/>
        <v>0</v>
      </c>
      <c r="I403" s="63">
        <f t="shared" si="38"/>
        <v>0</v>
      </c>
      <c r="J403" s="63">
        <f t="shared" si="39"/>
        <v>0</v>
      </c>
      <c r="K403" s="63">
        <f t="shared" si="40"/>
        <v>0</v>
      </c>
      <c r="L403" s="63">
        <f t="shared" si="41"/>
        <v>0</v>
      </c>
      <c r="M403" s="63">
        <v>0</v>
      </c>
    </row>
    <row r="404" spans="1:13">
      <c r="A404" s="12" t="s">
        <v>72</v>
      </c>
      <c r="B404" s="22" t="s">
        <v>20</v>
      </c>
      <c r="C404" s="53" t="s">
        <v>59</v>
      </c>
      <c r="D404" s="53" t="s">
        <v>86</v>
      </c>
      <c r="E404" s="22" t="str">
        <f t="shared" si="36"/>
        <v>SEPTEMBRE</v>
      </c>
      <c r="F404" s="55">
        <v>42979</v>
      </c>
      <c r="G404" s="55">
        <v>42979</v>
      </c>
      <c r="H404" s="22">
        <f t="shared" si="37"/>
        <v>0</v>
      </c>
      <c r="I404" s="63">
        <f t="shared" si="38"/>
        <v>0</v>
      </c>
      <c r="J404" s="63">
        <f t="shared" si="39"/>
        <v>0</v>
      </c>
      <c r="K404" s="63">
        <f t="shared" si="40"/>
        <v>0</v>
      </c>
      <c r="L404" s="63">
        <f t="shared" si="41"/>
        <v>0</v>
      </c>
      <c r="M404" s="63">
        <v>0</v>
      </c>
    </row>
    <row r="405" spans="1:13">
      <c r="A405" s="12" t="s">
        <v>72</v>
      </c>
      <c r="B405" s="22" t="s">
        <v>20</v>
      </c>
      <c r="C405" s="53" t="s">
        <v>59</v>
      </c>
      <c r="D405" s="53" t="s">
        <v>87</v>
      </c>
      <c r="E405" s="22" t="str">
        <f t="shared" si="36"/>
        <v>SEPTEMBRE</v>
      </c>
      <c r="F405" s="55">
        <v>42979</v>
      </c>
      <c r="G405" s="55">
        <v>42979</v>
      </c>
      <c r="H405" s="22">
        <f t="shared" si="37"/>
        <v>0</v>
      </c>
      <c r="I405" s="63">
        <f t="shared" si="38"/>
        <v>0</v>
      </c>
      <c r="J405" s="63">
        <f t="shared" si="39"/>
        <v>0</v>
      </c>
      <c r="K405" s="63">
        <f t="shared" si="40"/>
        <v>0</v>
      </c>
      <c r="L405" s="63">
        <f t="shared" si="41"/>
        <v>0</v>
      </c>
      <c r="M405" s="63">
        <v>0</v>
      </c>
    </row>
    <row r="406" spans="1:13">
      <c r="A406" s="12" t="s">
        <v>74</v>
      </c>
      <c r="B406" s="22" t="s">
        <v>20</v>
      </c>
      <c r="C406" s="53" t="s">
        <v>58</v>
      </c>
      <c r="D406" s="53" t="s">
        <v>95</v>
      </c>
      <c r="E406" s="22" t="str">
        <f t="shared" si="36"/>
        <v>SEPTEMBRE</v>
      </c>
      <c r="F406" s="55">
        <v>42979</v>
      </c>
      <c r="G406" s="55">
        <v>42982</v>
      </c>
      <c r="H406" s="22">
        <f t="shared" si="37"/>
        <v>3</v>
      </c>
      <c r="I406" s="63">
        <f t="shared" si="38"/>
        <v>0</v>
      </c>
      <c r="J406" s="63">
        <f t="shared" si="39"/>
        <v>41.13</v>
      </c>
      <c r="K406" s="63">
        <f t="shared" si="40"/>
        <v>0</v>
      </c>
      <c r="L406" s="63">
        <f t="shared" si="41"/>
        <v>123.39</v>
      </c>
      <c r="M406" s="63">
        <v>123.39</v>
      </c>
    </row>
    <row r="407" spans="1:13">
      <c r="A407" s="12" t="s">
        <v>74</v>
      </c>
      <c r="B407" s="22" t="s">
        <v>20</v>
      </c>
      <c r="C407" s="53" t="s">
        <v>58</v>
      </c>
      <c r="D407" s="53" t="s">
        <v>102</v>
      </c>
      <c r="E407" s="22" t="str">
        <f t="shared" si="36"/>
        <v>SEPTEMBRE</v>
      </c>
      <c r="F407" s="55">
        <v>42979</v>
      </c>
      <c r="G407" s="55">
        <v>42979</v>
      </c>
      <c r="H407" s="22">
        <f t="shared" si="37"/>
        <v>0</v>
      </c>
      <c r="I407" s="63">
        <f t="shared" si="38"/>
        <v>0</v>
      </c>
      <c r="J407" s="63">
        <f t="shared" si="39"/>
        <v>0</v>
      </c>
      <c r="K407" s="63">
        <f t="shared" si="40"/>
        <v>0</v>
      </c>
      <c r="L407" s="63">
        <f t="shared" si="41"/>
        <v>0</v>
      </c>
      <c r="M407" s="63">
        <v>0</v>
      </c>
    </row>
    <row r="408" spans="1:13">
      <c r="A408" s="12" t="s">
        <v>74</v>
      </c>
      <c r="B408" s="22" t="s">
        <v>20</v>
      </c>
      <c r="C408" s="53" t="s">
        <v>58</v>
      </c>
      <c r="D408" s="53" t="s">
        <v>103</v>
      </c>
      <c r="E408" s="22" t="str">
        <f t="shared" si="36"/>
        <v>SEPTEMBRE</v>
      </c>
      <c r="F408" s="55">
        <v>42979</v>
      </c>
      <c r="G408" s="55">
        <v>42979</v>
      </c>
      <c r="H408" s="22">
        <f t="shared" si="37"/>
        <v>0</v>
      </c>
      <c r="I408" s="63">
        <f t="shared" si="38"/>
        <v>0</v>
      </c>
      <c r="J408" s="63">
        <f t="shared" si="39"/>
        <v>0</v>
      </c>
      <c r="K408" s="63">
        <f t="shared" si="40"/>
        <v>0</v>
      </c>
      <c r="L408" s="63">
        <f t="shared" si="41"/>
        <v>0</v>
      </c>
      <c r="M408" s="63">
        <v>0</v>
      </c>
    </row>
    <row r="409" spans="1:13">
      <c r="A409" s="12" t="s">
        <v>74</v>
      </c>
      <c r="B409" s="22" t="s">
        <v>20</v>
      </c>
      <c r="C409" s="53" t="s">
        <v>58</v>
      </c>
      <c r="D409" s="53" t="s">
        <v>104</v>
      </c>
      <c r="E409" s="22" t="str">
        <f t="shared" si="36"/>
        <v>SEPTEMBRE</v>
      </c>
      <c r="F409" s="55">
        <v>42979</v>
      </c>
      <c r="G409" s="55">
        <v>42979</v>
      </c>
      <c r="H409" s="22">
        <f t="shared" si="37"/>
        <v>0</v>
      </c>
      <c r="I409" s="63">
        <f t="shared" si="38"/>
        <v>0</v>
      </c>
      <c r="J409" s="63">
        <f t="shared" si="39"/>
        <v>0</v>
      </c>
      <c r="K409" s="63">
        <f t="shared" si="40"/>
        <v>0</v>
      </c>
      <c r="L409" s="63">
        <f t="shared" si="41"/>
        <v>0</v>
      </c>
      <c r="M409" s="63">
        <v>0</v>
      </c>
    </row>
    <row r="410" spans="1:13">
      <c r="A410" s="12" t="s">
        <v>74</v>
      </c>
      <c r="B410" s="22" t="s">
        <v>20</v>
      </c>
      <c r="C410" s="53" t="s">
        <v>58</v>
      </c>
      <c r="D410" s="53" t="s">
        <v>105</v>
      </c>
      <c r="E410" s="22" t="str">
        <f t="shared" si="36"/>
        <v>SEPTEMBRE</v>
      </c>
      <c r="F410" s="55">
        <v>42979</v>
      </c>
      <c r="G410" s="55">
        <v>42979</v>
      </c>
      <c r="H410" s="22">
        <f t="shared" si="37"/>
        <v>0</v>
      </c>
      <c r="I410" s="63">
        <f t="shared" si="38"/>
        <v>0</v>
      </c>
      <c r="J410" s="63">
        <f t="shared" si="39"/>
        <v>0</v>
      </c>
      <c r="K410" s="63">
        <f t="shared" si="40"/>
        <v>0</v>
      </c>
      <c r="L410" s="63">
        <f t="shared" si="41"/>
        <v>0</v>
      </c>
      <c r="M410" s="63">
        <v>0</v>
      </c>
    </row>
    <row r="411" spans="1:13">
      <c r="A411" s="12" t="s">
        <v>74</v>
      </c>
      <c r="B411" s="22" t="s">
        <v>20</v>
      </c>
      <c r="C411" s="53" t="s">
        <v>58</v>
      </c>
      <c r="D411" s="53" t="s">
        <v>106</v>
      </c>
      <c r="E411" s="22" t="str">
        <f t="shared" si="36"/>
        <v>SEPTEMBRE</v>
      </c>
      <c r="F411" s="55">
        <v>42979</v>
      </c>
      <c r="G411" s="55">
        <v>42979</v>
      </c>
      <c r="H411" s="22">
        <f t="shared" si="37"/>
        <v>0</v>
      </c>
      <c r="I411" s="63">
        <f t="shared" si="38"/>
        <v>0</v>
      </c>
      <c r="J411" s="63">
        <f t="shared" si="39"/>
        <v>0</v>
      </c>
      <c r="K411" s="63">
        <f t="shared" si="40"/>
        <v>0</v>
      </c>
      <c r="L411" s="63">
        <f t="shared" si="41"/>
        <v>0</v>
      </c>
      <c r="M411" s="63">
        <v>0</v>
      </c>
    </row>
    <row r="412" spans="1:13">
      <c r="A412" s="12" t="s">
        <v>74</v>
      </c>
      <c r="B412" s="22" t="s">
        <v>20</v>
      </c>
      <c r="C412" s="53" t="s">
        <v>58</v>
      </c>
      <c r="D412" s="53" t="s">
        <v>107</v>
      </c>
      <c r="E412" s="22" t="str">
        <f t="shared" si="36"/>
        <v>SEPTEMBRE</v>
      </c>
      <c r="F412" s="55">
        <v>42979</v>
      </c>
      <c r="G412" s="55">
        <v>42979</v>
      </c>
      <c r="H412" s="22">
        <f t="shared" si="37"/>
        <v>0</v>
      </c>
      <c r="I412" s="63">
        <f t="shared" si="38"/>
        <v>0</v>
      </c>
      <c r="J412" s="63">
        <f t="shared" si="39"/>
        <v>0</v>
      </c>
      <c r="K412" s="63">
        <f t="shared" si="40"/>
        <v>0</v>
      </c>
      <c r="L412" s="63">
        <f t="shared" si="41"/>
        <v>0</v>
      </c>
      <c r="M412" s="63">
        <v>0</v>
      </c>
    </row>
    <row r="413" spans="1:13">
      <c r="A413" s="12" t="s">
        <v>74</v>
      </c>
      <c r="B413" s="22" t="s">
        <v>20</v>
      </c>
      <c r="C413" s="53" t="s">
        <v>58</v>
      </c>
      <c r="D413" s="53" t="s">
        <v>82</v>
      </c>
      <c r="E413" s="22" t="str">
        <f t="shared" si="36"/>
        <v>SEPTEMBRE</v>
      </c>
      <c r="F413" s="55">
        <v>42979</v>
      </c>
      <c r="G413" s="55">
        <v>42979</v>
      </c>
      <c r="H413" s="22">
        <f t="shared" si="37"/>
        <v>0</v>
      </c>
      <c r="I413" s="63">
        <f t="shared" si="38"/>
        <v>0</v>
      </c>
      <c r="J413" s="63">
        <f t="shared" si="39"/>
        <v>0</v>
      </c>
      <c r="K413" s="63">
        <f t="shared" si="40"/>
        <v>0</v>
      </c>
      <c r="L413" s="63">
        <f t="shared" si="41"/>
        <v>0</v>
      </c>
      <c r="M413" s="63">
        <v>0</v>
      </c>
    </row>
    <row r="414" spans="1:13">
      <c r="A414" s="12" t="s">
        <v>74</v>
      </c>
      <c r="B414" s="22" t="s">
        <v>20</v>
      </c>
      <c r="C414" s="53" t="s">
        <v>58</v>
      </c>
      <c r="D414" s="53" t="s">
        <v>83</v>
      </c>
      <c r="E414" s="22" t="str">
        <f t="shared" si="36"/>
        <v>SEPTEMBRE</v>
      </c>
      <c r="F414" s="55">
        <v>42979</v>
      </c>
      <c r="G414" s="55">
        <v>42979</v>
      </c>
      <c r="H414" s="22">
        <f t="shared" si="37"/>
        <v>0</v>
      </c>
      <c r="I414" s="63">
        <f t="shared" si="38"/>
        <v>0</v>
      </c>
      <c r="J414" s="63">
        <f t="shared" si="39"/>
        <v>0</v>
      </c>
      <c r="K414" s="63">
        <f t="shared" si="40"/>
        <v>0</v>
      </c>
      <c r="L414" s="63">
        <f t="shared" si="41"/>
        <v>0</v>
      </c>
      <c r="M414" s="63">
        <v>0</v>
      </c>
    </row>
    <row r="415" spans="1:13">
      <c r="A415" s="12" t="s">
        <v>76</v>
      </c>
      <c r="B415" s="22" t="s">
        <v>20</v>
      </c>
      <c r="C415" s="53" t="s">
        <v>58</v>
      </c>
      <c r="D415" s="53" t="s">
        <v>83</v>
      </c>
      <c r="E415" s="22" t="str">
        <f t="shared" si="36"/>
        <v>SEPTEMBRE</v>
      </c>
      <c r="F415" s="55">
        <v>42979</v>
      </c>
      <c r="G415" s="55">
        <v>42982</v>
      </c>
      <c r="H415" s="22">
        <f t="shared" si="37"/>
        <v>3</v>
      </c>
      <c r="I415" s="63">
        <f t="shared" si="38"/>
        <v>0</v>
      </c>
      <c r="J415" s="63">
        <f t="shared" si="39"/>
        <v>38.24</v>
      </c>
      <c r="K415" s="63">
        <f t="shared" si="40"/>
        <v>0</v>
      </c>
      <c r="L415" s="63">
        <f t="shared" si="41"/>
        <v>114.72</v>
      </c>
      <c r="M415" s="63">
        <v>114.72</v>
      </c>
    </row>
    <row r="416" spans="1:13">
      <c r="A416" s="12" t="s">
        <v>76</v>
      </c>
      <c r="B416" s="22" t="s">
        <v>20</v>
      </c>
      <c r="C416" s="53" t="s">
        <v>59</v>
      </c>
      <c r="D416" s="53" t="s">
        <v>98</v>
      </c>
      <c r="E416" s="22" t="str">
        <f t="shared" si="36"/>
        <v>SEPTEMBRE</v>
      </c>
      <c r="F416" s="55">
        <v>42979</v>
      </c>
      <c r="G416" s="55">
        <v>42979</v>
      </c>
      <c r="H416" s="22">
        <f t="shared" si="37"/>
        <v>0</v>
      </c>
      <c r="I416" s="63">
        <f t="shared" si="38"/>
        <v>0</v>
      </c>
      <c r="J416" s="63">
        <f t="shared" si="39"/>
        <v>0</v>
      </c>
      <c r="K416" s="63">
        <f t="shared" si="40"/>
        <v>0</v>
      </c>
      <c r="L416" s="63">
        <f t="shared" si="41"/>
        <v>0</v>
      </c>
      <c r="M416" s="63">
        <v>0</v>
      </c>
    </row>
    <row r="417" spans="1:13">
      <c r="A417" s="12" t="s">
        <v>76</v>
      </c>
      <c r="B417" s="22" t="s">
        <v>20</v>
      </c>
      <c r="C417" s="53" t="s">
        <v>59</v>
      </c>
      <c r="D417" s="53" t="s">
        <v>99</v>
      </c>
      <c r="E417" s="22" t="str">
        <f t="shared" si="36"/>
        <v>SEPTEMBRE</v>
      </c>
      <c r="F417" s="55">
        <v>42979</v>
      </c>
      <c r="G417" s="55">
        <v>42979</v>
      </c>
      <c r="H417" s="22">
        <f t="shared" si="37"/>
        <v>0</v>
      </c>
      <c r="I417" s="63">
        <f t="shared" si="38"/>
        <v>0</v>
      </c>
      <c r="J417" s="63">
        <f t="shared" si="39"/>
        <v>0</v>
      </c>
      <c r="K417" s="63">
        <f t="shared" si="40"/>
        <v>0</v>
      </c>
      <c r="L417" s="63">
        <f t="shared" si="41"/>
        <v>0</v>
      </c>
      <c r="M417" s="63">
        <v>0</v>
      </c>
    </row>
    <row r="418" spans="1:13">
      <c r="A418" s="12" t="s">
        <v>76</v>
      </c>
      <c r="B418" s="22" t="s">
        <v>20</v>
      </c>
      <c r="C418" s="53" t="s">
        <v>59</v>
      </c>
      <c r="D418" s="53" t="s">
        <v>100</v>
      </c>
      <c r="E418" s="22" t="str">
        <f t="shared" si="36"/>
        <v>SEPTEMBRE</v>
      </c>
      <c r="F418" s="55">
        <v>42979</v>
      </c>
      <c r="G418" s="55">
        <v>42979</v>
      </c>
      <c r="H418" s="22">
        <f t="shared" si="37"/>
        <v>0</v>
      </c>
      <c r="I418" s="63">
        <f t="shared" si="38"/>
        <v>0</v>
      </c>
      <c r="J418" s="63">
        <f t="shared" si="39"/>
        <v>0</v>
      </c>
      <c r="K418" s="63">
        <f t="shared" si="40"/>
        <v>0</v>
      </c>
      <c r="L418" s="63">
        <f t="shared" si="41"/>
        <v>0</v>
      </c>
      <c r="M418" s="63">
        <v>0</v>
      </c>
    </row>
    <row r="419" spans="1:13">
      <c r="A419" s="12" t="s">
        <v>76</v>
      </c>
      <c r="B419" s="22" t="s">
        <v>20</v>
      </c>
      <c r="C419" s="53" t="s">
        <v>59</v>
      </c>
      <c r="D419" s="53" t="s">
        <v>101</v>
      </c>
      <c r="E419" s="22" t="str">
        <f t="shared" si="36"/>
        <v>SEPTEMBRE</v>
      </c>
      <c r="F419" s="55">
        <v>42979</v>
      </c>
      <c r="G419" s="55">
        <v>42979</v>
      </c>
      <c r="H419" s="22">
        <f t="shared" si="37"/>
        <v>0</v>
      </c>
      <c r="I419" s="63">
        <f t="shared" si="38"/>
        <v>0</v>
      </c>
      <c r="J419" s="63">
        <f t="shared" si="39"/>
        <v>0</v>
      </c>
      <c r="K419" s="63">
        <f t="shared" si="40"/>
        <v>0</v>
      </c>
      <c r="L419" s="63">
        <f t="shared" si="41"/>
        <v>0</v>
      </c>
      <c r="M419" s="63">
        <v>0</v>
      </c>
    </row>
    <row r="420" spans="1:13">
      <c r="A420" s="12" t="s">
        <v>76</v>
      </c>
      <c r="B420" s="22" t="s">
        <v>20</v>
      </c>
      <c r="C420" s="53" t="s">
        <v>59</v>
      </c>
      <c r="D420" s="53" t="s">
        <v>102</v>
      </c>
      <c r="E420" s="22" t="str">
        <f t="shared" si="36"/>
        <v>SEPTEMBRE</v>
      </c>
      <c r="F420" s="55">
        <v>42979</v>
      </c>
      <c r="G420" s="55">
        <v>42979</v>
      </c>
      <c r="H420" s="22">
        <f t="shared" si="37"/>
        <v>0</v>
      </c>
      <c r="I420" s="63">
        <f t="shared" si="38"/>
        <v>0</v>
      </c>
      <c r="J420" s="63">
        <f t="shared" si="39"/>
        <v>0</v>
      </c>
      <c r="K420" s="63">
        <f t="shared" si="40"/>
        <v>0</v>
      </c>
      <c r="L420" s="63">
        <f t="shared" si="41"/>
        <v>0</v>
      </c>
      <c r="M420" s="63">
        <v>0</v>
      </c>
    </row>
    <row r="421" spans="1:13">
      <c r="A421" s="12" t="s">
        <v>76</v>
      </c>
      <c r="B421" s="22" t="s">
        <v>20</v>
      </c>
      <c r="C421" s="53" t="s">
        <v>59</v>
      </c>
      <c r="D421" s="53" t="s">
        <v>103</v>
      </c>
      <c r="E421" s="22" t="str">
        <f t="shared" si="36"/>
        <v>SEPTEMBRE</v>
      </c>
      <c r="F421" s="55">
        <v>42979</v>
      </c>
      <c r="G421" s="55">
        <v>42979</v>
      </c>
      <c r="H421" s="22">
        <f t="shared" si="37"/>
        <v>0</v>
      </c>
      <c r="I421" s="63">
        <f t="shared" si="38"/>
        <v>0</v>
      </c>
      <c r="J421" s="63">
        <f t="shared" si="39"/>
        <v>0</v>
      </c>
      <c r="K421" s="63">
        <f t="shared" si="40"/>
        <v>0</v>
      </c>
      <c r="L421" s="63">
        <f t="shared" si="41"/>
        <v>0</v>
      </c>
      <c r="M421" s="63">
        <v>0</v>
      </c>
    </row>
    <row r="422" spans="1:13">
      <c r="A422" s="12" t="s">
        <v>76</v>
      </c>
      <c r="B422" s="22" t="s">
        <v>20</v>
      </c>
      <c r="C422" s="53" t="s">
        <v>59</v>
      </c>
      <c r="D422" s="53" t="s">
        <v>104</v>
      </c>
      <c r="E422" s="22" t="str">
        <f t="shared" si="36"/>
        <v>SEPTEMBRE</v>
      </c>
      <c r="F422" s="55">
        <v>42979</v>
      </c>
      <c r="G422" s="55">
        <v>42979</v>
      </c>
      <c r="H422" s="22">
        <f t="shared" si="37"/>
        <v>0</v>
      </c>
      <c r="I422" s="63">
        <f t="shared" si="38"/>
        <v>0</v>
      </c>
      <c r="J422" s="63">
        <f t="shared" si="39"/>
        <v>0</v>
      </c>
      <c r="K422" s="63">
        <f t="shared" si="40"/>
        <v>0</v>
      </c>
      <c r="L422" s="63">
        <f t="shared" si="41"/>
        <v>0</v>
      </c>
      <c r="M422" s="63">
        <v>0</v>
      </c>
    </row>
    <row r="423" spans="1:13">
      <c r="A423" s="12" t="s">
        <v>76</v>
      </c>
      <c r="B423" s="22" t="s">
        <v>20</v>
      </c>
      <c r="C423" s="53" t="s">
        <v>59</v>
      </c>
      <c r="D423" s="53" t="s">
        <v>105</v>
      </c>
      <c r="E423" s="22" t="str">
        <f t="shared" si="36"/>
        <v>SEPTEMBRE</v>
      </c>
      <c r="F423" s="55">
        <v>42979</v>
      </c>
      <c r="G423" s="55">
        <v>42979</v>
      </c>
      <c r="H423" s="22">
        <f t="shared" si="37"/>
        <v>0</v>
      </c>
      <c r="I423" s="63">
        <f t="shared" si="38"/>
        <v>0</v>
      </c>
      <c r="J423" s="63">
        <f t="shared" si="39"/>
        <v>0</v>
      </c>
      <c r="K423" s="63">
        <f t="shared" si="40"/>
        <v>0</v>
      </c>
      <c r="L423" s="63">
        <f t="shared" si="41"/>
        <v>0</v>
      </c>
      <c r="M423" s="63">
        <v>0</v>
      </c>
    </row>
    <row r="424" spans="1:13">
      <c r="A424" s="12" t="s">
        <v>73</v>
      </c>
      <c r="B424" s="22" t="s">
        <v>20</v>
      </c>
      <c r="C424" s="53" t="s">
        <v>81</v>
      </c>
      <c r="D424" s="53" t="s">
        <v>85</v>
      </c>
      <c r="E424" s="22" t="str">
        <f t="shared" si="36"/>
        <v>SEPTEMBRE</v>
      </c>
      <c r="F424" s="55">
        <v>42979</v>
      </c>
      <c r="G424" s="55">
        <v>42979</v>
      </c>
      <c r="H424" s="22">
        <f t="shared" si="37"/>
        <v>0</v>
      </c>
      <c r="I424" s="63">
        <f t="shared" si="38"/>
        <v>0</v>
      </c>
      <c r="J424" s="63">
        <f t="shared" si="39"/>
        <v>0</v>
      </c>
      <c r="K424" s="63">
        <f t="shared" si="40"/>
        <v>0</v>
      </c>
      <c r="L424" s="63">
        <f t="shared" si="41"/>
        <v>0</v>
      </c>
      <c r="M424" s="63">
        <v>0</v>
      </c>
    </row>
    <row r="425" spans="1:13">
      <c r="A425" s="12" t="s">
        <v>73</v>
      </c>
      <c r="B425" s="22" t="s">
        <v>20</v>
      </c>
      <c r="C425" s="53" t="s">
        <v>81</v>
      </c>
      <c r="D425" s="53" t="s">
        <v>86</v>
      </c>
      <c r="E425" s="22" t="str">
        <f t="shared" si="36"/>
        <v>SEPTEMBRE</v>
      </c>
      <c r="F425" s="55">
        <v>42979</v>
      </c>
      <c r="G425" s="55">
        <v>42979</v>
      </c>
      <c r="H425" s="22">
        <f t="shared" si="37"/>
        <v>0</v>
      </c>
      <c r="I425" s="63">
        <f t="shared" si="38"/>
        <v>0</v>
      </c>
      <c r="J425" s="63">
        <f t="shared" si="39"/>
        <v>0</v>
      </c>
      <c r="K425" s="63">
        <f t="shared" si="40"/>
        <v>0</v>
      </c>
      <c r="L425" s="63">
        <f t="shared" si="41"/>
        <v>0</v>
      </c>
      <c r="M425" s="63">
        <v>0</v>
      </c>
    </row>
    <row r="426" spans="1:13">
      <c r="A426" s="12" t="s">
        <v>73</v>
      </c>
      <c r="B426" s="22" t="s">
        <v>20</v>
      </c>
      <c r="C426" s="53" t="s">
        <v>81</v>
      </c>
      <c r="D426" s="53" t="s">
        <v>87</v>
      </c>
      <c r="E426" s="22" t="str">
        <f t="shared" si="36"/>
        <v>SEPTEMBRE</v>
      </c>
      <c r="F426" s="55">
        <v>42979</v>
      </c>
      <c r="G426" s="55">
        <v>42979</v>
      </c>
      <c r="H426" s="22">
        <f t="shared" si="37"/>
        <v>0</v>
      </c>
      <c r="I426" s="63">
        <f t="shared" si="38"/>
        <v>0</v>
      </c>
      <c r="J426" s="63">
        <f t="shared" si="39"/>
        <v>0</v>
      </c>
      <c r="K426" s="63">
        <f t="shared" si="40"/>
        <v>0</v>
      </c>
      <c r="L426" s="63">
        <f t="shared" si="41"/>
        <v>0</v>
      </c>
      <c r="M426" s="63">
        <v>0</v>
      </c>
    </row>
    <row r="427" spans="1:13">
      <c r="A427" s="12" t="s">
        <v>73</v>
      </c>
      <c r="B427" s="22" t="s">
        <v>20</v>
      </c>
      <c r="C427" s="53" t="s">
        <v>81</v>
      </c>
      <c r="D427" s="53" t="s">
        <v>88</v>
      </c>
      <c r="E427" s="22" t="str">
        <f t="shared" si="36"/>
        <v>SEPTEMBRE</v>
      </c>
      <c r="F427" s="55">
        <v>42979</v>
      </c>
      <c r="G427" s="55">
        <v>42979</v>
      </c>
      <c r="H427" s="22">
        <f t="shared" si="37"/>
        <v>0</v>
      </c>
      <c r="I427" s="63">
        <f t="shared" si="38"/>
        <v>0</v>
      </c>
      <c r="J427" s="63">
        <f t="shared" si="39"/>
        <v>0</v>
      </c>
      <c r="K427" s="63">
        <f t="shared" si="40"/>
        <v>0</v>
      </c>
      <c r="L427" s="63">
        <f t="shared" si="41"/>
        <v>0</v>
      </c>
      <c r="M427" s="63">
        <v>0</v>
      </c>
    </row>
    <row r="428" spans="1:13">
      <c r="A428" s="12" t="s">
        <v>73</v>
      </c>
      <c r="B428" s="22" t="s">
        <v>20</v>
      </c>
      <c r="C428" s="53" t="s">
        <v>81</v>
      </c>
      <c r="D428" s="53" t="s">
        <v>89</v>
      </c>
      <c r="E428" s="22" t="str">
        <f t="shared" si="36"/>
        <v>SEPTEMBRE</v>
      </c>
      <c r="F428" s="55">
        <v>42979</v>
      </c>
      <c r="G428" s="55">
        <v>42979</v>
      </c>
      <c r="H428" s="22">
        <f t="shared" si="37"/>
        <v>0</v>
      </c>
      <c r="I428" s="63">
        <f t="shared" si="38"/>
        <v>0</v>
      </c>
      <c r="J428" s="63">
        <f t="shared" si="39"/>
        <v>0</v>
      </c>
      <c r="K428" s="63">
        <f t="shared" si="40"/>
        <v>0</v>
      </c>
      <c r="L428" s="63">
        <f t="shared" si="41"/>
        <v>0</v>
      </c>
      <c r="M428" s="63">
        <v>0</v>
      </c>
    </row>
    <row r="429" spans="1:13">
      <c r="A429" s="12" t="s">
        <v>73</v>
      </c>
      <c r="B429" s="22" t="s">
        <v>20</v>
      </c>
      <c r="C429" s="53" t="s">
        <v>81</v>
      </c>
      <c r="D429" s="53" t="s">
        <v>90</v>
      </c>
      <c r="E429" s="22" t="str">
        <f t="shared" si="36"/>
        <v>SEPTEMBRE</v>
      </c>
      <c r="F429" s="55">
        <v>42979</v>
      </c>
      <c r="G429" s="55">
        <v>42979</v>
      </c>
      <c r="H429" s="22">
        <f t="shared" si="37"/>
        <v>0</v>
      </c>
      <c r="I429" s="63">
        <f t="shared" si="38"/>
        <v>0</v>
      </c>
      <c r="J429" s="63">
        <f t="shared" si="39"/>
        <v>0</v>
      </c>
      <c r="K429" s="63">
        <f t="shared" si="40"/>
        <v>0</v>
      </c>
      <c r="L429" s="63">
        <f t="shared" si="41"/>
        <v>0</v>
      </c>
      <c r="M429" s="63">
        <v>0</v>
      </c>
    </row>
    <row r="430" spans="1:13">
      <c r="A430" s="12" t="s">
        <v>73</v>
      </c>
      <c r="B430" s="22" t="s">
        <v>20</v>
      </c>
      <c r="C430" s="53" t="s">
        <v>81</v>
      </c>
      <c r="D430" s="53" t="s">
        <v>91</v>
      </c>
      <c r="E430" s="22" t="str">
        <f t="shared" si="36"/>
        <v>SEPTEMBRE</v>
      </c>
      <c r="F430" s="55">
        <v>42979</v>
      </c>
      <c r="G430" s="55">
        <v>42979</v>
      </c>
      <c r="H430" s="22">
        <f t="shared" si="37"/>
        <v>0</v>
      </c>
      <c r="I430" s="63">
        <f t="shared" si="38"/>
        <v>0</v>
      </c>
      <c r="J430" s="63">
        <f t="shared" si="39"/>
        <v>0</v>
      </c>
      <c r="K430" s="63">
        <f t="shared" si="40"/>
        <v>0</v>
      </c>
      <c r="L430" s="63">
        <f t="shared" si="41"/>
        <v>0</v>
      </c>
      <c r="M430" s="63">
        <v>0</v>
      </c>
    </row>
    <row r="431" spans="1:13">
      <c r="A431" s="12" t="s">
        <v>73</v>
      </c>
      <c r="B431" s="22" t="s">
        <v>20</v>
      </c>
      <c r="C431" s="53" t="s">
        <v>81</v>
      </c>
      <c r="D431" s="53" t="s">
        <v>92</v>
      </c>
      <c r="E431" s="22" t="str">
        <f t="shared" si="36"/>
        <v>SEPTEMBRE</v>
      </c>
      <c r="F431" s="55">
        <v>42979</v>
      </c>
      <c r="G431" s="55">
        <v>42979</v>
      </c>
      <c r="H431" s="22">
        <f t="shared" si="37"/>
        <v>0</v>
      </c>
      <c r="I431" s="63">
        <f t="shared" si="38"/>
        <v>0</v>
      </c>
      <c r="J431" s="63">
        <f t="shared" si="39"/>
        <v>0</v>
      </c>
      <c r="K431" s="63">
        <f t="shared" si="40"/>
        <v>0</v>
      </c>
      <c r="L431" s="63">
        <f t="shared" si="41"/>
        <v>0</v>
      </c>
      <c r="M431" s="63">
        <v>0</v>
      </c>
    </row>
    <row r="432" spans="1:13">
      <c r="A432" s="12" t="s">
        <v>70</v>
      </c>
      <c r="B432" s="22" t="s">
        <v>20</v>
      </c>
      <c r="C432" s="53" t="s">
        <v>58</v>
      </c>
      <c r="D432" s="53" t="s">
        <v>97</v>
      </c>
      <c r="E432" s="22" t="str">
        <f t="shared" si="36"/>
        <v>SEPTEMBRE</v>
      </c>
      <c r="F432" s="55">
        <v>42980</v>
      </c>
      <c r="G432" s="55">
        <v>42983</v>
      </c>
      <c r="H432" s="22">
        <f t="shared" si="37"/>
        <v>3</v>
      </c>
      <c r="I432" s="63">
        <f t="shared" si="38"/>
        <v>0</v>
      </c>
      <c r="J432" s="63">
        <f t="shared" si="39"/>
        <v>49.806666666666665</v>
      </c>
      <c r="K432" s="63">
        <f t="shared" si="40"/>
        <v>0</v>
      </c>
      <c r="L432" s="63">
        <f t="shared" si="41"/>
        <v>149.41999999999999</v>
      </c>
      <c r="M432" s="63">
        <v>149.41999999999999</v>
      </c>
    </row>
    <row r="433" spans="1:13">
      <c r="A433" s="12" t="s">
        <v>71</v>
      </c>
      <c r="B433" s="22" t="s">
        <v>20</v>
      </c>
      <c r="C433" s="53" t="s">
        <v>58</v>
      </c>
      <c r="D433" s="53" t="s">
        <v>92</v>
      </c>
      <c r="E433" s="22" t="str">
        <f t="shared" si="36"/>
        <v>SEPTEMBRE</v>
      </c>
      <c r="F433" s="55">
        <v>42980</v>
      </c>
      <c r="G433" s="55">
        <v>42983</v>
      </c>
      <c r="H433" s="22">
        <f t="shared" si="37"/>
        <v>3</v>
      </c>
      <c r="I433" s="63">
        <f t="shared" si="38"/>
        <v>0</v>
      </c>
      <c r="J433" s="63">
        <f t="shared" si="39"/>
        <v>46.913333333333334</v>
      </c>
      <c r="K433" s="63">
        <f t="shared" si="40"/>
        <v>0</v>
      </c>
      <c r="L433" s="63">
        <f t="shared" si="41"/>
        <v>140.74</v>
      </c>
      <c r="M433" s="63">
        <v>140.74</v>
      </c>
    </row>
    <row r="434" spans="1:13">
      <c r="A434" s="12" t="s">
        <v>75</v>
      </c>
      <c r="B434" s="22" t="s">
        <v>20</v>
      </c>
      <c r="C434" s="53" t="s">
        <v>59</v>
      </c>
      <c r="D434" s="53" t="s">
        <v>90</v>
      </c>
      <c r="E434" s="22" t="str">
        <f t="shared" si="36"/>
        <v>SEPTEMBRE</v>
      </c>
      <c r="F434" s="55">
        <v>42981</v>
      </c>
      <c r="G434" s="55">
        <v>42985</v>
      </c>
      <c r="H434" s="22">
        <f t="shared" si="37"/>
        <v>4</v>
      </c>
      <c r="I434" s="63">
        <f t="shared" si="38"/>
        <v>21.966999999999999</v>
      </c>
      <c r="J434" s="63">
        <f t="shared" si="39"/>
        <v>55.95</v>
      </c>
      <c r="K434" s="63">
        <f t="shared" si="40"/>
        <v>87.867999999999995</v>
      </c>
      <c r="L434" s="63">
        <f t="shared" si="41"/>
        <v>135.93200000000002</v>
      </c>
      <c r="M434" s="63">
        <v>223.8</v>
      </c>
    </row>
    <row r="435" spans="1:13">
      <c r="A435" s="12" t="s">
        <v>68</v>
      </c>
      <c r="B435" s="22" t="s">
        <v>20</v>
      </c>
      <c r="C435" s="53" t="s">
        <v>59</v>
      </c>
      <c r="D435" s="53" t="s">
        <v>98</v>
      </c>
      <c r="E435" s="22" t="str">
        <f t="shared" si="36"/>
        <v>SEPTEMBRE</v>
      </c>
      <c r="F435" s="55">
        <v>42982</v>
      </c>
      <c r="G435" s="55">
        <v>42985</v>
      </c>
      <c r="H435" s="22">
        <f t="shared" si="37"/>
        <v>3</v>
      </c>
      <c r="I435" s="63">
        <f t="shared" si="38"/>
        <v>9.6873333333333331</v>
      </c>
      <c r="J435" s="63">
        <f t="shared" si="39"/>
        <v>43.699999999999996</v>
      </c>
      <c r="K435" s="63">
        <f t="shared" si="40"/>
        <v>29.061999999999998</v>
      </c>
      <c r="L435" s="63">
        <f t="shared" si="41"/>
        <v>102.038</v>
      </c>
      <c r="M435" s="63">
        <v>131.1</v>
      </c>
    </row>
    <row r="436" spans="1:13">
      <c r="A436" s="12" t="s">
        <v>72</v>
      </c>
      <c r="B436" s="22" t="s">
        <v>20</v>
      </c>
      <c r="C436" s="53" t="s">
        <v>58</v>
      </c>
      <c r="D436" s="53" t="s">
        <v>93</v>
      </c>
      <c r="E436" s="22" t="str">
        <f t="shared" si="36"/>
        <v>SEPTEMBRE</v>
      </c>
      <c r="F436" s="55">
        <v>42982</v>
      </c>
      <c r="G436" s="55">
        <v>42984</v>
      </c>
      <c r="H436" s="22">
        <f t="shared" si="37"/>
        <v>2</v>
      </c>
      <c r="I436" s="63">
        <f t="shared" si="38"/>
        <v>0</v>
      </c>
      <c r="J436" s="63">
        <f t="shared" si="39"/>
        <v>72.3</v>
      </c>
      <c r="K436" s="63">
        <f t="shared" si="40"/>
        <v>0</v>
      </c>
      <c r="L436" s="63">
        <f t="shared" si="41"/>
        <v>144.6</v>
      </c>
      <c r="M436" s="63">
        <v>144.6</v>
      </c>
    </row>
    <row r="437" spans="1:13">
      <c r="A437" s="12" t="s">
        <v>74</v>
      </c>
      <c r="B437" s="22" t="s">
        <v>20</v>
      </c>
      <c r="C437" s="53" t="s">
        <v>58</v>
      </c>
      <c r="D437" s="53" t="s">
        <v>93</v>
      </c>
      <c r="E437" s="22" t="str">
        <f t="shared" si="36"/>
        <v>SEPTEMBRE</v>
      </c>
      <c r="F437" s="55">
        <v>42982</v>
      </c>
      <c r="G437" s="55">
        <v>42986</v>
      </c>
      <c r="H437" s="22">
        <f t="shared" si="37"/>
        <v>4</v>
      </c>
      <c r="I437" s="63">
        <f t="shared" si="38"/>
        <v>0</v>
      </c>
      <c r="J437" s="63">
        <f t="shared" si="39"/>
        <v>41.935000000000002</v>
      </c>
      <c r="K437" s="63">
        <f t="shared" si="40"/>
        <v>0</v>
      </c>
      <c r="L437" s="63">
        <f t="shared" si="41"/>
        <v>167.74</v>
      </c>
      <c r="M437" s="63">
        <v>167.74</v>
      </c>
    </row>
    <row r="438" spans="1:13">
      <c r="A438" s="12" t="s">
        <v>76</v>
      </c>
      <c r="B438" s="22" t="s">
        <v>20</v>
      </c>
      <c r="C438" s="53" t="s">
        <v>58</v>
      </c>
      <c r="D438" s="53" t="s">
        <v>97</v>
      </c>
      <c r="E438" s="22" t="str">
        <f t="shared" si="36"/>
        <v>SEPTEMBRE</v>
      </c>
      <c r="F438" s="55">
        <v>42982</v>
      </c>
      <c r="G438" s="55">
        <v>42986</v>
      </c>
      <c r="H438" s="22">
        <f t="shared" si="37"/>
        <v>4</v>
      </c>
      <c r="I438" s="63">
        <f t="shared" si="38"/>
        <v>0</v>
      </c>
      <c r="J438" s="63">
        <f t="shared" si="39"/>
        <v>45.307499999999997</v>
      </c>
      <c r="K438" s="63">
        <f t="shared" si="40"/>
        <v>0</v>
      </c>
      <c r="L438" s="63">
        <f t="shared" si="41"/>
        <v>181.23</v>
      </c>
      <c r="M438" s="63">
        <v>181.23</v>
      </c>
    </row>
    <row r="439" spans="1:13">
      <c r="A439" s="12" t="s">
        <v>65</v>
      </c>
      <c r="B439" s="22" t="s">
        <v>20</v>
      </c>
      <c r="C439" s="53" t="s">
        <v>58</v>
      </c>
      <c r="D439" s="53" t="s">
        <v>86</v>
      </c>
      <c r="E439" s="22" t="str">
        <f t="shared" si="36"/>
        <v>SEPTEMBRE</v>
      </c>
      <c r="F439" s="55">
        <v>42983</v>
      </c>
      <c r="G439" s="55">
        <v>42987</v>
      </c>
      <c r="H439" s="22">
        <f t="shared" si="37"/>
        <v>4</v>
      </c>
      <c r="I439" s="63">
        <f t="shared" si="38"/>
        <v>20.833333333333332</v>
      </c>
      <c r="J439" s="63">
        <f t="shared" si="39"/>
        <v>51.092500000000001</v>
      </c>
      <c r="K439" s="63">
        <f t="shared" si="40"/>
        <v>83.333333333333329</v>
      </c>
      <c r="L439" s="63">
        <f t="shared" si="41"/>
        <v>121.03666666666668</v>
      </c>
      <c r="M439" s="63">
        <v>204.37</v>
      </c>
    </row>
    <row r="440" spans="1:13">
      <c r="A440" s="12" t="s">
        <v>70</v>
      </c>
      <c r="B440" s="22" t="s">
        <v>20</v>
      </c>
      <c r="C440" s="53" t="s">
        <v>58</v>
      </c>
      <c r="D440" s="53" t="s">
        <v>84</v>
      </c>
      <c r="E440" s="22" t="str">
        <f t="shared" si="36"/>
        <v>SEPTEMBRE</v>
      </c>
      <c r="F440" s="55">
        <v>42983</v>
      </c>
      <c r="G440" s="55">
        <v>42987</v>
      </c>
      <c r="H440" s="22">
        <f t="shared" si="37"/>
        <v>4</v>
      </c>
      <c r="I440" s="63">
        <f t="shared" si="38"/>
        <v>0</v>
      </c>
      <c r="J440" s="63">
        <f t="shared" si="39"/>
        <v>48.2</v>
      </c>
      <c r="K440" s="63">
        <f t="shared" si="40"/>
        <v>0</v>
      </c>
      <c r="L440" s="63">
        <f t="shared" si="41"/>
        <v>192.8</v>
      </c>
      <c r="M440" s="63">
        <v>192.8</v>
      </c>
    </row>
    <row r="441" spans="1:13">
      <c r="A441" s="12" t="s">
        <v>71</v>
      </c>
      <c r="B441" s="22" t="s">
        <v>20</v>
      </c>
      <c r="C441" s="53" t="s">
        <v>81</v>
      </c>
      <c r="D441" s="53" t="s">
        <v>95</v>
      </c>
      <c r="E441" s="22" t="str">
        <f t="shared" si="36"/>
        <v>SEPTEMBRE</v>
      </c>
      <c r="F441" s="55">
        <v>42983</v>
      </c>
      <c r="G441" s="55">
        <v>42986</v>
      </c>
      <c r="H441" s="22">
        <f t="shared" si="37"/>
        <v>3</v>
      </c>
      <c r="I441" s="63">
        <f t="shared" si="38"/>
        <v>0</v>
      </c>
      <c r="J441" s="63">
        <f t="shared" si="39"/>
        <v>60</v>
      </c>
      <c r="K441" s="63">
        <f t="shared" si="40"/>
        <v>0</v>
      </c>
      <c r="L441" s="63">
        <f t="shared" si="41"/>
        <v>180</v>
      </c>
      <c r="M441" s="63">
        <v>180</v>
      </c>
    </row>
    <row r="442" spans="1:13">
      <c r="A442" s="12" t="s">
        <v>69</v>
      </c>
      <c r="B442" s="22" t="s">
        <v>20</v>
      </c>
      <c r="C442" s="53" t="s">
        <v>58</v>
      </c>
      <c r="D442" s="53" t="s">
        <v>107</v>
      </c>
      <c r="E442" s="22" t="str">
        <f t="shared" si="36"/>
        <v>SEPTEMBRE</v>
      </c>
      <c r="F442" s="55">
        <v>42983</v>
      </c>
      <c r="G442" s="55">
        <v>42988</v>
      </c>
      <c r="H442" s="22">
        <f t="shared" si="37"/>
        <v>5</v>
      </c>
      <c r="I442" s="63">
        <f t="shared" si="38"/>
        <v>21.666666666666668</v>
      </c>
      <c r="J442" s="63">
        <f t="shared" si="39"/>
        <v>37.595999999999997</v>
      </c>
      <c r="K442" s="63">
        <f t="shared" si="40"/>
        <v>108.33333333333334</v>
      </c>
      <c r="L442" s="63">
        <f t="shared" si="41"/>
        <v>79.646666666666647</v>
      </c>
      <c r="M442" s="63">
        <v>187.98</v>
      </c>
    </row>
    <row r="443" spans="1:13">
      <c r="A443" s="12" t="s">
        <v>72</v>
      </c>
      <c r="B443" s="22" t="s">
        <v>20</v>
      </c>
      <c r="C443" s="53" t="s">
        <v>59</v>
      </c>
      <c r="D443" s="53" t="s">
        <v>89</v>
      </c>
      <c r="E443" s="22" t="str">
        <f t="shared" si="36"/>
        <v>SEPTEMBRE</v>
      </c>
      <c r="F443" s="55">
        <v>42984</v>
      </c>
      <c r="G443" s="55">
        <v>42989</v>
      </c>
      <c r="H443" s="22">
        <f t="shared" si="37"/>
        <v>5</v>
      </c>
      <c r="I443" s="63">
        <f t="shared" si="38"/>
        <v>0</v>
      </c>
      <c r="J443" s="63">
        <f t="shared" si="39"/>
        <v>103.6</v>
      </c>
      <c r="K443" s="63">
        <f t="shared" si="40"/>
        <v>0</v>
      </c>
      <c r="L443" s="63">
        <f t="shared" si="41"/>
        <v>518</v>
      </c>
      <c r="M443" s="63">
        <v>518</v>
      </c>
    </row>
    <row r="444" spans="1:13">
      <c r="A444" s="12" t="s">
        <v>68</v>
      </c>
      <c r="B444" s="22" t="s">
        <v>20</v>
      </c>
      <c r="C444" s="53" t="s">
        <v>59</v>
      </c>
      <c r="D444" s="53" t="s">
        <v>94</v>
      </c>
      <c r="E444" s="22" t="str">
        <f t="shared" si="36"/>
        <v>SEPTEMBRE</v>
      </c>
      <c r="F444" s="55">
        <v>42985</v>
      </c>
      <c r="G444" s="55">
        <v>42988</v>
      </c>
      <c r="H444" s="22">
        <f t="shared" si="37"/>
        <v>3</v>
      </c>
      <c r="I444" s="63">
        <f t="shared" si="38"/>
        <v>9.6873333333333331</v>
      </c>
      <c r="J444" s="63">
        <f t="shared" si="39"/>
        <v>48.553333333333335</v>
      </c>
      <c r="K444" s="63">
        <f t="shared" si="40"/>
        <v>29.061999999999998</v>
      </c>
      <c r="L444" s="63">
        <f t="shared" si="41"/>
        <v>116.598</v>
      </c>
      <c r="M444" s="63">
        <v>145.66</v>
      </c>
    </row>
    <row r="445" spans="1:13">
      <c r="A445" s="12" t="s">
        <v>75</v>
      </c>
      <c r="B445" s="22" t="s">
        <v>20</v>
      </c>
      <c r="C445" s="53" t="s">
        <v>58</v>
      </c>
      <c r="D445" s="53" t="s">
        <v>83</v>
      </c>
      <c r="E445" s="22" t="str">
        <f t="shared" si="36"/>
        <v>SEPTEMBRE</v>
      </c>
      <c r="F445" s="55">
        <v>42986</v>
      </c>
      <c r="G445" s="55">
        <v>42989</v>
      </c>
      <c r="H445" s="22">
        <f t="shared" si="37"/>
        <v>3</v>
      </c>
      <c r="I445" s="63">
        <f t="shared" si="38"/>
        <v>21.966999999999999</v>
      </c>
      <c r="J445" s="63">
        <f t="shared" si="39"/>
        <v>64.266666666666666</v>
      </c>
      <c r="K445" s="63">
        <f t="shared" si="40"/>
        <v>65.900999999999996</v>
      </c>
      <c r="L445" s="63">
        <f t="shared" si="41"/>
        <v>126.89900000000002</v>
      </c>
      <c r="M445" s="63">
        <v>192.8</v>
      </c>
    </row>
    <row r="446" spans="1:13">
      <c r="A446" s="12" t="s">
        <v>74</v>
      </c>
      <c r="B446" s="22" t="s">
        <v>20</v>
      </c>
      <c r="C446" s="53" t="s">
        <v>58</v>
      </c>
      <c r="D446" s="53" t="s">
        <v>88</v>
      </c>
      <c r="E446" s="22" t="str">
        <f t="shared" si="36"/>
        <v>SEPTEMBRE</v>
      </c>
      <c r="F446" s="55">
        <v>42986</v>
      </c>
      <c r="G446" s="55">
        <v>42995</v>
      </c>
      <c r="H446" s="22">
        <f t="shared" si="37"/>
        <v>9</v>
      </c>
      <c r="I446" s="63">
        <f t="shared" si="38"/>
        <v>0</v>
      </c>
      <c r="J446" s="63">
        <f t="shared" si="39"/>
        <v>40.702222222222218</v>
      </c>
      <c r="K446" s="63">
        <f t="shared" si="40"/>
        <v>0</v>
      </c>
      <c r="L446" s="63">
        <f t="shared" si="41"/>
        <v>366.32</v>
      </c>
      <c r="M446" s="63">
        <v>366.32</v>
      </c>
    </row>
    <row r="447" spans="1:13">
      <c r="A447" s="12" t="s">
        <v>76</v>
      </c>
      <c r="B447" s="22" t="s">
        <v>20</v>
      </c>
      <c r="C447" s="53" t="s">
        <v>58</v>
      </c>
      <c r="D447" s="53" t="s">
        <v>89</v>
      </c>
      <c r="E447" s="22" t="str">
        <f t="shared" si="36"/>
        <v>SEPTEMBRE</v>
      </c>
      <c r="F447" s="55">
        <v>42986</v>
      </c>
      <c r="G447" s="55">
        <v>42991</v>
      </c>
      <c r="H447" s="22">
        <f t="shared" si="37"/>
        <v>5</v>
      </c>
      <c r="I447" s="63">
        <f t="shared" si="38"/>
        <v>0</v>
      </c>
      <c r="J447" s="63">
        <f t="shared" si="39"/>
        <v>44.4</v>
      </c>
      <c r="K447" s="63">
        <f t="shared" si="40"/>
        <v>0</v>
      </c>
      <c r="L447" s="63">
        <f t="shared" si="41"/>
        <v>222</v>
      </c>
      <c r="M447" s="63">
        <v>222</v>
      </c>
    </row>
    <row r="448" spans="1:13">
      <c r="A448" s="12" t="s">
        <v>65</v>
      </c>
      <c r="B448" s="22" t="s">
        <v>20</v>
      </c>
      <c r="C448" s="53" t="s">
        <v>58</v>
      </c>
      <c r="D448" s="53" t="s">
        <v>82</v>
      </c>
      <c r="E448" s="22" t="str">
        <f t="shared" si="36"/>
        <v>SEPTEMBRE</v>
      </c>
      <c r="F448" s="55">
        <v>42987</v>
      </c>
      <c r="G448" s="55">
        <v>42989</v>
      </c>
      <c r="H448" s="22">
        <f t="shared" si="37"/>
        <v>2</v>
      </c>
      <c r="I448" s="63">
        <f t="shared" si="38"/>
        <v>20.833333333333332</v>
      </c>
      <c r="J448" s="63">
        <f t="shared" si="39"/>
        <v>55.91</v>
      </c>
      <c r="K448" s="63">
        <f t="shared" si="40"/>
        <v>41.666666666666664</v>
      </c>
      <c r="L448" s="63">
        <f t="shared" si="41"/>
        <v>70.153333333333336</v>
      </c>
      <c r="M448" s="63">
        <v>111.82</v>
      </c>
    </row>
    <row r="449" spans="1:13">
      <c r="A449" s="12" t="s">
        <v>70</v>
      </c>
      <c r="B449" s="22" t="s">
        <v>20</v>
      </c>
      <c r="C449" s="53" t="s">
        <v>58</v>
      </c>
      <c r="D449" s="53" t="s">
        <v>96</v>
      </c>
      <c r="E449" s="22" t="str">
        <f t="shared" si="36"/>
        <v>SEPTEMBRE</v>
      </c>
      <c r="F449" s="55">
        <v>42988</v>
      </c>
      <c r="G449" s="55">
        <v>42991</v>
      </c>
      <c r="H449" s="22">
        <f t="shared" si="37"/>
        <v>3</v>
      </c>
      <c r="I449" s="63">
        <f t="shared" si="38"/>
        <v>0</v>
      </c>
      <c r="J449" s="63">
        <f t="shared" si="39"/>
        <v>49.806666666666665</v>
      </c>
      <c r="K449" s="63">
        <f t="shared" si="40"/>
        <v>0</v>
      </c>
      <c r="L449" s="63">
        <f t="shared" si="41"/>
        <v>149.41999999999999</v>
      </c>
      <c r="M449" s="63">
        <v>149.41999999999999</v>
      </c>
    </row>
    <row r="450" spans="1:13">
      <c r="A450" s="12" t="s">
        <v>68</v>
      </c>
      <c r="B450" s="22" t="s">
        <v>20</v>
      </c>
      <c r="C450" s="53" t="s">
        <v>58</v>
      </c>
      <c r="D450" s="54" t="s">
        <v>107</v>
      </c>
      <c r="E450" s="22" t="str">
        <f t="shared" ref="E450:E513" si="42">IF(G450="","",CHOOSE(MONTH(G450),"JANVIER","FEVRIER","MARS","AVRIL","MAI","JUIN","JUILLET","AOUT","SEPTEMBRE","OCTOBRE","NOVEMBRE","DECEMBRE"))</f>
        <v>SEPTEMBRE</v>
      </c>
      <c r="F450" s="55">
        <v>42988</v>
      </c>
      <c r="G450" s="55">
        <v>42990</v>
      </c>
      <c r="H450" s="22">
        <f t="shared" ref="H450:H513" si="43">G450-F450</f>
        <v>2</v>
      </c>
      <c r="I450" s="63">
        <f t="shared" ref="I450:I513" si="44">CoûtNuit(A450,E450)</f>
        <v>9.6873333333333331</v>
      </c>
      <c r="J450" s="63">
        <f t="shared" ref="J450:J513" si="45">IF(H450&lt;&gt;0,M450/H450,0)</f>
        <v>53.02</v>
      </c>
      <c r="K450" s="63">
        <f t="shared" ref="K450:K513" si="46">I450*H450</f>
        <v>19.374666666666666</v>
      </c>
      <c r="L450" s="63">
        <f t="shared" ref="L450:L513" si="47">M450-K450</f>
        <v>86.665333333333336</v>
      </c>
      <c r="M450" s="63">
        <v>106.04</v>
      </c>
    </row>
    <row r="451" spans="1:13">
      <c r="A451" s="12" t="s">
        <v>69</v>
      </c>
      <c r="B451" s="22" t="s">
        <v>20</v>
      </c>
      <c r="C451" s="53" t="s">
        <v>58</v>
      </c>
      <c r="D451" s="53" t="s">
        <v>100</v>
      </c>
      <c r="E451" s="22" t="str">
        <f t="shared" si="42"/>
        <v>SEPTEMBRE</v>
      </c>
      <c r="F451" s="55">
        <v>42988</v>
      </c>
      <c r="G451" s="55">
        <v>42992</v>
      </c>
      <c r="H451" s="22">
        <f t="shared" si="43"/>
        <v>4</v>
      </c>
      <c r="I451" s="63">
        <f t="shared" si="44"/>
        <v>21.666666666666668</v>
      </c>
      <c r="J451" s="63">
        <f t="shared" si="45"/>
        <v>38.56</v>
      </c>
      <c r="K451" s="63">
        <f t="shared" si="46"/>
        <v>86.666666666666671</v>
      </c>
      <c r="L451" s="63">
        <f t="shared" si="47"/>
        <v>67.573333333333338</v>
      </c>
      <c r="M451" s="63">
        <v>154.24</v>
      </c>
    </row>
    <row r="452" spans="1:13">
      <c r="A452" s="12" t="s">
        <v>65</v>
      </c>
      <c r="B452" s="22" t="s">
        <v>20</v>
      </c>
      <c r="C452" s="53" t="s">
        <v>58</v>
      </c>
      <c r="D452" s="53" t="s">
        <v>90</v>
      </c>
      <c r="E452" s="22" t="str">
        <f t="shared" si="42"/>
        <v>SEPTEMBRE</v>
      </c>
      <c r="F452" s="55">
        <v>42989</v>
      </c>
      <c r="G452" s="55">
        <v>42992</v>
      </c>
      <c r="H452" s="22">
        <f t="shared" si="43"/>
        <v>3</v>
      </c>
      <c r="I452" s="63">
        <f t="shared" si="44"/>
        <v>20.833333333333332</v>
      </c>
      <c r="J452" s="63">
        <f t="shared" si="45"/>
        <v>52.699999999999996</v>
      </c>
      <c r="K452" s="63">
        <f t="shared" si="46"/>
        <v>62.5</v>
      </c>
      <c r="L452" s="63">
        <f t="shared" si="47"/>
        <v>95.6</v>
      </c>
      <c r="M452" s="63">
        <v>158.1</v>
      </c>
    </row>
    <row r="453" spans="1:13">
      <c r="A453" s="12" t="s">
        <v>71</v>
      </c>
      <c r="B453" s="22" t="s">
        <v>20</v>
      </c>
      <c r="C453" s="53" t="s">
        <v>58</v>
      </c>
      <c r="D453" s="53" t="s">
        <v>85</v>
      </c>
      <c r="E453" s="22" t="str">
        <f t="shared" si="42"/>
        <v>SEPTEMBRE</v>
      </c>
      <c r="F453" s="55">
        <v>42989</v>
      </c>
      <c r="G453" s="55">
        <v>42993</v>
      </c>
      <c r="H453" s="22">
        <f t="shared" si="43"/>
        <v>4</v>
      </c>
      <c r="I453" s="63">
        <f t="shared" si="44"/>
        <v>0</v>
      </c>
      <c r="J453" s="63">
        <f t="shared" si="45"/>
        <v>51.092500000000001</v>
      </c>
      <c r="K453" s="63">
        <f t="shared" si="46"/>
        <v>0</v>
      </c>
      <c r="L453" s="63">
        <f t="shared" si="47"/>
        <v>204.37</v>
      </c>
      <c r="M453" s="63">
        <v>204.37</v>
      </c>
    </row>
    <row r="454" spans="1:13">
      <c r="A454" s="12" t="s">
        <v>72</v>
      </c>
      <c r="B454" s="22" t="s">
        <v>20</v>
      </c>
      <c r="C454" s="53" t="s">
        <v>59</v>
      </c>
      <c r="D454" s="53" t="s">
        <v>95</v>
      </c>
      <c r="E454" s="22" t="str">
        <f t="shared" si="42"/>
        <v>SEPTEMBRE</v>
      </c>
      <c r="F454" s="55">
        <v>42989</v>
      </c>
      <c r="G454" s="55">
        <v>42992</v>
      </c>
      <c r="H454" s="22">
        <f t="shared" si="43"/>
        <v>3</v>
      </c>
      <c r="I454" s="63">
        <f t="shared" si="44"/>
        <v>0</v>
      </c>
      <c r="J454" s="63">
        <f t="shared" si="45"/>
        <v>94.066666666666663</v>
      </c>
      <c r="K454" s="63">
        <f t="shared" si="46"/>
        <v>0</v>
      </c>
      <c r="L454" s="63">
        <f t="shared" si="47"/>
        <v>282.2</v>
      </c>
      <c r="M454" s="63">
        <v>282.2</v>
      </c>
    </row>
    <row r="455" spans="1:13">
      <c r="A455" s="12" t="s">
        <v>68</v>
      </c>
      <c r="B455" s="22" t="s">
        <v>20</v>
      </c>
      <c r="C455" s="53" t="s">
        <v>59</v>
      </c>
      <c r="D455" s="53" t="s">
        <v>91</v>
      </c>
      <c r="E455" s="22" t="str">
        <f t="shared" si="42"/>
        <v>SEPTEMBRE</v>
      </c>
      <c r="F455" s="55">
        <v>42990</v>
      </c>
      <c r="G455" s="55">
        <v>43004</v>
      </c>
      <c r="H455" s="22">
        <f t="shared" si="43"/>
        <v>14</v>
      </c>
      <c r="I455" s="63">
        <f t="shared" si="44"/>
        <v>9.6873333333333331</v>
      </c>
      <c r="J455" s="63">
        <f t="shared" si="45"/>
        <v>53.410714285714285</v>
      </c>
      <c r="K455" s="63">
        <f t="shared" si="46"/>
        <v>135.62266666666667</v>
      </c>
      <c r="L455" s="63">
        <f t="shared" si="47"/>
        <v>612.12733333333335</v>
      </c>
      <c r="M455" s="63">
        <v>747.75</v>
      </c>
    </row>
    <row r="456" spans="1:13">
      <c r="A456" s="12" t="s">
        <v>70</v>
      </c>
      <c r="B456" s="22" t="s">
        <v>20</v>
      </c>
      <c r="C456" s="53" t="s">
        <v>58</v>
      </c>
      <c r="D456" s="54" t="s">
        <v>106</v>
      </c>
      <c r="E456" s="22" t="str">
        <f t="shared" si="42"/>
        <v>SEPTEMBRE</v>
      </c>
      <c r="F456" s="55">
        <v>42991</v>
      </c>
      <c r="G456" s="55">
        <v>42993</v>
      </c>
      <c r="H456" s="22">
        <f t="shared" si="43"/>
        <v>2</v>
      </c>
      <c r="I456" s="63">
        <f t="shared" si="44"/>
        <v>0</v>
      </c>
      <c r="J456" s="63">
        <f t="shared" si="45"/>
        <v>53.02</v>
      </c>
      <c r="K456" s="63">
        <f t="shared" si="46"/>
        <v>0</v>
      </c>
      <c r="L456" s="63">
        <f t="shared" si="47"/>
        <v>106.04</v>
      </c>
      <c r="M456" s="63">
        <v>106.04</v>
      </c>
    </row>
    <row r="457" spans="1:13">
      <c r="A457" s="12" t="s">
        <v>65</v>
      </c>
      <c r="B457" s="22" t="s">
        <v>20</v>
      </c>
      <c r="C457" s="53" t="s">
        <v>58</v>
      </c>
      <c r="D457" s="53" t="s">
        <v>89</v>
      </c>
      <c r="E457" s="22" t="str">
        <f t="shared" si="42"/>
        <v>SEPTEMBRE</v>
      </c>
      <c r="F457" s="55">
        <v>42992</v>
      </c>
      <c r="G457" s="55">
        <v>42995</v>
      </c>
      <c r="H457" s="22">
        <f t="shared" si="43"/>
        <v>3</v>
      </c>
      <c r="I457" s="63">
        <f t="shared" si="44"/>
        <v>20.833333333333332</v>
      </c>
      <c r="J457" s="63">
        <f t="shared" si="45"/>
        <v>52.699999999999996</v>
      </c>
      <c r="K457" s="63">
        <f t="shared" si="46"/>
        <v>62.5</v>
      </c>
      <c r="L457" s="63">
        <f t="shared" si="47"/>
        <v>95.6</v>
      </c>
      <c r="M457" s="63">
        <v>158.1</v>
      </c>
    </row>
    <row r="458" spans="1:13">
      <c r="A458" s="12" t="s">
        <v>75</v>
      </c>
      <c r="B458" s="22" t="s">
        <v>20</v>
      </c>
      <c r="C458" s="53" t="s">
        <v>58</v>
      </c>
      <c r="D458" s="54" t="s">
        <v>104</v>
      </c>
      <c r="E458" s="22" t="str">
        <f t="shared" si="42"/>
        <v>SEPTEMBRE</v>
      </c>
      <c r="F458" s="55">
        <v>42992</v>
      </c>
      <c r="G458" s="55">
        <v>42995</v>
      </c>
      <c r="H458" s="22">
        <f t="shared" si="43"/>
        <v>3</v>
      </c>
      <c r="I458" s="63">
        <f t="shared" si="44"/>
        <v>21.966999999999999</v>
      </c>
      <c r="J458" s="63">
        <f t="shared" si="45"/>
        <v>30.526666666666667</v>
      </c>
      <c r="K458" s="63">
        <f t="shared" si="46"/>
        <v>65.900999999999996</v>
      </c>
      <c r="L458" s="63">
        <f t="shared" si="47"/>
        <v>25.679000000000002</v>
      </c>
      <c r="M458" s="63">
        <v>91.58</v>
      </c>
    </row>
    <row r="459" spans="1:13">
      <c r="A459" s="12" t="s">
        <v>72</v>
      </c>
      <c r="B459" s="22" t="s">
        <v>20</v>
      </c>
      <c r="C459" s="53" t="s">
        <v>59</v>
      </c>
      <c r="D459" s="53" t="s">
        <v>92</v>
      </c>
      <c r="E459" s="22" t="str">
        <f t="shared" si="42"/>
        <v>SEPTEMBRE</v>
      </c>
      <c r="F459" s="55">
        <v>42992</v>
      </c>
      <c r="G459" s="55">
        <v>42995</v>
      </c>
      <c r="H459" s="22">
        <f t="shared" si="43"/>
        <v>3</v>
      </c>
      <c r="I459" s="63">
        <f t="shared" si="44"/>
        <v>0</v>
      </c>
      <c r="J459" s="63">
        <f t="shared" si="45"/>
        <v>81.08</v>
      </c>
      <c r="K459" s="63">
        <f t="shared" si="46"/>
        <v>0</v>
      </c>
      <c r="L459" s="63">
        <f t="shared" si="47"/>
        <v>243.23999999999998</v>
      </c>
      <c r="M459" s="63">
        <v>243.23999999999998</v>
      </c>
    </row>
    <row r="460" spans="1:13">
      <c r="A460" s="12" t="s">
        <v>76</v>
      </c>
      <c r="B460" s="22" t="s">
        <v>20</v>
      </c>
      <c r="C460" s="53" t="s">
        <v>58</v>
      </c>
      <c r="D460" s="53" t="s">
        <v>93</v>
      </c>
      <c r="E460" s="22" t="str">
        <f t="shared" si="42"/>
        <v>SEPTEMBRE</v>
      </c>
      <c r="F460" s="55">
        <v>42992</v>
      </c>
      <c r="G460" s="55">
        <v>42995</v>
      </c>
      <c r="H460" s="22">
        <f t="shared" si="43"/>
        <v>3</v>
      </c>
      <c r="I460" s="63">
        <f t="shared" si="44"/>
        <v>0</v>
      </c>
      <c r="J460" s="63">
        <f t="shared" si="45"/>
        <v>40.166666666666664</v>
      </c>
      <c r="K460" s="63">
        <f t="shared" si="46"/>
        <v>0</v>
      </c>
      <c r="L460" s="63">
        <f t="shared" si="47"/>
        <v>120.5</v>
      </c>
      <c r="M460" s="63">
        <v>120.5</v>
      </c>
    </row>
    <row r="461" spans="1:13">
      <c r="A461" s="12" t="s">
        <v>70</v>
      </c>
      <c r="B461" s="22" t="s">
        <v>20</v>
      </c>
      <c r="C461" s="53" t="s">
        <v>58</v>
      </c>
      <c r="D461" s="53" t="s">
        <v>92</v>
      </c>
      <c r="E461" s="22" t="str">
        <f t="shared" si="42"/>
        <v>SEPTEMBRE</v>
      </c>
      <c r="F461" s="55">
        <v>42993</v>
      </c>
      <c r="G461" s="55">
        <v>42996</v>
      </c>
      <c r="H461" s="22">
        <f t="shared" si="43"/>
        <v>3</v>
      </c>
      <c r="I461" s="63">
        <f t="shared" si="44"/>
        <v>0</v>
      </c>
      <c r="J461" s="63">
        <f t="shared" si="45"/>
        <v>55.27</v>
      </c>
      <c r="K461" s="63">
        <f t="shared" si="46"/>
        <v>0</v>
      </c>
      <c r="L461" s="63">
        <f t="shared" si="47"/>
        <v>165.81</v>
      </c>
      <c r="M461" s="63">
        <v>165.81</v>
      </c>
    </row>
    <row r="462" spans="1:13">
      <c r="A462" s="12" t="s">
        <v>71</v>
      </c>
      <c r="B462" s="22" t="s">
        <v>20</v>
      </c>
      <c r="C462" s="53" t="s">
        <v>59</v>
      </c>
      <c r="D462" s="53" t="s">
        <v>91</v>
      </c>
      <c r="E462" s="22" t="str">
        <f t="shared" si="42"/>
        <v>SEPTEMBRE</v>
      </c>
      <c r="F462" s="55">
        <v>42993</v>
      </c>
      <c r="G462" s="55">
        <v>42996</v>
      </c>
      <c r="H462" s="22">
        <f t="shared" si="43"/>
        <v>3</v>
      </c>
      <c r="I462" s="63">
        <f t="shared" si="44"/>
        <v>0</v>
      </c>
      <c r="J462" s="63">
        <f t="shared" si="45"/>
        <v>53.393333333333324</v>
      </c>
      <c r="K462" s="63">
        <f t="shared" si="46"/>
        <v>0</v>
      </c>
      <c r="L462" s="63">
        <f t="shared" si="47"/>
        <v>160.17999999999998</v>
      </c>
      <c r="M462" s="63">
        <v>160.17999999999998</v>
      </c>
    </row>
    <row r="463" spans="1:13">
      <c r="A463" s="12" t="s">
        <v>69</v>
      </c>
      <c r="B463" s="22" t="s">
        <v>20</v>
      </c>
      <c r="C463" s="53" t="s">
        <v>58</v>
      </c>
      <c r="D463" s="53" t="s">
        <v>94</v>
      </c>
      <c r="E463" s="22" t="str">
        <f t="shared" si="42"/>
        <v>SEPTEMBRE</v>
      </c>
      <c r="F463" s="55">
        <v>42993</v>
      </c>
      <c r="G463" s="55">
        <v>42996</v>
      </c>
      <c r="H463" s="22">
        <f t="shared" si="43"/>
        <v>3</v>
      </c>
      <c r="I463" s="63">
        <f t="shared" si="44"/>
        <v>21.666666666666668</v>
      </c>
      <c r="J463" s="63">
        <f t="shared" si="45"/>
        <v>41.13</v>
      </c>
      <c r="K463" s="63">
        <f t="shared" si="46"/>
        <v>65</v>
      </c>
      <c r="L463" s="63">
        <f t="shared" si="47"/>
        <v>58.39</v>
      </c>
      <c r="M463" s="63">
        <v>123.39</v>
      </c>
    </row>
    <row r="464" spans="1:13">
      <c r="A464" s="12" t="s">
        <v>65</v>
      </c>
      <c r="B464" s="22" t="s">
        <v>20</v>
      </c>
      <c r="C464" s="53" t="s">
        <v>58</v>
      </c>
      <c r="D464" s="53" t="s">
        <v>91</v>
      </c>
      <c r="E464" s="22" t="str">
        <f t="shared" si="42"/>
        <v>SEPTEMBRE</v>
      </c>
      <c r="F464" s="55">
        <v>42995</v>
      </c>
      <c r="G464" s="55">
        <v>43000</v>
      </c>
      <c r="H464" s="22">
        <f t="shared" si="43"/>
        <v>5</v>
      </c>
      <c r="I464" s="63">
        <f t="shared" si="44"/>
        <v>20.833333333333332</v>
      </c>
      <c r="J464" s="63">
        <f t="shared" si="45"/>
        <v>47.236000000000004</v>
      </c>
      <c r="K464" s="63">
        <f t="shared" si="46"/>
        <v>104.16666666666666</v>
      </c>
      <c r="L464" s="63">
        <f t="shared" si="47"/>
        <v>132.01333333333335</v>
      </c>
      <c r="M464" s="63">
        <v>236.18</v>
      </c>
    </row>
    <row r="465" spans="1:13">
      <c r="A465" s="12" t="s">
        <v>72</v>
      </c>
      <c r="B465" s="22" t="s">
        <v>20</v>
      </c>
      <c r="C465" s="53" t="s">
        <v>59</v>
      </c>
      <c r="D465" s="53" t="s">
        <v>94</v>
      </c>
      <c r="E465" s="22" t="str">
        <f t="shared" si="42"/>
        <v>SEPTEMBRE</v>
      </c>
      <c r="F465" s="55">
        <v>42995</v>
      </c>
      <c r="G465" s="55">
        <v>42998</v>
      </c>
      <c r="H465" s="22">
        <f t="shared" si="43"/>
        <v>3</v>
      </c>
      <c r="I465" s="63">
        <f t="shared" si="44"/>
        <v>0</v>
      </c>
      <c r="J465" s="63">
        <f t="shared" si="45"/>
        <v>59.82</v>
      </c>
      <c r="K465" s="63">
        <f t="shared" si="46"/>
        <v>0</v>
      </c>
      <c r="L465" s="63">
        <f t="shared" si="47"/>
        <v>179.46</v>
      </c>
      <c r="M465" s="63">
        <v>179.46</v>
      </c>
    </row>
    <row r="466" spans="1:13">
      <c r="A466" s="12" t="s">
        <v>76</v>
      </c>
      <c r="B466" s="22" t="s">
        <v>20</v>
      </c>
      <c r="C466" s="53" t="s">
        <v>59</v>
      </c>
      <c r="D466" s="54" t="s">
        <v>102</v>
      </c>
      <c r="E466" s="22" t="str">
        <f t="shared" si="42"/>
        <v>SEPTEMBRE</v>
      </c>
      <c r="F466" s="55">
        <v>42995</v>
      </c>
      <c r="G466" s="55">
        <v>42997</v>
      </c>
      <c r="H466" s="22">
        <f t="shared" si="43"/>
        <v>2</v>
      </c>
      <c r="I466" s="63">
        <f t="shared" si="44"/>
        <v>0</v>
      </c>
      <c r="J466" s="63">
        <f t="shared" si="45"/>
        <v>37.11</v>
      </c>
      <c r="K466" s="63">
        <f t="shared" si="46"/>
        <v>0</v>
      </c>
      <c r="L466" s="63">
        <f t="shared" si="47"/>
        <v>74.22</v>
      </c>
      <c r="M466" s="63">
        <v>74.22</v>
      </c>
    </row>
    <row r="467" spans="1:13">
      <c r="A467" s="12" t="s">
        <v>70</v>
      </c>
      <c r="B467" s="22" t="s">
        <v>20</v>
      </c>
      <c r="C467" s="53" t="s">
        <v>59</v>
      </c>
      <c r="D467" s="53" t="s">
        <v>100</v>
      </c>
      <c r="E467" s="22" t="str">
        <f t="shared" si="42"/>
        <v>SEPTEMBRE</v>
      </c>
      <c r="F467" s="55">
        <v>42996</v>
      </c>
      <c r="G467" s="55">
        <v>42999</v>
      </c>
      <c r="H467" s="22">
        <f t="shared" si="43"/>
        <v>3</v>
      </c>
      <c r="I467" s="63">
        <f t="shared" si="44"/>
        <v>0</v>
      </c>
      <c r="J467" s="63">
        <f t="shared" si="45"/>
        <v>44.666666666666664</v>
      </c>
      <c r="K467" s="63">
        <f t="shared" si="46"/>
        <v>0</v>
      </c>
      <c r="L467" s="63">
        <f t="shared" si="47"/>
        <v>134</v>
      </c>
      <c r="M467" s="63">
        <v>134</v>
      </c>
    </row>
    <row r="468" spans="1:13">
      <c r="A468" s="12" t="s">
        <v>71</v>
      </c>
      <c r="B468" s="22" t="s">
        <v>20</v>
      </c>
      <c r="C468" s="53" t="s">
        <v>81</v>
      </c>
      <c r="D468" s="53" t="s">
        <v>96</v>
      </c>
      <c r="E468" s="22" t="str">
        <f t="shared" si="42"/>
        <v>SEPTEMBRE</v>
      </c>
      <c r="F468" s="55">
        <v>42996</v>
      </c>
      <c r="G468" s="55">
        <v>42999</v>
      </c>
      <c r="H468" s="22">
        <f t="shared" si="43"/>
        <v>3</v>
      </c>
      <c r="I468" s="63">
        <f t="shared" si="44"/>
        <v>0</v>
      </c>
      <c r="J468" s="63">
        <f t="shared" si="45"/>
        <v>60</v>
      </c>
      <c r="K468" s="63">
        <f t="shared" si="46"/>
        <v>0</v>
      </c>
      <c r="L468" s="63">
        <f t="shared" si="47"/>
        <v>180</v>
      </c>
      <c r="M468" s="63">
        <v>180</v>
      </c>
    </row>
    <row r="469" spans="1:13">
      <c r="A469" s="12" t="s">
        <v>69</v>
      </c>
      <c r="B469" s="22" t="s">
        <v>20</v>
      </c>
      <c r="C469" s="53" t="s">
        <v>58</v>
      </c>
      <c r="D469" s="53" t="s">
        <v>99</v>
      </c>
      <c r="E469" s="22" t="str">
        <f t="shared" si="42"/>
        <v>SEPTEMBRE</v>
      </c>
      <c r="F469" s="55">
        <v>42996</v>
      </c>
      <c r="G469" s="55">
        <v>43000</v>
      </c>
      <c r="H469" s="22">
        <f t="shared" si="43"/>
        <v>4</v>
      </c>
      <c r="I469" s="63">
        <f t="shared" si="44"/>
        <v>21.666666666666668</v>
      </c>
      <c r="J469" s="63">
        <f t="shared" si="45"/>
        <v>38.56</v>
      </c>
      <c r="K469" s="63">
        <f t="shared" si="46"/>
        <v>86.666666666666671</v>
      </c>
      <c r="L469" s="63">
        <f t="shared" si="47"/>
        <v>67.573333333333338</v>
      </c>
      <c r="M469" s="63">
        <v>154.24</v>
      </c>
    </row>
    <row r="470" spans="1:13">
      <c r="A470" s="12" t="s">
        <v>74</v>
      </c>
      <c r="B470" s="22" t="s">
        <v>20</v>
      </c>
      <c r="C470" s="53" t="s">
        <v>58</v>
      </c>
      <c r="D470" s="53" t="s">
        <v>88</v>
      </c>
      <c r="E470" s="22" t="str">
        <f t="shared" si="42"/>
        <v>SEPTEMBRE</v>
      </c>
      <c r="F470" s="55">
        <v>42996</v>
      </c>
      <c r="G470" s="55">
        <v>42999</v>
      </c>
      <c r="H470" s="22">
        <f t="shared" si="43"/>
        <v>3</v>
      </c>
      <c r="I470" s="63">
        <f t="shared" si="44"/>
        <v>0</v>
      </c>
      <c r="J470" s="63">
        <f t="shared" si="45"/>
        <v>52.699999999999996</v>
      </c>
      <c r="K470" s="63">
        <f t="shared" si="46"/>
        <v>0</v>
      </c>
      <c r="L470" s="63">
        <f t="shared" si="47"/>
        <v>158.1</v>
      </c>
      <c r="M470" s="63">
        <v>158.1</v>
      </c>
    </row>
    <row r="471" spans="1:13">
      <c r="A471" s="12" t="s">
        <v>76</v>
      </c>
      <c r="B471" s="22" t="s">
        <v>20</v>
      </c>
      <c r="C471" s="53" t="s">
        <v>59</v>
      </c>
      <c r="D471" s="53" t="s">
        <v>97</v>
      </c>
      <c r="E471" s="22" t="str">
        <f t="shared" si="42"/>
        <v>SEPTEMBRE</v>
      </c>
      <c r="F471" s="55">
        <v>42997</v>
      </c>
      <c r="G471" s="55">
        <v>43000</v>
      </c>
      <c r="H471" s="22">
        <f t="shared" si="43"/>
        <v>3</v>
      </c>
      <c r="I471" s="63">
        <f t="shared" si="44"/>
        <v>0</v>
      </c>
      <c r="J471" s="63">
        <f t="shared" si="45"/>
        <v>43.699999999999996</v>
      </c>
      <c r="K471" s="63">
        <f t="shared" si="46"/>
        <v>0</v>
      </c>
      <c r="L471" s="63">
        <f t="shared" si="47"/>
        <v>131.1</v>
      </c>
      <c r="M471" s="63">
        <v>131.1</v>
      </c>
    </row>
    <row r="472" spans="1:13">
      <c r="A472" s="12" t="s">
        <v>72</v>
      </c>
      <c r="B472" s="22" t="s">
        <v>20</v>
      </c>
      <c r="C472" s="53" t="s">
        <v>59</v>
      </c>
      <c r="D472" s="53" t="s">
        <v>90</v>
      </c>
      <c r="E472" s="22" t="str">
        <f t="shared" si="42"/>
        <v>SEPTEMBRE</v>
      </c>
      <c r="F472" s="55">
        <v>42998</v>
      </c>
      <c r="G472" s="55">
        <v>43004</v>
      </c>
      <c r="H472" s="22">
        <f t="shared" si="43"/>
        <v>6</v>
      </c>
      <c r="I472" s="63">
        <f t="shared" si="44"/>
        <v>0</v>
      </c>
      <c r="J472" s="63">
        <f t="shared" si="45"/>
        <v>106.10833333333335</v>
      </c>
      <c r="K472" s="63">
        <f t="shared" si="46"/>
        <v>0</v>
      </c>
      <c r="L472" s="63">
        <f t="shared" si="47"/>
        <v>636.65000000000009</v>
      </c>
      <c r="M472" s="63">
        <v>636.65000000000009</v>
      </c>
    </row>
    <row r="473" spans="1:13">
      <c r="A473" s="12" t="s">
        <v>70</v>
      </c>
      <c r="B473" s="22" t="s">
        <v>20</v>
      </c>
      <c r="C473" s="53" t="s">
        <v>58</v>
      </c>
      <c r="D473" s="53" t="s">
        <v>82</v>
      </c>
      <c r="E473" s="22" t="str">
        <f t="shared" si="42"/>
        <v>SEPTEMBRE</v>
      </c>
      <c r="F473" s="55">
        <v>42999</v>
      </c>
      <c r="G473" s="55">
        <v>43003</v>
      </c>
      <c r="H473" s="22">
        <f t="shared" si="43"/>
        <v>4</v>
      </c>
      <c r="I473" s="63">
        <f t="shared" si="44"/>
        <v>0</v>
      </c>
      <c r="J473" s="63">
        <f t="shared" si="45"/>
        <v>48.2</v>
      </c>
      <c r="K473" s="63">
        <f t="shared" si="46"/>
        <v>0</v>
      </c>
      <c r="L473" s="63">
        <f t="shared" si="47"/>
        <v>192.8</v>
      </c>
      <c r="M473" s="63">
        <v>192.8</v>
      </c>
    </row>
    <row r="474" spans="1:13">
      <c r="A474" s="12" t="s">
        <v>71</v>
      </c>
      <c r="B474" s="22" t="s">
        <v>20</v>
      </c>
      <c r="C474" s="53" t="s">
        <v>58</v>
      </c>
      <c r="D474" s="53" t="s">
        <v>86</v>
      </c>
      <c r="E474" s="22" t="str">
        <f t="shared" si="42"/>
        <v>SEPTEMBRE</v>
      </c>
      <c r="F474" s="55">
        <v>42999</v>
      </c>
      <c r="G474" s="55">
        <v>43002</v>
      </c>
      <c r="H474" s="22">
        <f t="shared" si="43"/>
        <v>3</v>
      </c>
      <c r="I474" s="63">
        <f t="shared" si="44"/>
        <v>0</v>
      </c>
      <c r="J474" s="63">
        <f t="shared" si="45"/>
        <v>52.699999999999996</v>
      </c>
      <c r="K474" s="63">
        <f t="shared" si="46"/>
        <v>0</v>
      </c>
      <c r="L474" s="63">
        <f t="shared" si="47"/>
        <v>158.1</v>
      </c>
      <c r="M474" s="63">
        <v>158.1</v>
      </c>
    </row>
    <row r="475" spans="1:13">
      <c r="A475" s="12" t="s">
        <v>78</v>
      </c>
      <c r="B475" s="22" t="s">
        <v>20</v>
      </c>
      <c r="C475" s="53" t="s">
        <v>58</v>
      </c>
      <c r="D475" s="53" t="s">
        <v>98</v>
      </c>
      <c r="E475" s="22" t="str">
        <f t="shared" si="42"/>
        <v>SEPTEMBRE</v>
      </c>
      <c r="F475" s="55">
        <v>42999</v>
      </c>
      <c r="G475" s="55">
        <v>43003</v>
      </c>
      <c r="H475" s="22">
        <f t="shared" si="43"/>
        <v>4</v>
      </c>
      <c r="I475" s="63">
        <f t="shared" si="44"/>
        <v>33.333333333333336</v>
      </c>
      <c r="J475" s="63">
        <f t="shared" si="45"/>
        <v>38.56</v>
      </c>
      <c r="K475" s="63">
        <f t="shared" si="46"/>
        <v>133.33333333333334</v>
      </c>
      <c r="L475" s="63">
        <f t="shared" si="47"/>
        <v>20.906666666666666</v>
      </c>
      <c r="M475" s="63">
        <v>154.24</v>
      </c>
    </row>
    <row r="476" spans="1:13">
      <c r="A476" s="12" t="s">
        <v>74</v>
      </c>
      <c r="B476" s="22" t="s">
        <v>20</v>
      </c>
      <c r="C476" s="53" t="s">
        <v>58</v>
      </c>
      <c r="D476" s="53" t="s">
        <v>87</v>
      </c>
      <c r="E476" s="22" t="str">
        <f t="shared" si="42"/>
        <v>SEPTEMBRE</v>
      </c>
      <c r="F476" s="55">
        <v>42999</v>
      </c>
      <c r="G476" s="55">
        <v>43002</v>
      </c>
      <c r="H476" s="22">
        <f t="shared" si="43"/>
        <v>3</v>
      </c>
      <c r="I476" s="63">
        <f t="shared" si="44"/>
        <v>0</v>
      </c>
      <c r="J476" s="63">
        <f t="shared" si="45"/>
        <v>52.699999999999996</v>
      </c>
      <c r="K476" s="63">
        <f t="shared" si="46"/>
        <v>0</v>
      </c>
      <c r="L476" s="63">
        <f t="shared" si="47"/>
        <v>158.1</v>
      </c>
      <c r="M476" s="63">
        <v>158.1</v>
      </c>
    </row>
    <row r="477" spans="1:13">
      <c r="A477" s="12" t="s">
        <v>65</v>
      </c>
      <c r="B477" s="22" t="s">
        <v>20</v>
      </c>
      <c r="C477" s="53" t="s">
        <v>58</v>
      </c>
      <c r="D477" s="53" t="s">
        <v>96</v>
      </c>
      <c r="E477" s="22" t="str">
        <f t="shared" si="42"/>
        <v>SEPTEMBRE</v>
      </c>
      <c r="F477" s="55">
        <v>43000</v>
      </c>
      <c r="G477" s="55">
        <v>43002</v>
      </c>
      <c r="H477" s="22">
        <f t="shared" si="43"/>
        <v>2</v>
      </c>
      <c r="I477" s="63">
        <f t="shared" si="44"/>
        <v>20.833333333333332</v>
      </c>
      <c r="J477" s="63">
        <f t="shared" si="45"/>
        <v>62.66</v>
      </c>
      <c r="K477" s="63">
        <f t="shared" si="46"/>
        <v>41.666666666666664</v>
      </c>
      <c r="L477" s="63">
        <f t="shared" si="47"/>
        <v>83.653333333333336</v>
      </c>
      <c r="M477" s="63">
        <v>125.32</v>
      </c>
    </row>
    <row r="478" spans="1:13">
      <c r="A478" s="12" t="s">
        <v>71</v>
      </c>
      <c r="B478" s="22" t="s">
        <v>20</v>
      </c>
      <c r="C478" s="53" t="s">
        <v>58</v>
      </c>
      <c r="D478" s="53" t="s">
        <v>85</v>
      </c>
      <c r="E478" s="22" t="str">
        <f t="shared" si="42"/>
        <v>SEPTEMBRE</v>
      </c>
      <c r="F478" s="55">
        <v>43000</v>
      </c>
      <c r="G478" s="55">
        <v>43003</v>
      </c>
      <c r="H478" s="22">
        <f t="shared" si="43"/>
        <v>3</v>
      </c>
      <c r="I478" s="63">
        <f t="shared" si="44"/>
        <v>0</v>
      </c>
      <c r="J478" s="63">
        <f t="shared" si="45"/>
        <v>52.699999999999996</v>
      </c>
      <c r="K478" s="63">
        <f t="shared" si="46"/>
        <v>0</v>
      </c>
      <c r="L478" s="63">
        <f t="shared" si="47"/>
        <v>158.1</v>
      </c>
      <c r="M478" s="63">
        <v>158.1</v>
      </c>
    </row>
    <row r="479" spans="1:13">
      <c r="A479" s="12" t="s">
        <v>69</v>
      </c>
      <c r="B479" s="22" t="s">
        <v>20</v>
      </c>
      <c r="C479" s="53" t="s">
        <v>58</v>
      </c>
      <c r="D479" s="54" t="s">
        <v>103</v>
      </c>
      <c r="E479" s="22" t="str">
        <f t="shared" si="42"/>
        <v>SEPTEMBRE</v>
      </c>
      <c r="F479" s="55">
        <v>43000</v>
      </c>
      <c r="G479" s="55">
        <v>43002</v>
      </c>
      <c r="H479" s="22">
        <f t="shared" si="43"/>
        <v>2</v>
      </c>
      <c r="I479" s="63">
        <f t="shared" si="44"/>
        <v>21.666666666666668</v>
      </c>
      <c r="J479" s="63">
        <f t="shared" si="45"/>
        <v>42.414999999999999</v>
      </c>
      <c r="K479" s="63">
        <f t="shared" si="46"/>
        <v>43.333333333333336</v>
      </c>
      <c r="L479" s="63">
        <f t="shared" si="47"/>
        <v>41.496666666666663</v>
      </c>
      <c r="M479" s="63">
        <v>84.83</v>
      </c>
    </row>
    <row r="480" spans="1:13">
      <c r="A480" s="12" t="s">
        <v>76</v>
      </c>
      <c r="B480" s="22" t="s">
        <v>20</v>
      </c>
      <c r="C480" s="53" t="s">
        <v>58</v>
      </c>
      <c r="D480" s="53" t="s">
        <v>106</v>
      </c>
      <c r="E480" s="22" t="str">
        <f t="shared" si="42"/>
        <v>SEPTEMBRE</v>
      </c>
      <c r="F480" s="55">
        <v>43001</v>
      </c>
      <c r="G480" s="55">
        <v>43006</v>
      </c>
      <c r="H480" s="22">
        <f t="shared" si="43"/>
        <v>5</v>
      </c>
      <c r="I480" s="63">
        <f t="shared" si="44"/>
        <v>0</v>
      </c>
      <c r="J480" s="63">
        <f t="shared" si="45"/>
        <v>37.595999999999997</v>
      </c>
      <c r="K480" s="63">
        <f t="shared" si="46"/>
        <v>0</v>
      </c>
      <c r="L480" s="63">
        <f t="shared" si="47"/>
        <v>187.98</v>
      </c>
      <c r="M480" s="63">
        <v>187.98</v>
      </c>
    </row>
    <row r="481" spans="1:13">
      <c r="A481" s="12" t="s">
        <v>65</v>
      </c>
      <c r="B481" s="22" t="s">
        <v>20</v>
      </c>
      <c r="C481" s="53" t="s">
        <v>58</v>
      </c>
      <c r="D481" s="53" t="s">
        <v>88</v>
      </c>
      <c r="E481" s="22" t="str">
        <f t="shared" si="42"/>
        <v>SEPTEMBRE</v>
      </c>
      <c r="F481" s="55">
        <v>43002</v>
      </c>
      <c r="G481" s="55">
        <v>43005</v>
      </c>
      <c r="H481" s="22">
        <f t="shared" si="43"/>
        <v>3</v>
      </c>
      <c r="I481" s="63">
        <f t="shared" si="44"/>
        <v>20.833333333333332</v>
      </c>
      <c r="J481" s="63">
        <f t="shared" si="45"/>
        <v>74</v>
      </c>
      <c r="K481" s="63">
        <f t="shared" si="46"/>
        <v>62.5</v>
      </c>
      <c r="L481" s="63">
        <f t="shared" si="47"/>
        <v>159.5</v>
      </c>
      <c r="M481" s="63">
        <v>222</v>
      </c>
    </row>
    <row r="482" spans="1:13">
      <c r="A482" s="12" t="s">
        <v>69</v>
      </c>
      <c r="B482" s="22" t="s">
        <v>20</v>
      </c>
      <c r="C482" s="53" t="s">
        <v>58</v>
      </c>
      <c r="D482" s="53" t="s">
        <v>84</v>
      </c>
      <c r="E482" s="22" t="str">
        <f t="shared" si="42"/>
        <v>SEPTEMBRE</v>
      </c>
      <c r="F482" s="55">
        <v>43002</v>
      </c>
      <c r="G482" s="55">
        <v>43005</v>
      </c>
      <c r="H482" s="22">
        <f t="shared" si="43"/>
        <v>3</v>
      </c>
      <c r="I482" s="63">
        <f t="shared" si="44"/>
        <v>21.666666666666668</v>
      </c>
      <c r="J482" s="63">
        <f t="shared" si="45"/>
        <v>39.203333333333333</v>
      </c>
      <c r="K482" s="63">
        <f t="shared" si="46"/>
        <v>65</v>
      </c>
      <c r="L482" s="63">
        <f t="shared" si="47"/>
        <v>52.61</v>
      </c>
      <c r="M482" s="63">
        <v>117.61</v>
      </c>
    </row>
    <row r="483" spans="1:13">
      <c r="A483" s="12" t="s">
        <v>74</v>
      </c>
      <c r="B483" s="22" t="s">
        <v>20</v>
      </c>
      <c r="C483" s="53" t="s">
        <v>58</v>
      </c>
      <c r="D483" s="53" t="s">
        <v>94</v>
      </c>
      <c r="E483" s="22" t="str">
        <f t="shared" si="42"/>
        <v>SEPTEMBRE</v>
      </c>
      <c r="F483" s="55">
        <v>43002</v>
      </c>
      <c r="G483" s="55">
        <v>43007</v>
      </c>
      <c r="H483" s="22">
        <f t="shared" si="43"/>
        <v>5</v>
      </c>
      <c r="I483" s="63">
        <f t="shared" si="44"/>
        <v>0</v>
      </c>
      <c r="J483" s="63">
        <f t="shared" si="45"/>
        <v>53.984000000000002</v>
      </c>
      <c r="K483" s="63">
        <f t="shared" si="46"/>
        <v>0</v>
      </c>
      <c r="L483" s="63">
        <f t="shared" si="47"/>
        <v>269.92</v>
      </c>
      <c r="M483" s="63">
        <v>269.92</v>
      </c>
    </row>
    <row r="484" spans="1:13">
      <c r="A484" s="12" t="s">
        <v>71</v>
      </c>
      <c r="B484" s="22" t="s">
        <v>20</v>
      </c>
      <c r="C484" s="53" t="s">
        <v>58</v>
      </c>
      <c r="D484" s="53" t="s">
        <v>84</v>
      </c>
      <c r="E484" s="22" t="str">
        <f t="shared" si="42"/>
        <v>SEPTEMBRE</v>
      </c>
      <c r="F484" s="55">
        <v>43003</v>
      </c>
      <c r="G484" s="55">
        <v>43006</v>
      </c>
      <c r="H484" s="22">
        <f t="shared" si="43"/>
        <v>3</v>
      </c>
      <c r="I484" s="63">
        <f t="shared" si="44"/>
        <v>0</v>
      </c>
      <c r="J484" s="63">
        <f t="shared" si="45"/>
        <v>52.699999999999996</v>
      </c>
      <c r="K484" s="63">
        <f t="shared" si="46"/>
        <v>0</v>
      </c>
      <c r="L484" s="63">
        <f t="shared" si="47"/>
        <v>158.1</v>
      </c>
      <c r="M484" s="63">
        <v>158.1</v>
      </c>
    </row>
    <row r="485" spans="1:13">
      <c r="A485" s="12" t="s">
        <v>78</v>
      </c>
      <c r="B485" s="22" t="s">
        <v>20</v>
      </c>
      <c r="C485" s="53" t="s">
        <v>58</v>
      </c>
      <c r="D485" s="53" t="s">
        <v>95</v>
      </c>
      <c r="E485" s="22" t="str">
        <f t="shared" si="42"/>
        <v>SEPTEMBRE</v>
      </c>
      <c r="F485" s="55">
        <v>43003</v>
      </c>
      <c r="G485" s="55">
        <v>43006</v>
      </c>
      <c r="H485" s="22">
        <f t="shared" si="43"/>
        <v>3</v>
      </c>
      <c r="I485" s="63">
        <f t="shared" si="44"/>
        <v>33.333333333333336</v>
      </c>
      <c r="J485" s="63">
        <f t="shared" si="45"/>
        <v>49.806666666666665</v>
      </c>
      <c r="K485" s="63">
        <f t="shared" si="46"/>
        <v>100</v>
      </c>
      <c r="L485" s="63">
        <f t="shared" si="47"/>
        <v>49.419999999999987</v>
      </c>
      <c r="M485" s="63">
        <v>149.41999999999999</v>
      </c>
    </row>
    <row r="486" spans="1:13">
      <c r="A486" s="12" t="s">
        <v>72</v>
      </c>
      <c r="B486" s="22" t="s">
        <v>20</v>
      </c>
      <c r="C486" s="53" t="s">
        <v>59</v>
      </c>
      <c r="D486" s="53" t="s">
        <v>93</v>
      </c>
      <c r="E486" s="22" t="str">
        <f t="shared" si="42"/>
        <v>SEPTEMBRE</v>
      </c>
      <c r="F486" s="55">
        <v>43004</v>
      </c>
      <c r="G486" s="55">
        <v>43007</v>
      </c>
      <c r="H486" s="22">
        <f t="shared" si="43"/>
        <v>3</v>
      </c>
      <c r="I486" s="63">
        <f t="shared" si="44"/>
        <v>0</v>
      </c>
      <c r="J486" s="63">
        <f t="shared" si="45"/>
        <v>81.08</v>
      </c>
      <c r="K486" s="63">
        <f t="shared" si="46"/>
        <v>0</v>
      </c>
      <c r="L486" s="63">
        <f t="shared" si="47"/>
        <v>243.23999999999998</v>
      </c>
      <c r="M486" s="63">
        <v>243.23999999999998</v>
      </c>
    </row>
    <row r="487" spans="1:13">
      <c r="A487" s="12" t="s">
        <v>65</v>
      </c>
      <c r="B487" s="22" t="s">
        <v>20</v>
      </c>
      <c r="C487" s="53" t="s">
        <v>58</v>
      </c>
      <c r="D487" s="53" t="s">
        <v>87</v>
      </c>
      <c r="E487" s="22" t="str">
        <f t="shared" si="42"/>
        <v>OCTOBRE</v>
      </c>
      <c r="F487" s="55">
        <v>43005</v>
      </c>
      <c r="G487" s="55">
        <v>43009</v>
      </c>
      <c r="H487" s="22">
        <f t="shared" si="43"/>
        <v>4</v>
      </c>
      <c r="I487" s="63">
        <f t="shared" si="44"/>
        <v>20.833529411764708</v>
      </c>
      <c r="J487" s="63">
        <f t="shared" si="45"/>
        <v>57</v>
      </c>
      <c r="K487" s="63">
        <f t="shared" si="46"/>
        <v>83.334117647058832</v>
      </c>
      <c r="L487" s="63">
        <f t="shared" si="47"/>
        <v>144.66588235294117</v>
      </c>
      <c r="M487" s="63">
        <v>228</v>
      </c>
    </row>
    <row r="488" spans="1:13">
      <c r="A488" s="12" t="s">
        <v>68</v>
      </c>
      <c r="B488" s="22" t="s">
        <v>20</v>
      </c>
      <c r="C488" s="53" t="s">
        <v>59</v>
      </c>
      <c r="D488" s="54" t="s">
        <v>105</v>
      </c>
      <c r="E488" s="22" t="str">
        <f t="shared" si="42"/>
        <v>SEPTEMBRE</v>
      </c>
      <c r="F488" s="55">
        <v>43005</v>
      </c>
      <c r="G488" s="55">
        <v>43007</v>
      </c>
      <c r="H488" s="22">
        <f t="shared" si="43"/>
        <v>2</v>
      </c>
      <c r="I488" s="63">
        <f t="shared" si="44"/>
        <v>9.6873333333333331</v>
      </c>
      <c r="J488" s="63">
        <f t="shared" si="45"/>
        <v>47.15</v>
      </c>
      <c r="K488" s="63">
        <f t="shared" si="46"/>
        <v>19.374666666666666</v>
      </c>
      <c r="L488" s="63">
        <f t="shared" si="47"/>
        <v>74.925333333333327</v>
      </c>
      <c r="M488" s="63">
        <v>94.3</v>
      </c>
    </row>
    <row r="489" spans="1:13">
      <c r="A489" s="12" t="s">
        <v>70</v>
      </c>
      <c r="B489" s="22" t="s">
        <v>20</v>
      </c>
      <c r="C489" s="53" t="s">
        <v>58</v>
      </c>
      <c r="D489" s="53" t="s">
        <v>129</v>
      </c>
      <c r="E489" s="22" t="str">
        <f t="shared" si="42"/>
        <v>OCTOBRE</v>
      </c>
      <c r="F489" s="55">
        <v>43006</v>
      </c>
      <c r="G489" s="55">
        <v>43009</v>
      </c>
      <c r="H489" s="22">
        <f t="shared" si="43"/>
        <v>3</v>
      </c>
      <c r="I489" s="63">
        <f t="shared" si="44"/>
        <v>0</v>
      </c>
      <c r="J489" s="63">
        <f t="shared" si="45"/>
        <v>64</v>
      </c>
      <c r="K489" s="63">
        <f t="shared" si="46"/>
        <v>0</v>
      </c>
      <c r="L489" s="63">
        <f t="shared" si="47"/>
        <v>192</v>
      </c>
      <c r="M489" s="63">
        <v>192</v>
      </c>
    </row>
    <row r="490" spans="1:13">
      <c r="A490" s="12" t="s">
        <v>66</v>
      </c>
      <c r="B490" s="22" t="s">
        <v>20</v>
      </c>
      <c r="C490" s="53" t="s">
        <v>59</v>
      </c>
      <c r="D490" s="53" t="s">
        <v>128</v>
      </c>
      <c r="E490" s="22" t="str">
        <f t="shared" si="42"/>
        <v>OCTOBRE</v>
      </c>
      <c r="F490" s="55">
        <v>43006</v>
      </c>
      <c r="G490" s="55">
        <v>43009</v>
      </c>
      <c r="H490" s="22">
        <f t="shared" si="43"/>
        <v>3</v>
      </c>
      <c r="I490" s="63">
        <f t="shared" si="44"/>
        <v>32.258064516129032</v>
      </c>
      <c r="J490" s="63">
        <f t="shared" si="45"/>
        <v>50</v>
      </c>
      <c r="K490" s="63">
        <f t="shared" si="46"/>
        <v>96.774193548387103</v>
      </c>
      <c r="L490" s="63">
        <f t="shared" si="47"/>
        <v>53.225806451612897</v>
      </c>
      <c r="M490" s="63">
        <v>150</v>
      </c>
    </row>
    <row r="491" spans="1:13">
      <c r="A491" s="12" t="s">
        <v>71</v>
      </c>
      <c r="B491" s="22" t="s">
        <v>20</v>
      </c>
      <c r="C491" s="53" t="s">
        <v>58</v>
      </c>
      <c r="D491" s="53" t="s">
        <v>130</v>
      </c>
      <c r="E491" s="22" t="str">
        <f t="shared" si="42"/>
        <v>OCTOBRE</v>
      </c>
      <c r="F491" s="55">
        <v>43006</v>
      </c>
      <c r="G491" s="55">
        <v>43009</v>
      </c>
      <c r="H491" s="22">
        <f t="shared" si="43"/>
        <v>3</v>
      </c>
      <c r="I491" s="63">
        <f t="shared" si="44"/>
        <v>0</v>
      </c>
      <c r="J491" s="63">
        <f t="shared" si="45"/>
        <v>57</v>
      </c>
      <c r="K491" s="63">
        <f t="shared" si="46"/>
        <v>0</v>
      </c>
      <c r="L491" s="63">
        <f t="shared" si="47"/>
        <v>171</v>
      </c>
      <c r="M491" s="63">
        <v>171</v>
      </c>
    </row>
    <row r="492" spans="1:13">
      <c r="A492" s="12" t="s">
        <v>69</v>
      </c>
      <c r="B492" s="22" t="s">
        <v>20</v>
      </c>
      <c r="C492" s="53" t="s">
        <v>58</v>
      </c>
      <c r="D492" s="53" t="s">
        <v>100</v>
      </c>
      <c r="E492" s="22" t="str">
        <f t="shared" si="42"/>
        <v>OCTOBRE</v>
      </c>
      <c r="F492" s="55">
        <v>43006</v>
      </c>
      <c r="G492" s="55">
        <v>43009</v>
      </c>
      <c r="H492" s="22">
        <f t="shared" si="43"/>
        <v>3</v>
      </c>
      <c r="I492" s="63">
        <f t="shared" si="44"/>
        <v>20.967741935483872</v>
      </c>
      <c r="J492" s="63">
        <f t="shared" si="45"/>
        <v>43</v>
      </c>
      <c r="K492" s="63">
        <f t="shared" si="46"/>
        <v>62.903225806451616</v>
      </c>
      <c r="L492" s="63">
        <f t="shared" si="47"/>
        <v>66.096774193548384</v>
      </c>
      <c r="M492" s="63">
        <v>129</v>
      </c>
    </row>
    <row r="493" spans="1:13">
      <c r="A493" s="12" t="s">
        <v>76</v>
      </c>
      <c r="B493" s="22" t="s">
        <v>20</v>
      </c>
      <c r="C493" s="53" t="s">
        <v>58</v>
      </c>
      <c r="D493" s="53" t="s">
        <v>107</v>
      </c>
      <c r="E493" s="22" t="str">
        <f t="shared" si="42"/>
        <v>OCTOBRE</v>
      </c>
      <c r="F493" s="55">
        <v>43006</v>
      </c>
      <c r="G493" s="55">
        <v>43009</v>
      </c>
      <c r="H493" s="22">
        <f t="shared" si="43"/>
        <v>3</v>
      </c>
      <c r="I493" s="63">
        <f t="shared" si="44"/>
        <v>11.290322580645162</v>
      </c>
      <c r="J493" s="63">
        <f t="shared" si="45"/>
        <v>41</v>
      </c>
      <c r="K493" s="63">
        <f t="shared" si="46"/>
        <v>33.870967741935488</v>
      </c>
      <c r="L493" s="63">
        <f t="shared" si="47"/>
        <v>89.129032258064512</v>
      </c>
      <c r="M493" s="63">
        <v>123</v>
      </c>
    </row>
    <row r="494" spans="1:13">
      <c r="A494" s="12" t="s">
        <v>72</v>
      </c>
      <c r="B494" s="22" t="s">
        <v>20</v>
      </c>
      <c r="C494" s="53" t="s">
        <v>58</v>
      </c>
      <c r="D494" s="53" t="s">
        <v>90</v>
      </c>
      <c r="E494" s="22" t="str">
        <f t="shared" si="42"/>
        <v>OCTOBRE</v>
      </c>
      <c r="F494" s="55">
        <v>43007</v>
      </c>
      <c r="G494" s="55">
        <v>43009</v>
      </c>
      <c r="H494" s="22">
        <f t="shared" si="43"/>
        <v>2</v>
      </c>
      <c r="I494" s="63">
        <f t="shared" si="44"/>
        <v>14.346451612903227</v>
      </c>
      <c r="J494" s="63">
        <f t="shared" si="45"/>
        <v>110</v>
      </c>
      <c r="K494" s="63">
        <f t="shared" si="46"/>
        <v>28.692903225806454</v>
      </c>
      <c r="L494" s="63">
        <f t="shared" si="47"/>
        <v>191.30709677419355</v>
      </c>
      <c r="M494" s="63">
        <v>220</v>
      </c>
    </row>
    <row r="495" spans="1:13">
      <c r="A495" s="12" t="s">
        <v>74</v>
      </c>
      <c r="B495" s="22" t="s">
        <v>20</v>
      </c>
      <c r="C495" s="53" t="s">
        <v>58</v>
      </c>
      <c r="D495" s="53" t="s">
        <v>82</v>
      </c>
      <c r="E495" s="22" t="str">
        <f t="shared" si="42"/>
        <v>OCTOBRE</v>
      </c>
      <c r="F495" s="55">
        <v>43007</v>
      </c>
      <c r="G495" s="55">
        <v>43009</v>
      </c>
      <c r="H495" s="22">
        <f t="shared" si="43"/>
        <v>2</v>
      </c>
      <c r="I495" s="63">
        <f t="shared" si="44"/>
        <v>10</v>
      </c>
      <c r="J495" s="63">
        <f t="shared" si="45"/>
        <v>53</v>
      </c>
      <c r="K495" s="63">
        <f t="shared" si="46"/>
        <v>20</v>
      </c>
      <c r="L495" s="63">
        <f t="shared" si="47"/>
        <v>86</v>
      </c>
      <c r="M495" s="63">
        <v>106</v>
      </c>
    </row>
    <row r="496" spans="1:13">
      <c r="A496" s="12" t="s">
        <v>68</v>
      </c>
      <c r="B496" s="22" t="s">
        <v>20</v>
      </c>
      <c r="C496" s="53" t="s">
        <v>58</v>
      </c>
      <c r="D496" s="53" t="s">
        <v>98</v>
      </c>
      <c r="E496" s="22" t="str">
        <f t="shared" si="42"/>
        <v>OCTOBRE</v>
      </c>
      <c r="F496" s="55">
        <v>43008</v>
      </c>
      <c r="G496" s="55">
        <v>43009</v>
      </c>
      <c r="H496" s="22">
        <f t="shared" si="43"/>
        <v>1</v>
      </c>
      <c r="I496" s="63">
        <f t="shared" si="44"/>
        <v>0</v>
      </c>
      <c r="J496" s="63">
        <f t="shared" si="45"/>
        <v>52</v>
      </c>
      <c r="K496" s="63">
        <f t="shared" si="46"/>
        <v>0</v>
      </c>
      <c r="L496" s="63">
        <f t="shared" si="47"/>
        <v>52</v>
      </c>
      <c r="M496" s="63">
        <v>52</v>
      </c>
    </row>
    <row r="497" spans="1:13">
      <c r="A497" s="12" t="s">
        <v>65</v>
      </c>
      <c r="B497" s="22" t="s">
        <v>20</v>
      </c>
      <c r="C497" s="53" t="s">
        <v>58</v>
      </c>
      <c r="D497" s="53" t="s">
        <v>87</v>
      </c>
      <c r="E497" s="22" t="str">
        <f t="shared" si="42"/>
        <v>OCTOBRE</v>
      </c>
      <c r="F497" s="55">
        <v>43009</v>
      </c>
      <c r="G497" s="55">
        <v>43009</v>
      </c>
      <c r="H497" s="22">
        <f t="shared" si="43"/>
        <v>0</v>
      </c>
      <c r="I497" s="63">
        <f t="shared" si="44"/>
        <v>20.833529411764708</v>
      </c>
      <c r="J497" s="63">
        <f t="shared" si="45"/>
        <v>0</v>
      </c>
      <c r="K497" s="63">
        <f t="shared" si="46"/>
        <v>0</v>
      </c>
      <c r="L497" s="63">
        <f t="shared" si="47"/>
        <v>0</v>
      </c>
      <c r="M497" s="63">
        <v>0</v>
      </c>
    </row>
    <row r="498" spans="1:13">
      <c r="A498" s="12" t="s">
        <v>70</v>
      </c>
      <c r="B498" s="22" t="s">
        <v>20</v>
      </c>
      <c r="C498" s="53" t="s">
        <v>58</v>
      </c>
      <c r="D498" s="53" t="s">
        <v>129</v>
      </c>
      <c r="E498" s="22" t="str">
        <f t="shared" si="42"/>
        <v>OCTOBRE</v>
      </c>
      <c r="F498" s="55">
        <v>43009</v>
      </c>
      <c r="G498" s="55">
        <v>43009</v>
      </c>
      <c r="H498" s="22">
        <f t="shared" si="43"/>
        <v>0</v>
      </c>
      <c r="I498" s="63">
        <f t="shared" si="44"/>
        <v>0</v>
      </c>
      <c r="J498" s="63">
        <f t="shared" si="45"/>
        <v>0</v>
      </c>
      <c r="K498" s="63">
        <f t="shared" si="46"/>
        <v>0</v>
      </c>
      <c r="L498" s="63">
        <f t="shared" si="47"/>
        <v>0</v>
      </c>
      <c r="M498" s="63">
        <v>0</v>
      </c>
    </row>
    <row r="499" spans="1:13">
      <c r="A499" s="12" t="s">
        <v>66</v>
      </c>
      <c r="B499" s="22" t="s">
        <v>20</v>
      </c>
      <c r="C499" s="53" t="s">
        <v>59</v>
      </c>
      <c r="D499" s="53" t="s">
        <v>128</v>
      </c>
      <c r="E499" s="22" t="str">
        <f t="shared" si="42"/>
        <v>OCTOBRE</v>
      </c>
      <c r="F499" s="55">
        <v>43009</v>
      </c>
      <c r="G499" s="55">
        <v>43009</v>
      </c>
      <c r="H499" s="22">
        <f t="shared" si="43"/>
        <v>0</v>
      </c>
      <c r="I499" s="63">
        <f t="shared" si="44"/>
        <v>32.258064516129032</v>
      </c>
      <c r="J499" s="63">
        <f t="shared" si="45"/>
        <v>0</v>
      </c>
      <c r="K499" s="63">
        <f t="shared" si="46"/>
        <v>0</v>
      </c>
      <c r="L499" s="63">
        <f t="shared" si="47"/>
        <v>0</v>
      </c>
      <c r="M499" s="63">
        <v>0</v>
      </c>
    </row>
    <row r="500" spans="1:13">
      <c r="A500" s="12" t="s">
        <v>71</v>
      </c>
      <c r="B500" s="22" t="s">
        <v>20</v>
      </c>
      <c r="C500" s="53" t="s">
        <v>58</v>
      </c>
      <c r="D500" s="53" t="s">
        <v>130</v>
      </c>
      <c r="E500" s="22" t="str">
        <f t="shared" si="42"/>
        <v>OCTOBRE</v>
      </c>
      <c r="F500" s="55">
        <v>43009</v>
      </c>
      <c r="G500" s="55">
        <v>43009</v>
      </c>
      <c r="H500" s="22">
        <f t="shared" si="43"/>
        <v>0</v>
      </c>
      <c r="I500" s="63">
        <f t="shared" si="44"/>
        <v>0</v>
      </c>
      <c r="J500" s="63">
        <f t="shared" si="45"/>
        <v>0</v>
      </c>
      <c r="K500" s="63">
        <f t="shared" si="46"/>
        <v>0</v>
      </c>
      <c r="L500" s="63">
        <f t="shared" si="47"/>
        <v>0</v>
      </c>
      <c r="M500" s="63">
        <v>0</v>
      </c>
    </row>
    <row r="501" spans="1:13">
      <c r="A501" s="12" t="s">
        <v>69</v>
      </c>
      <c r="B501" s="22" t="s">
        <v>20</v>
      </c>
      <c r="C501" s="53" t="s">
        <v>58</v>
      </c>
      <c r="D501" s="53" t="s">
        <v>100</v>
      </c>
      <c r="E501" s="22" t="str">
        <f t="shared" si="42"/>
        <v>OCTOBRE</v>
      </c>
      <c r="F501" s="55">
        <v>43009</v>
      </c>
      <c r="G501" s="55">
        <v>43009</v>
      </c>
      <c r="H501" s="22">
        <f t="shared" si="43"/>
        <v>0</v>
      </c>
      <c r="I501" s="63">
        <f t="shared" si="44"/>
        <v>20.967741935483872</v>
      </c>
      <c r="J501" s="63">
        <f t="shared" si="45"/>
        <v>0</v>
      </c>
      <c r="K501" s="63">
        <f t="shared" si="46"/>
        <v>0</v>
      </c>
      <c r="L501" s="63">
        <f t="shared" si="47"/>
        <v>0</v>
      </c>
      <c r="M501" s="63">
        <v>0</v>
      </c>
    </row>
    <row r="502" spans="1:13">
      <c r="A502" s="12" t="s">
        <v>76</v>
      </c>
      <c r="B502" s="22" t="s">
        <v>20</v>
      </c>
      <c r="C502" s="53" t="s">
        <v>58</v>
      </c>
      <c r="D502" s="53" t="s">
        <v>107</v>
      </c>
      <c r="E502" s="22" t="str">
        <f t="shared" si="42"/>
        <v>OCTOBRE</v>
      </c>
      <c r="F502" s="55">
        <v>43009</v>
      </c>
      <c r="G502" s="55">
        <v>43009</v>
      </c>
      <c r="H502" s="22">
        <f t="shared" si="43"/>
        <v>0</v>
      </c>
      <c r="I502" s="63">
        <f t="shared" si="44"/>
        <v>11.290322580645162</v>
      </c>
      <c r="J502" s="63">
        <f t="shared" si="45"/>
        <v>0</v>
      </c>
      <c r="K502" s="63">
        <f t="shared" si="46"/>
        <v>0</v>
      </c>
      <c r="L502" s="63">
        <f t="shared" si="47"/>
        <v>0</v>
      </c>
      <c r="M502" s="63">
        <v>0</v>
      </c>
    </row>
    <row r="503" spans="1:13">
      <c r="A503" s="12" t="s">
        <v>72</v>
      </c>
      <c r="B503" s="22" t="s">
        <v>20</v>
      </c>
      <c r="C503" s="53" t="s">
        <v>58</v>
      </c>
      <c r="D503" s="53" t="s">
        <v>90</v>
      </c>
      <c r="E503" s="22" t="str">
        <f t="shared" si="42"/>
        <v>OCTOBRE</v>
      </c>
      <c r="F503" s="55">
        <v>43009</v>
      </c>
      <c r="G503" s="55">
        <v>43009</v>
      </c>
      <c r="H503" s="22">
        <f t="shared" si="43"/>
        <v>0</v>
      </c>
      <c r="I503" s="63">
        <f t="shared" si="44"/>
        <v>14.346451612903227</v>
      </c>
      <c r="J503" s="63">
        <f t="shared" si="45"/>
        <v>0</v>
      </c>
      <c r="K503" s="63">
        <f t="shared" si="46"/>
        <v>0</v>
      </c>
      <c r="L503" s="63">
        <f t="shared" si="47"/>
        <v>0</v>
      </c>
      <c r="M503" s="63">
        <v>0</v>
      </c>
    </row>
    <row r="504" spans="1:13">
      <c r="A504" s="12" t="s">
        <v>74</v>
      </c>
      <c r="B504" s="22" t="s">
        <v>20</v>
      </c>
      <c r="C504" s="53" t="s">
        <v>58</v>
      </c>
      <c r="D504" s="53" t="s">
        <v>82</v>
      </c>
      <c r="E504" s="22" t="str">
        <f t="shared" si="42"/>
        <v>OCTOBRE</v>
      </c>
      <c r="F504" s="55">
        <v>43009</v>
      </c>
      <c r="G504" s="55">
        <v>43009</v>
      </c>
      <c r="H504" s="22">
        <f t="shared" si="43"/>
        <v>0</v>
      </c>
      <c r="I504" s="63">
        <f t="shared" si="44"/>
        <v>10</v>
      </c>
      <c r="J504" s="63">
        <f t="shared" si="45"/>
        <v>0</v>
      </c>
      <c r="K504" s="63">
        <f t="shared" si="46"/>
        <v>0</v>
      </c>
      <c r="L504" s="63">
        <f t="shared" si="47"/>
        <v>0</v>
      </c>
      <c r="M504" s="63">
        <v>0</v>
      </c>
    </row>
    <row r="505" spans="1:13">
      <c r="A505" s="12" t="s">
        <v>65</v>
      </c>
      <c r="B505" s="22" t="s">
        <v>20</v>
      </c>
      <c r="C505" s="53" t="s">
        <v>58</v>
      </c>
      <c r="D505" s="53" t="s">
        <v>87</v>
      </c>
      <c r="E505" s="22" t="str">
        <f t="shared" si="42"/>
        <v>OCTOBRE</v>
      </c>
      <c r="F505" s="55">
        <v>43009</v>
      </c>
      <c r="G505" s="55">
        <v>43009</v>
      </c>
      <c r="H505" s="22">
        <f t="shared" si="43"/>
        <v>0</v>
      </c>
      <c r="I505" s="63">
        <f t="shared" si="44"/>
        <v>20.833529411764708</v>
      </c>
      <c r="J505" s="63">
        <f t="shared" si="45"/>
        <v>0</v>
      </c>
      <c r="K505" s="63">
        <f t="shared" si="46"/>
        <v>0</v>
      </c>
      <c r="L505" s="63">
        <f t="shared" si="47"/>
        <v>0</v>
      </c>
      <c r="M505" s="63">
        <v>0</v>
      </c>
    </row>
    <row r="506" spans="1:13">
      <c r="A506" s="12" t="s">
        <v>65</v>
      </c>
      <c r="B506" s="22" t="s">
        <v>20</v>
      </c>
      <c r="C506" s="53" t="s">
        <v>58</v>
      </c>
      <c r="D506" s="53" t="s">
        <v>87</v>
      </c>
      <c r="E506" s="22" t="str">
        <f t="shared" si="42"/>
        <v>OCTOBRE</v>
      </c>
      <c r="F506" s="55">
        <v>43009</v>
      </c>
      <c r="G506" s="55">
        <v>43009</v>
      </c>
      <c r="H506" s="22">
        <f t="shared" si="43"/>
        <v>0</v>
      </c>
      <c r="I506" s="63">
        <f t="shared" si="44"/>
        <v>20.833529411764708</v>
      </c>
      <c r="J506" s="63">
        <f t="shared" si="45"/>
        <v>0</v>
      </c>
      <c r="K506" s="63">
        <f t="shared" si="46"/>
        <v>0</v>
      </c>
      <c r="L506" s="63">
        <f t="shared" si="47"/>
        <v>0</v>
      </c>
      <c r="M506" s="63">
        <v>0</v>
      </c>
    </row>
    <row r="507" spans="1:13">
      <c r="A507" s="12" t="s">
        <v>65</v>
      </c>
      <c r="B507" s="22" t="s">
        <v>20</v>
      </c>
      <c r="C507" s="53" t="s">
        <v>58</v>
      </c>
      <c r="D507" s="53" t="s">
        <v>87</v>
      </c>
      <c r="E507" s="22" t="str">
        <f t="shared" si="42"/>
        <v>OCTOBRE</v>
      </c>
      <c r="F507" s="55">
        <v>43009</v>
      </c>
      <c r="G507" s="55">
        <v>43009</v>
      </c>
      <c r="H507" s="22">
        <f t="shared" si="43"/>
        <v>0</v>
      </c>
      <c r="I507" s="63">
        <f t="shared" si="44"/>
        <v>20.833529411764708</v>
      </c>
      <c r="J507" s="63">
        <f t="shared" si="45"/>
        <v>0</v>
      </c>
      <c r="K507" s="63">
        <f t="shared" si="46"/>
        <v>0</v>
      </c>
      <c r="L507" s="63">
        <f t="shared" si="47"/>
        <v>0</v>
      </c>
      <c r="M507" s="63">
        <v>0</v>
      </c>
    </row>
    <row r="508" spans="1:13">
      <c r="A508" s="12" t="s">
        <v>65</v>
      </c>
      <c r="B508" s="22" t="s">
        <v>20</v>
      </c>
      <c r="C508" s="53" t="s">
        <v>58</v>
      </c>
      <c r="D508" s="53" t="s">
        <v>87</v>
      </c>
      <c r="E508" s="22" t="str">
        <f t="shared" si="42"/>
        <v>OCTOBRE</v>
      </c>
      <c r="F508" s="55">
        <v>43009</v>
      </c>
      <c r="G508" s="55">
        <v>43009</v>
      </c>
      <c r="H508" s="22">
        <f t="shared" si="43"/>
        <v>0</v>
      </c>
      <c r="I508" s="63">
        <f t="shared" si="44"/>
        <v>20.833529411764708</v>
      </c>
      <c r="J508" s="63">
        <f t="shared" si="45"/>
        <v>0</v>
      </c>
      <c r="K508" s="63">
        <f t="shared" si="46"/>
        <v>0</v>
      </c>
      <c r="L508" s="63">
        <f t="shared" si="47"/>
        <v>0</v>
      </c>
      <c r="M508" s="63">
        <v>0</v>
      </c>
    </row>
    <row r="509" spans="1:13">
      <c r="A509" s="12" t="s">
        <v>65</v>
      </c>
      <c r="B509" s="22" t="s">
        <v>20</v>
      </c>
      <c r="C509" s="53" t="s">
        <v>58</v>
      </c>
      <c r="D509" s="53" t="s">
        <v>87</v>
      </c>
      <c r="E509" s="22" t="str">
        <f t="shared" si="42"/>
        <v>OCTOBRE</v>
      </c>
      <c r="F509" s="55">
        <v>43009</v>
      </c>
      <c r="G509" s="55">
        <v>43009</v>
      </c>
      <c r="H509" s="22">
        <f t="shared" si="43"/>
        <v>0</v>
      </c>
      <c r="I509" s="63">
        <f t="shared" si="44"/>
        <v>20.833529411764708</v>
      </c>
      <c r="J509" s="63">
        <f t="shared" si="45"/>
        <v>0</v>
      </c>
      <c r="K509" s="63">
        <f t="shared" si="46"/>
        <v>0</v>
      </c>
      <c r="L509" s="63">
        <f t="shared" si="47"/>
        <v>0</v>
      </c>
      <c r="M509" s="63">
        <v>0</v>
      </c>
    </row>
    <row r="510" spans="1:13">
      <c r="A510" s="12" t="s">
        <v>65</v>
      </c>
      <c r="B510" s="22" t="s">
        <v>20</v>
      </c>
      <c r="C510" s="53" t="s">
        <v>58</v>
      </c>
      <c r="D510" s="53" t="s">
        <v>87</v>
      </c>
      <c r="E510" s="22" t="str">
        <f t="shared" si="42"/>
        <v>OCTOBRE</v>
      </c>
      <c r="F510" s="55">
        <v>43009</v>
      </c>
      <c r="G510" s="55">
        <v>43009</v>
      </c>
      <c r="H510" s="22">
        <f t="shared" si="43"/>
        <v>0</v>
      </c>
      <c r="I510" s="63">
        <f t="shared" si="44"/>
        <v>20.833529411764708</v>
      </c>
      <c r="J510" s="63">
        <f t="shared" si="45"/>
        <v>0</v>
      </c>
      <c r="K510" s="63">
        <f t="shared" si="46"/>
        <v>0</v>
      </c>
      <c r="L510" s="63">
        <f t="shared" si="47"/>
        <v>0</v>
      </c>
      <c r="M510" s="63">
        <v>0</v>
      </c>
    </row>
    <row r="511" spans="1:13">
      <c r="A511" s="12" t="s">
        <v>65</v>
      </c>
      <c r="B511" s="22" t="s">
        <v>20</v>
      </c>
      <c r="C511" s="53" t="s">
        <v>58</v>
      </c>
      <c r="D511" s="53" t="s">
        <v>87</v>
      </c>
      <c r="E511" s="22" t="str">
        <f t="shared" si="42"/>
        <v>OCTOBRE</v>
      </c>
      <c r="F511" s="55">
        <v>43009</v>
      </c>
      <c r="G511" s="55">
        <v>43009</v>
      </c>
      <c r="H511" s="22">
        <f t="shared" si="43"/>
        <v>0</v>
      </c>
      <c r="I511" s="63">
        <f t="shared" si="44"/>
        <v>20.833529411764708</v>
      </c>
      <c r="J511" s="63">
        <f t="shared" si="45"/>
        <v>0</v>
      </c>
      <c r="K511" s="63">
        <f t="shared" si="46"/>
        <v>0</v>
      </c>
      <c r="L511" s="63">
        <f t="shared" si="47"/>
        <v>0</v>
      </c>
      <c r="M511" s="63">
        <v>0</v>
      </c>
    </row>
    <row r="512" spans="1:13">
      <c r="A512" s="12" t="s">
        <v>65</v>
      </c>
      <c r="B512" s="22" t="s">
        <v>20</v>
      </c>
      <c r="C512" s="53" t="s">
        <v>58</v>
      </c>
      <c r="D512" s="53" t="s">
        <v>87</v>
      </c>
      <c r="E512" s="22" t="str">
        <f t="shared" si="42"/>
        <v>OCTOBRE</v>
      </c>
      <c r="F512" s="55">
        <v>43009</v>
      </c>
      <c r="G512" s="55">
        <v>43010</v>
      </c>
      <c r="H512" s="22">
        <f t="shared" si="43"/>
        <v>1</v>
      </c>
      <c r="I512" s="63">
        <f t="shared" si="44"/>
        <v>20.833529411764708</v>
      </c>
      <c r="J512" s="63">
        <f t="shared" si="45"/>
        <v>57</v>
      </c>
      <c r="K512" s="63">
        <f t="shared" si="46"/>
        <v>20.833529411764708</v>
      </c>
      <c r="L512" s="63">
        <f t="shared" si="47"/>
        <v>36.166470588235292</v>
      </c>
      <c r="M512" s="63">
        <v>57</v>
      </c>
    </row>
    <row r="513" spans="1:13">
      <c r="A513" s="12" t="s">
        <v>70</v>
      </c>
      <c r="B513" s="22" t="s">
        <v>20</v>
      </c>
      <c r="C513" s="53" t="s">
        <v>58</v>
      </c>
      <c r="D513" s="53" t="s">
        <v>129</v>
      </c>
      <c r="E513" s="22" t="str">
        <f t="shared" si="42"/>
        <v>OCTOBRE</v>
      </c>
      <c r="F513" s="55">
        <v>43009</v>
      </c>
      <c r="G513" s="55">
        <v>43009</v>
      </c>
      <c r="H513" s="22">
        <f t="shared" si="43"/>
        <v>0</v>
      </c>
      <c r="I513" s="63">
        <f t="shared" si="44"/>
        <v>0</v>
      </c>
      <c r="J513" s="63">
        <f t="shared" si="45"/>
        <v>0</v>
      </c>
      <c r="K513" s="63">
        <f t="shared" si="46"/>
        <v>0</v>
      </c>
      <c r="L513" s="63">
        <f t="shared" si="47"/>
        <v>0</v>
      </c>
      <c r="M513" s="63">
        <v>0</v>
      </c>
    </row>
    <row r="514" spans="1:13">
      <c r="A514" s="12" t="s">
        <v>70</v>
      </c>
      <c r="B514" s="22" t="s">
        <v>20</v>
      </c>
      <c r="C514" s="53" t="s">
        <v>58</v>
      </c>
      <c r="D514" s="53" t="s">
        <v>129</v>
      </c>
      <c r="E514" s="22" t="str">
        <f t="shared" ref="E514:E577" si="48">IF(G514="","",CHOOSE(MONTH(G514),"JANVIER","FEVRIER","MARS","AVRIL","MAI","JUIN","JUILLET","AOUT","SEPTEMBRE","OCTOBRE","NOVEMBRE","DECEMBRE"))</f>
        <v>OCTOBRE</v>
      </c>
      <c r="F514" s="55">
        <v>43009</v>
      </c>
      <c r="G514" s="55">
        <v>43009</v>
      </c>
      <c r="H514" s="22">
        <f t="shared" ref="H514:H577" si="49">G514-F514</f>
        <v>0</v>
      </c>
      <c r="I514" s="63">
        <f t="shared" ref="I514:I577" si="50">CoûtNuit(A514,E514)</f>
        <v>0</v>
      </c>
      <c r="J514" s="63">
        <f t="shared" ref="J514:J577" si="51">IF(H514&lt;&gt;0,M514/H514,0)</f>
        <v>0</v>
      </c>
      <c r="K514" s="63">
        <f t="shared" ref="K514:K577" si="52">I514*H514</f>
        <v>0</v>
      </c>
      <c r="L514" s="63">
        <f t="shared" ref="L514:L577" si="53">M514-K514</f>
        <v>0</v>
      </c>
      <c r="M514" s="63">
        <v>0</v>
      </c>
    </row>
    <row r="515" spans="1:13">
      <c r="A515" s="12" t="s">
        <v>70</v>
      </c>
      <c r="B515" s="22" t="s">
        <v>20</v>
      </c>
      <c r="C515" s="53" t="s">
        <v>58</v>
      </c>
      <c r="D515" s="53" t="s">
        <v>129</v>
      </c>
      <c r="E515" s="22" t="str">
        <f t="shared" si="48"/>
        <v>OCTOBRE</v>
      </c>
      <c r="F515" s="55">
        <v>43009</v>
      </c>
      <c r="G515" s="55">
        <v>43009</v>
      </c>
      <c r="H515" s="22">
        <f t="shared" si="49"/>
        <v>0</v>
      </c>
      <c r="I515" s="63">
        <f t="shared" si="50"/>
        <v>0</v>
      </c>
      <c r="J515" s="63">
        <f t="shared" si="51"/>
        <v>0</v>
      </c>
      <c r="K515" s="63">
        <f t="shared" si="52"/>
        <v>0</v>
      </c>
      <c r="L515" s="63">
        <f t="shared" si="53"/>
        <v>0</v>
      </c>
      <c r="M515" s="63">
        <v>0</v>
      </c>
    </row>
    <row r="516" spans="1:13">
      <c r="A516" s="12" t="s">
        <v>70</v>
      </c>
      <c r="B516" s="22" t="s">
        <v>20</v>
      </c>
      <c r="C516" s="53" t="s">
        <v>58</v>
      </c>
      <c r="D516" s="53" t="s">
        <v>129</v>
      </c>
      <c r="E516" s="22" t="str">
        <f t="shared" si="48"/>
        <v>OCTOBRE</v>
      </c>
      <c r="F516" s="55">
        <v>43009</v>
      </c>
      <c r="G516" s="55">
        <v>43009</v>
      </c>
      <c r="H516" s="22">
        <f t="shared" si="49"/>
        <v>0</v>
      </c>
      <c r="I516" s="63">
        <f t="shared" si="50"/>
        <v>0</v>
      </c>
      <c r="J516" s="63">
        <f t="shared" si="51"/>
        <v>0</v>
      </c>
      <c r="K516" s="63">
        <f t="shared" si="52"/>
        <v>0</v>
      </c>
      <c r="L516" s="63">
        <f t="shared" si="53"/>
        <v>0</v>
      </c>
      <c r="M516" s="63">
        <v>0</v>
      </c>
    </row>
    <row r="517" spans="1:13">
      <c r="A517" s="12" t="s">
        <v>70</v>
      </c>
      <c r="B517" s="22" t="s">
        <v>20</v>
      </c>
      <c r="C517" s="53" t="s">
        <v>58</v>
      </c>
      <c r="D517" s="53" t="s">
        <v>129</v>
      </c>
      <c r="E517" s="22" t="str">
        <f t="shared" si="48"/>
        <v>OCTOBRE</v>
      </c>
      <c r="F517" s="55">
        <v>43009</v>
      </c>
      <c r="G517" s="55">
        <v>43009</v>
      </c>
      <c r="H517" s="22">
        <f t="shared" si="49"/>
        <v>0</v>
      </c>
      <c r="I517" s="63">
        <f t="shared" si="50"/>
        <v>0</v>
      </c>
      <c r="J517" s="63">
        <f t="shared" si="51"/>
        <v>0</v>
      </c>
      <c r="K517" s="63">
        <f t="shared" si="52"/>
        <v>0</v>
      </c>
      <c r="L517" s="63">
        <f t="shared" si="53"/>
        <v>0</v>
      </c>
      <c r="M517" s="63">
        <v>0</v>
      </c>
    </row>
    <row r="518" spans="1:13">
      <c r="A518" s="12" t="s">
        <v>70</v>
      </c>
      <c r="B518" s="22" t="s">
        <v>20</v>
      </c>
      <c r="C518" s="53" t="s">
        <v>58</v>
      </c>
      <c r="D518" s="53" t="s">
        <v>129</v>
      </c>
      <c r="E518" s="22" t="str">
        <f t="shared" si="48"/>
        <v>OCTOBRE</v>
      </c>
      <c r="F518" s="55">
        <v>43009</v>
      </c>
      <c r="G518" s="55">
        <v>43009</v>
      </c>
      <c r="H518" s="22">
        <f t="shared" si="49"/>
        <v>0</v>
      </c>
      <c r="I518" s="63">
        <f t="shared" si="50"/>
        <v>0</v>
      </c>
      <c r="J518" s="63">
        <f t="shared" si="51"/>
        <v>0</v>
      </c>
      <c r="K518" s="63">
        <f t="shared" si="52"/>
        <v>0</v>
      </c>
      <c r="L518" s="63">
        <f t="shared" si="53"/>
        <v>0</v>
      </c>
      <c r="M518" s="63">
        <v>0</v>
      </c>
    </row>
    <row r="519" spans="1:13">
      <c r="A519" s="12" t="s">
        <v>70</v>
      </c>
      <c r="B519" s="22" t="s">
        <v>20</v>
      </c>
      <c r="C519" s="53" t="s">
        <v>58</v>
      </c>
      <c r="D519" s="53" t="s">
        <v>129</v>
      </c>
      <c r="E519" s="22" t="str">
        <f t="shared" si="48"/>
        <v>OCTOBRE</v>
      </c>
      <c r="F519" s="55">
        <v>43009</v>
      </c>
      <c r="G519" s="55">
        <v>43009</v>
      </c>
      <c r="H519" s="22">
        <f t="shared" si="49"/>
        <v>0</v>
      </c>
      <c r="I519" s="63">
        <f t="shared" si="50"/>
        <v>0</v>
      </c>
      <c r="J519" s="63">
        <f t="shared" si="51"/>
        <v>0</v>
      </c>
      <c r="K519" s="63">
        <f t="shared" si="52"/>
        <v>0</v>
      </c>
      <c r="L519" s="63">
        <f t="shared" si="53"/>
        <v>0</v>
      </c>
      <c r="M519" s="63">
        <v>0</v>
      </c>
    </row>
    <row r="520" spans="1:13">
      <c r="A520" s="12" t="s">
        <v>70</v>
      </c>
      <c r="B520" s="22" t="s">
        <v>20</v>
      </c>
      <c r="C520" s="53" t="s">
        <v>58</v>
      </c>
      <c r="D520" s="53" t="s">
        <v>129</v>
      </c>
      <c r="E520" s="22" t="str">
        <f t="shared" si="48"/>
        <v>OCTOBRE</v>
      </c>
      <c r="F520" s="55">
        <v>43009</v>
      </c>
      <c r="G520" s="55">
        <v>43009</v>
      </c>
      <c r="H520" s="22">
        <f t="shared" si="49"/>
        <v>0</v>
      </c>
      <c r="I520" s="63">
        <f t="shared" si="50"/>
        <v>0</v>
      </c>
      <c r="J520" s="63">
        <f t="shared" si="51"/>
        <v>0</v>
      </c>
      <c r="K520" s="63">
        <f t="shared" si="52"/>
        <v>0</v>
      </c>
      <c r="L520" s="63">
        <f t="shared" si="53"/>
        <v>0</v>
      </c>
      <c r="M520" s="63">
        <v>0</v>
      </c>
    </row>
    <row r="521" spans="1:13">
      <c r="A521" s="12" t="s">
        <v>70</v>
      </c>
      <c r="B521" s="22" t="s">
        <v>20</v>
      </c>
      <c r="C521" s="53" t="s">
        <v>58</v>
      </c>
      <c r="D521" s="53" t="s">
        <v>100</v>
      </c>
      <c r="E521" s="22" t="str">
        <f t="shared" si="48"/>
        <v>OCTOBRE</v>
      </c>
      <c r="F521" s="55">
        <v>43009</v>
      </c>
      <c r="G521" s="55">
        <v>43011</v>
      </c>
      <c r="H521" s="22">
        <f t="shared" si="49"/>
        <v>2</v>
      </c>
      <c r="I521" s="63">
        <f t="shared" si="50"/>
        <v>0</v>
      </c>
      <c r="J521" s="63">
        <f t="shared" si="51"/>
        <v>53.02</v>
      </c>
      <c r="K521" s="63">
        <f t="shared" si="52"/>
        <v>0</v>
      </c>
      <c r="L521" s="63">
        <f t="shared" si="53"/>
        <v>106.04</v>
      </c>
      <c r="M521" s="63">
        <v>106.04</v>
      </c>
    </row>
    <row r="522" spans="1:13">
      <c r="A522" s="12" t="s">
        <v>66</v>
      </c>
      <c r="B522" s="22" t="s">
        <v>20</v>
      </c>
      <c r="C522" s="53" t="s">
        <v>59</v>
      </c>
      <c r="D522" s="53" t="s">
        <v>128</v>
      </c>
      <c r="E522" s="22" t="str">
        <f t="shared" si="48"/>
        <v>OCTOBRE</v>
      </c>
      <c r="F522" s="55">
        <v>43009</v>
      </c>
      <c r="G522" s="55">
        <v>43009</v>
      </c>
      <c r="H522" s="22">
        <f t="shared" si="49"/>
        <v>0</v>
      </c>
      <c r="I522" s="63">
        <f t="shared" si="50"/>
        <v>32.258064516129032</v>
      </c>
      <c r="J522" s="63">
        <f t="shared" si="51"/>
        <v>0</v>
      </c>
      <c r="K522" s="63">
        <f t="shared" si="52"/>
        <v>0</v>
      </c>
      <c r="L522" s="63">
        <f t="shared" si="53"/>
        <v>0</v>
      </c>
      <c r="M522" s="63">
        <v>0</v>
      </c>
    </row>
    <row r="523" spans="1:13">
      <c r="A523" s="12" t="s">
        <v>66</v>
      </c>
      <c r="B523" s="22" t="s">
        <v>20</v>
      </c>
      <c r="C523" s="53" t="s">
        <v>59</v>
      </c>
      <c r="D523" s="53" t="s">
        <v>128</v>
      </c>
      <c r="E523" s="22" t="str">
        <f t="shared" si="48"/>
        <v>OCTOBRE</v>
      </c>
      <c r="F523" s="55">
        <v>43009</v>
      </c>
      <c r="G523" s="55">
        <v>43009</v>
      </c>
      <c r="H523" s="22">
        <f t="shared" si="49"/>
        <v>0</v>
      </c>
      <c r="I523" s="63">
        <f t="shared" si="50"/>
        <v>32.258064516129032</v>
      </c>
      <c r="J523" s="63">
        <f t="shared" si="51"/>
        <v>0</v>
      </c>
      <c r="K523" s="63">
        <f t="shared" si="52"/>
        <v>0</v>
      </c>
      <c r="L523" s="63">
        <f t="shared" si="53"/>
        <v>0</v>
      </c>
      <c r="M523" s="63">
        <v>0</v>
      </c>
    </row>
    <row r="524" spans="1:13">
      <c r="A524" s="12" t="s">
        <v>66</v>
      </c>
      <c r="B524" s="22" t="s">
        <v>20</v>
      </c>
      <c r="C524" s="53" t="s">
        <v>59</v>
      </c>
      <c r="D524" s="53" t="s">
        <v>128</v>
      </c>
      <c r="E524" s="22" t="str">
        <f t="shared" si="48"/>
        <v>OCTOBRE</v>
      </c>
      <c r="F524" s="55">
        <v>43009</v>
      </c>
      <c r="G524" s="55">
        <v>43009</v>
      </c>
      <c r="H524" s="22">
        <f t="shared" si="49"/>
        <v>0</v>
      </c>
      <c r="I524" s="63">
        <f t="shared" si="50"/>
        <v>32.258064516129032</v>
      </c>
      <c r="J524" s="63">
        <f t="shared" si="51"/>
        <v>0</v>
      </c>
      <c r="K524" s="63">
        <f t="shared" si="52"/>
        <v>0</v>
      </c>
      <c r="L524" s="63">
        <f t="shared" si="53"/>
        <v>0</v>
      </c>
      <c r="M524" s="63">
        <v>0</v>
      </c>
    </row>
    <row r="525" spans="1:13">
      <c r="A525" s="12" t="s">
        <v>66</v>
      </c>
      <c r="B525" s="22" t="s">
        <v>20</v>
      </c>
      <c r="C525" s="53" t="s">
        <v>59</v>
      </c>
      <c r="D525" s="53" t="s">
        <v>128</v>
      </c>
      <c r="E525" s="22" t="str">
        <f t="shared" si="48"/>
        <v>OCTOBRE</v>
      </c>
      <c r="F525" s="55">
        <v>43009</v>
      </c>
      <c r="G525" s="55">
        <v>43009</v>
      </c>
      <c r="H525" s="22">
        <f t="shared" si="49"/>
        <v>0</v>
      </c>
      <c r="I525" s="63">
        <f t="shared" si="50"/>
        <v>32.258064516129032</v>
      </c>
      <c r="J525" s="63">
        <f t="shared" si="51"/>
        <v>0</v>
      </c>
      <c r="K525" s="63">
        <f t="shared" si="52"/>
        <v>0</v>
      </c>
      <c r="L525" s="63">
        <f t="shared" si="53"/>
        <v>0</v>
      </c>
      <c r="M525" s="63">
        <v>0</v>
      </c>
    </row>
    <row r="526" spans="1:13">
      <c r="A526" s="12" t="s">
        <v>66</v>
      </c>
      <c r="B526" s="22" t="s">
        <v>20</v>
      </c>
      <c r="C526" s="53" t="s">
        <v>59</v>
      </c>
      <c r="D526" s="53" t="s">
        <v>128</v>
      </c>
      <c r="E526" s="22" t="str">
        <f t="shared" si="48"/>
        <v>OCTOBRE</v>
      </c>
      <c r="F526" s="55">
        <v>43009</v>
      </c>
      <c r="G526" s="55">
        <v>43009</v>
      </c>
      <c r="H526" s="22">
        <f t="shared" si="49"/>
        <v>0</v>
      </c>
      <c r="I526" s="63">
        <f t="shared" si="50"/>
        <v>32.258064516129032</v>
      </c>
      <c r="J526" s="63">
        <f t="shared" si="51"/>
        <v>0</v>
      </c>
      <c r="K526" s="63">
        <f t="shared" si="52"/>
        <v>0</v>
      </c>
      <c r="L526" s="63">
        <f t="shared" si="53"/>
        <v>0</v>
      </c>
      <c r="M526" s="63">
        <v>0</v>
      </c>
    </row>
    <row r="527" spans="1:13">
      <c r="A527" s="12" t="s">
        <v>66</v>
      </c>
      <c r="B527" s="22" t="s">
        <v>20</v>
      </c>
      <c r="C527" s="53" t="s">
        <v>59</v>
      </c>
      <c r="D527" s="53" t="s">
        <v>128</v>
      </c>
      <c r="E527" s="22" t="str">
        <f t="shared" si="48"/>
        <v>OCTOBRE</v>
      </c>
      <c r="F527" s="55">
        <v>43009</v>
      </c>
      <c r="G527" s="55">
        <v>43009</v>
      </c>
      <c r="H527" s="22">
        <f t="shared" si="49"/>
        <v>0</v>
      </c>
      <c r="I527" s="63">
        <f t="shared" si="50"/>
        <v>32.258064516129032</v>
      </c>
      <c r="J527" s="63">
        <f t="shared" si="51"/>
        <v>0</v>
      </c>
      <c r="K527" s="63">
        <f t="shared" si="52"/>
        <v>0</v>
      </c>
      <c r="L527" s="63">
        <f t="shared" si="53"/>
        <v>0</v>
      </c>
      <c r="M527" s="63">
        <v>0</v>
      </c>
    </row>
    <row r="528" spans="1:13">
      <c r="A528" s="12" t="s">
        <v>66</v>
      </c>
      <c r="B528" s="22" t="s">
        <v>20</v>
      </c>
      <c r="C528" s="53" t="s">
        <v>59</v>
      </c>
      <c r="D528" s="53" t="s">
        <v>128</v>
      </c>
      <c r="E528" s="22" t="str">
        <f t="shared" si="48"/>
        <v>OCTOBRE</v>
      </c>
      <c r="F528" s="55">
        <v>43009</v>
      </c>
      <c r="G528" s="55">
        <v>43009</v>
      </c>
      <c r="H528" s="22">
        <f t="shared" si="49"/>
        <v>0</v>
      </c>
      <c r="I528" s="63">
        <f t="shared" si="50"/>
        <v>32.258064516129032</v>
      </c>
      <c r="J528" s="63">
        <f t="shared" si="51"/>
        <v>0</v>
      </c>
      <c r="K528" s="63">
        <f t="shared" si="52"/>
        <v>0</v>
      </c>
      <c r="L528" s="63">
        <f t="shared" si="53"/>
        <v>0</v>
      </c>
      <c r="M528" s="63">
        <v>0</v>
      </c>
    </row>
    <row r="529" spans="1:13">
      <c r="A529" s="12" t="s">
        <v>66</v>
      </c>
      <c r="B529" s="22" t="s">
        <v>20</v>
      </c>
      <c r="C529" s="53" t="s">
        <v>59</v>
      </c>
      <c r="D529" s="53" t="s">
        <v>128</v>
      </c>
      <c r="E529" s="22" t="str">
        <f t="shared" si="48"/>
        <v>OCTOBRE</v>
      </c>
      <c r="F529" s="55">
        <v>43009</v>
      </c>
      <c r="G529" s="55">
        <v>43009</v>
      </c>
      <c r="H529" s="22">
        <f t="shared" si="49"/>
        <v>0</v>
      </c>
      <c r="I529" s="63">
        <f t="shared" si="50"/>
        <v>32.258064516129032</v>
      </c>
      <c r="J529" s="63">
        <f t="shared" si="51"/>
        <v>0</v>
      </c>
      <c r="K529" s="63">
        <f t="shared" si="52"/>
        <v>0</v>
      </c>
      <c r="L529" s="63">
        <f t="shared" si="53"/>
        <v>0</v>
      </c>
      <c r="M529" s="63">
        <v>0</v>
      </c>
    </row>
    <row r="530" spans="1:13">
      <c r="A530" s="12" t="s">
        <v>66</v>
      </c>
      <c r="B530" s="22" t="s">
        <v>20</v>
      </c>
      <c r="C530" s="53" t="s">
        <v>58</v>
      </c>
      <c r="D530" s="53" t="s">
        <v>101</v>
      </c>
      <c r="E530" s="22" t="str">
        <f t="shared" si="48"/>
        <v>OCTOBRE</v>
      </c>
      <c r="F530" s="55">
        <v>43009</v>
      </c>
      <c r="G530" s="55">
        <v>43013</v>
      </c>
      <c r="H530" s="22">
        <f t="shared" si="49"/>
        <v>4</v>
      </c>
      <c r="I530" s="63">
        <f t="shared" si="50"/>
        <v>32.258064516129032</v>
      </c>
      <c r="J530" s="63">
        <f t="shared" si="51"/>
        <v>59.045000000000002</v>
      </c>
      <c r="K530" s="63">
        <f t="shared" si="52"/>
        <v>129.03225806451613</v>
      </c>
      <c r="L530" s="63">
        <f t="shared" si="53"/>
        <v>107.14774193548388</v>
      </c>
      <c r="M530" s="63">
        <v>236.18</v>
      </c>
    </row>
    <row r="531" spans="1:13">
      <c r="A531" s="12" t="s">
        <v>68</v>
      </c>
      <c r="B531" s="22" t="s">
        <v>20</v>
      </c>
      <c r="C531" s="53" t="s">
        <v>58</v>
      </c>
      <c r="D531" s="53" t="s">
        <v>99</v>
      </c>
      <c r="E531" s="22" t="str">
        <f t="shared" si="48"/>
        <v>OCTOBRE</v>
      </c>
      <c r="F531" s="55">
        <v>43009</v>
      </c>
      <c r="G531" s="55">
        <v>43011</v>
      </c>
      <c r="H531" s="22">
        <f t="shared" si="49"/>
        <v>2</v>
      </c>
      <c r="I531" s="63">
        <f t="shared" si="50"/>
        <v>0</v>
      </c>
      <c r="J531" s="63">
        <f t="shared" si="51"/>
        <v>52</v>
      </c>
      <c r="K531" s="63">
        <f t="shared" si="52"/>
        <v>0</v>
      </c>
      <c r="L531" s="63">
        <f t="shared" si="53"/>
        <v>104</v>
      </c>
      <c r="M531" s="63">
        <v>104</v>
      </c>
    </row>
    <row r="532" spans="1:13">
      <c r="A532" s="12" t="s">
        <v>71</v>
      </c>
      <c r="B532" s="22" t="s">
        <v>20</v>
      </c>
      <c r="C532" s="53" t="s">
        <v>58</v>
      </c>
      <c r="D532" s="53" t="s">
        <v>130</v>
      </c>
      <c r="E532" s="22" t="str">
        <f t="shared" si="48"/>
        <v>OCTOBRE</v>
      </c>
      <c r="F532" s="55">
        <v>43009</v>
      </c>
      <c r="G532" s="55">
        <v>43009</v>
      </c>
      <c r="H532" s="22">
        <f t="shared" si="49"/>
        <v>0</v>
      </c>
      <c r="I532" s="63">
        <f t="shared" si="50"/>
        <v>0</v>
      </c>
      <c r="J532" s="63">
        <f t="shared" si="51"/>
        <v>0</v>
      </c>
      <c r="K532" s="63">
        <f t="shared" si="52"/>
        <v>0</v>
      </c>
      <c r="L532" s="63">
        <f t="shared" si="53"/>
        <v>0</v>
      </c>
      <c r="M532" s="63">
        <v>0</v>
      </c>
    </row>
    <row r="533" spans="1:13">
      <c r="A533" s="12" t="s">
        <v>71</v>
      </c>
      <c r="B533" s="22" t="s">
        <v>20</v>
      </c>
      <c r="C533" s="53" t="s">
        <v>58</v>
      </c>
      <c r="D533" s="53" t="s">
        <v>130</v>
      </c>
      <c r="E533" s="22" t="str">
        <f t="shared" si="48"/>
        <v>OCTOBRE</v>
      </c>
      <c r="F533" s="55">
        <v>43009</v>
      </c>
      <c r="G533" s="55">
        <v>43009</v>
      </c>
      <c r="H533" s="22">
        <f t="shared" si="49"/>
        <v>0</v>
      </c>
      <c r="I533" s="63">
        <f t="shared" si="50"/>
        <v>0</v>
      </c>
      <c r="J533" s="63">
        <f t="shared" si="51"/>
        <v>0</v>
      </c>
      <c r="K533" s="63">
        <f t="shared" si="52"/>
        <v>0</v>
      </c>
      <c r="L533" s="63">
        <f t="shared" si="53"/>
        <v>0</v>
      </c>
      <c r="M533" s="63">
        <v>0</v>
      </c>
    </row>
    <row r="534" spans="1:13">
      <c r="A534" s="12" t="s">
        <v>71</v>
      </c>
      <c r="B534" s="22" t="s">
        <v>20</v>
      </c>
      <c r="C534" s="53" t="s">
        <v>58</v>
      </c>
      <c r="D534" s="53" t="s">
        <v>130</v>
      </c>
      <c r="E534" s="22" t="str">
        <f t="shared" si="48"/>
        <v>OCTOBRE</v>
      </c>
      <c r="F534" s="55">
        <v>43009</v>
      </c>
      <c r="G534" s="55">
        <v>43009</v>
      </c>
      <c r="H534" s="22">
        <f t="shared" si="49"/>
        <v>0</v>
      </c>
      <c r="I534" s="63">
        <f t="shared" si="50"/>
        <v>0</v>
      </c>
      <c r="J534" s="63">
        <f t="shared" si="51"/>
        <v>0</v>
      </c>
      <c r="K534" s="63">
        <f t="shared" si="52"/>
        <v>0</v>
      </c>
      <c r="L534" s="63">
        <f t="shared" si="53"/>
        <v>0</v>
      </c>
      <c r="M534" s="63">
        <v>0</v>
      </c>
    </row>
    <row r="535" spans="1:13">
      <c r="A535" s="12" t="s">
        <v>71</v>
      </c>
      <c r="B535" s="22" t="s">
        <v>20</v>
      </c>
      <c r="C535" s="53" t="s">
        <v>58</v>
      </c>
      <c r="D535" s="53" t="s">
        <v>130</v>
      </c>
      <c r="E535" s="22" t="str">
        <f t="shared" si="48"/>
        <v>OCTOBRE</v>
      </c>
      <c r="F535" s="55">
        <v>43009</v>
      </c>
      <c r="G535" s="55">
        <v>43009</v>
      </c>
      <c r="H535" s="22">
        <f t="shared" si="49"/>
        <v>0</v>
      </c>
      <c r="I535" s="63">
        <f t="shared" si="50"/>
        <v>0</v>
      </c>
      <c r="J535" s="63">
        <f t="shared" si="51"/>
        <v>0</v>
      </c>
      <c r="K535" s="63">
        <f t="shared" si="52"/>
        <v>0</v>
      </c>
      <c r="L535" s="63">
        <f t="shared" si="53"/>
        <v>0</v>
      </c>
      <c r="M535" s="63">
        <v>0</v>
      </c>
    </row>
    <row r="536" spans="1:13">
      <c r="A536" s="12" t="s">
        <v>71</v>
      </c>
      <c r="B536" s="22" t="s">
        <v>20</v>
      </c>
      <c r="C536" s="53" t="s">
        <v>58</v>
      </c>
      <c r="D536" s="53" t="s">
        <v>130</v>
      </c>
      <c r="E536" s="22" t="str">
        <f t="shared" si="48"/>
        <v>OCTOBRE</v>
      </c>
      <c r="F536" s="55">
        <v>43009</v>
      </c>
      <c r="G536" s="55">
        <v>43009</v>
      </c>
      <c r="H536" s="22">
        <f t="shared" si="49"/>
        <v>0</v>
      </c>
      <c r="I536" s="63">
        <f t="shared" si="50"/>
        <v>0</v>
      </c>
      <c r="J536" s="63">
        <f t="shared" si="51"/>
        <v>0</v>
      </c>
      <c r="K536" s="63">
        <f t="shared" si="52"/>
        <v>0</v>
      </c>
      <c r="L536" s="63">
        <f t="shared" si="53"/>
        <v>0</v>
      </c>
      <c r="M536" s="63">
        <v>0</v>
      </c>
    </row>
    <row r="537" spans="1:13">
      <c r="A537" s="12" t="s">
        <v>71</v>
      </c>
      <c r="B537" s="22" t="s">
        <v>20</v>
      </c>
      <c r="C537" s="53" t="s">
        <v>58</v>
      </c>
      <c r="D537" s="53" t="s">
        <v>130</v>
      </c>
      <c r="E537" s="22" t="str">
        <f t="shared" si="48"/>
        <v>OCTOBRE</v>
      </c>
      <c r="F537" s="55">
        <v>43009</v>
      </c>
      <c r="G537" s="55">
        <v>43009</v>
      </c>
      <c r="H537" s="22">
        <f t="shared" si="49"/>
        <v>0</v>
      </c>
      <c r="I537" s="63">
        <f t="shared" si="50"/>
        <v>0</v>
      </c>
      <c r="J537" s="63">
        <f t="shared" si="51"/>
        <v>0</v>
      </c>
      <c r="K537" s="63">
        <f t="shared" si="52"/>
        <v>0</v>
      </c>
      <c r="L537" s="63">
        <f t="shared" si="53"/>
        <v>0</v>
      </c>
      <c r="M537" s="63">
        <v>0</v>
      </c>
    </row>
    <row r="538" spans="1:13">
      <c r="A538" s="12" t="s">
        <v>71</v>
      </c>
      <c r="B538" s="22" t="s">
        <v>20</v>
      </c>
      <c r="C538" s="53" t="s">
        <v>58</v>
      </c>
      <c r="D538" s="53" t="s">
        <v>130</v>
      </c>
      <c r="E538" s="22" t="str">
        <f t="shared" si="48"/>
        <v>OCTOBRE</v>
      </c>
      <c r="F538" s="55">
        <v>43009</v>
      </c>
      <c r="G538" s="55">
        <v>43009</v>
      </c>
      <c r="H538" s="22">
        <f t="shared" si="49"/>
        <v>0</v>
      </c>
      <c r="I538" s="63">
        <f t="shared" si="50"/>
        <v>0</v>
      </c>
      <c r="J538" s="63">
        <f t="shared" si="51"/>
        <v>0</v>
      </c>
      <c r="K538" s="63">
        <f t="shared" si="52"/>
        <v>0</v>
      </c>
      <c r="L538" s="63">
        <f t="shared" si="53"/>
        <v>0</v>
      </c>
      <c r="M538" s="63">
        <v>0</v>
      </c>
    </row>
    <row r="539" spans="1:13">
      <c r="A539" s="12" t="s">
        <v>71</v>
      </c>
      <c r="B539" s="22" t="s">
        <v>20</v>
      </c>
      <c r="C539" s="53" t="s">
        <v>58</v>
      </c>
      <c r="D539" s="53" t="s">
        <v>130</v>
      </c>
      <c r="E539" s="22" t="str">
        <f t="shared" si="48"/>
        <v>OCTOBRE</v>
      </c>
      <c r="F539" s="55">
        <v>43009</v>
      </c>
      <c r="G539" s="55">
        <v>43009</v>
      </c>
      <c r="H539" s="22">
        <f t="shared" si="49"/>
        <v>0</v>
      </c>
      <c r="I539" s="63">
        <f t="shared" si="50"/>
        <v>0</v>
      </c>
      <c r="J539" s="63">
        <f t="shared" si="51"/>
        <v>0</v>
      </c>
      <c r="K539" s="63">
        <f t="shared" si="52"/>
        <v>0</v>
      </c>
      <c r="L539" s="63">
        <f t="shared" si="53"/>
        <v>0</v>
      </c>
      <c r="M539" s="63">
        <v>0</v>
      </c>
    </row>
    <row r="540" spans="1:13">
      <c r="A540" s="12" t="s">
        <v>69</v>
      </c>
      <c r="B540" s="22" t="s">
        <v>20</v>
      </c>
      <c r="C540" s="53" t="s">
        <v>58</v>
      </c>
      <c r="D540" s="53" t="s">
        <v>100</v>
      </c>
      <c r="E540" s="22" t="str">
        <f t="shared" si="48"/>
        <v>OCTOBRE</v>
      </c>
      <c r="F540" s="55">
        <v>43009</v>
      </c>
      <c r="G540" s="55">
        <v>43009</v>
      </c>
      <c r="H540" s="22">
        <f t="shared" si="49"/>
        <v>0</v>
      </c>
      <c r="I540" s="63">
        <f t="shared" si="50"/>
        <v>20.967741935483872</v>
      </c>
      <c r="J540" s="63">
        <f t="shared" si="51"/>
        <v>0</v>
      </c>
      <c r="K540" s="63">
        <f t="shared" si="52"/>
        <v>0</v>
      </c>
      <c r="L540" s="63">
        <f t="shared" si="53"/>
        <v>0</v>
      </c>
      <c r="M540" s="63">
        <v>0</v>
      </c>
    </row>
    <row r="541" spans="1:13">
      <c r="A541" s="12" t="s">
        <v>69</v>
      </c>
      <c r="B541" s="22" t="s">
        <v>20</v>
      </c>
      <c r="C541" s="53" t="s">
        <v>58</v>
      </c>
      <c r="D541" s="53" t="s">
        <v>100</v>
      </c>
      <c r="E541" s="22" t="str">
        <f t="shared" si="48"/>
        <v>OCTOBRE</v>
      </c>
      <c r="F541" s="55">
        <v>43009</v>
      </c>
      <c r="G541" s="55">
        <v>43009</v>
      </c>
      <c r="H541" s="22">
        <f t="shared" si="49"/>
        <v>0</v>
      </c>
      <c r="I541" s="63">
        <f t="shared" si="50"/>
        <v>20.967741935483872</v>
      </c>
      <c r="J541" s="63">
        <f t="shared" si="51"/>
        <v>0</v>
      </c>
      <c r="K541" s="63">
        <f t="shared" si="52"/>
        <v>0</v>
      </c>
      <c r="L541" s="63">
        <f t="shared" si="53"/>
        <v>0</v>
      </c>
      <c r="M541" s="63">
        <v>0</v>
      </c>
    </row>
    <row r="542" spans="1:13">
      <c r="A542" s="12" t="s">
        <v>69</v>
      </c>
      <c r="B542" s="22" t="s">
        <v>20</v>
      </c>
      <c r="C542" s="53" t="s">
        <v>58</v>
      </c>
      <c r="D542" s="53" t="s">
        <v>100</v>
      </c>
      <c r="E542" s="22" t="str">
        <f t="shared" si="48"/>
        <v>OCTOBRE</v>
      </c>
      <c r="F542" s="55">
        <v>43009</v>
      </c>
      <c r="G542" s="55">
        <v>43009</v>
      </c>
      <c r="H542" s="22">
        <f t="shared" si="49"/>
        <v>0</v>
      </c>
      <c r="I542" s="63">
        <f t="shared" si="50"/>
        <v>20.967741935483872</v>
      </c>
      <c r="J542" s="63">
        <f t="shared" si="51"/>
        <v>0</v>
      </c>
      <c r="K542" s="63">
        <f t="shared" si="52"/>
        <v>0</v>
      </c>
      <c r="L542" s="63">
        <f t="shared" si="53"/>
        <v>0</v>
      </c>
      <c r="M542" s="63">
        <v>0</v>
      </c>
    </row>
    <row r="543" spans="1:13">
      <c r="A543" s="12" t="s">
        <v>69</v>
      </c>
      <c r="B543" s="22" t="s">
        <v>20</v>
      </c>
      <c r="C543" s="53" t="s">
        <v>58</v>
      </c>
      <c r="D543" s="53" t="s">
        <v>100</v>
      </c>
      <c r="E543" s="22" t="str">
        <f t="shared" si="48"/>
        <v>OCTOBRE</v>
      </c>
      <c r="F543" s="55">
        <v>43009</v>
      </c>
      <c r="G543" s="55">
        <v>43009</v>
      </c>
      <c r="H543" s="22">
        <f t="shared" si="49"/>
        <v>0</v>
      </c>
      <c r="I543" s="63">
        <f t="shared" si="50"/>
        <v>20.967741935483872</v>
      </c>
      <c r="J543" s="63">
        <f t="shared" si="51"/>
        <v>0</v>
      </c>
      <c r="K543" s="63">
        <f t="shared" si="52"/>
        <v>0</v>
      </c>
      <c r="L543" s="63">
        <f t="shared" si="53"/>
        <v>0</v>
      </c>
      <c r="M543" s="63">
        <v>0</v>
      </c>
    </row>
    <row r="544" spans="1:13">
      <c r="A544" s="12" t="s">
        <v>69</v>
      </c>
      <c r="B544" s="22" t="s">
        <v>20</v>
      </c>
      <c r="C544" s="53" t="s">
        <v>58</v>
      </c>
      <c r="D544" s="53" t="s">
        <v>100</v>
      </c>
      <c r="E544" s="22" t="str">
        <f t="shared" si="48"/>
        <v>OCTOBRE</v>
      </c>
      <c r="F544" s="55">
        <v>43009</v>
      </c>
      <c r="G544" s="55">
        <v>43009</v>
      </c>
      <c r="H544" s="22">
        <f t="shared" si="49"/>
        <v>0</v>
      </c>
      <c r="I544" s="63">
        <f t="shared" si="50"/>
        <v>20.967741935483872</v>
      </c>
      <c r="J544" s="63">
        <f t="shared" si="51"/>
        <v>0</v>
      </c>
      <c r="K544" s="63">
        <f t="shared" si="52"/>
        <v>0</v>
      </c>
      <c r="L544" s="63">
        <f t="shared" si="53"/>
        <v>0</v>
      </c>
      <c r="M544" s="63">
        <v>0</v>
      </c>
    </row>
    <row r="545" spans="1:13">
      <c r="A545" s="12" t="s">
        <v>69</v>
      </c>
      <c r="B545" s="22" t="s">
        <v>20</v>
      </c>
      <c r="C545" s="53" t="s">
        <v>58</v>
      </c>
      <c r="D545" s="53" t="s">
        <v>100</v>
      </c>
      <c r="E545" s="22" t="str">
        <f t="shared" si="48"/>
        <v>OCTOBRE</v>
      </c>
      <c r="F545" s="55">
        <v>43009</v>
      </c>
      <c r="G545" s="55">
        <v>43009</v>
      </c>
      <c r="H545" s="22">
        <f t="shared" si="49"/>
        <v>0</v>
      </c>
      <c r="I545" s="63">
        <f t="shared" si="50"/>
        <v>20.967741935483872</v>
      </c>
      <c r="J545" s="63">
        <f t="shared" si="51"/>
        <v>0</v>
      </c>
      <c r="K545" s="63">
        <f t="shared" si="52"/>
        <v>0</v>
      </c>
      <c r="L545" s="63">
        <f t="shared" si="53"/>
        <v>0</v>
      </c>
      <c r="M545" s="63">
        <v>0</v>
      </c>
    </row>
    <row r="546" spans="1:13">
      <c r="A546" s="12" t="s">
        <v>69</v>
      </c>
      <c r="B546" s="22" t="s">
        <v>20</v>
      </c>
      <c r="C546" s="53" t="s">
        <v>58</v>
      </c>
      <c r="D546" s="53" t="s">
        <v>100</v>
      </c>
      <c r="E546" s="22" t="str">
        <f t="shared" si="48"/>
        <v>OCTOBRE</v>
      </c>
      <c r="F546" s="55">
        <v>43009</v>
      </c>
      <c r="G546" s="55">
        <v>43009</v>
      </c>
      <c r="H546" s="22">
        <f t="shared" si="49"/>
        <v>0</v>
      </c>
      <c r="I546" s="63">
        <f t="shared" si="50"/>
        <v>20.967741935483872</v>
      </c>
      <c r="J546" s="63">
        <f t="shared" si="51"/>
        <v>0</v>
      </c>
      <c r="K546" s="63">
        <f t="shared" si="52"/>
        <v>0</v>
      </c>
      <c r="L546" s="63">
        <f t="shared" si="53"/>
        <v>0</v>
      </c>
      <c r="M546" s="63">
        <v>0</v>
      </c>
    </row>
    <row r="547" spans="1:13">
      <c r="A547" s="12" t="s">
        <v>69</v>
      </c>
      <c r="B547" s="22" t="s">
        <v>20</v>
      </c>
      <c r="C547" s="53" t="s">
        <v>58</v>
      </c>
      <c r="D547" s="53" t="s">
        <v>100</v>
      </c>
      <c r="E547" s="22" t="str">
        <f t="shared" si="48"/>
        <v>OCTOBRE</v>
      </c>
      <c r="F547" s="55">
        <v>43009</v>
      </c>
      <c r="G547" s="55">
        <v>43009</v>
      </c>
      <c r="H547" s="22">
        <f t="shared" si="49"/>
        <v>0</v>
      </c>
      <c r="I547" s="63">
        <f t="shared" si="50"/>
        <v>20.967741935483872</v>
      </c>
      <c r="J547" s="63">
        <f t="shared" si="51"/>
        <v>0</v>
      </c>
      <c r="K547" s="63">
        <f t="shared" si="52"/>
        <v>0</v>
      </c>
      <c r="L547" s="63">
        <f t="shared" si="53"/>
        <v>0</v>
      </c>
      <c r="M547" s="63">
        <v>0</v>
      </c>
    </row>
    <row r="548" spans="1:13">
      <c r="A548" s="12" t="s">
        <v>72</v>
      </c>
      <c r="B548" s="22" t="s">
        <v>20</v>
      </c>
      <c r="C548" s="53" t="s">
        <v>58</v>
      </c>
      <c r="D548" s="53" t="s">
        <v>90</v>
      </c>
      <c r="E548" s="22" t="str">
        <f t="shared" si="48"/>
        <v>OCTOBRE</v>
      </c>
      <c r="F548" s="55">
        <v>43009</v>
      </c>
      <c r="G548" s="55">
        <v>43009</v>
      </c>
      <c r="H548" s="22">
        <f t="shared" si="49"/>
        <v>0</v>
      </c>
      <c r="I548" s="63">
        <f t="shared" si="50"/>
        <v>14.346451612903227</v>
      </c>
      <c r="J548" s="63">
        <f t="shared" si="51"/>
        <v>0</v>
      </c>
      <c r="K548" s="63">
        <f t="shared" si="52"/>
        <v>0</v>
      </c>
      <c r="L548" s="63">
        <f t="shared" si="53"/>
        <v>0</v>
      </c>
      <c r="M548" s="63">
        <v>0</v>
      </c>
    </row>
    <row r="549" spans="1:13">
      <c r="A549" s="12" t="s">
        <v>72</v>
      </c>
      <c r="B549" s="22" t="s">
        <v>20</v>
      </c>
      <c r="C549" s="53" t="s">
        <v>58</v>
      </c>
      <c r="D549" s="53" t="s">
        <v>91</v>
      </c>
      <c r="E549" s="22" t="str">
        <f t="shared" si="48"/>
        <v>OCTOBRE</v>
      </c>
      <c r="F549" s="55">
        <v>43009</v>
      </c>
      <c r="G549" s="55">
        <v>43009</v>
      </c>
      <c r="H549" s="22">
        <f t="shared" si="49"/>
        <v>0</v>
      </c>
      <c r="I549" s="63">
        <f t="shared" si="50"/>
        <v>14.346451612903227</v>
      </c>
      <c r="J549" s="63">
        <f t="shared" si="51"/>
        <v>0</v>
      </c>
      <c r="K549" s="63">
        <f t="shared" si="52"/>
        <v>0</v>
      </c>
      <c r="L549" s="63">
        <f t="shared" si="53"/>
        <v>0</v>
      </c>
      <c r="M549" s="63">
        <v>0</v>
      </c>
    </row>
    <row r="550" spans="1:13">
      <c r="A550" s="12" t="s">
        <v>72</v>
      </c>
      <c r="B550" s="22" t="s">
        <v>20</v>
      </c>
      <c r="C550" s="53" t="s">
        <v>58</v>
      </c>
      <c r="D550" s="53" t="s">
        <v>92</v>
      </c>
      <c r="E550" s="22" t="str">
        <f t="shared" si="48"/>
        <v>OCTOBRE</v>
      </c>
      <c r="F550" s="55">
        <v>43009</v>
      </c>
      <c r="G550" s="55">
        <v>43009</v>
      </c>
      <c r="H550" s="22">
        <f t="shared" si="49"/>
        <v>0</v>
      </c>
      <c r="I550" s="63">
        <f t="shared" si="50"/>
        <v>14.346451612903227</v>
      </c>
      <c r="J550" s="63">
        <f t="shared" si="51"/>
        <v>0</v>
      </c>
      <c r="K550" s="63">
        <f t="shared" si="52"/>
        <v>0</v>
      </c>
      <c r="L550" s="63">
        <f t="shared" si="53"/>
        <v>0</v>
      </c>
      <c r="M550" s="63">
        <v>0</v>
      </c>
    </row>
    <row r="551" spans="1:13">
      <c r="A551" s="12" t="s">
        <v>72</v>
      </c>
      <c r="B551" s="22" t="s">
        <v>20</v>
      </c>
      <c r="C551" s="53" t="s">
        <v>58</v>
      </c>
      <c r="D551" s="53" t="s">
        <v>93</v>
      </c>
      <c r="E551" s="22" t="str">
        <f t="shared" si="48"/>
        <v>OCTOBRE</v>
      </c>
      <c r="F551" s="55">
        <v>43009</v>
      </c>
      <c r="G551" s="55">
        <v>43009</v>
      </c>
      <c r="H551" s="22">
        <f t="shared" si="49"/>
        <v>0</v>
      </c>
      <c r="I551" s="63">
        <f t="shared" si="50"/>
        <v>14.346451612903227</v>
      </c>
      <c r="J551" s="63">
        <f t="shared" si="51"/>
        <v>0</v>
      </c>
      <c r="K551" s="63">
        <f t="shared" si="52"/>
        <v>0</v>
      </c>
      <c r="L551" s="63">
        <f t="shared" si="53"/>
        <v>0</v>
      </c>
      <c r="M551" s="63">
        <v>0</v>
      </c>
    </row>
    <row r="552" spans="1:13">
      <c r="A552" s="12" t="s">
        <v>72</v>
      </c>
      <c r="B552" s="22" t="s">
        <v>20</v>
      </c>
      <c r="C552" s="53" t="s">
        <v>58</v>
      </c>
      <c r="D552" s="53" t="s">
        <v>94</v>
      </c>
      <c r="E552" s="22" t="str">
        <f t="shared" si="48"/>
        <v>OCTOBRE</v>
      </c>
      <c r="F552" s="55">
        <v>43009</v>
      </c>
      <c r="G552" s="55">
        <v>43009</v>
      </c>
      <c r="H552" s="22">
        <f t="shared" si="49"/>
        <v>0</v>
      </c>
      <c r="I552" s="63">
        <f t="shared" si="50"/>
        <v>14.346451612903227</v>
      </c>
      <c r="J552" s="63">
        <f t="shared" si="51"/>
        <v>0</v>
      </c>
      <c r="K552" s="63">
        <f t="shared" si="52"/>
        <v>0</v>
      </c>
      <c r="L552" s="63">
        <f t="shared" si="53"/>
        <v>0</v>
      </c>
      <c r="M552" s="63">
        <v>0</v>
      </c>
    </row>
    <row r="553" spans="1:13">
      <c r="A553" s="12" t="s">
        <v>72</v>
      </c>
      <c r="B553" s="22" t="s">
        <v>20</v>
      </c>
      <c r="C553" s="53" t="s">
        <v>58</v>
      </c>
      <c r="D553" s="53" t="s">
        <v>95</v>
      </c>
      <c r="E553" s="22" t="str">
        <f t="shared" si="48"/>
        <v>OCTOBRE</v>
      </c>
      <c r="F553" s="55">
        <v>43009</v>
      </c>
      <c r="G553" s="55">
        <v>43009</v>
      </c>
      <c r="H553" s="22">
        <f t="shared" si="49"/>
        <v>0</v>
      </c>
      <c r="I553" s="63">
        <f t="shared" si="50"/>
        <v>14.346451612903227</v>
      </c>
      <c r="J553" s="63">
        <f t="shared" si="51"/>
        <v>0</v>
      </c>
      <c r="K553" s="63">
        <f t="shared" si="52"/>
        <v>0</v>
      </c>
      <c r="L553" s="63">
        <f t="shared" si="53"/>
        <v>0</v>
      </c>
      <c r="M553" s="63">
        <v>0</v>
      </c>
    </row>
    <row r="554" spans="1:13">
      <c r="A554" s="12" t="s">
        <v>72</v>
      </c>
      <c r="B554" s="22" t="s">
        <v>20</v>
      </c>
      <c r="C554" s="53" t="s">
        <v>58</v>
      </c>
      <c r="D554" s="53" t="s">
        <v>96</v>
      </c>
      <c r="E554" s="22" t="str">
        <f t="shared" si="48"/>
        <v>OCTOBRE</v>
      </c>
      <c r="F554" s="55">
        <v>43009</v>
      </c>
      <c r="G554" s="55">
        <v>43009</v>
      </c>
      <c r="H554" s="22">
        <f t="shared" si="49"/>
        <v>0</v>
      </c>
      <c r="I554" s="63">
        <f t="shared" si="50"/>
        <v>14.346451612903227</v>
      </c>
      <c r="J554" s="63">
        <f t="shared" si="51"/>
        <v>0</v>
      </c>
      <c r="K554" s="63">
        <f t="shared" si="52"/>
        <v>0</v>
      </c>
      <c r="L554" s="63">
        <f t="shared" si="53"/>
        <v>0</v>
      </c>
      <c r="M554" s="63">
        <v>0</v>
      </c>
    </row>
    <row r="555" spans="1:13">
      <c r="A555" s="12" t="s">
        <v>72</v>
      </c>
      <c r="B555" s="22" t="s">
        <v>20</v>
      </c>
      <c r="C555" s="53" t="s">
        <v>58</v>
      </c>
      <c r="D555" s="53" t="s">
        <v>97</v>
      </c>
      <c r="E555" s="22" t="str">
        <f t="shared" si="48"/>
        <v>OCTOBRE</v>
      </c>
      <c r="F555" s="55">
        <v>43009</v>
      </c>
      <c r="G555" s="55">
        <v>43010</v>
      </c>
      <c r="H555" s="22">
        <f t="shared" si="49"/>
        <v>1</v>
      </c>
      <c r="I555" s="63">
        <f t="shared" si="50"/>
        <v>14.346451612903227</v>
      </c>
      <c r="J555" s="63">
        <f t="shared" si="51"/>
        <v>110</v>
      </c>
      <c r="K555" s="63">
        <f t="shared" si="52"/>
        <v>14.346451612903227</v>
      </c>
      <c r="L555" s="63">
        <f t="shared" si="53"/>
        <v>95.653548387096777</v>
      </c>
      <c r="M555" s="63">
        <v>110</v>
      </c>
    </row>
    <row r="556" spans="1:13">
      <c r="A556" s="12" t="s">
        <v>74</v>
      </c>
      <c r="B556" s="22" t="s">
        <v>20</v>
      </c>
      <c r="C556" s="53" t="s">
        <v>58</v>
      </c>
      <c r="D556" s="53" t="s">
        <v>82</v>
      </c>
      <c r="E556" s="22" t="str">
        <f t="shared" si="48"/>
        <v>OCTOBRE</v>
      </c>
      <c r="F556" s="55">
        <v>43009</v>
      </c>
      <c r="G556" s="55">
        <v>43009</v>
      </c>
      <c r="H556" s="22">
        <f t="shared" si="49"/>
        <v>0</v>
      </c>
      <c r="I556" s="63">
        <f t="shared" si="50"/>
        <v>10</v>
      </c>
      <c r="J556" s="63">
        <f t="shared" si="51"/>
        <v>0</v>
      </c>
      <c r="K556" s="63">
        <f t="shared" si="52"/>
        <v>0</v>
      </c>
      <c r="L556" s="63">
        <f t="shared" si="53"/>
        <v>0</v>
      </c>
      <c r="M556" s="63">
        <v>0</v>
      </c>
    </row>
    <row r="557" spans="1:13">
      <c r="A557" s="12" t="s">
        <v>74</v>
      </c>
      <c r="B557" s="22" t="s">
        <v>20</v>
      </c>
      <c r="C557" s="53" t="s">
        <v>58</v>
      </c>
      <c r="D557" s="53" t="s">
        <v>83</v>
      </c>
      <c r="E557" s="22" t="str">
        <f t="shared" si="48"/>
        <v>OCTOBRE</v>
      </c>
      <c r="F557" s="55">
        <v>43009</v>
      </c>
      <c r="G557" s="55">
        <v>43009</v>
      </c>
      <c r="H557" s="22">
        <f t="shared" si="49"/>
        <v>0</v>
      </c>
      <c r="I557" s="63">
        <f t="shared" si="50"/>
        <v>10</v>
      </c>
      <c r="J557" s="63">
        <f t="shared" si="51"/>
        <v>0</v>
      </c>
      <c r="K557" s="63">
        <f t="shared" si="52"/>
        <v>0</v>
      </c>
      <c r="L557" s="63">
        <f t="shared" si="53"/>
        <v>0</v>
      </c>
      <c r="M557" s="63">
        <v>0</v>
      </c>
    </row>
    <row r="558" spans="1:13">
      <c r="A558" s="12" t="s">
        <v>74</v>
      </c>
      <c r="B558" s="22" t="s">
        <v>20</v>
      </c>
      <c r="C558" s="53" t="s">
        <v>58</v>
      </c>
      <c r="D558" s="53" t="s">
        <v>84</v>
      </c>
      <c r="E558" s="22" t="str">
        <f t="shared" si="48"/>
        <v>OCTOBRE</v>
      </c>
      <c r="F558" s="55">
        <v>43009</v>
      </c>
      <c r="G558" s="55">
        <v>43009</v>
      </c>
      <c r="H558" s="22">
        <f t="shared" si="49"/>
        <v>0</v>
      </c>
      <c r="I558" s="63">
        <f t="shared" si="50"/>
        <v>10</v>
      </c>
      <c r="J558" s="63">
        <f t="shared" si="51"/>
        <v>0</v>
      </c>
      <c r="K558" s="63">
        <f t="shared" si="52"/>
        <v>0</v>
      </c>
      <c r="L558" s="63">
        <f t="shared" si="53"/>
        <v>0</v>
      </c>
      <c r="M558" s="63">
        <v>0</v>
      </c>
    </row>
    <row r="559" spans="1:13">
      <c r="A559" s="12" t="s">
        <v>74</v>
      </c>
      <c r="B559" s="22" t="s">
        <v>20</v>
      </c>
      <c r="C559" s="53" t="s">
        <v>58</v>
      </c>
      <c r="D559" s="53" t="s">
        <v>85</v>
      </c>
      <c r="E559" s="22" t="str">
        <f t="shared" si="48"/>
        <v>OCTOBRE</v>
      </c>
      <c r="F559" s="55">
        <v>43009</v>
      </c>
      <c r="G559" s="55">
        <v>43009</v>
      </c>
      <c r="H559" s="22">
        <f t="shared" si="49"/>
        <v>0</v>
      </c>
      <c r="I559" s="63">
        <f t="shared" si="50"/>
        <v>10</v>
      </c>
      <c r="J559" s="63">
        <f t="shared" si="51"/>
        <v>0</v>
      </c>
      <c r="K559" s="63">
        <f t="shared" si="52"/>
        <v>0</v>
      </c>
      <c r="L559" s="63">
        <f t="shared" si="53"/>
        <v>0</v>
      </c>
      <c r="M559" s="63">
        <v>0</v>
      </c>
    </row>
    <row r="560" spans="1:13">
      <c r="A560" s="12" t="s">
        <v>74</v>
      </c>
      <c r="B560" s="22" t="s">
        <v>20</v>
      </c>
      <c r="C560" s="53" t="s">
        <v>58</v>
      </c>
      <c r="D560" s="53" t="s">
        <v>86</v>
      </c>
      <c r="E560" s="22" t="str">
        <f t="shared" si="48"/>
        <v>OCTOBRE</v>
      </c>
      <c r="F560" s="55">
        <v>43009</v>
      </c>
      <c r="G560" s="55">
        <v>43009</v>
      </c>
      <c r="H560" s="22">
        <f t="shared" si="49"/>
        <v>0</v>
      </c>
      <c r="I560" s="63">
        <f t="shared" si="50"/>
        <v>10</v>
      </c>
      <c r="J560" s="63">
        <f t="shared" si="51"/>
        <v>0</v>
      </c>
      <c r="K560" s="63">
        <f t="shared" si="52"/>
        <v>0</v>
      </c>
      <c r="L560" s="63">
        <f t="shared" si="53"/>
        <v>0</v>
      </c>
      <c r="M560" s="63">
        <v>0</v>
      </c>
    </row>
    <row r="561" spans="1:13">
      <c r="A561" s="12" t="s">
        <v>74</v>
      </c>
      <c r="B561" s="22" t="s">
        <v>20</v>
      </c>
      <c r="C561" s="53" t="s">
        <v>58</v>
      </c>
      <c r="D561" s="53" t="s">
        <v>87</v>
      </c>
      <c r="E561" s="22" t="str">
        <f t="shared" si="48"/>
        <v>OCTOBRE</v>
      </c>
      <c r="F561" s="55">
        <v>43009</v>
      </c>
      <c r="G561" s="55">
        <v>43009</v>
      </c>
      <c r="H561" s="22">
        <f t="shared" si="49"/>
        <v>0</v>
      </c>
      <c r="I561" s="63">
        <f t="shared" si="50"/>
        <v>10</v>
      </c>
      <c r="J561" s="63">
        <f t="shared" si="51"/>
        <v>0</v>
      </c>
      <c r="K561" s="63">
        <f t="shared" si="52"/>
        <v>0</v>
      </c>
      <c r="L561" s="63">
        <f t="shared" si="53"/>
        <v>0</v>
      </c>
      <c r="M561" s="63">
        <v>0</v>
      </c>
    </row>
    <row r="562" spans="1:13">
      <c r="A562" s="12" t="s">
        <v>74</v>
      </c>
      <c r="B562" s="22" t="s">
        <v>20</v>
      </c>
      <c r="C562" s="53" t="s">
        <v>58</v>
      </c>
      <c r="D562" s="53" t="s">
        <v>88</v>
      </c>
      <c r="E562" s="22" t="str">
        <f t="shared" si="48"/>
        <v>OCTOBRE</v>
      </c>
      <c r="F562" s="55">
        <v>43009</v>
      </c>
      <c r="G562" s="55">
        <v>43009</v>
      </c>
      <c r="H562" s="22">
        <f t="shared" si="49"/>
        <v>0</v>
      </c>
      <c r="I562" s="63">
        <f t="shared" si="50"/>
        <v>10</v>
      </c>
      <c r="J562" s="63">
        <f t="shared" si="51"/>
        <v>0</v>
      </c>
      <c r="K562" s="63">
        <f t="shared" si="52"/>
        <v>0</v>
      </c>
      <c r="L562" s="63">
        <f t="shared" si="53"/>
        <v>0</v>
      </c>
      <c r="M562" s="63">
        <v>0</v>
      </c>
    </row>
    <row r="563" spans="1:13">
      <c r="A563" s="12" t="s">
        <v>74</v>
      </c>
      <c r="B563" s="22" t="s">
        <v>20</v>
      </c>
      <c r="C563" s="53" t="s">
        <v>58</v>
      </c>
      <c r="D563" s="53" t="s">
        <v>89</v>
      </c>
      <c r="E563" s="22" t="str">
        <f t="shared" si="48"/>
        <v>OCTOBRE</v>
      </c>
      <c r="F563" s="55">
        <v>43009</v>
      </c>
      <c r="G563" s="55">
        <v>43010</v>
      </c>
      <c r="H563" s="22">
        <f t="shared" si="49"/>
        <v>1</v>
      </c>
      <c r="I563" s="63">
        <f t="shared" si="50"/>
        <v>10</v>
      </c>
      <c r="J563" s="63">
        <f t="shared" si="51"/>
        <v>53</v>
      </c>
      <c r="K563" s="63">
        <f t="shared" si="52"/>
        <v>10</v>
      </c>
      <c r="L563" s="63">
        <f t="shared" si="53"/>
        <v>43</v>
      </c>
      <c r="M563" s="63">
        <v>53</v>
      </c>
    </row>
    <row r="564" spans="1:13">
      <c r="A564" s="12" t="s">
        <v>76</v>
      </c>
      <c r="B564" s="22" t="s">
        <v>20</v>
      </c>
      <c r="C564" s="53" t="s">
        <v>58</v>
      </c>
      <c r="D564" s="53" t="s">
        <v>107</v>
      </c>
      <c r="E564" s="22" t="str">
        <f t="shared" si="48"/>
        <v>OCTOBRE</v>
      </c>
      <c r="F564" s="55">
        <v>43009</v>
      </c>
      <c r="G564" s="55">
        <v>43009</v>
      </c>
      <c r="H564" s="22">
        <f t="shared" si="49"/>
        <v>0</v>
      </c>
      <c r="I564" s="63">
        <f t="shared" si="50"/>
        <v>11.290322580645162</v>
      </c>
      <c r="J564" s="63">
        <f t="shared" si="51"/>
        <v>0</v>
      </c>
      <c r="K564" s="63">
        <f t="shared" si="52"/>
        <v>0</v>
      </c>
      <c r="L564" s="63">
        <f t="shared" si="53"/>
        <v>0</v>
      </c>
      <c r="M564" s="63">
        <v>0</v>
      </c>
    </row>
    <row r="565" spans="1:13">
      <c r="A565" s="12" t="s">
        <v>76</v>
      </c>
      <c r="B565" s="22" t="s">
        <v>20</v>
      </c>
      <c r="C565" s="53" t="s">
        <v>58</v>
      </c>
      <c r="D565" s="53" t="s">
        <v>113</v>
      </c>
      <c r="E565" s="22" t="str">
        <f t="shared" si="48"/>
        <v>OCTOBRE</v>
      </c>
      <c r="F565" s="55">
        <v>43009</v>
      </c>
      <c r="G565" s="55">
        <v>43009</v>
      </c>
      <c r="H565" s="22">
        <f t="shared" si="49"/>
        <v>0</v>
      </c>
      <c r="I565" s="63">
        <f t="shared" si="50"/>
        <v>11.290322580645162</v>
      </c>
      <c r="J565" s="63">
        <f t="shared" si="51"/>
        <v>0</v>
      </c>
      <c r="K565" s="63">
        <f t="shared" si="52"/>
        <v>0</v>
      </c>
      <c r="L565" s="63">
        <f t="shared" si="53"/>
        <v>0</v>
      </c>
      <c r="M565" s="63">
        <v>0</v>
      </c>
    </row>
    <row r="566" spans="1:13">
      <c r="A566" s="12" t="s">
        <v>76</v>
      </c>
      <c r="B566" s="22" t="s">
        <v>20</v>
      </c>
      <c r="C566" s="53" t="s">
        <v>58</v>
      </c>
      <c r="D566" s="53" t="s">
        <v>113</v>
      </c>
      <c r="E566" s="22" t="str">
        <f t="shared" si="48"/>
        <v>OCTOBRE</v>
      </c>
      <c r="F566" s="55">
        <v>43009</v>
      </c>
      <c r="G566" s="55">
        <v>43009</v>
      </c>
      <c r="H566" s="22">
        <f t="shared" si="49"/>
        <v>0</v>
      </c>
      <c r="I566" s="63">
        <f t="shared" si="50"/>
        <v>11.290322580645162</v>
      </c>
      <c r="J566" s="63">
        <f t="shared" si="51"/>
        <v>0</v>
      </c>
      <c r="K566" s="63">
        <f t="shared" si="52"/>
        <v>0</v>
      </c>
      <c r="L566" s="63">
        <f t="shared" si="53"/>
        <v>0</v>
      </c>
      <c r="M566" s="63">
        <v>0</v>
      </c>
    </row>
    <row r="567" spans="1:13">
      <c r="A567" s="12" t="s">
        <v>76</v>
      </c>
      <c r="B567" s="22" t="s">
        <v>20</v>
      </c>
      <c r="C567" s="53" t="s">
        <v>58</v>
      </c>
      <c r="D567" s="53" t="s">
        <v>113</v>
      </c>
      <c r="E567" s="22" t="str">
        <f t="shared" si="48"/>
        <v>OCTOBRE</v>
      </c>
      <c r="F567" s="55">
        <v>43009</v>
      </c>
      <c r="G567" s="55">
        <v>43009</v>
      </c>
      <c r="H567" s="22">
        <f t="shared" si="49"/>
        <v>0</v>
      </c>
      <c r="I567" s="63">
        <f t="shared" si="50"/>
        <v>11.290322580645162</v>
      </c>
      <c r="J567" s="63">
        <f t="shared" si="51"/>
        <v>0</v>
      </c>
      <c r="K567" s="63">
        <f t="shared" si="52"/>
        <v>0</v>
      </c>
      <c r="L567" s="63">
        <f t="shared" si="53"/>
        <v>0</v>
      </c>
      <c r="M567" s="63">
        <v>0</v>
      </c>
    </row>
    <row r="568" spans="1:13">
      <c r="A568" s="12" t="s">
        <v>76</v>
      </c>
      <c r="B568" s="22" t="s">
        <v>20</v>
      </c>
      <c r="C568" s="53" t="s">
        <v>58</v>
      </c>
      <c r="D568" s="53" t="s">
        <v>113</v>
      </c>
      <c r="E568" s="22" t="str">
        <f t="shared" si="48"/>
        <v>OCTOBRE</v>
      </c>
      <c r="F568" s="55">
        <v>43009</v>
      </c>
      <c r="G568" s="55">
        <v>43009</v>
      </c>
      <c r="H568" s="22">
        <f t="shared" si="49"/>
        <v>0</v>
      </c>
      <c r="I568" s="63">
        <f t="shared" si="50"/>
        <v>11.290322580645162</v>
      </c>
      <c r="J568" s="63">
        <f t="shared" si="51"/>
        <v>0</v>
      </c>
      <c r="K568" s="63">
        <f t="shared" si="52"/>
        <v>0</v>
      </c>
      <c r="L568" s="63">
        <f t="shared" si="53"/>
        <v>0</v>
      </c>
      <c r="M568" s="63">
        <v>0</v>
      </c>
    </row>
    <row r="569" spans="1:13">
      <c r="A569" s="12" t="s">
        <v>76</v>
      </c>
      <c r="B569" s="22" t="s">
        <v>20</v>
      </c>
      <c r="C569" s="53" t="s">
        <v>58</v>
      </c>
      <c r="D569" s="53" t="s">
        <v>113</v>
      </c>
      <c r="E569" s="22" t="str">
        <f t="shared" si="48"/>
        <v>OCTOBRE</v>
      </c>
      <c r="F569" s="55">
        <v>43009</v>
      </c>
      <c r="G569" s="55">
        <v>43009</v>
      </c>
      <c r="H569" s="22">
        <f t="shared" si="49"/>
        <v>0</v>
      </c>
      <c r="I569" s="63">
        <f t="shared" si="50"/>
        <v>11.290322580645162</v>
      </c>
      <c r="J569" s="63">
        <f t="shared" si="51"/>
        <v>0</v>
      </c>
      <c r="K569" s="63">
        <f t="shared" si="52"/>
        <v>0</v>
      </c>
      <c r="L569" s="63">
        <f t="shared" si="53"/>
        <v>0</v>
      </c>
      <c r="M569" s="63">
        <v>0</v>
      </c>
    </row>
    <row r="570" spans="1:13">
      <c r="A570" s="12" t="s">
        <v>76</v>
      </c>
      <c r="B570" s="22" t="s">
        <v>20</v>
      </c>
      <c r="C570" s="53" t="s">
        <v>58</v>
      </c>
      <c r="D570" s="53" t="s">
        <v>113</v>
      </c>
      <c r="E570" s="22" t="str">
        <f t="shared" si="48"/>
        <v>OCTOBRE</v>
      </c>
      <c r="F570" s="55">
        <v>43009</v>
      </c>
      <c r="G570" s="55">
        <v>43009</v>
      </c>
      <c r="H570" s="22">
        <f t="shared" si="49"/>
        <v>0</v>
      </c>
      <c r="I570" s="63">
        <f t="shared" si="50"/>
        <v>11.290322580645162</v>
      </c>
      <c r="J570" s="63">
        <f t="shared" si="51"/>
        <v>0</v>
      </c>
      <c r="K570" s="63">
        <f t="shared" si="52"/>
        <v>0</v>
      </c>
      <c r="L570" s="63">
        <f t="shared" si="53"/>
        <v>0</v>
      </c>
      <c r="M570" s="63">
        <v>0</v>
      </c>
    </row>
    <row r="571" spans="1:13">
      <c r="A571" s="12" t="s">
        <v>76</v>
      </c>
      <c r="B571" s="22" t="s">
        <v>20</v>
      </c>
      <c r="C571" s="53" t="s">
        <v>58</v>
      </c>
      <c r="D571" s="53" t="s">
        <v>113</v>
      </c>
      <c r="E571" s="22" t="str">
        <f t="shared" si="48"/>
        <v>OCTOBRE</v>
      </c>
      <c r="F571" s="55">
        <v>43009</v>
      </c>
      <c r="G571" s="55">
        <v>43014</v>
      </c>
      <c r="H571" s="22">
        <f t="shared" si="49"/>
        <v>5</v>
      </c>
      <c r="I571" s="63">
        <f t="shared" si="50"/>
        <v>11.290322580645162</v>
      </c>
      <c r="J571" s="63">
        <f t="shared" si="51"/>
        <v>41</v>
      </c>
      <c r="K571" s="63">
        <f t="shared" si="52"/>
        <v>56.451612903225808</v>
      </c>
      <c r="L571" s="63">
        <f t="shared" si="53"/>
        <v>148.54838709677421</v>
      </c>
      <c r="M571" s="63">
        <v>205</v>
      </c>
    </row>
    <row r="572" spans="1:13">
      <c r="A572" s="12" t="s">
        <v>63</v>
      </c>
      <c r="B572" s="22" t="s">
        <v>20</v>
      </c>
      <c r="C572" s="53" t="s">
        <v>58</v>
      </c>
      <c r="D572" s="53" t="s">
        <v>106</v>
      </c>
      <c r="E572" s="22" t="str">
        <f t="shared" si="48"/>
        <v>OCTOBRE</v>
      </c>
      <c r="F572" s="55">
        <v>43010</v>
      </c>
      <c r="G572" s="55">
        <v>43014</v>
      </c>
      <c r="H572" s="22">
        <f t="shared" si="49"/>
        <v>4</v>
      </c>
      <c r="I572" s="63">
        <f t="shared" si="50"/>
        <v>0</v>
      </c>
      <c r="J572" s="63">
        <f t="shared" si="51"/>
        <v>38.56</v>
      </c>
      <c r="K572" s="63">
        <f t="shared" si="52"/>
        <v>0</v>
      </c>
      <c r="L572" s="63">
        <f t="shared" si="53"/>
        <v>154.24</v>
      </c>
      <c r="M572" s="63">
        <v>154.24</v>
      </c>
    </row>
    <row r="573" spans="1:13">
      <c r="A573" s="12" t="s">
        <v>65</v>
      </c>
      <c r="B573" s="22" t="s">
        <v>20</v>
      </c>
      <c r="C573" s="53" t="s">
        <v>58</v>
      </c>
      <c r="D573" s="53" t="s">
        <v>102</v>
      </c>
      <c r="E573" s="22" t="str">
        <f t="shared" si="48"/>
        <v>OCTOBRE</v>
      </c>
      <c r="F573" s="55">
        <v>43010</v>
      </c>
      <c r="G573" s="55">
        <v>43013</v>
      </c>
      <c r="H573" s="22">
        <f t="shared" si="49"/>
        <v>3</v>
      </c>
      <c r="I573" s="63">
        <f t="shared" si="50"/>
        <v>20.833529411764708</v>
      </c>
      <c r="J573" s="63">
        <f t="shared" si="51"/>
        <v>59.446666666666665</v>
      </c>
      <c r="K573" s="63">
        <f t="shared" si="52"/>
        <v>62.500588235294124</v>
      </c>
      <c r="L573" s="63">
        <f t="shared" si="53"/>
        <v>115.83941176470589</v>
      </c>
      <c r="M573" s="63">
        <v>178.34</v>
      </c>
    </row>
    <row r="574" spans="1:13">
      <c r="A574" s="12" t="s">
        <v>74</v>
      </c>
      <c r="B574" s="22" t="s">
        <v>20</v>
      </c>
      <c r="C574" s="53" t="s">
        <v>58</v>
      </c>
      <c r="D574" s="53" t="s">
        <v>103</v>
      </c>
      <c r="E574" s="22" t="str">
        <f t="shared" si="48"/>
        <v>OCTOBRE</v>
      </c>
      <c r="F574" s="55">
        <v>43010</v>
      </c>
      <c r="G574" s="55">
        <v>43013</v>
      </c>
      <c r="H574" s="22">
        <f t="shared" si="49"/>
        <v>3</v>
      </c>
      <c r="I574" s="63">
        <f t="shared" si="50"/>
        <v>10</v>
      </c>
      <c r="J574" s="63">
        <f t="shared" si="51"/>
        <v>52.699999999999996</v>
      </c>
      <c r="K574" s="63">
        <f t="shared" si="52"/>
        <v>30</v>
      </c>
      <c r="L574" s="63">
        <f t="shared" si="53"/>
        <v>128.1</v>
      </c>
      <c r="M574" s="63">
        <v>158.1</v>
      </c>
    </row>
    <row r="575" spans="1:13">
      <c r="A575" s="12" t="s">
        <v>70</v>
      </c>
      <c r="B575" s="22" t="s">
        <v>20</v>
      </c>
      <c r="C575" s="53" t="s">
        <v>58</v>
      </c>
      <c r="D575" s="53" t="s">
        <v>104</v>
      </c>
      <c r="E575" s="22" t="str">
        <f t="shared" si="48"/>
        <v>OCTOBRE</v>
      </c>
      <c r="F575" s="55">
        <v>43011</v>
      </c>
      <c r="G575" s="55">
        <v>43014</v>
      </c>
      <c r="H575" s="22">
        <f t="shared" si="49"/>
        <v>3</v>
      </c>
      <c r="I575" s="63">
        <f t="shared" si="50"/>
        <v>0</v>
      </c>
      <c r="J575" s="63">
        <f t="shared" si="51"/>
        <v>56.553333333333335</v>
      </c>
      <c r="K575" s="63">
        <f t="shared" si="52"/>
        <v>0</v>
      </c>
      <c r="L575" s="63">
        <f t="shared" si="53"/>
        <v>169.66</v>
      </c>
      <c r="M575" s="63">
        <v>169.66</v>
      </c>
    </row>
    <row r="576" spans="1:13">
      <c r="A576" s="12" t="s">
        <v>68</v>
      </c>
      <c r="B576" s="22" t="s">
        <v>20</v>
      </c>
      <c r="C576" s="53" t="s">
        <v>58</v>
      </c>
      <c r="D576" s="53" t="s">
        <v>82</v>
      </c>
      <c r="E576" s="22" t="str">
        <f t="shared" si="48"/>
        <v>OCTOBRE</v>
      </c>
      <c r="F576" s="55">
        <v>43011</v>
      </c>
      <c r="G576" s="55">
        <v>43015</v>
      </c>
      <c r="H576" s="22">
        <f t="shared" si="49"/>
        <v>4</v>
      </c>
      <c r="I576" s="63">
        <f t="shared" si="50"/>
        <v>0</v>
      </c>
      <c r="J576" s="63">
        <f t="shared" si="51"/>
        <v>55.912500000000001</v>
      </c>
      <c r="K576" s="63">
        <f t="shared" si="52"/>
        <v>0</v>
      </c>
      <c r="L576" s="63">
        <f t="shared" si="53"/>
        <v>223.65</v>
      </c>
      <c r="M576" s="63">
        <v>223.65</v>
      </c>
    </row>
    <row r="577" spans="1:13">
      <c r="A577" s="12" t="s">
        <v>72</v>
      </c>
      <c r="B577" s="22" t="s">
        <v>20</v>
      </c>
      <c r="C577" s="53" t="s">
        <v>58</v>
      </c>
      <c r="D577" s="53" t="s">
        <v>105</v>
      </c>
      <c r="E577" s="22" t="str">
        <f t="shared" si="48"/>
        <v>OCTOBRE</v>
      </c>
      <c r="F577" s="55">
        <v>43011</v>
      </c>
      <c r="G577" s="55">
        <v>43014</v>
      </c>
      <c r="H577" s="22">
        <f t="shared" si="49"/>
        <v>3</v>
      </c>
      <c r="I577" s="63">
        <f t="shared" si="50"/>
        <v>14.346451612903227</v>
      </c>
      <c r="J577" s="63">
        <f t="shared" si="51"/>
        <v>88.366666666666674</v>
      </c>
      <c r="K577" s="63">
        <f t="shared" si="52"/>
        <v>43.039354838709684</v>
      </c>
      <c r="L577" s="63">
        <f t="shared" si="53"/>
        <v>222.06064516129032</v>
      </c>
      <c r="M577" s="63">
        <v>265.10000000000002</v>
      </c>
    </row>
    <row r="578" spans="1:13">
      <c r="A578" s="12" t="s">
        <v>65</v>
      </c>
      <c r="B578" s="22" t="s">
        <v>20</v>
      </c>
      <c r="C578" s="53" t="s">
        <v>59</v>
      </c>
      <c r="D578" s="53" t="s">
        <v>87</v>
      </c>
      <c r="E578" s="22" t="str">
        <f t="shared" ref="E578:E641" si="54">IF(G578="","",CHOOSE(MONTH(G578),"JANVIER","FEVRIER","MARS","AVRIL","MAI","JUIN","JUILLET","AOUT","SEPTEMBRE","OCTOBRE","NOVEMBRE","DECEMBRE"))</f>
        <v>OCTOBRE</v>
      </c>
      <c r="F578" s="55">
        <v>43013</v>
      </c>
      <c r="G578" s="55">
        <v>43017</v>
      </c>
      <c r="H578" s="22">
        <f t="shared" ref="H578:H641" si="55">G578-F578</f>
        <v>4</v>
      </c>
      <c r="I578" s="63">
        <f t="shared" ref="I578:I641" si="56">CoûtNuit(A578,E578)</f>
        <v>20.833529411764708</v>
      </c>
      <c r="J578" s="63">
        <f t="shared" ref="J578:J641" si="57">IF(H578&lt;&gt;0,M578/H578,0)</f>
        <v>57.6</v>
      </c>
      <c r="K578" s="63">
        <f t="shared" ref="K578:K641" si="58">I578*H578</f>
        <v>83.334117647058832</v>
      </c>
      <c r="L578" s="63">
        <f t="shared" ref="L578:L641" si="59">M578-K578</f>
        <v>147.06588235294117</v>
      </c>
      <c r="M578" s="63">
        <v>230.4</v>
      </c>
    </row>
    <row r="579" spans="1:13">
      <c r="A579" s="12" t="s">
        <v>66</v>
      </c>
      <c r="B579" s="22" t="s">
        <v>20</v>
      </c>
      <c r="C579" s="53" t="s">
        <v>59</v>
      </c>
      <c r="D579" s="53" t="s">
        <v>92</v>
      </c>
      <c r="E579" s="22" t="str">
        <f t="shared" si="54"/>
        <v>OCTOBRE</v>
      </c>
      <c r="F579" s="55">
        <v>43013</v>
      </c>
      <c r="G579" s="55">
        <v>43019</v>
      </c>
      <c r="H579" s="22">
        <f t="shared" si="55"/>
        <v>6</v>
      </c>
      <c r="I579" s="63">
        <f t="shared" si="56"/>
        <v>32.258064516129032</v>
      </c>
      <c r="J579" s="63">
        <f t="shared" si="57"/>
        <v>61.053333333333335</v>
      </c>
      <c r="K579" s="63">
        <f t="shared" si="58"/>
        <v>193.54838709677421</v>
      </c>
      <c r="L579" s="63">
        <f t="shared" si="59"/>
        <v>172.77161290322579</v>
      </c>
      <c r="M579" s="63">
        <v>366.32</v>
      </c>
    </row>
    <row r="580" spans="1:13">
      <c r="A580" s="12" t="s">
        <v>79</v>
      </c>
      <c r="B580" s="22" t="s">
        <v>20</v>
      </c>
      <c r="C580" s="53" t="s">
        <v>59</v>
      </c>
      <c r="D580" s="53" t="s">
        <v>93</v>
      </c>
      <c r="E580" s="22" t="str">
        <f t="shared" si="54"/>
        <v>OCTOBRE</v>
      </c>
      <c r="F580" s="55">
        <v>43013</v>
      </c>
      <c r="G580" s="55">
        <v>43020</v>
      </c>
      <c r="H580" s="22">
        <f t="shared" si="55"/>
        <v>7</v>
      </c>
      <c r="I580" s="63">
        <f t="shared" si="56"/>
        <v>0</v>
      </c>
      <c r="J580" s="63">
        <f t="shared" si="57"/>
        <v>41.31428571428571</v>
      </c>
      <c r="K580" s="63">
        <f t="shared" si="58"/>
        <v>0</v>
      </c>
      <c r="L580" s="63">
        <f t="shared" si="59"/>
        <v>289.2</v>
      </c>
      <c r="M580" s="63">
        <v>289.2</v>
      </c>
    </row>
    <row r="581" spans="1:13">
      <c r="A581" s="12" t="s">
        <v>63</v>
      </c>
      <c r="B581" s="22" t="s">
        <v>20</v>
      </c>
      <c r="C581" s="53" t="s">
        <v>59</v>
      </c>
      <c r="D581" s="53" t="s">
        <v>85</v>
      </c>
      <c r="E581" s="22" t="str">
        <f t="shared" si="54"/>
        <v>OCTOBRE</v>
      </c>
      <c r="F581" s="55">
        <v>43014</v>
      </c>
      <c r="G581" s="55">
        <v>43017</v>
      </c>
      <c r="H581" s="22">
        <f t="shared" si="55"/>
        <v>3</v>
      </c>
      <c r="I581" s="63">
        <f t="shared" si="56"/>
        <v>0</v>
      </c>
      <c r="J581" s="63">
        <f t="shared" si="57"/>
        <v>40.166666666666664</v>
      </c>
      <c r="K581" s="63">
        <f t="shared" si="58"/>
        <v>0</v>
      </c>
      <c r="L581" s="63">
        <f t="shared" si="59"/>
        <v>120.5</v>
      </c>
      <c r="M581" s="63">
        <v>120.5</v>
      </c>
    </row>
    <row r="582" spans="1:13">
      <c r="A582" s="12" t="s">
        <v>70</v>
      </c>
      <c r="B582" s="22" t="s">
        <v>20</v>
      </c>
      <c r="C582" s="53" t="s">
        <v>58</v>
      </c>
      <c r="D582" s="53" t="s">
        <v>89</v>
      </c>
      <c r="E582" s="22" t="str">
        <f t="shared" si="54"/>
        <v>OCTOBRE</v>
      </c>
      <c r="F582" s="55">
        <v>43014</v>
      </c>
      <c r="G582" s="55">
        <v>43017</v>
      </c>
      <c r="H582" s="22">
        <f t="shared" si="55"/>
        <v>3</v>
      </c>
      <c r="I582" s="63">
        <f t="shared" si="56"/>
        <v>0</v>
      </c>
      <c r="J582" s="63">
        <f t="shared" si="57"/>
        <v>53.983333333333327</v>
      </c>
      <c r="K582" s="63">
        <f t="shared" si="58"/>
        <v>0</v>
      </c>
      <c r="L582" s="63">
        <f t="shared" si="59"/>
        <v>161.94999999999999</v>
      </c>
      <c r="M582" s="63">
        <v>161.94999999999999</v>
      </c>
    </row>
    <row r="583" spans="1:13">
      <c r="A583" s="12" t="s">
        <v>71</v>
      </c>
      <c r="B583" s="22" t="s">
        <v>20</v>
      </c>
      <c r="C583" s="53" t="s">
        <v>59</v>
      </c>
      <c r="D583" s="53" t="s">
        <v>83</v>
      </c>
      <c r="E583" s="22" t="str">
        <f t="shared" si="54"/>
        <v>OCTOBRE</v>
      </c>
      <c r="F583" s="55">
        <v>43014</v>
      </c>
      <c r="G583" s="55">
        <v>43016</v>
      </c>
      <c r="H583" s="22">
        <f t="shared" si="55"/>
        <v>2</v>
      </c>
      <c r="I583" s="63">
        <f t="shared" si="56"/>
        <v>0</v>
      </c>
      <c r="J583" s="63">
        <f t="shared" si="57"/>
        <v>84.59</v>
      </c>
      <c r="K583" s="63">
        <f t="shared" si="58"/>
        <v>0</v>
      </c>
      <c r="L583" s="63">
        <f t="shared" si="59"/>
        <v>169.18</v>
      </c>
      <c r="M583" s="63">
        <v>169.18</v>
      </c>
    </row>
    <row r="584" spans="1:13">
      <c r="A584" s="12" t="s">
        <v>71</v>
      </c>
      <c r="B584" s="22" t="s">
        <v>20</v>
      </c>
      <c r="C584" s="53" t="s">
        <v>58</v>
      </c>
      <c r="D584" s="53" t="s">
        <v>88</v>
      </c>
      <c r="E584" s="22" t="str">
        <f t="shared" si="54"/>
        <v>OCTOBRE</v>
      </c>
      <c r="F584" s="55">
        <v>43014</v>
      </c>
      <c r="G584" s="55">
        <v>43017</v>
      </c>
      <c r="H584" s="22">
        <f t="shared" si="55"/>
        <v>3</v>
      </c>
      <c r="I584" s="63">
        <f t="shared" si="56"/>
        <v>0</v>
      </c>
      <c r="J584" s="63">
        <f t="shared" si="57"/>
        <v>54.946666666666665</v>
      </c>
      <c r="K584" s="63">
        <f t="shared" si="58"/>
        <v>0</v>
      </c>
      <c r="L584" s="63">
        <f t="shared" si="59"/>
        <v>164.84</v>
      </c>
      <c r="M584" s="63">
        <v>164.84</v>
      </c>
    </row>
    <row r="585" spans="1:13">
      <c r="A585" s="12" t="s">
        <v>74</v>
      </c>
      <c r="B585" s="22" t="s">
        <v>20</v>
      </c>
      <c r="C585" s="53" t="s">
        <v>59</v>
      </c>
      <c r="D585" s="53" t="s">
        <v>86</v>
      </c>
      <c r="E585" s="22" t="str">
        <f t="shared" si="54"/>
        <v>OCTOBRE</v>
      </c>
      <c r="F585" s="55">
        <v>43014</v>
      </c>
      <c r="G585" s="55">
        <v>43017</v>
      </c>
      <c r="H585" s="22">
        <f t="shared" si="55"/>
        <v>3</v>
      </c>
      <c r="I585" s="63">
        <f t="shared" si="56"/>
        <v>10</v>
      </c>
      <c r="J585" s="63">
        <f t="shared" si="57"/>
        <v>51.093333333333334</v>
      </c>
      <c r="K585" s="63">
        <f t="shared" si="58"/>
        <v>30</v>
      </c>
      <c r="L585" s="63">
        <f t="shared" si="59"/>
        <v>123.28</v>
      </c>
      <c r="M585" s="63">
        <v>153.28</v>
      </c>
    </row>
    <row r="586" spans="1:13">
      <c r="A586" s="12" t="s">
        <v>76</v>
      </c>
      <c r="B586" s="22" t="s">
        <v>20</v>
      </c>
      <c r="C586" s="53" t="s">
        <v>58</v>
      </c>
      <c r="D586" s="53" t="s">
        <v>84</v>
      </c>
      <c r="E586" s="22" t="str">
        <f t="shared" si="54"/>
        <v>OCTOBRE</v>
      </c>
      <c r="F586" s="55">
        <v>43014</v>
      </c>
      <c r="G586" s="55">
        <v>43016</v>
      </c>
      <c r="H586" s="22">
        <f t="shared" si="55"/>
        <v>2</v>
      </c>
      <c r="I586" s="63">
        <f t="shared" si="56"/>
        <v>11.290322580645162</v>
      </c>
      <c r="J586" s="63">
        <f t="shared" si="57"/>
        <v>52.54</v>
      </c>
      <c r="K586" s="63">
        <f t="shared" si="58"/>
        <v>22.580645161290324</v>
      </c>
      <c r="L586" s="63">
        <f t="shared" si="59"/>
        <v>82.499354838709678</v>
      </c>
      <c r="M586" s="63">
        <v>105.08</v>
      </c>
    </row>
    <row r="587" spans="1:13">
      <c r="A587" s="12" t="s">
        <v>68</v>
      </c>
      <c r="B587" s="22" t="s">
        <v>20</v>
      </c>
      <c r="C587" s="53" t="s">
        <v>59</v>
      </c>
      <c r="D587" s="53" t="s">
        <v>90</v>
      </c>
      <c r="E587" s="22" t="str">
        <f t="shared" si="54"/>
        <v>OCTOBRE</v>
      </c>
      <c r="F587" s="55">
        <v>43015</v>
      </c>
      <c r="G587" s="55">
        <v>43018</v>
      </c>
      <c r="H587" s="22">
        <f t="shared" si="55"/>
        <v>3</v>
      </c>
      <c r="I587" s="63">
        <f t="shared" si="56"/>
        <v>0</v>
      </c>
      <c r="J587" s="63">
        <f t="shared" si="57"/>
        <v>49.526666666666671</v>
      </c>
      <c r="K587" s="63">
        <f t="shared" si="58"/>
        <v>0</v>
      </c>
      <c r="L587" s="63">
        <f t="shared" si="59"/>
        <v>148.58000000000001</v>
      </c>
      <c r="M587" s="63">
        <v>148.58000000000001</v>
      </c>
    </row>
    <row r="588" spans="1:13">
      <c r="A588" s="12" t="s">
        <v>72</v>
      </c>
      <c r="B588" s="22" t="s">
        <v>20</v>
      </c>
      <c r="C588" s="53" t="s">
        <v>58</v>
      </c>
      <c r="D588" s="53" t="s">
        <v>91</v>
      </c>
      <c r="E588" s="22" t="str">
        <f t="shared" si="54"/>
        <v>OCTOBRE</v>
      </c>
      <c r="F588" s="55">
        <v>43015</v>
      </c>
      <c r="G588" s="55">
        <v>43018</v>
      </c>
      <c r="H588" s="22">
        <f t="shared" si="55"/>
        <v>3</v>
      </c>
      <c r="I588" s="63">
        <f t="shared" si="56"/>
        <v>14.346451612903227</v>
      </c>
      <c r="J588" s="63">
        <f t="shared" si="57"/>
        <v>88.366666666666674</v>
      </c>
      <c r="K588" s="63">
        <f t="shared" si="58"/>
        <v>43.039354838709684</v>
      </c>
      <c r="L588" s="63">
        <f t="shared" si="59"/>
        <v>222.06064516129032</v>
      </c>
      <c r="M588" s="63">
        <v>265.10000000000002</v>
      </c>
    </row>
    <row r="589" spans="1:13">
      <c r="A589" s="12" t="s">
        <v>63</v>
      </c>
      <c r="B589" s="22" t="s">
        <v>20</v>
      </c>
      <c r="C589" s="53" t="s">
        <v>58</v>
      </c>
      <c r="D589" s="53" t="s">
        <v>98</v>
      </c>
      <c r="E589" s="22" t="str">
        <f t="shared" si="54"/>
        <v>OCTOBRE</v>
      </c>
      <c r="F589" s="55">
        <v>43017</v>
      </c>
      <c r="G589" s="55">
        <v>43021</v>
      </c>
      <c r="H589" s="22">
        <f t="shared" si="55"/>
        <v>4</v>
      </c>
      <c r="I589" s="63">
        <f t="shared" si="56"/>
        <v>0</v>
      </c>
      <c r="J589" s="63">
        <f t="shared" si="57"/>
        <v>48.2</v>
      </c>
      <c r="K589" s="63">
        <f t="shared" si="58"/>
        <v>0</v>
      </c>
      <c r="L589" s="63">
        <f t="shared" si="59"/>
        <v>192.8</v>
      </c>
      <c r="M589" s="63">
        <v>192.8</v>
      </c>
    </row>
    <row r="590" spans="1:13">
      <c r="A590" s="12" t="s">
        <v>65</v>
      </c>
      <c r="B590" s="22" t="s">
        <v>20</v>
      </c>
      <c r="C590" s="53" t="s">
        <v>58</v>
      </c>
      <c r="D590" s="53" t="s">
        <v>94</v>
      </c>
      <c r="E590" s="22" t="str">
        <f t="shared" si="54"/>
        <v>OCTOBRE</v>
      </c>
      <c r="F590" s="55">
        <v>43017</v>
      </c>
      <c r="G590" s="55">
        <v>43020</v>
      </c>
      <c r="H590" s="22">
        <f t="shared" si="55"/>
        <v>3</v>
      </c>
      <c r="I590" s="63">
        <f t="shared" si="56"/>
        <v>20.833529411764708</v>
      </c>
      <c r="J590" s="63">
        <f t="shared" si="57"/>
        <v>54.626666666666665</v>
      </c>
      <c r="K590" s="63">
        <f t="shared" si="58"/>
        <v>62.500588235294124</v>
      </c>
      <c r="L590" s="63">
        <f t="shared" si="59"/>
        <v>101.37941176470588</v>
      </c>
      <c r="M590" s="63">
        <v>163.88</v>
      </c>
    </row>
    <row r="591" spans="1:13">
      <c r="A591" s="12" t="s">
        <v>74</v>
      </c>
      <c r="B591" s="22" t="s">
        <v>20</v>
      </c>
      <c r="C591" s="53" t="s">
        <v>59</v>
      </c>
      <c r="D591" s="53" t="s">
        <v>83</v>
      </c>
      <c r="E591" s="22" t="str">
        <f t="shared" si="54"/>
        <v>OCTOBRE</v>
      </c>
      <c r="F591" s="55">
        <v>43017</v>
      </c>
      <c r="G591" s="55">
        <v>43026</v>
      </c>
      <c r="H591" s="22">
        <f t="shared" si="55"/>
        <v>9</v>
      </c>
      <c r="I591" s="63">
        <f t="shared" si="56"/>
        <v>10</v>
      </c>
      <c r="J591" s="63">
        <f t="shared" si="57"/>
        <v>43.7</v>
      </c>
      <c r="K591" s="63">
        <f t="shared" si="58"/>
        <v>90</v>
      </c>
      <c r="L591" s="63">
        <f t="shared" si="59"/>
        <v>303.3</v>
      </c>
      <c r="M591" s="63">
        <v>393.3</v>
      </c>
    </row>
    <row r="592" spans="1:13">
      <c r="A592" s="12" t="s">
        <v>70</v>
      </c>
      <c r="B592" s="22" t="s">
        <v>20</v>
      </c>
      <c r="C592" s="53" t="s">
        <v>59</v>
      </c>
      <c r="D592" s="53" t="s">
        <v>99</v>
      </c>
      <c r="E592" s="22" t="str">
        <f t="shared" si="54"/>
        <v>OCTOBRE</v>
      </c>
      <c r="F592" s="55">
        <v>43018</v>
      </c>
      <c r="G592" s="55">
        <v>43022</v>
      </c>
      <c r="H592" s="22">
        <f t="shared" si="55"/>
        <v>4</v>
      </c>
      <c r="I592" s="63">
        <f t="shared" si="56"/>
        <v>0</v>
      </c>
      <c r="J592" s="63">
        <f t="shared" si="57"/>
        <v>62.15</v>
      </c>
      <c r="K592" s="63">
        <f t="shared" si="58"/>
        <v>0</v>
      </c>
      <c r="L592" s="63">
        <f t="shared" si="59"/>
        <v>248.6</v>
      </c>
      <c r="M592" s="63">
        <v>248.6</v>
      </c>
    </row>
    <row r="593" spans="1:13">
      <c r="A593" s="12" t="s">
        <v>68</v>
      </c>
      <c r="B593" s="22" t="s">
        <v>20</v>
      </c>
      <c r="C593" s="53" t="s">
        <v>58</v>
      </c>
      <c r="D593" s="53" t="s">
        <v>96</v>
      </c>
      <c r="E593" s="22" t="str">
        <f t="shared" si="54"/>
        <v>OCTOBRE</v>
      </c>
      <c r="F593" s="55">
        <v>43018</v>
      </c>
      <c r="G593" s="55">
        <v>43020</v>
      </c>
      <c r="H593" s="22">
        <f t="shared" si="55"/>
        <v>2</v>
      </c>
      <c r="I593" s="63">
        <f t="shared" si="56"/>
        <v>0</v>
      </c>
      <c r="J593" s="63">
        <f t="shared" si="57"/>
        <v>53.02</v>
      </c>
      <c r="K593" s="63">
        <f t="shared" si="58"/>
        <v>0</v>
      </c>
      <c r="L593" s="63">
        <f t="shared" si="59"/>
        <v>106.04</v>
      </c>
      <c r="M593" s="63">
        <v>106.04</v>
      </c>
    </row>
    <row r="594" spans="1:13">
      <c r="A594" s="12" t="s">
        <v>72</v>
      </c>
      <c r="B594" s="22" t="s">
        <v>20</v>
      </c>
      <c r="C594" s="53" t="s">
        <v>59</v>
      </c>
      <c r="D594" s="53" t="s">
        <v>95</v>
      </c>
      <c r="E594" s="22" t="str">
        <f t="shared" si="54"/>
        <v>OCTOBRE</v>
      </c>
      <c r="F594" s="55">
        <v>43018</v>
      </c>
      <c r="G594" s="55">
        <v>43020</v>
      </c>
      <c r="H594" s="22">
        <f t="shared" si="55"/>
        <v>2</v>
      </c>
      <c r="I594" s="63">
        <f t="shared" si="56"/>
        <v>14.346451612903227</v>
      </c>
      <c r="J594" s="63">
        <f t="shared" si="57"/>
        <v>41.27</v>
      </c>
      <c r="K594" s="63">
        <f t="shared" si="58"/>
        <v>28.692903225806454</v>
      </c>
      <c r="L594" s="63">
        <f t="shared" si="59"/>
        <v>53.847096774193552</v>
      </c>
      <c r="M594" s="63">
        <v>82.54</v>
      </c>
    </row>
    <row r="595" spans="1:13">
      <c r="A595" s="12" t="s">
        <v>72</v>
      </c>
      <c r="B595" s="22" t="s">
        <v>20</v>
      </c>
      <c r="C595" s="53" t="s">
        <v>58</v>
      </c>
      <c r="D595" s="53" t="s">
        <v>97</v>
      </c>
      <c r="E595" s="22" t="str">
        <f t="shared" si="54"/>
        <v>OCTOBRE</v>
      </c>
      <c r="F595" s="55">
        <v>43018</v>
      </c>
      <c r="G595" s="55">
        <v>43020</v>
      </c>
      <c r="H595" s="22">
        <f t="shared" si="55"/>
        <v>2</v>
      </c>
      <c r="I595" s="63">
        <f t="shared" si="56"/>
        <v>14.346451612903227</v>
      </c>
      <c r="J595" s="63">
        <f t="shared" si="57"/>
        <v>33.74</v>
      </c>
      <c r="K595" s="63">
        <f t="shared" si="58"/>
        <v>28.692903225806454</v>
      </c>
      <c r="L595" s="63">
        <f t="shared" si="59"/>
        <v>38.78709677419355</v>
      </c>
      <c r="M595" s="63">
        <v>67.48</v>
      </c>
    </row>
    <row r="596" spans="1:13">
      <c r="A596" s="12" t="s">
        <v>66</v>
      </c>
      <c r="B596" s="22" t="s">
        <v>20</v>
      </c>
      <c r="C596" s="53" t="s">
        <v>58</v>
      </c>
      <c r="D596" s="53" t="s">
        <v>106</v>
      </c>
      <c r="E596" s="22" t="str">
        <f t="shared" si="54"/>
        <v>OCTOBRE</v>
      </c>
      <c r="F596" s="55">
        <v>43019</v>
      </c>
      <c r="G596" s="55">
        <v>43024</v>
      </c>
      <c r="H596" s="22">
        <f t="shared" si="55"/>
        <v>5</v>
      </c>
      <c r="I596" s="63">
        <f t="shared" si="56"/>
        <v>32.258064516129032</v>
      </c>
      <c r="J596" s="63">
        <f t="shared" si="57"/>
        <v>61.696000000000005</v>
      </c>
      <c r="K596" s="63">
        <f t="shared" si="58"/>
        <v>161.29032258064515</v>
      </c>
      <c r="L596" s="63">
        <f t="shared" si="59"/>
        <v>147.18967741935487</v>
      </c>
      <c r="M596" s="63">
        <v>308.48</v>
      </c>
    </row>
    <row r="597" spans="1:13">
      <c r="A597" s="12" t="s">
        <v>65</v>
      </c>
      <c r="B597" s="22" t="s">
        <v>20</v>
      </c>
      <c r="C597" s="53" t="s">
        <v>59</v>
      </c>
      <c r="D597" s="53" t="s">
        <v>100</v>
      </c>
      <c r="E597" s="22" t="str">
        <f t="shared" si="54"/>
        <v>OCTOBRE</v>
      </c>
      <c r="F597" s="55">
        <v>43020</v>
      </c>
      <c r="G597" s="55">
        <v>43023</v>
      </c>
      <c r="H597" s="22">
        <f t="shared" si="55"/>
        <v>3</v>
      </c>
      <c r="I597" s="63">
        <f t="shared" si="56"/>
        <v>20.833529411764708</v>
      </c>
      <c r="J597" s="63">
        <f t="shared" si="57"/>
        <v>61.04666666666666</v>
      </c>
      <c r="K597" s="63">
        <f t="shared" si="58"/>
        <v>62.500588235294124</v>
      </c>
      <c r="L597" s="63">
        <f t="shared" si="59"/>
        <v>120.63941176470587</v>
      </c>
      <c r="M597" s="63">
        <v>183.14</v>
      </c>
    </row>
    <row r="598" spans="1:13">
      <c r="A598" s="12" t="s">
        <v>68</v>
      </c>
      <c r="B598" s="22" t="s">
        <v>20</v>
      </c>
      <c r="C598" s="53" t="s">
        <v>58</v>
      </c>
      <c r="D598" s="53" t="s">
        <v>103</v>
      </c>
      <c r="E598" s="22" t="str">
        <f t="shared" si="54"/>
        <v>OCTOBRE</v>
      </c>
      <c r="F598" s="55">
        <v>43020</v>
      </c>
      <c r="G598" s="55">
        <v>43023</v>
      </c>
      <c r="H598" s="22">
        <f t="shared" si="55"/>
        <v>3</v>
      </c>
      <c r="I598" s="63">
        <f t="shared" si="56"/>
        <v>0</v>
      </c>
      <c r="J598" s="63">
        <f t="shared" si="57"/>
        <v>57.52</v>
      </c>
      <c r="K598" s="63">
        <f t="shared" si="58"/>
        <v>0</v>
      </c>
      <c r="L598" s="63">
        <f t="shared" si="59"/>
        <v>172.56</v>
      </c>
      <c r="M598" s="63">
        <v>172.56</v>
      </c>
    </row>
    <row r="599" spans="1:13">
      <c r="A599" s="12" t="s">
        <v>71</v>
      </c>
      <c r="B599" s="22" t="s">
        <v>20</v>
      </c>
      <c r="C599" s="53" t="s">
        <v>58</v>
      </c>
      <c r="D599" s="53" t="s">
        <v>82</v>
      </c>
      <c r="E599" s="22" t="str">
        <f t="shared" si="54"/>
        <v>OCTOBRE</v>
      </c>
      <c r="F599" s="55">
        <v>43020</v>
      </c>
      <c r="G599" s="55">
        <v>43025</v>
      </c>
      <c r="H599" s="22">
        <f t="shared" si="55"/>
        <v>5</v>
      </c>
      <c r="I599" s="63">
        <f t="shared" si="56"/>
        <v>0</v>
      </c>
      <c r="J599" s="63">
        <f t="shared" si="57"/>
        <v>53.212000000000003</v>
      </c>
      <c r="K599" s="63">
        <f t="shared" si="58"/>
        <v>0</v>
      </c>
      <c r="L599" s="63">
        <f t="shared" si="59"/>
        <v>266.06</v>
      </c>
      <c r="M599" s="63">
        <v>266.06</v>
      </c>
    </row>
    <row r="600" spans="1:13">
      <c r="A600" s="12" t="s">
        <v>79</v>
      </c>
      <c r="B600" s="22" t="s">
        <v>20</v>
      </c>
      <c r="C600" s="53" t="s">
        <v>58</v>
      </c>
      <c r="D600" s="53" t="s">
        <v>104</v>
      </c>
      <c r="E600" s="22" t="str">
        <f t="shared" si="54"/>
        <v>OCTOBRE</v>
      </c>
      <c r="F600" s="55">
        <v>43020</v>
      </c>
      <c r="G600" s="55">
        <v>43023</v>
      </c>
      <c r="H600" s="22">
        <f t="shared" si="55"/>
        <v>3</v>
      </c>
      <c r="I600" s="63">
        <f t="shared" si="56"/>
        <v>0</v>
      </c>
      <c r="J600" s="63">
        <f t="shared" si="57"/>
        <v>59.446666666666665</v>
      </c>
      <c r="K600" s="63">
        <f t="shared" si="58"/>
        <v>0</v>
      </c>
      <c r="L600" s="63">
        <f t="shared" si="59"/>
        <v>178.34</v>
      </c>
      <c r="M600" s="63">
        <v>178.34</v>
      </c>
    </row>
    <row r="601" spans="1:13">
      <c r="A601" s="12" t="s">
        <v>72</v>
      </c>
      <c r="B601" s="22" t="s">
        <v>20</v>
      </c>
      <c r="C601" s="53" t="s">
        <v>59</v>
      </c>
      <c r="D601" s="53" t="s">
        <v>101</v>
      </c>
      <c r="E601" s="22" t="str">
        <f t="shared" si="54"/>
        <v>OCTOBRE</v>
      </c>
      <c r="F601" s="55">
        <v>43020</v>
      </c>
      <c r="G601" s="55">
        <v>43023</v>
      </c>
      <c r="H601" s="22">
        <f t="shared" si="55"/>
        <v>3</v>
      </c>
      <c r="I601" s="63">
        <f t="shared" si="56"/>
        <v>14.346451612903227</v>
      </c>
      <c r="J601" s="63">
        <f t="shared" si="57"/>
        <v>89.653333333333322</v>
      </c>
      <c r="K601" s="63">
        <f t="shared" si="58"/>
        <v>43.039354838709684</v>
      </c>
      <c r="L601" s="63">
        <f t="shared" si="59"/>
        <v>225.92064516129028</v>
      </c>
      <c r="M601" s="63">
        <v>268.95999999999998</v>
      </c>
    </row>
    <row r="602" spans="1:13">
      <c r="A602" s="12" t="s">
        <v>76</v>
      </c>
      <c r="B602" s="22" t="s">
        <v>20</v>
      </c>
      <c r="C602" s="53" t="s">
        <v>59</v>
      </c>
      <c r="D602" s="53" t="s">
        <v>102</v>
      </c>
      <c r="E602" s="22" t="str">
        <f t="shared" si="54"/>
        <v>OCTOBRE</v>
      </c>
      <c r="F602" s="55">
        <v>43020</v>
      </c>
      <c r="G602" s="55">
        <v>43023</v>
      </c>
      <c r="H602" s="22">
        <f t="shared" si="55"/>
        <v>3</v>
      </c>
      <c r="I602" s="63">
        <f t="shared" si="56"/>
        <v>11.290322580645162</v>
      </c>
      <c r="J602" s="63">
        <f t="shared" si="57"/>
        <v>49.526666666666671</v>
      </c>
      <c r="K602" s="63">
        <f t="shared" si="58"/>
        <v>33.870967741935488</v>
      </c>
      <c r="L602" s="63">
        <f t="shared" si="59"/>
        <v>114.70903225806452</v>
      </c>
      <c r="M602" s="63">
        <v>148.58000000000001</v>
      </c>
    </row>
    <row r="603" spans="1:13">
      <c r="A603" s="12" t="s">
        <v>63</v>
      </c>
      <c r="B603" s="22" t="s">
        <v>20</v>
      </c>
      <c r="C603" s="53" t="s">
        <v>58</v>
      </c>
      <c r="D603" s="53" t="s">
        <v>105</v>
      </c>
      <c r="E603" s="22" t="str">
        <f t="shared" si="54"/>
        <v>OCTOBRE</v>
      </c>
      <c r="F603" s="55">
        <v>43021</v>
      </c>
      <c r="G603" s="55">
        <v>43024</v>
      </c>
      <c r="H603" s="22">
        <f t="shared" si="55"/>
        <v>3</v>
      </c>
      <c r="I603" s="63">
        <f t="shared" si="56"/>
        <v>0</v>
      </c>
      <c r="J603" s="63">
        <f t="shared" si="57"/>
        <v>49.806666666666665</v>
      </c>
      <c r="K603" s="63">
        <f t="shared" si="58"/>
        <v>0</v>
      </c>
      <c r="L603" s="63">
        <f t="shared" si="59"/>
        <v>149.41999999999999</v>
      </c>
      <c r="M603" s="63">
        <v>149.41999999999999</v>
      </c>
    </row>
    <row r="604" spans="1:13">
      <c r="A604" s="12" t="s">
        <v>70</v>
      </c>
      <c r="B604" s="22" t="s">
        <v>20</v>
      </c>
      <c r="C604" s="53" t="s">
        <v>59</v>
      </c>
      <c r="D604" s="53" t="s">
        <v>107</v>
      </c>
      <c r="E604" s="22" t="str">
        <f t="shared" si="54"/>
        <v>OCTOBRE</v>
      </c>
      <c r="F604" s="55">
        <v>43022</v>
      </c>
      <c r="G604" s="55">
        <v>43025</v>
      </c>
      <c r="H604" s="22">
        <f t="shared" si="55"/>
        <v>3</v>
      </c>
      <c r="I604" s="63">
        <f t="shared" si="56"/>
        <v>0</v>
      </c>
      <c r="J604" s="63">
        <f t="shared" si="57"/>
        <v>57.52</v>
      </c>
      <c r="K604" s="63">
        <f t="shared" si="58"/>
        <v>0</v>
      </c>
      <c r="L604" s="63">
        <f t="shared" si="59"/>
        <v>172.56</v>
      </c>
      <c r="M604" s="63">
        <v>172.56</v>
      </c>
    </row>
    <row r="605" spans="1:13">
      <c r="A605" s="12" t="s">
        <v>65</v>
      </c>
      <c r="B605" s="22" t="s">
        <v>20</v>
      </c>
      <c r="C605" s="53" t="s">
        <v>57</v>
      </c>
      <c r="D605" s="53" t="s">
        <v>90</v>
      </c>
      <c r="E605" s="22" t="str">
        <f t="shared" si="54"/>
        <v>OCTOBRE</v>
      </c>
      <c r="F605" s="55">
        <v>43023</v>
      </c>
      <c r="G605" s="55">
        <v>43028</v>
      </c>
      <c r="H605" s="22">
        <f t="shared" si="55"/>
        <v>5</v>
      </c>
      <c r="I605" s="63">
        <f t="shared" si="56"/>
        <v>20.833529411764708</v>
      </c>
      <c r="J605" s="63">
        <f t="shared" si="57"/>
        <v>50.128</v>
      </c>
      <c r="K605" s="63">
        <f t="shared" si="58"/>
        <v>104.16764705882355</v>
      </c>
      <c r="L605" s="63">
        <f t="shared" si="59"/>
        <v>146.47235294117644</v>
      </c>
      <c r="M605" s="63">
        <v>250.64</v>
      </c>
    </row>
    <row r="606" spans="1:13">
      <c r="A606" s="12" t="s">
        <v>63</v>
      </c>
      <c r="B606" s="22" t="s">
        <v>20</v>
      </c>
      <c r="C606" s="53" t="s">
        <v>58</v>
      </c>
      <c r="D606" s="53" t="s">
        <v>89</v>
      </c>
      <c r="E606" s="22" t="str">
        <f t="shared" si="54"/>
        <v>OCTOBRE</v>
      </c>
      <c r="F606" s="55">
        <v>43024</v>
      </c>
      <c r="G606" s="55">
        <v>43028</v>
      </c>
      <c r="H606" s="22">
        <f t="shared" si="55"/>
        <v>4</v>
      </c>
      <c r="I606" s="63">
        <f t="shared" si="56"/>
        <v>0</v>
      </c>
      <c r="J606" s="63">
        <f t="shared" si="57"/>
        <v>48.2</v>
      </c>
      <c r="K606" s="63">
        <f t="shared" si="58"/>
        <v>0</v>
      </c>
      <c r="L606" s="63">
        <f t="shared" si="59"/>
        <v>192.8</v>
      </c>
      <c r="M606" s="63">
        <v>192.8</v>
      </c>
    </row>
    <row r="607" spans="1:13">
      <c r="A607" s="12" t="s">
        <v>68</v>
      </c>
      <c r="B607" s="22" t="s">
        <v>20</v>
      </c>
      <c r="C607" s="53" t="s">
        <v>58</v>
      </c>
      <c r="D607" s="53" t="s">
        <v>85</v>
      </c>
      <c r="E607" s="22" t="str">
        <f t="shared" si="54"/>
        <v>OCTOBRE</v>
      </c>
      <c r="F607" s="55">
        <v>43024</v>
      </c>
      <c r="G607" s="55">
        <v>43026</v>
      </c>
      <c r="H607" s="22">
        <f t="shared" si="55"/>
        <v>2</v>
      </c>
      <c r="I607" s="63">
        <f t="shared" si="56"/>
        <v>0</v>
      </c>
      <c r="J607" s="63">
        <f t="shared" si="57"/>
        <v>59.284999999999997</v>
      </c>
      <c r="K607" s="63">
        <f t="shared" si="58"/>
        <v>0</v>
      </c>
      <c r="L607" s="63">
        <f t="shared" si="59"/>
        <v>118.57</v>
      </c>
      <c r="M607" s="63">
        <v>118.57</v>
      </c>
    </row>
    <row r="608" spans="1:13">
      <c r="A608" s="12" t="s">
        <v>79</v>
      </c>
      <c r="B608" s="22" t="s">
        <v>20</v>
      </c>
      <c r="C608" s="53" t="s">
        <v>59</v>
      </c>
      <c r="D608" s="53" t="s">
        <v>84</v>
      </c>
      <c r="E608" s="22" t="str">
        <f t="shared" si="54"/>
        <v>OCTOBRE</v>
      </c>
      <c r="F608" s="55">
        <v>43024</v>
      </c>
      <c r="G608" s="55">
        <v>43026</v>
      </c>
      <c r="H608" s="22">
        <f t="shared" si="55"/>
        <v>2</v>
      </c>
      <c r="I608" s="63">
        <f t="shared" si="56"/>
        <v>0</v>
      </c>
      <c r="J608" s="63">
        <f t="shared" si="57"/>
        <v>48.555</v>
      </c>
      <c r="K608" s="63">
        <f t="shared" si="58"/>
        <v>0</v>
      </c>
      <c r="L608" s="63">
        <f t="shared" si="59"/>
        <v>97.11</v>
      </c>
      <c r="M608" s="63">
        <v>97.11</v>
      </c>
    </row>
    <row r="609" spans="1:13">
      <c r="A609" s="12" t="s">
        <v>72</v>
      </c>
      <c r="B609" s="22" t="s">
        <v>20</v>
      </c>
      <c r="C609" s="53" t="s">
        <v>59</v>
      </c>
      <c r="D609" s="53" t="s">
        <v>87</v>
      </c>
      <c r="E609" s="22" t="str">
        <f t="shared" si="54"/>
        <v>OCTOBRE</v>
      </c>
      <c r="F609" s="55">
        <v>43024</v>
      </c>
      <c r="G609" s="55">
        <v>43028</v>
      </c>
      <c r="H609" s="22">
        <f t="shared" si="55"/>
        <v>4</v>
      </c>
      <c r="I609" s="63">
        <f t="shared" si="56"/>
        <v>14.346451612903227</v>
      </c>
      <c r="J609" s="63">
        <f t="shared" si="57"/>
        <v>84</v>
      </c>
      <c r="K609" s="63">
        <f t="shared" si="58"/>
        <v>57.385806451612908</v>
      </c>
      <c r="L609" s="63">
        <f t="shared" si="59"/>
        <v>278.61419354838711</v>
      </c>
      <c r="M609" s="63">
        <v>336</v>
      </c>
    </row>
    <row r="610" spans="1:13">
      <c r="A610" s="12" t="s">
        <v>76</v>
      </c>
      <c r="B610" s="22" t="s">
        <v>20</v>
      </c>
      <c r="C610" s="53" t="s">
        <v>59</v>
      </c>
      <c r="D610" s="53" t="s">
        <v>86</v>
      </c>
      <c r="E610" s="22" t="str">
        <f t="shared" si="54"/>
        <v>OCTOBRE</v>
      </c>
      <c r="F610" s="55">
        <v>43024</v>
      </c>
      <c r="G610" s="55">
        <v>43028</v>
      </c>
      <c r="H610" s="22">
        <f t="shared" si="55"/>
        <v>4</v>
      </c>
      <c r="I610" s="63">
        <f t="shared" si="56"/>
        <v>11.290322580645162</v>
      </c>
      <c r="J610" s="63">
        <f t="shared" si="57"/>
        <v>39.087499999999999</v>
      </c>
      <c r="K610" s="63">
        <f t="shared" si="58"/>
        <v>45.161290322580648</v>
      </c>
      <c r="L610" s="63">
        <f t="shared" si="59"/>
        <v>111.18870967741935</v>
      </c>
      <c r="M610" s="63">
        <v>156.35</v>
      </c>
    </row>
    <row r="611" spans="1:13">
      <c r="A611" s="12" t="s">
        <v>70</v>
      </c>
      <c r="B611" s="22" t="s">
        <v>20</v>
      </c>
      <c r="C611" s="53" t="s">
        <v>58</v>
      </c>
      <c r="D611" s="53" t="s">
        <v>88</v>
      </c>
      <c r="E611" s="22" t="str">
        <f t="shared" si="54"/>
        <v>OCTOBRE</v>
      </c>
      <c r="F611" s="55">
        <v>43025</v>
      </c>
      <c r="G611" s="55">
        <v>43028</v>
      </c>
      <c r="H611" s="22">
        <f t="shared" si="55"/>
        <v>3</v>
      </c>
      <c r="I611" s="63">
        <f t="shared" si="56"/>
        <v>0</v>
      </c>
      <c r="J611" s="63">
        <f t="shared" si="57"/>
        <v>51.736666666666672</v>
      </c>
      <c r="K611" s="63">
        <f t="shared" si="58"/>
        <v>0</v>
      </c>
      <c r="L611" s="63">
        <f t="shared" si="59"/>
        <v>155.21</v>
      </c>
      <c r="M611" s="63">
        <v>155.21</v>
      </c>
    </row>
    <row r="612" spans="1:13">
      <c r="A612" s="12" t="s">
        <v>79</v>
      </c>
      <c r="B612" s="22" t="s">
        <v>20</v>
      </c>
      <c r="C612" s="53" t="s">
        <v>58</v>
      </c>
      <c r="D612" s="53" t="s">
        <v>91</v>
      </c>
      <c r="E612" s="22" t="str">
        <f t="shared" si="54"/>
        <v>OCTOBRE</v>
      </c>
      <c r="F612" s="55">
        <v>43026</v>
      </c>
      <c r="G612" s="55">
        <v>43029</v>
      </c>
      <c r="H612" s="22">
        <f t="shared" si="55"/>
        <v>3</v>
      </c>
      <c r="I612" s="63">
        <f t="shared" si="56"/>
        <v>0</v>
      </c>
      <c r="J612" s="63">
        <f t="shared" si="57"/>
        <v>44.986666666666672</v>
      </c>
      <c r="K612" s="63">
        <f t="shared" si="58"/>
        <v>0</v>
      </c>
      <c r="L612" s="63">
        <f t="shared" si="59"/>
        <v>134.96</v>
      </c>
      <c r="M612" s="63">
        <v>134.96</v>
      </c>
    </row>
    <row r="613" spans="1:13">
      <c r="A613" s="12" t="s">
        <v>66</v>
      </c>
      <c r="B613" s="22" t="s">
        <v>20</v>
      </c>
      <c r="C613" s="53" t="s">
        <v>58</v>
      </c>
      <c r="D613" s="53" t="s">
        <v>93</v>
      </c>
      <c r="E613" s="22" t="str">
        <f t="shared" si="54"/>
        <v>OCTOBRE</v>
      </c>
      <c r="F613" s="55">
        <v>43027</v>
      </c>
      <c r="G613" s="55">
        <v>43030</v>
      </c>
      <c r="H613" s="22">
        <f t="shared" si="55"/>
        <v>3</v>
      </c>
      <c r="I613" s="63">
        <f t="shared" si="56"/>
        <v>32.258064516129032</v>
      </c>
      <c r="J613" s="63">
        <f t="shared" si="57"/>
        <v>60.41</v>
      </c>
      <c r="K613" s="63">
        <f t="shared" si="58"/>
        <v>96.774193548387103</v>
      </c>
      <c r="L613" s="63">
        <f t="shared" si="59"/>
        <v>84.455806451612887</v>
      </c>
      <c r="M613" s="63">
        <v>181.23</v>
      </c>
    </row>
    <row r="614" spans="1:13">
      <c r="A614" s="12" t="s">
        <v>74</v>
      </c>
      <c r="B614" s="22" t="s">
        <v>20</v>
      </c>
      <c r="C614" s="53" t="s">
        <v>58</v>
      </c>
      <c r="D614" s="53" t="s">
        <v>99</v>
      </c>
      <c r="E614" s="22" t="str">
        <f t="shared" si="54"/>
        <v>OCTOBRE</v>
      </c>
      <c r="F614" s="55">
        <v>43027</v>
      </c>
      <c r="G614" s="55">
        <v>43032</v>
      </c>
      <c r="H614" s="22">
        <f t="shared" si="55"/>
        <v>5</v>
      </c>
      <c r="I614" s="63">
        <f t="shared" si="56"/>
        <v>10</v>
      </c>
      <c r="J614" s="63">
        <f t="shared" si="57"/>
        <v>46.08</v>
      </c>
      <c r="K614" s="63">
        <f t="shared" si="58"/>
        <v>50</v>
      </c>
      <c r="L614" s="63">
        <f t="shared" si="59"/>
        <v>180.4</v>
      </c>
      <c r="M614" s="63">
        <v>230.4</v>
      </c>
    </row>
    <row r="615" spans="1:13">
      <c r="A615" s="12" t="s">
        <v>70</v>
      </c>
      <c r="B615" s="22" t="s">
        <v>20</v>
      </c>
      <c r="C615" s="53" t="s">
        <v>57</v>
      </c>
      <c r="D615" s="53" t="s">
        <v>94</v>
      </c>
      <c r="E615" s="22" t="str">
        <f t="shared" si="54"/>
        <v>OCTOBRE</v>
      </c>
      <c r="F615" s="55">
        <v>43028</v>
      </c>
      <c r="G615" s="55">
        <v>43031</v>
      </c>
      <c r="H615" s="22">
        <f t="shared" si="55"/>
        <v>3</v>
      </c>
      <c r="I615" s="63">
        <f t="shared" si="56"/>
        <v>0</v>
      </c>
      <c r="J615" s="63">
        <f t="shared" si="57"/>
        <v>23.136666666666667</v>
      </c>
      <c r="K615" s="63">
        <f t="shared" si="58"/>
        <v>0</v>
      </c>
      <c r="L615" s="63">
        <f t="shared" si="59"/>
        <v>69.41</v>
      </c>
      <c r="M615" s="63">
        <v>69.41</v>
      </c>
    </row>
    <row r="616" spans="1:13">
      <c r="A616" s="12" t="s">
        <v>72</v>
      </c>
      <c r="B616" s="22" t="s">
        <v>20</v>
      </c>
      <c r="C616" s="53" t="s">
        <v>58</v>
      </c>
      <c r="D616" s="53" t="s">
        <v>92</v>
      </c>
      <c r="E616" s="22" t="str">
        <f t="shared" si="54"/>
        <v>OCTOBRE</v>
      </c>
      <c r="F616" s="55">
        <v>43028</v>
      </c>
      <c r="G616" s="55">
        <v>43030</v>
      </c>
      <c r="H616" s="22">
        <f t="shared" si="55"/>
        <v>2</v>
      </c>
      <c r="I616" s="63">
        <f t="shared" si="56"/>
        <v>14.346451612903227</v>
      </c>
      <c r="J616" s="63">
        <f t="shared" si="57"/>
        <v>78.564999999999998</v>
      </c>
      <c r="K616" s="63">
        <f t="shared" si="58"/>
        <v>28.692903225806454</v>
      </c>
      <c r="L616" s="63">
        <f t="shared" si="59"/>
        <v>128.43709677419355</v>
      </c>
      <c r="M616" s="63">
        <v>157.13</v>
      </c>
    </row>
    <row r="617" spans="1:13">
      <c r="A617" s="12" t="s">
        <v>76</v>
      </c>
      <c r="B617" s="22" t="s">
        <v>20</v>
      </c>
      <c r="C617" s="53" t="s">
        <v>59</v>
      </c>
      <c r="D617" s="53" t="s">
        <v>96</v>
      </c>
      <c r="E617" s="22" t="str">
        <f t="shared" si="54"/>
        <v>OCTOBRE</v>
      </c>
      <c r="F617" s="55">
        <v>43028</v>
      </c>
      <c r="G617" s="55">
        <v>43032</v>
      </c>
      <c r="H617" s="22">
        <f t="shared" si="55"/>
        <v>4</v>
      </c>
      <c r="I617" s="63">
        <f t="shared" si="56"/>
        <v>11.290322580645162</v>
      </c>
      <c r="J617" s="63">
        <f t="shared" si="57"/>
        <v>35.6875</v>
      </c>
      <c r="K617" s="63">
        <f t="shared" si="58"/>
        <v>45.161290322580648</v>
      </c>
      <c r="L617" s="63">
        <f t="shared" si="59"/>
        <v>97.588709677419359</v>
      </c>
      <c r="M617" s="63">
        <v>142.75</v>
      </c>
    </row>
    <row r="618" spans="1:13">
      <c r="A618" s="12" t="s">
        <v>63</v>
      </c>
      <c r="B618" s="22" t="s">
        <v>20</v>
      </c>
      <c r="C618" s="53" t="s">
        <v>59</v>
      </c>
      <c r="D618" s="53" t="s">
        <v>98</v>
      </c>
      <c r="E618" s="22" t="str">
        <f t="shared" si="54"/>
        <v>OCTOBRE</v>
      </c>
      <c r="F618" s="55">
        <v>43029</v>
      </c>
      <c r="G618" s="55">
        <v>43032</v>
      </c>
      <c r="H618" s="22">
        <f t="shared" si="55"/>
        <v>3</v>
      </c>
      <c r="I618" s="63">
        <f t="shared" si="56"/>
        <v>0</v>
      </c>
      <c r="J618" s="63">
        <f t="shared" si="57"/>
        <v>43.699999999999996</v>
      </c>
      <c r="K618" s="63">
        <f t="shared" si="58"/>
        <v>0</v>
      </c>
      <c r="L618" s="63">
        <f t="shared" si="59"/>
        <v>131.1</v>
      </c>
      <c r="M618" s="63">
        <v>131.1</v>
      </c>
    </row>
    <row r="619" spans="1:13">
      <c r="A619" s="12" t="s">
        <v>65</v>
      </c>
      <c r="B619" s="22" t="s">
        <v>20</v>
      </c>
      <c r="C619" s="53" t="s">
        <v>59</v>
      </c>
      <c r="D619" s="53" t="s">
        <v>97</v>
      </c>
      <c r="E619" s="22" t="str">
        <f t="shared" si="54"/>
        <v>OCTOBRE</v>
      </c>
      <c r="F619" s="55">
        <v>43029</v>
      </c>
      <c r="G619" s="55">
        <v>43032</v>
      </c>
      <c r="H619" s="22">
        <f t="shared" si="55"/>
        <v>3</v>
      </c>
      <c r="I619" s="63">
        <f t="shared" si="56"/>
        <v>20.833529411764708</v>
      </c>
      <c r="J619" s="63">
        <f t="shared" si="57"/>
        <v>55.913333333333334</v>
      </c>
      <c r="K619" s="63">
        <f t="shared" si="58"/>
        <v>62.500588235294124</v>
      </c>
      <c r="L619" s="63">
        <f t="shared" si="59"/>
        <v>105.23941176470589</v>
      </c>
      <c r="M619" s="63">
        <v>167.74</v>
      </c>
    </row>
    <row r="620" spans="1:13">
      <c r="A620" s="12" t="s">
        <v>70</v>
      </c>
      <c r="B620" s="22" t="s">
        <v>20</v>
      </c>
      <c r="C620" s="53" t="s">
        <v>58</v>
      </c>
      <c r="D620" s="53" t="s">
        <v>102</v>
      </c>
      <c r="E620" s="22" t="str">
        <f t="shared" si="54"/>
        <v>OCTOBRE</v>
      </c>
      <c r="F620" s="55">
        <v>43029</v>
      </c>
      <c r="G620" s="55">
        <v>43034</v>
      </c>
      <c r="H620" s="22">
        <f t="shared" si="55"/>
        <v>5</v>
      </c>
      <c r="I620" s="63">
        <f t="shared" si="56"/>
        <v>0</v>
      </c>
      <c r="J620" s="63">
        <f t="shared" si="57"/>
        <v>48.585999999999999</v>
      </c>
      <c r="K620" s="63">
        <f t="shared" si="58"/>
        <v>0</v>
      </c>
      <c r="L620" s="63">
        <f t="shared" si="59"/>
        <v>242.93</v>
      </c>
      <c r="M620" s="63">
        <v>242.93</v>
      </c>
    </row>
    <row r="621" spans="1:13">
      <c r="A621" s="12" t="s">
        <v>79</v>
      </c>
      <c r="B621" s="22" t="s">
        <v>20</v>
      </c>
      <c r="C621" s="53" t="s">
        <v>58</v>
      </c>
      <c r="D621" s="53" t="s">
        <v>95</v>
      </c>
      <c r="E621" s="22" t="str">
        <f t="shared" si="54"/>
        <v>OCTOBRE</v>
      </c>
      <c r="F621" s="55">
        <v>43029</v>
      </c>
      <c r="G621" s="55">
        <v>43031</v>
      </c>
      <c r="H621" s="22">
        <f t="shared" si="55"/>
        <v>2</v>
      </c>
      <c r="I621" s="63">
        <f t="shared" si="56"/>
        <v>0</v>
      </c>
      <c r="J621" s="63">
        <f t="shared" si="57"/>
        <v>66.034999999999997</v>
      </c>
      <c r="K621" s="63">
        <f t="shared" si="58"/>
        <v>0</v>
      </c>
      <c r="L621" s="63">
        <f t="shared" si="59"/>
        <v>132.07</v>
      </c>
      <c r="M621" s="63">
        <v>132.07</v>
      </c>
    </row>
    <row r="622" spans="1:13">
      <c r="A622" s="12" t="s">
        <v>66</v>
      </c>
      <c r="B622" s="22" t="s">
        <v>20</v>
      </c>
      <c r="C622" s="53" t="s">
        <v>58</v>
      </c>
      <c r="D622" s="53" t="s">
        <v>101</v>
      </c>
      <c r="E622" s="22" t="str">
        <f t="shared" si="54"/>
        <v>OCTOBRE</v>
      </c>
      <c r="F622" s="55">
        <v>43030</v>
      </c>
      <c r="G622" s="55">
        <v>43033</v>
      </c>
      <c r="H622" s="22">
        <f t="shared" si="55"/>
        <v>3</v>
      </c>
      <c r="I622" s="63">
        <f t="shared" si="56"/>
        <v>32.258064516129032</v>
      </c>
      <c r="J622" s="63">
        <f t="shared" si="57"/>
        <v>49.806666666666665</v>
      </c>
      <c r="K622" s="63">
        <f t="shared" si="58"/>
        <v>96.774193548387103</v>
      </c>
      <c r="L622" s="63">
        <f t="shared" si="59"/>
        <v>52.645806451612884</v>
      </c>
      <c r="M622" s="63">
        <v>149.41999999999999</v>
      </c>
    </row>
    <row r="623" spans="1:13">
      <c r="A623" s="12" t="s">
        <v>72</v>
      </c>
      <c r="B623" s="22" t="s">
        <v>20</v>
      </c>
      <c r="C623" s="53" t="s">
        <v>58</v>
      </c>
      <c r="D623" s="53" t="s">
        <v>100</v>
      </c>
      <c r="E623" s="22" t="str">
        <f t="shared" si="54"/>
        <v>OCTOBRE</v>
      </c>
      <c r="F623" s="55">
        <v>43030</v>
      </c>
      <c r="G623" s="55">
        <v>43033</v>
      </c>
      <c r="H623" s="22">
        <f t="shared" si="55"/>
        <v>3</v>
      </c>
      <c r="I623" s="63">
        <f t="shared" si="56"/>
        <v>14.346451612903227</v>
      </c>
      <c r="J623" s="63">
        <f t="shared" si="57"/>
        <v>74.226666666666674</v>
      </c>
      <c r="K623" s="63">
        <f t="shared" si="58"/>
        <v>43.039354838709684</v>
      </c>
      <c r="L623" s="63">
        <f t="shared" si="59"/>
        <v>179.64064516129031</v>
      </c>
      <c r="M623" s="63">
        <v>222.68</v>
      </c>
    </row>
    <row r="624" spans="1:13">
      <c r="A624" s="12" t="s">
        <v>63</v>
      </c>
      <c r="B624" s="22" t="s">
        <v>20</v>
      </c>
      <c r="C624" s="53" t="s">
        <v>58</v>
      </c>
      <c r="D624" s="53" t="s">
        <v>107</v>
      </c>
      <c r="E624" s="22" t="str">
        <f t="shared" si="54"/>
        <v>OCTOBRE</v>
      </c>
      <c r="F624" s="55">
        <v>43032</v>
      </c>
      <c r="G624" s="55">
        <v>43036</v>
      </c>
      <c r="H624" s="22">
        <f t="shared" si="55"/>
        <v>4</v>
      </c>
      <c r="I624" s="63">
        <f t="shared" si="56"/>
        <v>0</v>
      </c>
      <c r="J624" s="63">
        <f t="shared" si="57"/>
        <v>46.512500000000003</v>
      </c>
      <c r="K624" s="63">
        <f t="shared" si="58"/>
        <v>0</v>
      </c>
      <c r="L624" s="63">
        <f t="shared" si="59"/>
        <v>186.05</v>
      </c>
      <c r="M624" s="63">
        <v>186.05</v>
      </c>
    </row>
    <row r="625" spans="1:13">
      <c r="A625" s="12" t="s">
        <v>65</v>
      </c>
      <c r="B625" s="22" t="s">
        <v>20</v>
      </c>
      <c r="C625" s="53" t="s">
        <v>58</v>
      </c>
      <c r="D625" s="53" t="s">
        <v>103</v>
      </c>
      <c r="E625" s="22" t="str">
        <f t="shared" si="54"/>
        <v>OCTOBRE</v>
      </c>
      <c r="F625" s="55">
        <v>43032</v>
      </c>
      <c r="G625" s="55">
        <v>43035</v>
      </c>
      <c r="H625" s="22">
        <f t="shared" si="55"/>
        <v>3</v>
      </c>
      <c r="I625" s="63">
        <f t="shared" si="56"/>
        <v>20.833529411764708</v>
      </c>
      <c r="J625" s="63">
        <f t="shared" si="57"/>
        <v>55.27</v>
      </c>
      <c r="K625" s="63">
        <f t="shared" si="58"/>
        <v>62.500588235294124</v>
      </c>
      <c r="L625" s="63">
        <f t="shared" si="59"/>
        <v>103.30941176470589</v>
      </c>
      <c r="M625" s="63">
        <v>165.81</v>
      </c>
    </row>
    <row r="626" spans="1:13">
      <c r="A626" s="12" t="s">
        <v>68</v>
      </c>
      <c r="B626" s="22" t="s">
        <v>20</v>
      </c>
      <c r="C626" s="53" t="s">
        <v>59</v>
      </c>
      <c r="D626" s="53" t="s">
        <v>105</v>
      </c>
      <c r="E626" s="22" t="str">
        <f t="shared" si="54"/>
        <v>OCTOBRE</v>
      </c>
      <c r="F626" s="55">
        <v>43032</v>
      </c>
      <c r="G626" s="55">
        <v>43035</v>
      </c>
      <c r="H626" s="22">
        <f t="shared" si="55"/>
        <v>3</v>
      </c>
      <c r="I626" s="63">
        <f t="shared" si="56"/>
        <v>0</v>
      </c>
      <c r="J626" s="63">
        <f t="shared" si="57"/>
        <v>48.553333333333335</v>
      </c>
      <c r="K626" s="63">
        <f t="shared" si="58"/>
        <v>0</v>
      </c>
      <c r="L626" s="63">
        <f t="shared" si="59"/>
        <v>145.66</v>
      </c>
      <c r="M626" s="63">
        <v>145.66</v>
      </c>
    </row>
    <row r="627" spans="1:13">
      <c r="A627" s="12" t="s">
        <v>76</v>
      </c>
      <c r="B627" s="22" t="s">
        <v>20</v>
      </c>
      <c r="C627" s="53" t="s">
        <v>59</v>
      </c>
      <c r="D627" s="53" t="s">
        <v>106</v>
      </c>
      <c r="E627" s="22" t="str">
        <f t="shared" si="54"/>
        <v>OCTOBRE</v>
      </c>
      <c r="F627" s="55">
        <v>43032</v>
      </c>
      <c r="G627" s="55">
        <v>43035</v>
      </c>
      <c r="H627" s="22">
        <f t="shared" si="55"/>
        <v>3</v>
      </c>
      <c r="I627" s="63">
        <f t="shared" si="56"/>
        <v>11.290322580645162</v>
      </c>
      <c r="J627" s="63">
        <f t="shared" si="57"/>
        <v>29.133333333333336</v>
      </c>
      <c r="K627" s="63">
        <f t="shared" si="58"/>
        <v>33.870967741935488</v>
      </c>
      <c r="L627" s="63">
        <f t="shared" si="59"/>
        <v>53.529032258064518</v>
      </c>
      <c r="M627" s="63">
        <v>87.4</v>
      </c>
    </row>
    <row r="628" spans="1:13">
      <c r="A628" s="12" t="s">
        <v>66</v>
      </c>
      <c r="B628" s="22" t="s">
        <v>20</v>
      </c>
      <c r="C628" s="53" t="s">
        <v>59</v>
      </c>
      <c r="D628" s="53" t="s">
        <v>87</v>
      </c>
      <c r="E628" s="22" t="str">
        <f t="shared" si="54"/>
        <v>OCTOBRE</v>
      </c>
      <c r="F628" s="55">
        <v>43033</v>
      </c>
      <c r="G628" s="55">
        <v>43039</v>
      </c>
      <c r="H628" s="22">
        <f t="shared" si="55"/>
        <v>6</v>
      </c>
      <c r="I628" s="63">
        <f t="shared" si="56"/>
        <v>32.258064516129032</v>
      </c>
      <c r="J628" s="63">
        <f t="shared" si="57"/>
        <v>48.521666666666668</v>
      </c>
      <c r="K628" s="63">
        <f t="shared" si="58"/>
        <v>193.54838709677421</v>
      </c>
      <c r="L628" s="63">
        <f t="shared" si="59"/>
        <v>97.581612903225789</v>
      </c>
      <c r="M628" s="63">
        <v>291.13</v>
      </c>
    </row>
    <row r="629" spans="1:13">
      <c r="A629" s="12" t="s">
        <v>72</v>
      </c>
      <c r="B629" s="22" t="s">
        <v>20</v>
      </c>
      <c r="C629" s="53" t="s">
        <v>57</v>
      </c>
      <c r="D629" s="53" t="s">
        <v>110</v>
      </c>
      <c r="E629" s="22" t="str">
        <f t="shared" si="54"/>
        <v>OCTOBRE</v>
      </c>
      <c r="F629" s="55">
        <v>43033</v>
      </c>
      <c r="G629" s="55">
        <v>43038</v>
      </c>
      <c r="H629" s="22">
        <f t="shared" si="55"/>
        <v>5</v>
      </c>
      <c r="I629" s="63">
        <f t="shared" si="56"/>
        <v>14.346451612903227</v>
      </c>
      <c r="J629" s="63">
        <f t="shared" si="57"/>
        <v>81.748000000000005</v>
      </c>
      <c r="K629" s="63">
        <f t="shared" si="58"/>
        <v>71.732258064516131</v>
      </c>
      <c r="L629" s="63">
        <f t="shared" si="59"/>
        <v>337.00774193548386</v>
      </c>
      <c r="M629" s="63">
        <v>408.74</v>
      </c>
    </row>
    <row r="630" spans="1:13">
      <c r="A630" s="12" t="s">
        <v>74</v>
      </c>
      <c r="B630" s="22" t="s">
        <v>20</v>
      </c>
      <c r="C630" s="53" t="s">
        <v>58</v>
      </c>
      <c r="D630" s="53" t="s">
        <v>104</v>
      </c>
      <c r="E630" s="22" t="str">
        <f t="shared" si="54"/>
        <v>OCTOBRE</v>
      </c>
      <c r="F630" s="55">
        <v>43033</v>
      </c>
      <c r="G630" s="55">
        <v>43035</v>
      </c>
      <c r="H630" s="22">
        <f t="shared" si="55"/>
        <v>2</v>
      </c>
      <c r="I630" s="63">
        <f t="shared" si="56"/>
        <v>10</v>
      </c>
      <c r="J630" s="63">
        <f t="shared" si="57"/>
        <v>51.575000000000003</v>
      </c>
      <c r="K630" s="63">
        <f t="shared" si="58"/>
        <v>20</v>
      </c>
      <c r="L630" s="63">
        <f t="shared" si="59"/>
        <v>83.15</v>
      </c>
      <c r="M630" s="63">
        <v>103.15</v>
      </c>
    </row>
    <row r="631" spans="1:13">
      <c r="A631" s="12" t="s">
        <v>70</v>
      </c>
      <c r="B631" s="22" t="s">
        <v>20</v>
      </c>
      <c r="C631" s="53" t="s">
        <v>59</v>
      </c>
      <c r="D631" s="53" t="s">
        <v>83</v>
      </c>
      <c r="E631" s="22" t="str">
        <f t="shared" si="54"/>
        <v>OCTOBRE</v>
      </c>
      <c r="F631" s="55">
        <v>43034</v>
      </c>
      <c r="G631" s="55">
        <v>43037</v>
      </c>
      <c r="H631" s="22">
        <f t="shared" si="55"/>
        <v>3</v>
      </c>
      <c r="I631" s="63">
        <f t="shared" si="56"/>
        <v>0</v>
      </c>
      <c r="J631" s="63">
        <f t="shared" si="57"/>
        <v>58.803333333333335</v>
      </c>
      <c r="K631" s="63">
        <f t="shared" si="58"/>
        <v>0</v>
      </c>
      <c r="L631" s="63">
        <f t="shared" si="59"/>
        <v>176.41</v>
      </c>
      <c r="M631" s="63">
        <v>176.41</v>
      </c>
    </row>
    <row r="632" spans="1:13">
      <c r="A632" s="12" t="s">
        <v>65</v>
      </c>
      <c r="B632" s="22" t="s">
        <v>20</v>
      </c>
      <c r="C632" s="53" t="s">
        <v>59</v>
      </c>
      <c r="D632" s="53" t="s">
        <v>109</v>
      </c>
      <c r="E632" s="22" t="str">
        <f t="shared" si="54"/>
        <v>OCTOBRE</v>
      </c>
      <c r="F632" s="55">
        <v>43035</v>
      </c>
      <c r="G632" s="55">
        <v>43037</v>
      </c>
      <c r="H632" s="22">
        <f t="shared" si="55"/>
        <v>2</v>
      </c>
      <c r="I632" s="63">
        <f t="shared" si="56"/>
        <v>20.833529411764708</v>
      </c>
      <c r="J632" s="63">
        <f t="shared" si="57"/>
        <v>53.02</v>
      </c>
      <c r="K632" s="63">
        <f t="shared" si="58"/>
        <v>41.667058823529416</v>
      </c>
      <c r="L632" s="63">
        <f t="shared" si="59"/>
        <v>64.37294117647059</v>
      </c>
      <c r="M632" s="63">
        <v>106.04</v>
      </c>
    </row>
    <row r="633" spans="1:13">
      <c r="A633" s="12" t="s">
        <v>79</v>
      </c>
      <c r="B633" s="22" t="s">
        <v>20</v>
      </c>
      <c r="C633" s="53" t="s">
        <v>58</v>
      </c>
      <c r="D633" s="53" t="s">
        <v>89</v>
      </c>
      <c r="E633" s="22" t="str">
        <f t="shared" si="54"/>
        <v>OCTOBRE</v>
      </c>
      <c r="F633" s="55">
        <v>43035</v>
      </c>
      <c r="G633" s="55">
        <v>43039</v>
      </c>
      <c r="H633" s="22">
        <f t="shared" si="55"/>
        <v>4</v>
      </c>
      <c r="I633" s="63">
        <f t="shared" si="56"/>
        <v>0</v>
      </c>
      <c r="J633" s="63">
        <f t="shared" si="57"/>
        <v>43.38</v>
      </c>
      <c r="K633" s="63">
        <f t="shared" si="58"/>
        <v>0</v>
      </c>
      <c r="L633" s="63">
        <f t="shared" si="59"/>
        <v>173.52</v>
      </c>
      <c r="M633" s="63">
        <v>173.52</v>
      </c>
    </row>
    <row r="634" spans="1:13">
      <c r="A634" s="12" t="s">
        <v>74</v>
      </c>
      <c r="B634" s="22" t="s">
        <v>20</v>
      </c>
      <c r="C634" s="53" t="s">
        <v>58</v>
      </c>
      <c r="D634" s="53" t="s">
        <v>85</v>
      </c>
      <c r="E634" s="22" t="str">
        <f t="shared" si="54"/>
        <v>OCTOBRE</v>
      </c>
      <c r="F634" s="55">
        <v>43035</v>
      </c>
      <c r="G634" s="55">
        <v>43038</v>
      </c>
      <c r="H634" s="22">
        <f t="shared" si="55"/>
        <v>3</v>
      </c>
      <c r="I634" s="63">
        <f t="shared" si="56"/>
        <v>10</v>
      </c>
      <c r="J634" s="63">
        <f t="shared" si="57"/>
        <v>44.986666666666672</v>
      </c>
      <c r="K634" s="63">
        <f t="shared" si="58"/>
        <v>30</v>
      </c>
      <c r="L634" s="63">
        <f t="shared" si="59"/>
        <v>104.96000000000001</v>
      </c>
      <c r="M634" s="63">
        <v>134.96</v>
      </c>
    </row>
    <row r="635" spans="1:13">
      <c r="A635" s="12" t="s">
        <v>76</v>
      </c>
      <c r="B635" s="22" t="s">
        <v>20</v>
      </c>
      <c r="C635" s="53" t="s">
        <v>58</v>
      </c>
      <c r="D635" s="53" t="s">
        <v>86</v>
      </c>
      <c r="E635" s="22" t="str">
        <f t="shared" si="54"/>
        <v>OCTOBRE</v>
      </c>
      <c r="F635" s="55">
        <v>43035</v>
      </c>
      <c r="G635" s="55">
        <v>43038</v>
      </c>
      <c r="H635" s="22">
        <f t="shared" si="55"/>
        <v>3</v>
      </c>
      <c r="I635" s="63">
        <f t="shared" si="56"/>
        <v>11.290322580645162</v>
      </c>
      <c r="J635" s="63">
        <f t="shared" si="57"/>
        <v>45.949999999999996</v>
      </c>
      <c r="K635" s="63">
        <f t="shared" si="58"/>
        <v>33.870967741935488</v>
      </c>
      <c r="L635" s="63">
        <f t="shared" si="59"/>
        <v>103.97903225806451</v>
      </c>
      <c r="M635" s="63">
        <v>137.85</v>
      </c>
    </row>
    <row r="636" spans="1:13">
      <c r="A636" s="12" t="s">
        <v>68</v>
      </c>
      <c r="B636" s="22" t="s">
        <v>20</v>
      </c>
      <c r="C636" s="53" t="s">
        <v>58</v>
      </c>
      <c r="D636" s="53" t="s">
        <v>88</v>
      </c>
      <c r="E636" s="22" t="str">
        <f t="shared" si="54"/>
        <v>OCTOBRE</v>
      </c>
      <c r="F636" s="55">
        <v>43036</v>
      </c>
      <c r="G636" s="55">
        <v>43039</v>
      </c>
      <c r="H636" s="22">
        <f t="shared" si="55"/>
        <v>3</v>
      </c>
      <c r="I636" s="63">
        <f t="shared" si="56"/>
        <v>0</v>
      </c>
      <c r="J636" s="63">
        <f t="shared" si="57"/>
        <v>53.02</v>
      </c>
      <c r="K636" s="63">
        <f t="shared" si="58"/>
        <v>0</v>
      </c>
      <c r="L636" s="63">
        <f t="shared" si="59"/>
        <v>159.06</v>
      </c>
      <c r="M636" s="63">
        <v>159.06</v>
      </c>
    </row>
    <row r="637" spans="1:13">
      <c r="A637" s="12" t="s">
        <v>63</v>
      </c>
      <c r="B637" s="22" t="s">
        <v>20</v>
      </c>
      <c r="C637" s="53" t="s">
        <v>58</v>
      </c>
      <c r="D637" s="53" t="s">
        <v>112</v>
      </c>
      <c r="E637" s="22" t="str">
        <f t="shared" si="54"/>
        <v>NOVEMBRE</v>
      </c>
      <c r="F637" s="55">
        <v>43037</v>
      </c>
      <c r="G637" s="55">
        <v>43040</v>
      </c>
      <c r="H637" s="22">
        <f t="shared" si="55"/>
        <v>3</v>
      </c>
      <c r="I637" s="63">
        <f t="shared" si="56"/>
        <v>0</v>
      </c>
      <c r="J637" s="63">
        <f t="shared" si="57"/>
        <v>43</v>
      </c>
      <c r="K637" s="63">
        <f t="shared" si="58"/>
        <v>0</v>
      </c>
      <c r="L637" s="63">
        <f t="shared" si="59"/>
        <v>129</v>
      </c>
      <c r="M637" s="63">
        <v>129</v>
      </c>
    </row>
    <row r="638" spans="1:13">
      <c r="A638" s="12" t="s">
        <v>65</v>
      </c>
      <c r="B638" s="22" t="s">
        <v>20</v>
      </c>
      <c r="C638" s="53" t="s">
        <v>58</v>
      </c>
      <c r="D638" s="53" t="s">
        <v>97</v>
      </c>
      <c r="E638" s="22" t="str">
        <f t="shared" si="54"/>
        <v>NOVEMBRE</v>
      </c>
      <c r="F638" s="55">
        <v>43037</v>
      </c>
      <c r="G638" s="55">
        <v>43040</v>
      </c>
      <c r="H638" s="22">
        <f t="shared" si="55"/>
        <v>3</v>
      </c>
      <c r="I638" s="63">
        <f t="shared" si="56"/>
        <v>0</v>
      </c>
      <c r="J638" s="63">
        <f t="shared" si="57"/>
        <v>54</v>
      </c>
      <c r="K638" s="63">
        <f t="shared" si="58"/>
        <v>0</v>
      </c>
      <c r="L638" s="63">
        <f t="shared" si="59"/>
        <v>162</v>
      </c>
      <c r="M638" s="63">
        <v>162</v>
      </c>
    </row>
    <row r="639" spans="1:13">
      <c r="A639" s="12" t="s">
        <v>70</v>
      </c>
      <c r="B639" s="22" t="s">
        <v>20</v>
      </c>
      <c r="C639" s="53" t="s">
        <v>58</v>
      </c>
      <c r="D639" s="53" t="s">
        <v>83</v>
      </c>
      <c r="E639" s="22" t="str">
        <f t="shared" si="54"/>
        <v>NOVEMBRE</v>
      </c>
      <c r="F639" s="55">
        <v>43038</v>
      </c>
      <c r="G639" s="55">
        <v>43040</v>
      </c>
      <c r="H639" s="22">
        <f t="shared" si="55"/>
        <v>2</v>
      </c>
      <c r="I639" s="63">
        <f t="shared" si="56"/>
        <v>0</v>
      </c>
      <c r="J639" s="63">
        <f t="shared" si="57"/>
        <v>49</v>
      </c>
      <c r="K639" s="63">
        <f t="shared" si="58"/>
        <v>0</v>
      </c>
      <c r="L639" s="63">
        <f t="shared" si="59"/>
        <v>98</v>
      </c>
      <c r="M639" s="63">
        <v>98</v>
      </c>
    </row>
    <row r="640" spans="1:13">
      <c r="A640" s="12" t="s">
        <v>74</v>
      </c>
      <c r="B640" s="22" t="s">
        <v>20</v>
      </c>
      <c r="C640" s="53" t="s">
        <v>58</v>
      </c>
      <c r="D640" s="53" t="s">
        <v>96</v>
      </c>
      <c r="E640" s="22" t="str">
        <f t="shared" si="54"/>
        <v>NOVEMBRE</v>
      </c>
      <c r="F640" s="55">
        <v>43038</v>
      </c>
      <c r="G640" s="55">
        <v>43040</v>
      </c>
      <c r="H640" s="22">
        <f t="shared" si="55"/>
        <v>2</v>
      </c>
      <c r="I640" s="63">
        <f t="shared" si="56"/>
        <v>22.5</v>
      </c>
      <c r="J640" s="63">
        <f t="shared" si="57"/>
        <v>49</v>
      </c>
      <c r="K640" s="63">
        <f t="shared" si="58"/>
        <v>45</v>
      </c>
      <c r="L640" s="63">
        <f t="shared" si="59"/>
        <v>53</v>
      </c>
      <c r="M640" s="63">
        <v>98</v>
      </c>
    </row>
    <row r="641" spans="1:13">
      <c r="A641" s="12" t="s">
        <v>76</v>
      </c>
      <c r="B641" s="22" t="s">
        <v>20</v>
      </c>
      <c r="C641" s="53" t="s">
        <v>59</v>
      </c>
      <c r="D641" s="94" t="s">
        <v>108</v>
      </c>
      <c r="E641" s="22" t="str">
        <f t="shared" si="54"/>
        <v>NOVEMBRE</v>
      </c>
      <c r="F641" s="55">
        <v>43038</v>
      </c>
      <c r="G641" s="55">
        <v>43040</v>
      </c>
      <c r="H641" s="22">
        <f t="shared" si="55"/>
        <v>2</v>
      </c>
      <c r="I641" s="63">
        <f t="shared" si="56"/>
        <v>11.666666666666666</v>
      </c>
      <c r="J641" s="63">
        <f t="shared" si="57"/>
        <v>35</v>
      </c>
      <c r="K641" s="63">
        <f t="shared" si="58"/>
        <v>23.333333333333332</v>
      </c>
      <c r="L641" s="63">
        <f t="shared" si="59"/>
        <v>46.666666666666671</v>
      </c>
      <c r="M641" s="63">
        <v>70</v>
      </c>
    </row>
    <row r="642" spans="1:13">
      <c r="A642" s="12" t="s">
        <v>66</v>
      </c>
      <c r="B642" s="22" t="s">
        <v>20</v>
      </c>
      <c r="C642" s="53" t="s">
        <v>58</v>
      </c>
      <c r="D642" s="53" t="s">
        <v>111</v>
      </c>
      <c r="E642" s="22" t="str">
        <f t="shared" ref="E642:E705" si="60">IF(G642="","",CHOOSE(MONTH(G642),"JANVIER","FEVRIER","MARS","AVRIL","MAI","JUIN","JUILLET","AOUT","SEPTEMBRE","OCTOBRE","NOVEMBRE","DECEMBRE"))</f>
        <v>NOVEMBRE</v>
      </c>
      <c r="F642" s="55">
        <v>43039</v>
      </c>
      <c r="G642" s="55">
        <v>43040</v>
      </c>
      <c r="H642" s="22">
        <f t="shared" ref="H642:H705" si="61">G642-F642</f>
        <v>1</v>
      </c>
      <c r="I642" s="63">
        <f t="shared" ref="I642:I705" si="62">CoûtNuit(A642,E642)</f>
        <v>33.333333333333336</v>
      </c>
      <c r="J642" s="63">
        <f t="shared" ref="J642:J705" si="63">IF(H642&lt;&gt;0,M642/H642,0)</f>
        <v>53</v>
      </c>
      <c r="K642" s="63">
        <f t="shared" ref="K642:K705" si="64">I642*H642</f>
        <v>33.333333333333336</v>
      </c>
      <c r="L642" s="63">
        <f t="shared" ref="L642:L705" si="65">M642-K642</f>
        <v>19.666666666666664</v>
      </c>
      <c r="M642" s="63">
        <v>53</v>
      </c>
    </row>
    <row r="643" spans="1:13">
      <c r="A643" s="12" t="s">
        <v>72</v>
      </c>
      <c r="B643" s="22" t="s">
        <v>20</v>
      </c>
      <c r="C643" s="53" t="s">
        <v>58</v>
      </c>
      <c r="D643" s="53" t="s">
        <v>91</v>
      </c>
      <c r="E643" s="22" t="str">
        <f t="shared" si="60"/>
        <v>NOVEMBRE</v>
      </c>
      <c r="F643" s="55">
        <v>43039</v>
      </c>
      <c r="G643" s="55">
        <v>43040</v>
      </c>
      <c r="H643" s="22">
        <f t="shared" si="61"/>
        <v>1</v>
      </c>
      <c r="I643" s="63">
        <f t="shared" si="62"/>
        <v>13.033333333333333</v>
      </c>
      <c r="J643" s="63">
        <f t="shared" si="63"/>
        <v>90</v>
      </c>
      <c r="K643" s="63">
        <f t="shared" si="64"/>
        <v>13.033333333333333</v>
      </c>
      <c r="L643" s="63">
        <f t="shared" si="65"/>
        <v>76.966666666666669</v>
      </c>
      <c r="M643" s="63">
        <v>90</v>
      </c>
    </row>
    <row r="644" spans="1:13">
      <c r="A644" s="12" t="s">
        <v>63</v>
      </c>
      <c r="B644" s="22" t="s">
        <v>20</v>
      </c>
      <c r="C644" s="53" t="s">
        <v>58</v>
      </c>
      <c r="D644" s="53" t="s">
        <v>112</v>
      </c>
      <c r="E644" s="22" t="str">
        <f t="shared" si="60"/>
        <v>NOVEMBRE</v>
      </c>
      <c r="F644" s="55">
        <v>43040</v>
      </c>
      <c r="G644" s="55">
        <v>43040</v>
      </c>
      <c r="H644" s="22">
        <f t="shared" si="61"/>
        <v>0</v>
      </c>
      <c r="I644" s="63">
        <f t="shared" si="62"/>
        <v>0</v>
      </c>
      <c r="J644" s="63">
        <f t="shared" si="63"/>
        <v>0</v>
      </c>
      <c r="K644" s="63">
        <f t="shared" si="64"/>
        <v>0</v>
      </c>
      <c r="L644" s="63">
        <f t="shared" si="65"/>
        <v>0</v>
      </c>
      <c r="M644" s="63">
        <v>0</v>
      </c>
    </row>
    <row r="645" spans="1:13">
      <c r="A645" s="12" t="s">
        <v>65</v>
      </c>
      <c r="B645" s="22" t="s">
        <v>20</v>
      </c>
      <c r="C645" s="53" t="s">
        <v>58</v>
      </c>
      <c r="D645" s="53" t="s">
        <v>97</v>
      </c>
      <c r="E645" s="22" t="str">
        <f t="shared" si="60"/>
        <v>NOVEMBRE</v>
      </c>
      <c r="F645" s="55">
        <v>43040</v>
      </c>
      <c r="G645" s="55">
        <v>43040</v>
      </c>
      <c r="H645" s="22">
        <f t="shared" si="61"/>
        <v>0</v>
      </c>
      <c r="I645" s="63">
        <f t="shared" si="62"/>
        <v>0</v>
      </c>
      <c r="J645" s="63">
        <f t="shared" si="63"/>
        <v>0</v>
      </c>
      <c r="K645" s="63">
        <f t="shared" si="64"/>
        <v>0</v>
      </c>
      <c r="L645" s="63">
        <f t="shared" si="65"/>
        <v>0</v>
      </c>
      <c r="M645" s="63">
        <v>0</v>
      </c>
    </row>
    <row r="646" spans="1:13">
      <c r="A646" s="12" t="s">
        <v>70</v>
      </c>
      <c r="B646" s="22" t="s">
        <v>20</v>
      </c>
      <c r="C646" s="53" t="s">
        <v>58</v>
      </c>
      <c r="D646" s="53" t="s">
        <v>83</v>
      </c>
      <c r="E646" s="22" t="str">
        <f t="shared" si="60"/>
        <v>NOVEMBRE</v>
      </c>
      <c r="F646" s="55">
        <v>43040</v>
      </c>
      <c r="G646" s="55">
        <v>43040</v>
      </c>
      <c r="H646" s="22">
        <f t="shared" si="61"/>
        <v>0</v>
      </c>
      <c r="I646" s="63">
        <f t="shared" si="62"/>
        <v>0</v>
      </c>
      <c r="J646" s="63">
        <f t="shared" si="63"/>
        <v>0</v>
      </c>
      <c r="K646" s="63">
        <f t="shared" si="64"/>
        <v>0</v>
      </c>
      <c r="L646" s="63">
        <f t="shared" si="65"/>
        <v>0</v>
      </c>
      <c r="M646" s="63">
        <v>0</v>
      </c>
    </row>
    <row r="647" spans="1:13">
      <c r="A647" s="12" t="s">
        <v>74</v>
      </c>
      <c r="B647" s="22" t="s">
        <v>20</v>
      </c>
      <c r="C647" s="53" t="s">
        <v>58</v>
      </c>
      <c r="D647" s="53" t="s">
        <v>96</v>
      </c>
      <c r="E647" s="22" t="str">
        <f t="shared" si="60"/>
        <v>NOVEMBRE</v>
      </c>
      <c r="F647" s="55">
        <v>43040</v>
      </c>
      <c r="G647" s="55">
        <v>43040</v>
      </c>
      <c r="H647" s="22">
        <f t="shared" si="61"/>
        <v>0</v>
      </c>
      <c r="I647" s="63">
        <f t="shared" si="62"/>
        <v>22.5</v>
      </c>
      <c r="J647" s="63">
        <f t="shared" si="63"/>
        <v>0</v>
      </c>
      <c r="K647" s="63">
        <f t="shared" si="64"/>
        <v>0</v>
      </c>
      <c r="L647" s="63">
        <f t="shared" si="65"/>
        <v>0</v>
      </c>
      <c r="M647" s="63">
        <v>0</v>
      </c>
    </row>
    <row r="648" spans="1:13">
      <c r="A648" s="12" t="s">
        <v>76</v>
      </c>
      <c r="B648" s="22" t="s">
        <v>20</v>
      </c>
      <c r="C648" s="53" t="s">
        <v>59</v>
      </c>
      <c r="D648" s="94" t="s">
        <v>108</v>
      </c>
      <c r="E648" s="22" t="str">
        <f t="shared" si="60"/>
        <v>NOVEMBRE</v>
      </c>
      <c r="F648" s="55">
        <v>43040</v>
      </c>
      <c r="G648" s="55">
        <v>43040</v>
      </c>
      <c r="H648" s="22">
        <f t="shared" si="61"/>
        <v>0</v>
      </c>
      <c r="I648" s="63">
        <f t="shared" si="62"/>
        <v>11.666666666666666</v>
      </c>
      <c r="J648" s="63">
        <f t="shared" si="63"/>
        <v>0</v>
      </c>
      <c r="K648" s="63">
        <f t="shared" si="64"/>
        <v>0</v>
      </c>
      <c r="L648" s="63">
        <f t="shared" si="65"/>
        <v>0</v>
      </c>
      <c r="M648" s="63">
        <v>0</v>
      </c>
    </row>
    <row r="649" spans="1:13">
      <c r="A649" s="12" t="s">
        <v>63</v>
      </c>
      <c r="B649" s="22" t="s">
        <v>20</v>
      </c>
      <c r="C649" s="53" t="s">
        <v>58</v>
      </c>
      <c r="D649" s="53" t="s">
        <v>112</v>
      </c>
      <c r="E649" s="22" t="str">
        <f t="shared" si="60"/>
        <v>NOVEMBRE</v>
      </c>
      <c r="F649" s="55">
        <v>43040</v>
      </c>
      <c r="G649" s="55">
        <v>43040</v>
      </c>
      <c r="H649" s="22">
        <f t="shared" si="61"/>
        <v>0</v>
      </c>
      <c r="I649" s="63">
        <f t="shared" si="62"/>
        <v>0</v>
      </c>
      <c r="J649" s="63">
        <f t="shared" si="63"/>
        <v>0</v>
      </c>
      <c r="K649" s="63">
        <f t="shared" si="64"/>
        <v>0</v>
      </c>
      <c r="L649" s="63">
        <f t="shared" si="65"/>
        <v>0</v>
      </c>
      <c r="M649" s="63">
        <v>0</v>
      </c>
    </row>
    <row r="650" spans="1:13">
      <c r="A650" s="12" t="s">
        <v>63</v>
      </c>
      <c r="B650" s="22" t="s">
        <v>20</v>
      </c>
      <c r="C650" s="53" t="s">
        <v>58</v>
      </c>
      <c r="D650" s="53" t="s">
        <v>112</v>
      </c>
      <c r="E650" s="22" t="str">
        <f t="shared" si="60"/>
        <v>NOVEMBRE</v>
      </c>
      <c r="F650" s="55">
        <v>43040</v>
      </c>
      <c r="G650" s="55">
        <v>43040</v>
      </c>
      <c r="H650" s="22">
        <f t="shared" si="61"/>
        <v>0</v>
      </c>
      <c r="I650" s="63">
        <f t="shared" si="62"/>
        <v>0</v>
      </c>
      <c r="J650" s="63">
        <f t="shared" si="63"/>
        <v>0</v>
      </c>
      <c r="K650" s="63">
        <f t="shared" si="64"/>
        <v>0</v>
      </c>
      <c r="L650" s="63">
        <f t="shared" si="65"/>
        <v>0</v>
      </c>
      <c r="M650" s="63">
        <v>0</v>
      </c>
    </row>
    <row r="651" spans="1:13">
      <c r="A651" s="12" t="s">
        <v>63</v>
      </c>
      <c r="B651" s="22" t="s">
        <v>20</v>
      </c>
      <c r="C651" s="53" t="s">
        <v>58</v>
      </c>
      <c r="D651" s="53" t="s">
        <v>112</v>
      </c>
      <c r="E651" s="22" t="str">
        <f t="shared" si="60"/>
        <v>NOVEMBRE</v>
      </c>
      <c r="F651" s="55">
        <v>43040</v>
      </c>
      <c r="G651" s="55">
        <v>43040</v>
      </c>
      <c r="H651" s="22">
        <f t="shared" si="61"/>
        <v>0</v>
      </c>
      <c r="I651" s="63">
        <f t="shared" si="62"/>
        <v>0</v>
      </c>
      <c r="J651" s="63">
        <f t="shared" si="63"/>
        <v>0</v>
      </c>
      <c r="K651" s="63">
        <f t="shared" si="64"/>
        <v>0</v>
      </c>
      <c r="L651" s="63">
        <f t="shared" si="65"/>
        <v>0</v>
      </c>
      <c r="M651" s="63">
        <v>0</v>
      </c>
    </row>
    <row r="652" spans="1:13">
      <c r="A652" s="12" t="s">
        <v>63</v>
      </c>
      <c r="B652" s="22" t="s">
        <v>20</v>
      </c>
      <c r="C652" s="53" t="s">
        <v>58</v>
      </c>
      <c r="D652" s="53" t="s">
        <v>112</v>
      </c>
      <c r="E652" s="22" t="str">
        <f t="shared" si="60"/>
        <v>NOVEMBRE</v>
      </c>
      <c r="F652" s="55">
        <v>43040</v>
      </c>
      <c r="G652" s="55">
        <v>43040</v>
      </c>
      <c r="H652" s="22">
        <f t="shared" si="61"/>
        <v>0</v>
      </c>
      <c r="I652" s="63">
        <f t="shared" si="62"/>
        <v>0</v>
      </c>
      <c r="J652" s="63">
        <f t="shared" si="63"/>
        <v>0</v>
      </c>
      <c r="K652" s="63">
        <f t="shared" si="64"/>
        <v>0</v>
      </c>
      <c r="L652" s="63">
        <f t="shared" si="65"/>
        <v>0</v>
      </c>
      <c r="M652" s="63">
        <v>0</v>
      </c>
    </row>
    <row r="653" spans="1:13">
      <c r="A653" s="12" t="s">
        <v>63</v>
      </c>
      <c r="B653" s="22" t="s">
        <v>20</v>
      </c>
      <c r="C653" s="53" t="s">
        <v>58</v>
      </c>
      <c r="D653" s="53" t="s">
        <v>112</v>
      </c>
      <c r="E653" s="22" t="str">
        <f t="shared" si="60"/>
        <v>NOVEMBRE</v>
      </c>
      <c r="F653" s="55">
        <v>43040</v>
      </c>
      <c r="G653" s="55">
        <v>43040</v>
      </c>
      <c r="H653" s="22">
        <f t="shared" si="61"/>
        <v>0</v>
      </c>
      <c r="I653" s="63">
        <f t="shared" si="62"/>
        <v>0</v>
      </c>
      <c r="J653" s="63">
        <f t="shared" si="63"/>
        <v>0</v>
      </c>
      <c r="K653" s="63">
        <f t="shared" si="64"/>
        <v>0</v>
      </c>
      <c r="L653" s="63">
        <f t="shared" si="65"/>
        <v>0</v>
      </c>
      <c r="M653" s="63">
        <v>0</v>
      </c>
    </row>
    <row r="654" spans="1:13">
      <c r="A654" s="12" t="s">
        <v>63</v>
      </c>
      <c r="B654" s="22" t="s">
        <v>20</v>
      </c>
      <c r="C654" s="53" t="s">
        <v>58</v>
      </c>
      <c r="D654" s="53" t="s">
        <v>112</v>
      </c>
      <c r="E654" s="22" t="str">
        <f t="shared" si="60"/>
        <v>NOVEMBRE</v>
      </c>
      <c r="F654" s="55">
        <v>43040</v>
      </c>
      <c r="G654" s="55">
        <v>43040</v>
      </c>
      <c r="H654" s="22">
        <f t="shared" si="61"/>
        <v>0</v>
      </c>
      <c r="I654" s="63">
        <f t="shared" si="62"/>
        <v>0</v>
      </c>
      <c r="J654" s="63">
        <f t="shared" si="63"/>
        <v>0</v>
      </c>
      <c r="K654" s="63">
        <f t="shared" si="64"/>
        <v>0</v>
      </c>
      <c r="L654" s="63">
        <f t="shared" si="65"/>
        <v>0</v>
      </c>
      <c r="M654" s="63">
        <v>0</v>
      </c>
    </row>
    <row r="655" spans="1:13">
      <c r="A655" s="12" t="s">
        <v>63</v>
      </c>
      <c r="B655" s="22" t="s">
        <v>20</v>
      </c>
      <c r="C655" s="53" t="s">
        <v>58</v>
      </c>
      <c r="D655" s="53" t="s">
        <v>112</v>
      </c>
      <c r="E655" s="22" t="str">
        <f t="shared" si="60"/>
        <v>NOVEMBRE</v>
      </c>
      <c r="F655" s="55">
        <v>43040</v>
      </c>
      <c r="G655" s="55">
        <v>43040</v>
      </c>
      <c r="H655" s="22">
        <f t="shared" si="61"/>
        <v>0</v>
      </c>
      <c r="I655" s="63">
        <f t="shared" si="62"/>
        <v>0</v>
      </c>
      <c r="J655" s="63">
        <f t="shared" si="63"/>
        <v>0</v>
      </c>
      <c r="K655" s="63">
        <f t="shared" si="64"/>
        <v>0</v>
      </c>
      <c r="L655" s="63">
        <f t="shared" si="65"/>
        <v>0</v>
      </c>
      <c r="M655" s="63">
        <v>0</v>
      </c>
    </row>
    <row r="656" spans="1:13">
      <c r="A656" s="12" t="s">
        <v>63</v>
      </c>
      <c r="B656" s="22" t="s">
        <v>20</v>
      </c>
      <c r="C656" s="53" t="s">
        <v>58</v>
      </c>
      <c r="D656" s="53" t="s">
        <v>112</v>
      </c>
      <c r="E656" s="22" t="str">
        <f t="shared" si="60"/>
        <v>NOVEMBRE</v>
      </c>
      <c r="F656" s="55">
        <v>43040</v>
      </c>
      <c r="G656" s="55">
        <v>43042</v>
      </c>
      <c r="H656" s="22">
        <f t="shared" si="61"/>
        <v>2</v>
      </c>
      <c r="I656" s="63">
        <f t="shared" si="62"/>
        <v>0</v>
      </c>
      <c r="J656" s="63">
        <f t="shared" si="63"/>
        <v>43</v>
      </c>
      <c r="K656" s="63">
        <f t="shared" si="64"/>
        <v>0</v>
      </c>
      <c r="L656" s="63">
        <f t="shared" si="65"/>
        <v>86</v>
      </c>
      <c r="M656" s="63">
        <v>86</v>
      </c>
    </row>
    <row r="657" spans="1:13">
      <c r="A657" s="12" t="s">
        <v>65</v>
      </c>
      <c r="B657" s="22" t="s">
        <v>20</v>
      </c>
      <c r="C657" s="53" t="s">
        <v>58</v>
      </c>
      <c r="D657" s="53" t="s">
        <v>97</v>
      </c>
      <c r="E657" s="22" t="str">
        <f t="shared" si="60"/>
        <v>NOVEMBRE</v>
      </c>
      <c r="F657" s="55">
        <v>43040</v>
      </c>
      <c r="G657" s="55">
        <v>43040</v>
      </c>
      <c r="H657" s="22">
        <f t="shared" si="61"/>
        <v>0</v>
      </c>
      <c r="I657" s="63">
        <f t="shared" si="62"/>
        <v>0</v>
      </c>
      <c r="J657" s="63">
        <f t="shared" si="63"/>
        <v>0</v>
      </c>
      <c r="K657" s="63">
        <f t="shared" si="64"/>
        <v>0</v>
      </c>
      <c r="L657" s="63">
        <f t="shared" si="65"/>
        <v>0</v>
      </c>
      <c r="M657" s="63">
        <v>0</v>
      </c>
    </row>
    <row r="658" spans="1:13">
      <c r="A658" s="12" t="s">
        <v>65</v>
      </c>
      <c r="B658" s="22" t="s">
        <v>20</v>
      </c>
      <c r="C658" s="53" t="s">
        <v>58</v>
      </c>
      <c r="D658" s="53" t="s">
        <v>98</v>
      </c>
      <c r="E658" s="22" t="str">
        <f t="shared" si="60"/>
        <v>NOVEMBRE</v>
      </c>
      <c r="F658" s="55">
        <v>43040</v>
      </c>
      <c r="G658" s="55">
        <v>43040</v>
      </c>
      <c r="H658" s="22">
        <f t="shared" si="61"/>
        <v>0</v>
      </c>
      <c r="I658" s="63">
        <f t="shared" si="62"/>
        <v>0</v>
      </c>
      <c r="J658" s="63">
        <f t="shared" si="63"/>
        <v>0</v>
      </c>
      <c r="K658" s="63">
        <f t="shared" si="64"/>
        <v>0</v>
      </c>
      <c r="L658" s="63">
        <f t="shared" si="65"/>
        <v>0</v>
      </c>
      <c r="M658" s="63">
        <v>0</v>
      </c>
    </row>
    <row r="659" spans="1:13">
      <c r="A659" s="12" t="s">
        <v>65</v>
      </c>
      <c r="B659" s="22" t="s">
        <v>20</v>
      </c>
      <c r="C659" s="53" t="s">
        <v>58</v>
      </c>
      <c r="D659" s="53" t="s">
        <v>99</v>
      </c>
      <c r="E659" s="22" t="str">
        <f t="shared" si="60"/>
        <v>NOVEMBRE</v>
      </c>
      <c r="F659" s="55">
        <v>43040</v>
      </c>
      <c r="G659" s="55">
        <v>43040</v>
      </c>
      <c r="H659" s="22">
        <f t="shared" si="61"/>
        <v>0</v>
      </c>
      <c r="I659" s="63">
        <f t="shared" si="62"/>
        <v>0</v>
      </c>
      <c r="J659" s="63">
        <f t="shared" si="63"/>
        <v>0</v>
      </c>
      <c r="K659" s="63">
        <f t="shared" si="64"/>
        <v>0</v>
      </c>
      <c r="L659" s="63">
        <f t="shared" si="65"/>
        <v>0</v>
      </c>
      <c r="M659" s="63">
        <v>0</v>
      </c>
    </row>
    <row r="660" spans="1:13">
      <c r="A660" s="12" t="s">
        <v>65</v>
      </c>
      <c r="B660" s="22" t="s">
        <v>20</v>
      </c>
      <c r="C660" s="53" t="s">
        <v>58</v>
      </c>
      <c r="D660" s="53" t="s">
        <v>100</v>
      </c>
      <c r="E660" s="22" t="str">
        <f t="shared" si="60"/>
        <v>NOVEMBRE</v>
      </c>
      <c r="F660" s="55">
        <v>43040</v>
      </c>
      <c r="G660" s="55">
        <v>43040</v>
      </c>
      <c r="H660" s="22">
        <f t="shared" si="61"/>
        <v>0</v>
      </c>
      <c r="I660" s="63">
        <f t="shared" si="62"/>
        <v>0</v>
      </c>
      <c r="J660" s="63">
        <f t="shared" si="63"/>
        <v>0</v>
      </c>
      <c r="K660" s="63">
        <f t="shared" si="64"/>
        <v>0</v>
      </c>
      <c r="L660" s="63">
        <f t="shared" si="65"/>
        <v>0</v>
      </c>
      <c r="M660" s="63">
        <v>0</v>
      </c>
    </row>
    <row r="661" spans="1:13">
      <c r="A661" s="12" t="s">
        <v>65</v>
      </c>
      <c r="B661" s="22" t="s">
        <v>20</v>
      </c>
      <c r="C661" s="53" t="s">
        <v>58</v>
      </c>
      <c r="D661" s="53" t="s">
        <v>101</v>
      </c>
      <c r="E661" s="22" t="str">
        <f t="shared" si="60"/>
        <v>NOVEMBRE</v>
      </c>
      <c r="F661" s="55">
        <v>43040</v>
      </c>
      <c r="G661" s="55">
        <v>43040</v>
      </c>
      <c r="H661" s="22">
        <f t="shared" si="61"/>
        <v>0</v>
      </c>
      <c r="I661" s="63">
        <f t="shared" si="62"/>
        <v>0</v>
      </c>
      <c r="J661" s="63">
        <f t="shared" si="63"/>
        <v>0</v>
      </c>
      <c r="K661" s="63">
        <f t="shared" si="64"/>
        <v>0</v>
      </c>
      <c r="L661" s="63">
        <f t="shared" si="65"/>
        <v>0</v>
      </c>
      <c r="M661" s="63">
        <v>0</v>
      </c>
    </row>
    <row r="662" spans="1:13">
      <c r="A662" s="12" t="s">
        <v>65</v>
      </c>
      <c r="B662" s="22" t="s">
        <v>20</v>
      </c>
      <c r="C662" s="53" t="s">
        <v>58</v>
      </c>
      <c r="D662" s="53" t="s">
        <v>102</v>
      </c>
      <c r="E662" s="22" t="str">
        <f t="shared" si="60"/>
        <v>NOVEMBRE</v>
      </c>
      <c r="F662" s="55">
        <v>43040</v>
      </c>
      <c r="G662" s="55">
        <v>43040</v>
      </c>
      <c r="H662" s="22">
        <f t="shared" si="61"/>
        <v>0</v>
      </c>
      <c r="I662" s="63">
        <f t="shared" si="62"/>
        <v>0</v>
      </c>
      <c r="J662" s="63">
        <f t="shared" si="63"/>
        <v>0</v>
      </c>
      <c r="K662" s="63">
        <f t="shared" si="64"/>
        <v>0</v>
      </c>
      <c r="L662" s="63">
        <f t="shared" si="65"/>
        <v>0</v>
      </c>
      <c r="M662" s="63">
        <v>0</v>
      </c>
    </row>
    <row r="663" spans="1:13">
      <c r="A663" s="12" t="s">
        <v>65</v>
      </c>
      <c r="B663" s="22" t="s">
        <v>20</v>
      </c>
      <c r="C663" s="53" t="s">
        <v>58</v>
      </c>
      <c r="D663" s="53" t="s">
        <v>103</v>
      </c>
      <c r="E663" s="22" t="str">
        <f t="shared" si="60"/>
        <v>NOVEMBRE</v>
      </c>
      <c r="F663" s="55">
        <v>43040</v>
      </c>
      <c r="G663" s="55">
        <v>43040</v>
      </c>
      <c r="H663" s="22">
        <f t="shared" si="61"/>
        <v>0</v>
      </c>
      <c r="I663" s="63">
        <f t="shared" si="62"/>
        <v>0</v>
      </c>
      <c r="J663" s="63">
        <f t="shared" si="63"/>
        <v>0</v>
      </c>
      <c r="K663" s="63">
        <f t="shared" si="64"/>
        <v>0</v>
      </c>
      <c r="L663" s="63">
        <f t="shared" si="65"/>
        <v>0</v>
      </c>
      <c r="M663" s="63">
        <v>0</v>
      </c>
    </row>
    <row r="664" spans="1:13">
      <c r="A664" s="12" t="s">
        <v>65</v>
      </c>
      <c r="B664" s="22" t="s">
        <v>20</v>
      </c>
      <c r="C664" s="53" t="s">
        <v>58</v>
      </c>
      <c r="D664" s="53" t="s">
        <v>104</v>
      </c>
      <c r="E664" s="22" t="str">
        <f t="shared" si="60"/>
        <v>NOVEMBRE</v>
      </c>
      <c r="F664" s="55">
        <v>43040</v>
      </c>
      <c r="G664" s="55">
        <v>43040</v>
      </c>
      <c r="H664" s="22">
        <f t="shared" si="61"/>
        <v>0</v>
      </c>
      <c r="I664" s="63">
        <f t="shared" si="62"/>
        <v>0</v>
      </c>
      <c r="J664" s="63">
        <f t="shared" si="63"/>
        <v>0</v>
      </c>
      <c r="K664" s="63">
        <f t="shared" si="64"/>
        <v>0</v>
      </c>
      <c r="L664" s="63">
        <f t="shared" si="65"/>
        <v>0</v>
      </c>
      <c r="M664" s="63">
        <v>0</v>
      </c>
    </row>
    <row r="665" spans="1:13">
      <c r="A665" s="12" t="s">
        <v>70</v>
      </c>
      <c r="B665" s="22" t="s">
        <v>20</v>
      </c>
      <c r="C665" s="53" t="s">
        <v>58</v>
      </c>
      <c r="D665" s="53" t="s">
        <v>83</v>
      </c>
      <c r="E665" s="22" t="str">
        <f t="shared" si="60"/>
        <v>NOVEMBRE</v>
      </c>
      <c r="F665" s="55">
        <v>43040</v>
      </c>
      <c r="G665" s="55">
        <v>43040</v>
      </c>
      <c r="H665" s="22">
        <f t="shared" si="61"/>
        <v>0</v>
      </c>
      <c r="I665" s="63">
        <f t="shared" si="62"/>
        <v>0</v>
      </c>
      <c r="J665" s="63">
        <f t="shared" si="63"/>
        <v>0</v>
      </c>
      <c r="K665" s="63">
        <f t="shared" si="64"/>
        <v>0</v>
      </c>
      <c r="L665" s="63">
        <f t="shared" si="65"/>
        <v>0</v>
      </c>
      <c r="M665" s="63">
        <v>0</v>
      </c>
    </row>
    <row r="666" spans="1:13">
      <c r="A666" s="12" t="s">
        <v>70</v>
      </c>
      <c r="B666" s="22" t="s">
        <v>20</v>
      </c>
      <c r="C666" s="53" t="s">
        <v>58</v>
      </c>
      <c r="D666" s="53" t="s">
        <v>84</v>
      </c>
      <c r="E666" s="22" t="str">
        <f t="shared" si="60"/>
        <v>NOVEMBRE</v>
      </c>
      <c r="F666" s="55">
        <v>43040</v>
      </c>
      <c r="G666" s="55">
        <v>43040</v>
      </c>
      <c r="H666" s="22">
        <f t="shared" si="61"/>
        <v>0</v>
      </c>
      <c r="I666" s="63">
        <f t="shared" si="62"/>
        <v>0</v>
      </c>
      <c r="J666" s="63">
        <f t="shared" si="63"/>
        <v>0</v>
      </c>
      <c r="K666" s="63">
        <f t="shared" si="64"/>
        <v>0</v>
      </c>
      <c r="L666" s="63">
        <f t="shared" si="65"/>
        <v>0</v>
      </c>
      <c r="M666" s="63">
        <v>0</v>
      </c>
    </row>
    <row r="667" spans="1:13">
      <c r="A667" s="12" t="s">
        <v>70</v>
      </c>
      <c r="B667" s="22" t="s">
        <v>20</v>
      </c>
      <c r="C667" s="53" t="s">
        <v>58</v>
      </c>
      <c r="D667" s="53" t="s">
        <v>85</v>
      </c>
      <c r="E667" s="22" t="str">
        <f t="shared" si="60"/>
        <v>NOVEMBRE</v>
      </c>
      <c r="F667" s="55">
        <v>43040</v>
      </c>
      <c r="G667" s="55">
        <v>43040</v>
      </c>
      <c r="H667" s="22">
        <f t="shared" si="61"/>
        <v>0</v>
      </c>
      <c r="I667" s="63">
        <f t="shared" si="62"/>
        <v>0</v>
      </c>
      <c r="J667" s="63">
        <f t="shared" si="63"/>
        <v>0</v>
      </c>
      <c r="K667" s="63">
        <f t="shared" si="64"/>
        <v>0</v>
      </c>
      <c r="L667" s="63">
        <f t="shared" si="65"/>
        <v>0</v>
      </c>
      <c r="M667" s="63">
        <v>0</v>
      </c>
    </row>
    <row r="668" spans="1:13">
      <c r="A668" s="12" t="s">
        <v>70</v>
      </c>
      <c r="B668" s="22" t="s">
        <v>20</v>
      </c>
      <c r="C668" s="53" t="s">
        <v>58</v>
      </c>
      <c r="D668" s="53" t="s">
        <v>86</v>
      </c>
      <c r="E668" s="22" t="str">
        <f t="shared" si="60"/>
        <v>NOVEMBRE</v>
      </c>
      <c r="F668" s="55">
        <v>43040</v>
      </c>
      <c r="G668" s="55">
        <v>43040</v>
      </c>
      <c r="H668" s="22">
        <f t="shared" si="61"/>
        <v>0</v>
      </c>
      <c r="I668" s="63">
        <f t="shared" si="62"/>
        <v>0</v>
      </c>
      <c r="J668" s="63">
        <f t="shared" si="63"/>
        <v>0</v>
      </c>
      <c r="K668" s="63">
        <f t="shared" si="64"/>
        <v>0</v>
      </c>
      <c r="L668" s="63">
        <f t="shared" si="65"/>
        <v>0</v>
      </c>
      <c r="M668" s="63">
        <v>0</v>
      </c>
    </row>
    <row r="669" spans="1:13">
      <c r="A669" s="12" t="s">
        <v>70</v>
      </c>
      <c r="B669" s="22" t="s">
        <v>20</v>
      </c>
      <c r="C669" s="53" t="s">
        <v>58</v>
      </c>
      <c r="D669" s="53" t="s">
        <v>87</v>
      </c>
      <c r="E669" s="22" t="str">
        <f t="shared" si="60"/>
        <v>NOVEMBRE</v>
      </c>
      <c r="F669" s="55">
        <v>43040</v>
      </c>
      <c r="G669" s="55">
        <v>43040</v>
      </c>
      <c r="H669" s="22">
        <f t="shared" si="61"/>
        <v>0</v>
      </c>
      <c r="I669" s="63">
        <f t="shared" si="62"/>
        <v>0</v>
      </c>
      <c r="J669" s="63">
        <f t="shared" si="63"/>
        <v>0</v>
      </c>
      <c r="K669" s="63">
        <f t="shared" si="64"/>
        <v>0</v>
      </c>
      <c r="L669" s="63">
        <f t="shared" si="65"/>
        <v>0</v>
      </c>
      <c r="M669" s="63">
        <v>0</v>
      </c>
    </row>
    <row r="670" spans="1:13">
      <c r="A670" s="12" t="s">
        <v>70</v>
      </c>
      <c r="B670" s="22" t="s">
        <v>20</v>
      </c>
      <c r="C670" s="53" t="s">
        <v>58</v>
      </c>
      <c r="D670" s="53" t="s">
        <v>88</v>
      </c>
      <c r="E670" s="22" t="str">
        <f t="shared" si="60"/>
        <v>NOVEMBRE</v>
      </c>
      <c r="F670" s="55">
        <v>43040</v>
      </c>
      <c r="G670" s="55">
        <v>43040</v>
      </c>
      <c r="H670" s="22">
        <f t="shared" si="61"/>
        <v>0</v>
      </c>
      <c r="I670" s="63">
        <f t="shared" si="62"/>
        <v>0</v>
      </c>
      <c r="J670" s="63">
        <f t="shared" si="63"/>
        <v>0</v>
      </c>
      <c r="K670" s="63">
        <f t="shared" si="64"/>
        <v>0</v>
      </c>
      <c r="L670" s="63">
        <f t="shared" si="65"/>
        <v>0</v>
      </c>
      <c r="M670" s="63">
        <v>0</v>
      </c>
    </row>
    <row r="671" spans="1:13">
      <c r="A671" s="12" t="s">
        <v>70</v>
      </c>
      <c r="B671" s="22" t="s">
        <v>20</v>
      </c>
      <c r="C671" s="53" t="s">
        <v>58</v>
      </c>
      <c r="D671" s="53" t="s">
        <v>89</v>
      </c>
      <c r="E671" s="22" t="str">
        <f t="shared" si="60"/>
        <v>NOVEMBRE</v>
      </c>
      <c r="F671" s="55">
        <v>43040</v>
      </c>
      <c r="G671" s="55">
        <v>43040</v>
      </c>
      <c r="H671" s="22">
        <f t="shared" si="61"/>
        <v>0</v>
      </c>
      <c r="I671" s="63">
        <f t="shared" si="62"/>
        <v>0</v>
      </c>
      <c r="J671" s="63">
        <f t="shared" si="63"/>
        <v>0</v>
      </c>
      <c r="K671" s="63">
        <f t="shared" si="64"/>
        <v>0</v>
      </c>
      <c r="L671" s="63">
        <f t="shared" si="65"/>
        <v>0</v>
      </c>
      <c r="M671" s="63">
        <v>0</v>
      </c>
    </row>
    <row r="672" spans="1:13">
      <c r="A672" s="12" t="s">
        <v>70</v>
      </c>
      <c r="B672" s="22" t="s">
        <v>20</v>
      </c>
      <c r="C672" s="53" t="s">
        <v>58</v>
      </c>
      <c r="D672" s="53" t="s">
        <v>90</v>
      </c>
      <c r="E672" s="22" t="str">
        <f t="shared" si="60"/>
        <v>NOVEMBRE</v>
      </c>
      <c r="F672" s="55">
        <v>43040</v>
      </c>
      <c r="G672" s="55">
        <v>43041</v>
      </c>
      <c r="H672" s="22">
        <f t="shared" si="61"/>
        <v>1</v>
      </c>
      <c r="I672" s="63">
        <f t="shared" si="62"/>
        <v>0</v>
      </c>
      <c r="J672" s="63">
        <f t="shared" si="63"/>
        <v>49</v>
      </c>
      <c r="K672" s="63">
        <f t="shared" si="64"/>
        <v>0</v>
      </c>
      <c r="L672" s="63">
        <f t="shared" si="65"/>
        <v>49</v>
      </c>
      <c r="M672" s="63">
        <v>49</v>
      </c>
    </row>
    <row r="673" spans="1:13">
      <c r="A673" s="12" t="s">
        <v>66</v>
      </c>
      <c r="B673" s="22" t="s">
        <v>20</v>
      </c>
      <c r="C673" s="53" t="s">
        <v>58</v>
      </c>
      <c r="D673" s="53" t="s">
        <v>111</v>
      </c>
      <c r="E673" s="22" t="str">
        <f t="shared" si="60"/>
        <v>NOVEMBRE</v>
      </c>
      <c r="F673" s="55">
        <v>43040</v>
      </c>
      <c r="G673" s="55">
        <v>43041</v>
      </c>
      <c r="H673" s="22">
        <f t="shared" si="61"/>
        <v>1</v>
      </c>
      <c r="I673" s="63">
        <f t="shared" si="62"/>
        <v>33.333333333333336</v>
      </c>
      <c r="J673" s="63">
        <f t="shared" si="63"/>
        <v>53</v>
      </c>
      <c r="K673" s="63">
        <f t="shared" si="64"/>
        <v>33.333333333333336</v>
      </c>
      <c r="L673" s="63">
        <f t="shared" si="65"/>
        <v>19.666666666666664</v>
      </c>
      <c r="M673" s="63">
        <v>53</v>
      </c>
    </row>
    <row r="674" spans="1:13">
      <c r="A674" s="12" t="s">
        <v>68</v>
      </c>
      <c r="B674" s="22" t="s">
        <v>20</v>
      </c>
      <c r="C674" s="53" t="s">
        <v>58</v>
      </c>
      <c r="D674" s="53" t="s">
        <v>88</v>
      </c>
      <c r="E674" s="22" t="str">
        <f t="shared" si="60"/>
        <v>NOVEMBRE</v>
      </c>
      <c r="F674" s="55">
        <v>43040</v>
      </c>
      <c r="G674" s="55">
        <v>43044</v>
      </c>
      <c r="H674" s="22">
        <f t="shared" si="61"/>
        <v>4</v>
      </c>
      <c r="I674" s="63">
        <f t="shared" si="62"/>
        <v>0</v>
      </c>
      <c r="J674" s="63">
        <f t="shared" si="63"/>
        <v>49.405000000000001</v>
      </c>
      <c r="K674" s="63">
        <f t="shared" si="64"/>
        <v>0</v>
      </c>
      <c r="L674" s="63">
        <f t="shared" si="65"/>
        <v>197.62</v>
      </c>
      <c r="M674" s="63">
        <v>197.62</v>
      </c>
    </row>
    <row r="675" spans="1:13">
      <c r="A675" s="12" t="s">
        <v>79</v>
      </c>
      <c r="B675" s="22" t="s">
        <v>20</v>
      </c>
      <c r="C675" s="53" t="s">
        <v>58</v>
      </c>
      <c r="D675" s="53" t="s">
        <v>85</v>
      </c>
      <c r="E675" s="22" t="str">
        <f t="shared" si="60"/>
        <v>NOVEMBRE</v>
      </c>
      <c r="F675" s="55">
        <v>43040</v>
      </c>
      <c r="G675" s="55">
        <v>43043</v>
      </c>
      <c r="H675" s="22">
        <f t="shared" si="61"/>
        <v>3</v>
      </c>
      <c r="I675" s="63">
        <f t="shared" si="62"/>
        <v>0</v>
      </c>
      <c r="J675" s="63">
        <f t="shared" si="63"/>
        <v>64.266666666666666</v>
      </c>
      <c r="K675" s="63">
        <f t="shared" si="64"/>
        <v>0</v>
      </c>
      <c r="L675" s="63">
        <f t="shared" si="65"/>
        <v>192.8</v>
      </c>
      <c r="M675" s="63">
        <v>192.8</v>
      </c>
    </row>
    <row r="676" spans="1:13">
      <c r="A676" s="12" t="s">
        <v>72</v>
      </c>
      <c r="B676" s="22" t="s">
        <v>20</v>
      </c>
      <c r="C676" s="53" t="s">
        <v>58</v>
      </c>
      <c r="D676" s="53" t="s">
        <v>92</v>
      </c>
      <c r="E676" s="22" t="str">
        <f t="shared" si="60"/>
        <v>NOVEMBRE</v>
      </c>
      <c r="F676" s="55">
        <v>43040</v>
      </c>
      <c r="G676" s="55">
        <v>43043</v>
      </c>
      <c r="H676" s="22">
        <f t="shared" si="61"/>
        <v>3</v>
      </c>
      <c r="I676" s="63">
        <f t="shared" si="62"/>
        <v>13.033333333333333</v>
      </c>
      <c r="J676" s="63">
        <f t="shared" si="63"/>
        <v>90</v>
      </c>
      <c r="K676" s="63">
        <f t="shared" si="64"/>
        <v>39.1</v>
      </c>
      <c r="L676" s="63">
        <f t="shared" si="65"/>
        <v>230.9</v>
      </c>
      <c r="M676" s="63">
        <v>270</v>
      </c>
    </row>
    <row r="677" spans="1:13">
      <c r="A677" s="12" t="s">
        <v>74</v>
      </c>
      <c r="B677" s="22" t="s">
        <v>20</v>
      </c>
      <c r="C677" s="53" t="s">
        <v>58</v>
      </c>
      <c r="D677" s="53" t="s">
        <v>96</v>
      </c>
      <c r="E677" s="22" t="str">
        <f t="shared" si="60"/>
        <v>NOVEMBRE</v>
      </c>
      <c r="F677" s="55">
        <v>43040</v>
      </c>
      <c r="G677" s="55">
        <v>43040</v>
      </c>
      <c r="H677" s="22">
        <f t="shared" si="61"/>
        <v>0</v>
      </c>
      <c r="I677" s="63">
        <f t="shared" si="62"/>
        <v>22.5</v>
      </c>
      <c r="J677" s="63">
        <f t="shared" si="63"/>
        <v>0</v>
      </c>
      <c r="K677" s="63">
        <f t="shared" si="64"/>
        <v>0</v>
      </c>
      <c r="L677" s="63">
        <f t="shared" si="65"/>
        <v>0</v>
      </c>
      <c r="M677" s="63">
        <v>0</v>
      </c>
    </row>
    <row r="678" spans="1:13">
      <c r="A678" s="12" t="s">
        <v>74</v>
      </c>
      <c r="B678" s="22" t="s">
        <v>20</v>
      </c>
      <c r="C678" s="53" t="s">
        <v>58</v>
      </c>
      <c r="D678" s="53" t="s">
        <v>97</v>
      </c>
      <c r="E678" s="22" t="str">
        <f t="shared" si="60"/>
        <v>NOVEMBRE</v>
      </c>
      <c r="F678" s="55">
        <v>43040</v>
      </c>
      <c r="G678" s="55">
        <v>43040</v>
      </c>
      <c r="H678" s="22">
        <f t="shared" si="61"/>
        <v>0</v>
      </c>
      <c r="I678" s="63">
        <f t="shared" si="62"/>
        <v>22.5</v>
      </c>
      <c r="J678" s="63">
        <f t="shared" si="63"/>
        <v>0</v>
      </c>
      <c r="K678" s="63">
        <f t="shared" si="64"/>
        <v>0</v>
      </c>
      <c r="L678" s="63">
        <f t="shared" si="65"/>
        <v>0</v>
      </c>
      <c r="M678" s="63">
        <v>0</v>
      </c>
    </row>
    <row r="679" spans="1:13">
      <c r="A679" s="12" t="s">
        <v>74</v>
      </c>
      <c r="B679" s="22" t="s">
        <v>20</v>
      </c>
      <c r="C679" s="53" t="s">
        <v>58</v>
      </c>
      <c r="D679" s="53" t="s">
        <v>98</v>
      </c>
      <c r="E679" s="22" t="str">
        <f t="shared" si="60"/>
        <v>NOVEMBRE</v>
      </c>
      <c r="F679" s="55">
        <v>43040</v>
      </c>
      <c r="G679" s="55">
        <v>43040</v>
      </c>
      <c r="H679" s="22">
        <f t="shared" si="61"/>
        <v>0</v>
      </c>
      <c r="I679" s="63">
        <f t="shared" si="62"/>
        <v>22.5</v>
      </c>
      <c r="J679" s="63">
        <f t="shared" si="63"/>
        <v>0</v>
      </c>
      <c r="K679" s="63">
        <f t="shared" si="64"/>
        <v>0</v>
      </c>
      <c r="L679" s="63">
        <f t="shared" si="65"/>
        <v>0</v>
      </c>
      <c r="M679" s="63">
        <v>0</v>
      </c>
    </row>
    <row r="680" spans="1:13">
      <c r="A680" s="12" t="s">
        <v>74</v>
      </c>
      <c r="B680" s="22" t="s">
        <v>20</v>
      </c>
      <c r="C680" s="53" t="s">
        <v>58</v>
      </c>
      <c r="D680" s="53" t="s">
        <v>99</v>
      </c>
      <c r="E680" s="22" t="str">
        <f t="shared" si="60"/>
        <v>NOVEMBRE</v>
      </c>
      <c r="F680" s="55">
        <v>43040</v>
      </c>
      <c r="G680" s="55">
        <v>43040</v>
      </c>
      <c r="H680" s="22">
        <f t="shared" si="61"/>
        <v>0</v>
      </c>
      <c r="I680" s="63">
        <f t="shared" si="62"/>
        <v>22.5</v>
      </c>
      <c r="J680" s="63">
        <f t="shared" si="63"/>
        <v>0</v>
      </c>
      <c r="K680" s="63">
        <f t="shared" si="64"/>
        <v>0</v>
      </c>
      <c r="L680" s="63">
        <f t="shared" si="65"/>
        <v>0</v>
      </c>
      <c r="M680" s="63">
        <v>0</v>
      </c>
    </row>
    <row r="681" spans="1:13">
      <c r="A681" s="12" t="s">
        <v>74</v>
      </c>
      <c r="B681" s="22" t="s">
        <v>20</v>
      </c>
      <c r="C681" s="53" t="s">
        <v>58</v>
      </c>
      <c r="D681" s="53" t="s">
        <v>100</v>
      </c>
      <c r="E681" s="22" t="str">
        <f t="shared" si="60"/>
        <v>NOVEMBRE</v>
      </c>
      <c r="F681" s="55">
        <v>43040</v>
      </c>
      <c r="G681" s="55">
        <v>43040</v>
      </c>
      <c r="H681" s="22">
        <f t="shared" si="61"/>
        <v>0</v>
      </c>
      <c r="I681" s="63">
        <f t="shared" si="62"/>
        <v>22.5</v>
      </c>
      <c r="J681" s="63">
        <f t="shared" si="63"/>
        <v>0</v>
      </c>
      <c r="K681" s="63">
        <f t="shared" si="64"/>
        <v>0</v>
      </c>
      <c r="L681" s="63">
        <f t="shared" si="65"/>
        <v>0</v>
      </c>
      <c r="M681" s="63">
        <v>0</v>
      </c>
    </row>
    <row r="682" spans="1:13">
      <c r="A682" s="12" t="s">
        <v>74</v>
      </c>
      <c r="B682" s="22" t="s">
        <v>20</v>
      </c>
      <c r="C682" s="53" t="s">
        <v>58</v>
      </c>
      <c r="D682" s="53" t="s">
        <v>101</v>
      </c>
      <c r="E682" s="22" t="str">
        <f t="shared" si="60"/>
        <v>NOVEMBRE</v>
      </c>
      <c r="F682" s="55">
        <v>43040</v>
      </c>
      <c r="G682" s="55">
        <v>43040</v>
      </c>
      <c r="H682" s="22">
        <f t="shared" si="61"/>
        <v>0</v>
      </c>
      <c r="I682" s="63">
        <f t="shared" si="62"/>
        <v>22.5</v>
      </c>
      <c r="J682" s="63">
        <f t="shared" si="63"/>
        <v>0</v>
      </c>
      <c r="K682" s="63">
        <f t="shared" si="64"/>
        <v>0</v>
      </c>
      <c r="L682" s="63">
        <f t="shared" si="65"/>
        <v>0</v>
      </c>
      <c r="M682" s="63">
        <v>0</v>
      </c>
    </row>
    <row r="683" spans="1:13">
      <c r="A683" s="12" t="s">
        <v>74</v>
      </c>
      <c r="B683" s="22" t="s">
        <v>20</v>
      </c>
      <c r="C683" s="53" t="s">
        <v>58</v>
      </c>
      <c r="D683" s="53" t="s">
        <v>102</v>
      </c>
      <c r="E683" s="22" t="str">
        <f t="shared" si="60"/>
        <v>NOVEMBRE</v>
      </c>
      <c r="F683" s="55">
        <v>43040</v>
      </c>
      <c r="G683" s="55">
        <v>43040</v>
      </c>
      <c r="H683" s="22">
        <f t="shared" si="61"/>
        <v>0</v>
      </c>
      <c r="I683" s="63">
        <f t="shared" si="62"/>
        <v>22.5</v>
      </c>
      <c r="J683" s="63">
        <f t="shared" si="63"/>
        <v>0</v>
      </c>
      <c r="K683" s="63">
        <f t="shared" si="64"/>
        <v>0</v>
      </c>
      <c r="L683" s="63">
        <f t="shared" si="65"/>
        <v>0</v>
      </c>
      <c r="M683" s="63">
        <v>0</v>
      </c>
    </row>
    <row r="684" spans="1:13">
      <c r="A684" s="12" t="s">
        <v>74</v>
      </c>
      <c r="B684" s="22" t="s">
        <v>20</v>
      </c>
      <c r="C684" s="53" t="s">
        <v>58</v>
      </c>
      <c r="D684" s="53" t="s">
        <v>103</v>
      </c>
      <c r="E684" s="22" t="str">
        <f t="shared" si="60"/>
        <v>NOVEMBRE</v>
      </c>
      <c r="F684" s="55">
        <v>43040</v>
      </c>
      <c r="G684" s="55">
        <v>43041</v>
      </c>
      <c r="H684" s="22">
        <f t="shared" si="61"/>
        <v>1</v>
      </c>
      <c r="I684" s="63">
        <f t="shared" si="62"/>
        <v>22.5</v>
      </c>
      <c r="J684" s="63">
        <f t="shared" si="63"/>
        <v>49</v>
      </c>
      <c r="K684" s="63">
        <f t="shared" si="64"/>
        <v>22.5</v>
      </c>
      <c r="L684" s="63">
        <f t="shared" si="65"/>
        <v>26.5</v>
      </c>
      <c r="M684" s="63">
        <v>49</v>
      </c>
    </row>
    <row r="685" spans="1:13">
      <c r="A685" s="12" t="s">
        <v>76</v>
      </c>
      <c r="B685" s="22" t="s">
        <v>20</v>
      </c>
      <c r="C685" s="53" t="s">
        <v>59</v>
      </c>
      <c r="D685" s="94" t="s">
        <v>108</v>
      </c>
      <c r="E685" s="22" t="str">
        <f t="shared" si="60"/>
        <v>NOVEMBRE</v>
      </c>
      <c r="F685" s="55">
        <v>43040</v>
      </c>
      <c r="G685" s="55">
        <v>43040</v>
      </c>
      <c r="H685" s="22">
        <f t="shared" si="61"/>
        <v>0</v>
      </c>
      <c r="I685" s="63">
        <f t="shared" si="62"/>
        <v>11.666666666666666</v>
      </c>
      <c r="J685" s="63">
        <f t="shared" si="63"/>
        <v>0</v>
      </c>
      <c r="K685" s="63">
        <f t="shared" si="64"/>
        <v>0</v>
      </c>
      <c r="L685" s="63">
        <f t="shared" si="65"/>
        <v>0</v>
      </c>
      <c r="M685" s="63">
        <v>0</v>
      </c>
    </row>
    <row r="686" spans="1:13">
      <c r="A686" s="12" t="s">
        <v>76</v>
      </c>
      <c r="B686" s="22" t="s">
        <v>20</v>
      </c>
      <c r="C686" s="53" t="s">
        <v>59</v>
      </c>
      <c r="D686" s="94" t="s">
        <v>108</v>
      </c>
      <c r="E686" s="22" t="str">
        <f t="shared" si="60"/>
        <v>NOVEMBRE</v>
      </c>
      <c r="F686" s="55">
        <v>43040</v>
      </c>
      <c r="G686" s="55">
        <v>43040</v>
      </c>
      <c r="H686" s="22">
        <f t="shared" si="61"/>
        <v>0</v>
      </c>
      <c r="I686" s="63">
        <f t="shared" si="62"/>
        <v>11.666666666666666</v>
      </c>
      <c r="J686" s="63">
        <f t="shared" si="63"/>
        <v>0</v>
      </c>
      <c r="K686" s="63">
        <f t="shared" si="64"/>
        <v>0</v>
      </c>
      <c r="L686" s="63">
        <f t="shared" si="65"/>
        <v>0</v>
      </c>
      <c r="M686" s="63">
        <v>0</v>
      </c>
    </row>
    <row r="687" spans="1:13">
      <c r="A687" s="12" t="s">
        <v>76</v>
      </c>
      <c r="B687" s="22" t="s">
        <v>20</v>
      </c>
      <c r="C687" s="53" t="s">
        <v>59</v>
      </c>
      <c r="D687" s="94" t="s">
        <v>108</v>
      </c>
      <c r="E687" s="22" t="str">
        <f t="shared" si="60"/>
        <v>NOVEMBRE</v>
      </c>
      <c r="F687" s="55">
        <v>43040</v>
      </c>
      <c r="G687" s="55">
        <v>43040</v>
      </c>
      <c r="H687" s="22">
        <f t="shared" si="61"/>
        <v>0</v>
      </c>
      <c r="I687" s="63">
        <f t="shared" si="62"/>
        <v>11.666666666666666</v>
      </c>
      <c r="J687" s="63">
        <f t="shared" si="63"/>
        <v>0</v>
      </c>
      <c r="K687" s="63">
        <f t="shared" si="64"/>
        <v>0</v>
      </c>
      <c r="L687" s="63">
        <f t="shared" si="65"/>
        <v>0</v>
      </c>
      <c r="M687" s="63">
        <v>0</v>
      </c>
    </row>
    <row r="688" spans="1:13">
      <c r="A688" s="12" t="s">
        <v>76</v>
      </c>
      <c r="B688" s="22" t="s">
        <v>20</v>
      </c>
      <c r="C688" s="53" t="s">
        <v>59</v>
      </c>
      <c r="D688" s="94" t="s">
        <v>108</v>
      </c>
      <c r="E688" s="22" t="str">
        <f t="shared" si="60"/>
        <v>NOVEMBRE</v>
      </c>
      <c r="F688" s="55">
        <v>43040</v>
      </c>
      <c r="G688" s="55">
        <v>43040</v>
      </c>
      <c r="H688" s="22">
        <f t="shared" si="61"/>
        <v>0</v>
      </c>
      <c r="I688" s="63">
        <f t="shared" si="62"/>
        <v>11.666666666666666</v>
      </c>
      <c r="J688" s="63">
        <f t="shared" si="63"/>
        <v>0</v>
      </c>
      <c r="K688" s="63">
        <f t="shared" si="64"/>
        <v>0</v>
      </c>
      <c r="L688" s="63">
        <f t="shared" si="65"/>
        <v>0</v>
      </c>
      <c r="M688" s="63">
        <v>0</v>
      </c>
    </row>
    <row r="689" spans="1:13">
      <c r="A689" s="12" t="s">
        <v>76</v>
      </c>
      <c r="B689" s="22" t="s">
        <v>20</v>
      </c>
      <c r="C689" s="53" t="s">
        <v>59</v>
      </c>
      <c r="D689" s="94" t="s">
        <v>108</v>
      </c>
      <c r="E689" s="22" t="str">
        <f t="shared" si="60"/>
        <v>NOVEMBRE</v>
      </c>
      <c r="F689" s="55">
        <v>43040</v>
      </c>
      <c r="G689" s="55">
        <v>43040</v>
      </c>
      <c r="H689" s="22">
        <f t="shared" si="61"/>
        <v>0</v>
      </c>
      <c r="I689" s="63">
        <f t="shared" si="62"/>
        <v>11.666666666666666</v>
      </c>
      <c r="J689" s="63">
        <f t="shared" si="63"/>
        <v>0</v>
      </c>
      <c r="K689" s="63">
        <f t="shared" si="64"/>
        <v>0</v>
      </c>
      <c r="L689" s="63">
        <f t="shared" si="65"/>
        <v>0</v>
      </c>
      <c r="M689" s="63">
        <v>0</v>
      </c>
    </row>
    <row r="690" spans="1:13">
      <c r="A690" s="12" t="s">
        <v>76</v>
      </c>
      <c r="B690" s="22" t="s">
        <v>20</v>
      </c>
      <c r="C690" s="53" t="s">
        <v>59</v>
      </c>
      <c r="D690" s="94" t="s">
        <v>108</v>
      </c>
      <c r="E690" s="22" t="str">
        <f t="shared" si="60"/>
        <v>NOVEMBRE</v>
      </c>
      <c r="F690" s="55">
        <v>43040</v>
      </c>
      <c r="G690" s="55">
        <v>43040</v>
      </c>
      <c r="H690" s="22">
        <f t="shared" si="61"/>
        <v>0</v>
      </c>
      <c r="I690" s="63">
        <f t="shared" si="62"/>
        <v>11.666666666666666</v>
      </c>
      <c r="J690" s="63">
        <f t="shared" si="63"/>
        <v>0</v>
      </c>
      <c r="K690" s="63">
        <f t="shared" si="64"/>
        <v>0</v>
      </c>
      <c r="L690" s="63">
        <f t="shared" si="65"/>
        <v>0</v>
      </c>
      <c r="M690" s="63">
        <v>0</v>
      </c>
    </row>
    <row r="691" spans="1:13">
      <c r="A691" s="12" t="s">
        <v>76</v>
      </c>
      <c r="B691" s="22" t="s">
        <v>20</v>
      </c>
      <c r="C691" s="53" t="s">
        <v>59</v>
      </c>
      <c r="D691" s="94" t="s">
        <v>108</v>
      </c>
      <c r="E691" s="22" t="str">
        <f t="shared" si="60"/>
        <v>NOVEMBRE</v>
      </c>
      <c r="F691" s="55">
        <v>43040</v>
      </c>
      <c r="G691" s="55">
        <v>43040</v>
      </c>
      <c r="H691" s="22">
        <f t="shared" si="61"/>
        <v>0</v>
      </c>
      <c r="I691" s="63">
        <f t="shared" si="62"/>
        <v>11.666666666666666</v>
      </c>
      <c r="J691" s="63">
        <f t="shared" si="63"/>
        <v>0</v>
      </c>
      <c r="K691" s="63">
        <f t="shared" si="64"/>
        <v>0</v>
      </c>
      <c r="L691" s="63">
        <f t="shared" si="65"/>
        <v>0</v>
      </c>
      <c r="M691" s="63">
        <v>0</v>
      </c>
    </row>
    <row r="692" spans="1:13">
      <c r="A692" s="12" t="s">
        <v>76</v>
      </c>
      <c r="B692" s="22" t="s">
        <v>20</v>
      </c>
      <c r="C692" s="53" t="s">
        <v>59</v>
      </c>
      <c r="D692" s="94" t="s">
        <v>108</v>
      </c>
      <c r="E692" s="22" t="str">
        <f t="shared" si="60"/>
        <v>NOVEMBRE</v>
      </c>
      <c r="F692" s="55">
        <v>43040</v>
      </c>
      <c r="G692" s="55">
        <v>43041</v>
      </c>
      <c r="H692" s="22">
        <f t="shared" si="61"/>
        <v>1</v>
      </c>
      <c r="I692" s="63">
        <f t="shared" si="62"/>
        <v>11.666666666666666</v>
      </c>
      <c r="J692" s="63">
        <f t="shared" si="63"/>
        <v>35</v>
      </c>
      <c r="K692" s="63">
        <f t="shared" si="64"/>
        <v>11.666666666666666</v>
      </c>
      <c r="L692" s="63">
        <f t="shared" si="65"/>
        <v>23.333333333333336</v>
      </c>
      <c r="M692" s="63">
        <v>35</v>
      </c>
    </row>
    <row r="693" spans="1:13">
      <c r="A693" s="12" t="s">
        <v>70</v>
      </c>
      <c r="B693" s="22" t="s">
        <v>20</v>
      </c>
      <c r="C693" s="53" t="s">
        <v>58</v>
      </c>
      <c r="D693" s="53" t="s">
        <v>91</v>
      </c>
      <c r="E693" s="22" t="str">
        <f t="shared" si="60"/>
        <v>NOVEMBRE</v>
      </c>
      <c r="F693" s="55">
        <v>43041</v>
      </c>
      <c r="G693" s="55">
        <v>43043</v>
      </c>
      <c r="H693" s="22">
        <f t="shared" si="61"/>
        <v>2</v>
      </c>
      <c r="I693" s="63">
        <f t="shared" si="62"/>
        <v>0</v>
      </c>
      <c r="J693" s="63">
        <f t="shared" si="63"/>
        <v>48.2</v>
      </c>
      <c r="K693" s="63">
        <f t="shared" si="64"/>
        <v>0</v>
      </c>
      <c r="L693" s="63">
        <f t="shared" si="65"/>
        <v>96.4</v>
      </c>
      <c r="M693" s="63">
        <v>96.4</v>
      </c>
    </row>
    <row r="694" spans="1:13">
      <c r="A694" s="12" t="s">
        <v>66</v>
      </c>
      <c r="B694" s="22" t="s">
        <v>20</v>
      </c>
      <c r="C694" s="53" t="s">
        <v>58</v>
      </c>
      <c r="D694" s="53" t="s">
        <v>96</v>
      </c>
      <c r="E694" s="22" t="str">
        <f t="shared" si="60"/>
        <v>NOVEMBRE</v>
      </c>
      <c r="F694" s="55">
        <v>43041</v>
      </c>
      <c r="G694" s="55">
        <v>43044</v>
      </c>
      <c r="H694" s="22">
        <f t="shared" si="61"/>
        <v>3</v>
      </c>
      <c r="I694" s="63">
        <f t="shared" si="62"/>
        <v>33.333333333333336</v>
      </c>
      <c r="J694" s="63">
        <f t="shared" si="63"/>
        <v>53.663333333333334</v>
      </c>
      <c r="K694" s="63">
        <f t="shared" si="64"/>
        <v>100</v>
      </c>
      <c r="L694" s="63">
        <f t="shared" si="65"/>
        <v>60.990000000000009</v>
      </c>
      <c r="M694" s="63">
        <v>160.99</v>
      </c>
    </row>
    <row r="695" spans="1:13">
      <c r="A695" s="12" t="s">
        <v>76</v>
      </c>
      <c r="B695" s="22" t="s">
        <v>20</v>
      </c>
      <c r="C695" s="53" t="s">
        <v>59</v>
      </c>
      <c r="D695" s="53" t="s">
        <v>84</v>
      </c>
      <c r="E695" s="22" t="str">
        <f t="shared" si="60"/>
        <v>NOVEMBRE</v>
      </c>
      <c r="F695" s="55">
        <v>43041</v>
      </c>
      <c r="G695" s="55">
        <v>43044</v>
      </c>
      <c r="H695" s="22">
        <f t="shared" si="61"/>
        <v>3</v>
      </c>
      <c r="I695" s="63">
        <f t="shared" si="62"/>
        <v>11.666666666666666</v>
      </c>
      <c r="J695" s="63">
        <f t="shared" si="63"/>
        <v>41.43333333333333</v>
      </c>
      <c r="K695" s="63">
        <f t="shared" si="64"/>
        <v>35</v>
      </c>
      <c r="L695" s="63">
        <f t="shared" si="65"/>
        <v>89.299999999999983</v>
      </c>
      <c r="M695" s="63">
        <v>124.29999999999998</v>
      </c>
    </row>
    <row r="696" spans="1:13">
      <c r="A696" s="12" t="s">
        <v>63</v>
      </c>
      <c r="B696" s="22" t="s">
        <v>20</v>
      </c>
      <c r="C696" s="53" t="s">
        <v>58</v>
      </c>
      <c r="D696" s="53" t="s">
        <v>106</v>
      </c>
      <c r="E696" s="22" t="str">
        <f t="shared" si="60"/>
        <v>NOVEMBRE</v>
      </c>
      <c r="F696" s="55">
        <v>43042</v>
      </c>
      <c r="G696" s="55">
        <v>43046</v>
      </c>
      <c r="H696" s="22">
        <f t="shared" si="61"/>
        <v>4</v>
      </c>
      <c r="I696" s="63">
        <f t="shared" si="62"/>
        <v>0</v>
      </c>
      <c r="J696" s="63">
        <f t="shared" si="63"/>
        <v>42.414999999999999</v>
      </c>
      <c r="K696" s="63">
        <f t="shared" si="64"/>
        <v>0</v>
      </c>
      <c r="L696" s="63">
        <f t="shared" si="65"/>
        <v>169.66</v>
      </c>
      <c r="M696" s="63">
        <v>169.66</v>
      </c>
    </row>
    <row r="697" spans="1:13">
      <c r="A697" s="12" t="s">
        <v>74</v>
      </c>
      <c r="B697" s="22" t="s">
        <v>20</v>
      </c>
      <c r="C697" s="53" t="s">
        <v>58</v>
      </c>
      <c r="D697" s="53" t="s">
        <v>89</v>
      </c>
      <c r="E697" s="22" t="str">
        <f t="shared" si="60"/>
        <v>NOVEMBRE</v>
      </c>
      <c r="F697" s="55">
        <v>43042</v>
      </c>
      <c r="G697" s="55">
        <v>43045</v>
      </c>
      <c r="H697" s="22">
        <f t="shared" si="61"/>
        <v>3</v>
      </c>
      <c r="I697" s="63">
        <f t="shared" si="62"/>
        <v>22.5</v>
      </c>
      <c r="J697" s="63">
        <f t="shared" si="63"/>
        <v>44.986666666666672</v>
      </c>
      <c r="K697" s="63">
        <f t="shared" si="64"/>
        <v>67.5</v>
      </c>
      <c r="L697" s="63">
        <f t="shared" si="65"/>
        <v>67.460000000000008</v>
      </c>
      <c r="M697" s="63">
        <v>134.96</v>
      </c>
    </row>
    <row r="698" spans="1:13">
      <c r="A698" s="12" t="s">
        <v>70</v>
      </c>
      <c r="B698" s="22" t="s">
        <v>20</v>
      </c>
      <c r="C698" s="53" t="s">
        <v>58</v>
      </c>
      <c r="D698" s="53" t="s">
        <v>93</v>
      </c>
      <c r="E698" s="22" t="str">
        <f t="shared" si="60"/>
        <v>NOVEMBRE</v>
      </c>
      <c r="F698" s="55">
        <v>43043</v>
      </c>
      <c r="G698" s="55">
        <v>43064</v>
      </c>
      <c r="H698" s="22">
        <f t="shared" si="61"/>
        <v>21</v>
      </c>
      <c r="I698" s="63">
        <f t="shared" si="62"/>
        <v>0</v>
      </c>
      <c r="J698" s="63">
        <f t="shared" si="63"/>
        <v>44.298095238095236</v>
      </c>
      <c r="K698" s="63">
        <f t="shared" si="64"/>
        <v>0</v>
      </c>
      <c r="L698" s="63">
        <f t="shared" si="65"/>
        <v>930.26</v>
      </c>
      <c r="M698" s="63">
        <v>930.26</v>
      </c>
    </row>
    <row r="699" spans="1:13">
      <c r="A699" s="12" t="s">
        <v>72</v>
      </c>
      <c r="B699" s="22" t="s">
        <v>20</v>
      </c>
      <c r="C699" s="53" t="s">
        <v>59</v>
      </c>
      <c r="D699" s="53" t="s">
        <v>91</v>
      </c>
      <c r="E699" s="22" t="str">
        <f t="shared" si="60"/>
        <v>NOVEMBRE</v>
      </c>
      <c r="F699" s="55">
        <v>43043</v>
      </c>
      <c r="G699" s="55">
        <v>43046</v>
      </c>
      <c r="H699" s="22">
        <f t="shared" si="61"/>
        <v>3</v>
      </c>
      <c r="I699" s="63">
        <f t="shared" si="62"/>
        <v>13.033333333333333</v>
      </c>
      <c r="J699" s="63">
        <f t="shared" si="63"/>
        <v>49.396666666666668</v>
      </c>
      <c r="K699" s="63">
        <f t="shared" si="64"/>
        <v>39.1</v>
      </c>
      <c r="L699" s="63">
        <f t="shared" si="65"/>
        <v>109.09</v>
      </c>
      <c r="M699" s="63">
        <v>148.19</v>
      </c>
    </row>
    <row r="700" spans="1:13">
      <c r="A700" s="12" t="s">
        <v>68</v>
      </c>
      <c r="B700" s="22" t="s">
        <v>20</v>
      </c>
      <c r="C700" s="53" t="s">
        <v>58</v>
      </c>
      <c r="D700" s="53" t="s">
        <v>92</v>
      </c>
      <c r="E700" s="22" t="str">
        <f t="shared" si="60"/>
        <v>NOVEMBRE</v>
      </c>
      <c r="F700" s="55">
        <v>43044</v>
      </c>
      <c r="G700" s="55">
        <v>43047</v>
      </c>
      <c r="H700" s="22">
        <f t="shared" si="61"/>
        <v>3</v>
      </c>
      <c r="I700" s="63">
        <f t="shared" si="62"/>
        <v>0</v>
      </c>
      <c r="J700" s="63">
        <f t="shared" si="63"/>
        <v>49.806666666666665</v>
      </c>
      <c r="K700" s="63">
        <f t="shared" si="64"/>
        <v>0</v>
      </c>
      <c r="L700" s="63">
        <f t="shared" si="65"/>
        <v>149.41999999999999</v>
      </c>
      <c r="M700" s="63">
        <v>149.41999999999999</v>
      </c>
    </row>
    <row r="701" spans="1:13">
      <c r="A701" s="12" t="s">
        <v>79</v>
      </c>
      <c r="B701" s="22" t="s">
        <v>20</v>
      </c>
      <c r="C701" s="53" t="s">
        <v>58</v>
      </c>
      <c r="D701" s="53" t="s">
        <v>89</v>
      </c>
      <c r="E701" s="22" t="str">
        <f t="shared" si="60"/>
        <v>NOVEMBRE</v>
      </c>
      <c r="F701" s="55">
        <v>43044</v>
      </c>
      <c r="G701" s="55">
        <v>43049</v>
      </c>
      <c r="H701" s="22">
        <f t="shared" si="61"/>
        <v>5</v>
      </c>
      <c r="I701" s="63">
        <f t="shared" si="62"/>
        <v>0</v>
      </c>
      <c r="J701" s="63">
        <f t="shared" si="63"/>
        <v>55.911999999999999</v>
      </c>
      <c r="K701" s="63">
        <f t="shared" si="64"/>
        <v>0</v>
      </c>
      <c r="L701" s="63">
        <f t="shared" si="65"/>
        <v>279.56</v>
      </c>
      <c r="M701" s="63">
        <v>279.56</v>
      </c>
    </row>
    <row r="702" spans="1:13">
      <c r="A702" s="12" t="s">
        <v>66</v>
      </c>
      <c r="B702" s="22" t="s">
        <v>20</v>
      </c>
      <c r="C702" s="53" t="s">
        <v>58</v>
      </c>
      <c r="D702" s="53" t="s">
        <v>90</v>
      </c>
      <c r="E702" s="22" t="str">
        <f t="shared" si="60"/>
        <v>NOVEMBRE</v>
      </c>
      <c r="F702" s="55">
        <v>43045</v>
      </c>
      <c r="G702" s="55">
        <v>43051</v>
      </c>
      <c r="H702" s="22">
        <f t="shared" si="61"/>
        <v>6</v>
      </c>
      <c r="I702" s="63">
        <f t="shared" si="62"/>
        <v>33.333333333333336</v>
      </c>
      <c r="J702" s="63">
        <f t="shared" si="63"/>
        <v>47.718333333333334</v>
      </c>
      <c r="K702" s="63">
        <f t="shared" si="64"/>
        <v>200</v>
      </c>
      <c r="L702" s="63">
        <f t="shared" si="65"/>
        <v>86.31</v>
      </c>
      <c r="M702" s="63">
        <v>286.31</v>
      </c>
    </row>
    <row r="703" spans="1:13">
      <c r="A703" s="12" t="s">
        <v>74</v>
      </c>
      <c r="B703" s="22" t="s">
        <v>20</v>
      </c>
      <c r="C703" s="53" t="s">
        <v>57</v>
      </c>
      <c r="D703" s="53" t="s">
        <v>105</v>
      </c>
      <c r="E703" s="22" t="str">
        <f t="shared" si="60"/>
        <v>NOVEMBRE</v>
      </c>
      <c r="F703" s="55">
        <v>43045</v>
      </c>
      <c r="G703" s="55">
        <v>43048</v>
      </c>
      <c r="H703" s="22">
        <f t="shared" si="61"/>
        <v>3</v>
      </c>
      <c r="I703" s="63">
        <f t="shared" si="62"/>
        <v>22.5</v>
      </c>
      <c r="J703" s="63">
        <f t="shared" si="63"/>
        <v>48.571428571428577</v>
      </c>
      <c r="K703" s="63">
        <f t="shared" si="64"/>
        <v>67.5</v>
      </c>
      <c r="L703" s="63">
        <f t="shared" si="65"/>
        <v>78.214285714285722</v>
      </c>
      <c r="M703" s="63">
        <v>145.71428571428572</v>
      </c>
    </row>
    <row r="704" spans="1:13">
      <c r="A704" s="12" t="s">
        <v>76</v>
      </c>
      <c r="B704" s="22" t="s">
        <v>20</v>
      </c>
      <c r="C704" s="53" t="s">
        <v>59</v>
      </c>
      <c r="D704" s="53" t="s">
        <v>83</v>
      </c>
      <c r="E704" s="22" t="str">
        <f t="shared" si="60"/>
        <v>NOVEMBRE</v>
      </c>
      <c r="F704" s="55">
        <v>43045</v>
      </c>
      <c r="G704" s="55">
        <v>43051</v>
      </c>
      <c r="H704" s="22">
        <f t="shared" si="61"/>
        <v>6</v>
      </c>
      <c r="I704" s="63">
        <f t="shared" si="62"/>
        <v>11.666666666666666</v>
      </c>
      <c r="J704" s="63">
        <f t="shared" si="63"/>
        <v>38.034999999999997</v>
      </c>
      <c r="K704" s="63">
        <f t="shared" si="64"/>
        <v>70</v>
      </c>
      <c r="L704" s="63">
        <f t="shared" si="65"/>
        <v>158.20999999999998</v>
      </c>
      <c r="M704" s="63">
        <v>228.20999999999998</v>
      </c>
    </row>
    <row r="705" spans="1:13">
      <c r="A705" s="12" t="s">
        <v>63</v>
      </c>
      <c r="B705" s="22" t="s">
        <v>20</v>
      </c>
      <c r="C705" s="53" t="s">
        <v>58</v>
      </c>
      <c r="D705" s="53" t="s">
        <v>95</v>
      </c>
      <c r="E705" s="22" t="str">
        <f t="shared" si="60"/>
        <v>NOVEMBRE</v>
      </c>
      <c r="F705" s="55">
        <v>43046</v>
      </c>
      <c r="G705" s="55">
        <v>43049</v>
      </c>
      <c r="H705" s="22">
        <f t="shared" si="61"/>
        <v>3</v>
      </c>
      <c r="I705" s="63">
        <f t="shared" si="62"/>
        <v>0</v>
      </c>
      <c r="J705" s="63">
        <f t="shared" si="63"/>
        <v>46.913333333333334</v>
      </c>
      <c r="K705" s="63">
        <f t="shared" si="64"/>
        <v>0</v>
      </c>
      <c r="L705" s="63">
        <f t="shared" si="65"/>
        <v>140.74</v>
      </c>
      <c r="M705" s="63">
        <v>140.74</v>
      </c>
    </row>
    <row r="706" spans="1:13">
      <c r="A706" s="12" t="s">
        <v>72</v>
      </c>
      <c r="B706" s="22" t="s">
        <v>20</v>
      </c>
      <c r="C706" s="53" t="s">
        <v>59</v>
      </c>
      <c r="D706" s="53" t="s">
        <v>95</v>
      </c>
      <c r="E706" s="22" t="str">
        <f t="shared" ref="E706:E769" si="66">IF(G706="","",CHOOSE(MONTH(G706),"JANVIER","FEVRIER","MARS","AVRIL","MAI","JUIN","JUILLET","AOUT","SEPTEMBRE","OCTOBRE","NOVEMBRE","DECEMBRE"))</f>
        <v>NOVEMBRE</v>
      </c>
      <c r="F706" s="55">
        <v>43048</v>
      </c>
      <c r="G706" s="55">
        <v>43051</v>
      </c>
      <c r="H706" s="22">
        <f t="shared" ref="H706:H769" si="67">G706-F706</f>
        <v>3</v>
      </c>
      <c r="I706" s="63">
        <f t="shared" ref="I706:I769" si="68">CoûtNuit(A706,E706)</f>
        <v>13.033333333333333</v>
      </c>
      <c r="J706" s="63">
        <f t="shared" ref="J706:J769" si="69">IF(H706&lt;&gt;0,M706/H706,0)</f>
        <v>52.956666666666671</v>
      </c>
      <c r="K706" s="63">
        <f t="shared" ref="K706:K769" si="70">I706*H706</f>
        <v>39.1</v>
      </c>
      <c r="L706" s="63">
        <f t="shared" ref="L706:L769" si="71">M706-K706</f>
        <v>119.77000000000001</v>
      </c>
      <c r="M706" s="63">
        <v>158.87</v>
      </c>
    </row>
    <row r="707" spans="1:13">
      <c r="A707" s="12" t="s">
        <v>63</v>
      </c>
      <c r="B707" s="22" t="s">
        <v>20</v>
      </c>
      <c r="C707" s="53" t="s">
        <v>58</v>
      </c>
      <c r="D707" s="53" t="s">
        <v>88</v>
      </c>
      <c r="E707" s="22" t="str">
        <f t="shared" si="66"/>
        <v>NOVEMBRE</v>
      </c>
      <c r="F707" s="55">
        <v>43049</v>
      </c>
      <c r="G707" s="55">
        <v>43052</v>
      </c>
      <c r="H707" s="22">
        <f t="shared" si="67"/>
        <v>3</v>
      </c>
      <c r="I707" s="63">
        <f t="shared" si="68"/>
        <v>0</v>
      </c>
      <c r="J707" s="63">
        <f t="shared" si="69"/>
        <v>44.986666666666672</v>
      </c>
      <c r="K707" s="63">
        <f t="shared" si="70"/>
        <v>0</v>
      </c>
      <c r="L707" s="63">
        <f t="shared" si="71"/>
        <v>134.96</v>
      </c>
      <c r="M707" s="63">
        <v>134.96</v>
      </c>
    </row>
    <row r="708" spans="1:13">
      <c r="A708" s="12" t="s">
        <v>68</v>
      </c>
      <c r="B708" s="22" t="s">
        <v>20</v>
      </c>
      <c r="C708" s="53" t="s">
        <v>58</v>
      </c>
      <c r="D708" s="53" t="s">
        <v>82</v>
      </c>
      <c r="E708" s="22" t="str">
        <f t="shared" si="66"/>
        <v>NOVEMBRE</v>
      </c>
      <c r="F708" s="55">
        <v>43049</v>
      </c>
      <c r="G708" s="55">
        <v>43053</v>
      </c>
      <c r="H708" s="22">
        <f t="shared" si="67"/>
        <v>4</v>
      </c>
      <c r="I708" s="63">
        <f t="shared" si="68"/>
        <v>0</v>
      </c>
      <c r="J708" s="63">
        <f t="shared" si="69"/>
        <v>54.947499999999998</v>
      </c>
      <c r="K708" s="63">
        <f t="shared" si="70"/>
        <v>0</v>
      </c>
      <c r="L708" s="63">
        <f t="shared" si="71"/>
        <v>219.79</v>
      </c>
      <c r="M708" s="63">
        <v>219.79</v>
      </c>
    </row>
    <row r="709" spans="1:13">
      <c r="A709" s="12" t="s">
        <v>74</v>
      </c>
      <c r="B709" s="22" t="s">
        <v>20</v>
      </c>
      <c r="C709" s="53" t="s">
        <v>58</v>
      </c>
      <c r="D709" s="53" t="s">
        <v>87</v>
      </c>
      <c r="E709" s="22" t="str">
        <f t="shared" si="66"/>
        <v>NOVEMBRE</v>
      </c>
      <c r="F709" s="55">
        <v>43049</v>
      </c>
      <c r="G709" s="55">
        <v>43052</v>
      </c>
      <c r="H709" s="22">
        <f t="shared" si="67"/>
        <v>3</v>
      </c>
      <c r="I709" s="63">
        <f t="shared" si="68"/>
        <v>22.5</v>
      </c>
      <c r="J709" s="63">
        <f t="shared" si="69"/>
        <v>44.986666666666672</v>
      </c>
      <c r="K709" s="63">
        <f t="shared" si="70"/>
        <v>67.5</v>
      </c>
      <c r="L709" s="63">
        <f t="shared" si="71"/>
        <v>67.460000000000008</v>
      </c>
      <c r="M709" s="63">
        <v>134.96</v>
      </c>
    </row>
    <row r="710" spans="1:13">
      <c r="A710" s="12" t="s">
        <v>79</v>
      </c>
      <c r="B710" s="22" t="s">
        <v>20</v>
      </c>
      <c r="C710" s="53" t="s">
        <v>58</v>
      </c>
      <c r="D710" s="53" t="s">
        <v>82</v>
      </c>
      <c r="E710" s="22" t="str">
        <f t="shared" si="66"/>
        <v>NOVEMBRE</v>
      </c>
      <c r="F710" s="55">
        <v>43050</v>
      </c>
      <c r="G710" s="55">
        <v>43053</v>
      </c>
      <c r="H710" s="22">
        <f t="shared" si="67"/>
        <v>3</v>
      </c>
      <c r="I710" s="63">
        <f t="shared" si="68"/>
        <v>0</v>
      </c>
      <c r="J710" s="63">
        <f t="shared" si="69"/>
        <v>59.126666666666665</v>
      </c>
      <c r="K710" s="63">
        <f t="shared" si="70"/>
        <v>0</v>
      </c>
      <c r="L710" s="63">
        <f t="shared" si="71"/>
        <v>177.38</v>
      </c>
      <c r="M710" s="63">
        <v>177.38</v>
      </c>
    </row>
    <row r="711" spans="1:13">
      <c r="A711" s="12" t="s">
        <v>76</v>
      </c>
      <c r="B711" s="22" t="s">
        <v>20</v>
      </c>
      <c r="C711" s="53" t="s">
        <v>58</v>
      </c>
      <c r="D711" s="53" t="s">
        <v>94</v>
      </c>
      <c r="E711" s="22" t="str">
        <f t="shared" si="66"/>
        <v>NOVEMBRE</v>
      </c>
      <c r="F711" s="55">
        <v>43051</v>
      </c>
      <c r="G711" s="55">
        <v>43055</v>
      </c>
      <c r="H711" s="22">
        <f t="shared" si="67"/>
        <v>4</v>
      </c>
      <c r="I711" s="63">
        <f t="shared" si="68"/>
        <v>11.666666666666666</v>
      </c>
      <c r="J711" s="63">
        <f t="shared" si="69"/>
        <v>38.56</v>
      </c>
      <c r="K711" s="63">
        <f t="shared" si="70"/>
        <v>46.666666666666664</v>
      </c>
      <c r="L711" s="63">
        <f t="shared" si="71"/>
        <v>107.57333333333335</v>
      </c>
      <c r="M711" s="63">
        <v>154.24</v>
      </c>
    </row>
    <row r="712" spans="1:13">
      <c r="A712" s="12" t="s">
        <v>72</v>
      </c>
      <c r="B712" s="22" t="s">
        <v>20</v>
      </c>
      <c r="C712" s="53" t="s">
        <v>58</v>
      </c>
      <c r="D712" s="53" t="s">
        <v>84</v>
      </c>
      <c r="E712" s="22" t="str">
        <f t="shared" si="66"/>
        <v>NOVEMBRE</v>
      </c>
      <c r="F712" s="55">
        <v>43052</v>
      </c>
      <c r="G712" s="55">
        <v>43055</v>
      </c>
      <c r="H712" s="22">
        <f t="shared" si="67"/>
        <v>3</v>
      </c>
      <c r="I712" s="63">
        <f t="shared" si="68"/>
        <v>13.033333333333333</v>
      </c>
      <c r="J712" s="63">
        <f t="shared" si="69"/>
        <v>77.44</v>
      </c>
      <c r="K712" s="63">
        <f t="shared" si="70"/>
        <v>39.1</v>
      </c>
      <c r="L712" s="63">
        <f t="shared" si="71"/>
        <v>193.22</v>
      </c>
      <c r="M712" s="63">
        <v>232.32</v>
      </c>
    </row>
    <row r="713" spans="1:13">
      <c r="A713" s="12" t="s">
        <v>74</v>
      </c>
      <c r="B713" s="22" t="s">
        <v>20</v>
      </c>
      <c r="C713" s="53" t="s">
        <v>57</v>
      </c>
      <c r="D713" s="53" t="s">
        <v>104</v>
      </c>
      <c r="E713" s="22" t="str">
        <f t="shared" si="66"/>
        <v>NOVEMBRE</v>
      </c>
      <c r="F713" s="55">
        <v>43052</v>
      </c>
      <c r="G713" s="55">
        <v>43055</v>
      </c>
      <c r="H713" s="22">
        <f t="shared" si="67"/>
        <v>3</v>
      </c>
      <c r="I713" s="63">
        <f t="shared" si="68"/>
        <v>22.5</v>
      </c>
      <c r="J713" s="63">
        <f t="shared" si="69"/>
        <v>48.571428571428577</v>
      </c>
      <c r="K713" s="63">
        <f t="shared" si="70"/>
        <v>67.5</v>
      </c>
      <c r="L713" s="63">
        <f t="shared" si="71"/>
        <v>78.214285714285722</v>
      </c>
      <c r="M713" s="63">
        <v>145.71428571428572</v>
      </c>
    </row>
    <row r="714" spans="1:13">
      <c r="A714" s="12" t="s">
        <v>63</v>
      </c>
      <c r="B714" s="22" t="s">
        <v>20</v>
      </c>
      <c r="C714" s="53" t="s">
        <v>59</v>
      </c>
      <c r="D714" s="53" t="s">
        <v>82</v>
      </c>
      <c r="E714" s="22" t="str">
        <f t="shared" si="66"/>
        <v>NOVEMBRE</v>
      </c>
      <c r="F714" s="55">
        <v>43053</v>
      </c>
      <c r="G714" s="55">
        <v>43056</v>
      </c>
      <c r="H714" s="22">
        <f t="shared" si="67"/>
        <v>3</v>
      </c>
      <c r="I714" s="63">
        <f t="shared" si="68"/>
        <v>0</v>
      </c>
      <c r="J714" s="63">
        <f t="shared" si="69"/>
        <v>49.07</v>
      </c>
      <c r="K714" s="63">
        <f t="shared" si="70"/>
        <v>0</v>
      </c>
      <c r="L714" s="63">
        <f t="shared" si="71"/>
        <v>147.21</v>
      </c>
      <c r="M714" s="63">
        <v>147.21</v>
      </c>
    </row>
    <row r="715" spans="1:13">
      <c r="A715" s="12" t="s">
        <v>66</v>
      </c>
      <c r="B715" s="22" t="s">
        <v>20</v>
      </c>
      <c r="C715" s="53" t="s">
        <v>58</v>
      </c>
      <c r="D715" s="53" t="s">
        <v>93</v>
      </c>
      <c r="E715" s="22" t="str">
        <f t="shared" si="66"/>
        <v>NOVEMBRE</v>
      </c>
      <c r="F715" s="55">
        <v>43053</v>
      </c>
      <c r="G715" s="55">
        <v>43056</v>
      </c>
      <c r="H715" s="22">
        <f t="shared" si="67"/>
        <v>3</v>
      </c>
      <c r="I715" s="63">
        <f t="shared" si="68"/>
        <v>33.333333333333336</v>
      </c>
      <c r="J715" s="63">
        <f t="shared" si="69"/>
        <v>49.806666666666665</v>
      </c>
      <c r="K715" s="63">
        <f t="shared" si="70"/>
        <v>100</v>
      </c>
      <c r="L715" s="63">
        <f t="shared" si="71"/>
        <v>49.419999999999987</v>
      </c>
      <c r="M715" s="63">
        <v>149.41999999999999</v>
      </c>
    </row>
    <row r="716" spans="1:13">
      <c r="A716" s="12" t="s">
        <v>68</v>
      </c>
      <c r="B716" s="22" t="s">
        <v>20</v>
      </c>
      <c r="C716" s="53" t="s">
        <v>59</v>
      </c>
      <c r="D716" s="53" t="s">
        <v>86</v>
      </c>
      <c r="E716" s="22" t="str">
        <f t="shared" si="66"/>
        <v>NOVEMBRE</v>
      </c>
      <c r="F716" s="55">
        <v>43053</v>
      </c>
      <c r="G716" s="55">
        <v>43055</v>
      </c>
      <c r="H716" s="22">
        <f t="shared" si="67"/>
        <v>2</v>
      </c>
      <c r="I716" s="63">
        <f t="shared" si="68"/>
        <v>0</v>
      </c>
      <c r="J716" s="63">
        <f t="shared" si="69"/>
        <v>65.064999999999998</v>
      </c>
      <c r="K716" s="63">
        <f t="shared" si="70"/>
        <v>0</v>
      </c>
      <c r="L716" s="63">
        <f t="shared" si="71"/>
        <v>130.13</v>
      </c>
      <c r="M716" s="63">
        <v>130.13</v>
      </c>
    </row>
    <row r="717" spans="1:13">
      <c r="A717" s="12" t="s">
        <v>79</v>
      </c>
      <c r="B717" s="22" t="s">
        <v>20</v>
      </c>
      <c r="C717" s="53" t="s">
        <v>59</v>
      </c>
      <c r="D717" s="53" t="s">
        <v>92</v>
      </c>
      <c r="E717" s="22" t="str">
        <f t="shared" si="66"/>
        <v>NOVEMBRE</v>
      </c>
      <c r="F717" s="55">
        <v>43053</v>
      </c>
      <c r="G717" s="55">
        <v>43055</v>
      </c>
      <c r="H717" s="22">
        <f t="shared" si="67"/>
        <v>2</v>
      </c>
      <c r="I717" s="63">
        <f t="shared" si="68"/>
        <v>0</v>
      </c>
      <c r="J717" s="63">
        <f t="shared" si="69"/>
        <v>68.265000000000001</v>
      </c>
      <c r="K717" s="63">
        <f t="shared" si="70"/>
        <v>0</v>
      </c>
      <c r="L717" s="63">
        <f t="shared" si="71"/>
        <v>136.53</v>
      </c>
      <c r="M717" s="63">
        <v>136.53</v>
      </c>
    </row>
    <row r="718" spans="1:13">
      <c r="A718" s="12" t="s">
        <v>68</v>
      </c>
      <c r="B718" s="22" t="s">
        <v>20</v>
      </c>
      <c r="C718" s="53" t="s">
        <v>58</v>
      </c>
      <c r="D718" s="53" t="s">
        <v>105</v>
      </c>
      <c r="E718" s="22" t="str">
        <f t="shared" si="66"/>
        <v>NOVEMBRE</v>
      </c>
      <c r="F718" s="55">
        <v>43055</v>
      </c>
      <c r="G718" s="55">
        <v>43058</v>
      </c>
      <c r="H718" s="22">
        <f t="shared" si="67"/>
        <v>3</v>
      </c>
      <c r="I718" s="63">
        <f t="shared" si="68"/>
        <v>0</v>
      </c>
      <c r="J718" s="63">
        <f t="shared" si="69"/>
        <v>55.27</v>
      </c>
      <c r="K718" s="63">
        <f t="shared" si="70"/>
        <v>0</v>
      </c>
      <c r="L718" s="63">
        <f t="shared" si="71"/>
        <v>165.81</v>
      </c>
      <c r="M718" s="63">
        <v>165.81</v>
      </c>
    </row>
    <row r="719" spans="1:13">
      <c r="A719" s="12" t="s">
        <v>72</v>
      </c>
      <c r="B719" s="22" t="s">
        <v>20</v>
      </c>
      <c r="C719" s="53" t="s">
        <v>58</v>
      </c>
      <c r="D719" s="53" t="s">
        <v>88</v>
      </c>
      <c r="E719" s="22" t="str">
        <f t="shared" si="66"/>
        <v>NOVEMBRE</v>
      </c>
      <c r="F719" s="55">
        <v>43055</v>
      </c>
      <c r="G719" s="55">
        <v>43058</v>
      </c>
      <c r="H719" s="22">
        <f t="shared" si="67"/>
        <v>3</v>
      </c>
      <c r="I719" s="63">
        <f t="shared" si="68"/>
        <v>13.033333333333333</v>
      </c>
      <c r="J719" s="63">
        <f t="shared" si="69"/>
        <v>88.046666666666667</v>
      </c>
      <c r="K719" s="63">
        <f t="shared" si="70"/>
        <v>39.1</v>
      </c>
      <c r="L719" s="63">
        <f t="shared" si="71"/>
        <v>225.04</v>
      </c>
      <c r="M719" s="63">
        <v>264.14</v>
      </c>
    </row>
    <row r="720" spans="1:13">
      <c r="A720" s="12" t="s">
        <v>63</v>
      </c>
      <c r="B720" s="22" t="s">
        <v>20</v>
      </c>
      <c r="C720" s="53" t="s">
        <v>58</v>
      </c>
      <c r="D720" s="53" t="s">
        <v>91</v>
      </c>
      <c r="E720" s="22" t="str">
        <f t="shared" si="66"/>
        <v>NOVEMBRE</v>
      </c>
      <c r="F720" s="55">
        <v>43056</v>
      </c>
      <c r="G720" s="55">
        <v>43059</v>
      </c>
      <c r="H720" s="22">
        <f t="shared" si="67"/>
        <v>3</v>
      </c>
      <c r="I720" s="63">
        <f t="shared" si="68"/>
        <v>0</v>
      </c>
      <c r="J720" s="63">
        <f t="shared" si="69"/>
        <v>44.986666666666672</v>
      </c>
      <c r="K720" s="63">
        <f t="shared" si="70"/>
        <v>0</v>
      </c>
      <c r="L720" s="63">
        <f t="shared" si="71"/>
        <v>134.96</v>
      </c>
      <c r="M720" s="63">
        <v>134.96</v>
      </c>
    </row>
    <row r="721" spans="1:13">
      <c r="A721" s="12" t="s">
        <v>66</v>
      </c>
      <c r="B721" s="22" t="s">
        <v>20</v>
      </c>
      <c r="C721" s="53" t="s">
        <v>59</v>
      </c>
      <c r="D721" s="53" t="s">
        <v>107</v>
      </c>
      <c r="E721" s="22" t="str">
        <f t="shared" si="66"/>
        <v>NOVEMBRE</v>
      </c>
      <c r="F721" s="55">
        <v>43056</v>
      </c>
      <c r="G721" s="55">
        <v>43059</v>
      </c>
      <c r="H721" s="22">
        <f t="shared" si="67"/>
        <v>3</v>
      </c>
      <c r="I721" s="63">
        <f t="shared" si="68"/>
        <v>33.333333333333336</v>
      </c>
      <c r="J721" s="63">
        <f t="shared" si="69"/>
        <v>58.553333333333335</v>
      </c>
      <c r="K721" s="63">
        <f t="shared" si="70"/>
        <v>100</v>
      </c>
      <c r="L721" s="63">
        <f t="shared" si="71"/>
        <v>75.66</v>
      </c>
      <c r="M721" s="63">
        <v>175.66</v>
      </c>
    </row>
    <row r="722" spans="1:13">
      <c r="A722" s="12" t="s">
        <v>79</v>
      </c>
      <c r="B722" s="22" t="s">
        <v>20</v>
      </c>
      <c r="C722" s="53" t="s">
        <v>59</v>
      </c>
      <c r="D722" s="53" t="s">
        <v>93</v>
      </c>
      <c r="E722" s="22" t="str">
        <f t="shared" si="66"/>
        <v>NOVEMBRE</v>
      </c>
      <c r="F722" s="55">
        <v>43056</v>
      </c>
      <c r="G722" s="55">
        <v>43058</v>
      </c>
      <c r="H722" s="22">
        <f t="shared" si="67"/>
        <v>2</v>
      </c>
      <c r="I722" s="63">
        <f t="shared" si="68"/>
        <v>0</v>
      </c>
      <c r="J722" s="63">
        <f t="shared" si="69"/>
        <v>68.265000000000001</v>
      </c>
      <c r="K722" s="63">
        <f t="shared" si="70"/>
        <v>0</v>
      </c>
      <c r="L722" s="63">
        <f t="shared" si="71"/>
        <v>136.53</v>
      </c>
      <c r="M722" s="63">
        <v>136.53</v>
      </c>
    </row>
    <row r="723" spans="1:13">
      <c r="A723" s="12" t="s">
        <v>72</v>
      </c>
      <c r="B723" s="22" t="s">
        <v>20</v>
      </c>
      <c r="C723" s="54" t="s">
        <v>59</v>
      </c>
      <c r="D723" s="54" t="s">
        <v>122</v>
      </c>
      <c r="E723" s="22" t="str">
        <f t="shared" si="66"/>
        <v>DECEMBRE</v>
      </c>
      <c r="F723" s="55">
        <v>43056</v>
      </c>
      <c r="G723" s="55">
        <v>43070</v>
      </c>
      <c r="H723" s="22">
        <f t="shared" si="67"/>
        <v>14</v>
      </c>
      <c r="I723" s="57">
        <f t="shared" si="68"/>
        <v>12.612903225806452</v>
      </c>
      <c r="J723" s="57">
        <f t="shared" si="69"/>
        <v>24</v>
      </c>
      <c r="K723" s="57">
        <f t="shared" si="70"/>
        <v>176.58064516129033</v>
      </c>
      <c r="L723" s="57">
        <f t="shared" si="71"/>
        <v>159.41935483870967</v>
      </c>
      <c r="M723" s="57">
        <v>336</v>
      </c>
    </row>
    <row r="724" spans="1:13">
      <c r="A724" s="12" t="s">
        <v>76</v>
      </c>
      <c r="B724" s="22" t="s">
        <v>20</v>
      </c>
      <c r="C724" s="53" t="s">
        <v>59</v>
      </c>
      <c r="D724" s="53" t="s">
        <v>83</v>
      </c>
      <c r="E724" s="22" t="str">
        <f t="shared" si="66"/>
        <v>NOVEMBRE</v>
      </c>
      <c r="F724" s="55">
        <v>43057</v>
      </c>
      <c r="G724" s="55">
        <v>43060</v>
      </c>
      <c r="H724" s="22">
        <f t="shared" si="67"/>
        <v>3</v>
      </c>
      <c r="I724" s="63">
        <f t="shared" si="68"/>
        <v>11.666666666666666</v>
      </c>
      <c r="J724" s="63">
        <f t="shared" si="69"/>
        <v>40.463333333333331</v>
      </c>
      <c r="K724" s="63">
        <f t="shared" si="70"/>
        <v>35</v>
      </c>
      <c r="L724" s="63">
        <f t="shared" si="71"/>
        <v>86.39</v>
      </c>
      <c r="M724" s="63">
        <v>121.39</v>
      </c>
    </row>
    <row r="725" spans="1:13">
      <c r="A725" s="12" t="s">
        <v>79</v>
      </c>
      <c r="B725" s="22" t="s">
        <v>20</v>
      </c>
      <c r="C725" s="53" t="s">
        <v>59</v>
      </c>
      <c r="D725" s="53" t="s">
        <v>87</v>
      </c>
      <c r="E725" s="22" t="str">
        <f t="shared" si="66"/>
        <v>NOVEMBRE</v>
      </c>
      <c r="F725" s="55">
        <v>43058</v>
      </c>
      <c r="G725" s="55">
        <v>43062</v>
      </c>
      <c r="H725" s="22">
        <f t="shared" si="67"/>
        <v>4</v>
      </c>
      <c r="I725" s="63">
        <f t="shared" si="68"/>
        <v>0</v>
      </c>
      <c r="J725" s="63">
        <f t="shared" si="69"/>
        <v>64.965000000000003</v>
      </c>
      <c r="K725" s="63">
        <f t="shared" si="70"/>
        <v>0</v>
      </c>
      <c r="L725" s="63">
        <f t="shared" si="71"/>
        <v>259.86</v>
      </c>
      <c r="M725" s="63">
        <v>259.86</v>
      </c>
    </row>
    <row r="726" spans="1:13">
      <c r="A726" s="12" t="s">
        <v>63</v>
      </c>
      <c r="B726" s="22" t="s">
        <v>20</v>
      </c>
      <c r="C726" s="53" t="s">
        <v>58</v>
      </c>
      <c r="D726" s="53" t="s">
        <v>90</v>
      </c>
      <c r="E726" s="22" t="str">
        <f t="shared" si="66"/>
        <v>NOVEMBRE</v>
      </c>
      <c r="F726" s="55">
        <v>43059</v>
      </c>
      <c r="G726" s="55">
        <v>43063</v>
      </c>
      <c r="H726" s="22">
        <f t="shared" si="67"/>
        <v>4</v>
      </c>
      <c r="I726" s="63">
        <f t="shared" si="68"/>
        <v>0</v>
      </c>
      <c r="J726" s="63">
        <f t="shared" si="69"/>
        <v>50.61</v>
      </c>
      <c r="K726" s="63">
        <f t="shared" si="70"/>
        <v>0</v>
      </c>
      <c r="L726" s="63">
        <f t="shared" si="71"/>
        <v>202.44</v>
      </c>
      <c r="M726" s="63">
        <v>202.44</v>
      </c>
    </row>
    <row r="727" spans="1:13">
      <c r="A727" s="12" t="s">
        <v>72</v>
      </c>
      <c r="B727" s="22" t="s">
        <v>20</v>
      </c>
      <c r="C727" s="53" t="s">
        <v>59</v>
      </c>
      <c r="D727" s="53" t="s">
        <v>84</v>
      </c>
      <c r="E727" s="22" t="str">
        <f t="shared" si="66"/>
        <v>NOVEMBRE</v>
      </c>
      <c r="F727" s="55">
        <v>43059</v>
      </c>
      <c r="G727" s="55">
        <v>43063</v>
      </c>
      <c r="H727" s="22">
        <f t="shared" si="67"/>
        <v>4</v>
      </c>
      <c r="I727" s="63">
        <f t="shared" si="68"/>
        <v>13.033333333333333</v>
      </c>
      <c r="J727" s="63">
        <f t="shared" si="69"/>
        <v>47.484999999999999</v>
      </c>
      <c r="K727" s="63">
        <f t="shared" si="70"/>
        <v>52.133333333333333</v>
      </c>
      <c r="L727" s="63">
        <f t="shared" si="71"/>
        <v>137.80666666666667</v>
      </c>
      <c r="M727" s="63">
        <v>189.94</v>
      </c>
    </row>
    <row r="728" spans="1:13">
      <c r="A728" s="12" t="s">
        <v>74</v>
      </c>
      <c r="B728" s="22" t="s">
        <v>20</v>
      </c>
      <c r="C728" s="53" t="s">
        <v>57</v>
      </c>
      <c r="D728" s="53" t="s">
        <v>106</v>
      </c>
      <c r="E728" s="22" t="str">
        <f t="shared" si="66"/>
        <v>NOVEMBRE</v>
      </c>
      <c r="F728" s="55">
        <v>43059</v>
      </c>
      <c r="G728" s="55">
        <v>43062</v>
      </c>
      <c r="H728" s="22">
        <f t="shared" si="67"/>
        <v>3</v>
      </c>
      <c r="I728" s="63">
        <f t="shared" si="68"/>
        <v>22.5</v>
      </c>
      <c r="J728" s="63">
        <f t="shared" si="69"/>
        <v>48.571428571428577</v>
      </c>
      <c r="K728" s="63">
        <f t="shared" si="70"/>
        <v>67.5</v>
      </c>
      <c r="L728" s="63">
        <f t="shared" si="71"/>
        <v>78.214285714285722</v>
      </c>
      <c r="M728" s="63">
        <v>145.71428571428572</v>
      </c>
    </row>
    <row r="729" spans="1:13">
      <c r="A729" s="12" t="s">
        <v>68</v>
      </c>
      <c r="B729" s="22" t="s">
        <v>20</v>
      </c>
      <c r="C729" s="53" t="s">
        <v>59</v>
      </c>
      <c r="D729" s="53" t="s">
        <v>83</v>
      </c>
      <c r="E729" s="22" t="str">
        <f t="shared" si="66"/>
        <v>NOVEMBRE</v>
      </c>
      <c r="F729" s="55">
        <v>43060</v>
      </c>
      <c r="G729" s="55">
        <v>43064</v>
      </c>
      <c r="H729" s="22">
        <f t="shared" si="67"/>
        <v>4</v>
      </c>
      <c r="I729" s="63">
        <f t="shared" si="68"/>
        <v>0</v>
      </c>
      <c r="J729" s="63">
        <f t="shared" si="69"/>
        <v>45.884999999999998</v>
      </c>
      <c r="K729" s="63">
        <f t="shared" si="70"/>
        <v>0</v>
      </c>
      <c r="L729" s="63">
        <f t="shared" si="71"/>
        <v>183.54</v>
      </c>
      <c r="M729" s="63">
        <v>183.54</v>
      </c>
    </row>
    <row r="730" spans="1:13">
      <c r="A730" s="12" t="s">
        <v>76</v>
      </c>
      <c r="B730" s="22" t="s">
        <v>20</v>
      </c>
      <c r="C730" s="53" t="s">
        <v>58</v>
      </c>
      <c r="D730" s="53" t="s">
        <v>91</v>
      </c>
      <c r="E730" s="22" t="str">
        <f t="shared" si="66"/>
        <v>NOVEMBRE</v>
      </c>
      <c r="F730" s="55">
        <v>43061</v>
      </c>
      <c r="G730" s="55">
        <v>43065</v>
      </c>
      <c r="H730" s="22">
        <f t="shared" si="67"/>
        <v>4</v>
      </c>
      <c r="I730" s="63">
        <f t="shared" si="68"/>
        <v>11.666666666666666</v>
      </c>
      <c r="J730" s="63">
        <f t="shared" si="69"/>
        <v>53.02</v>
      </c>
      <c r="K730" s="63">
        <f t="shared" si="70"/>
        <v>46.666666666666664</v>
      </c>
      <c r="L730" s="63">
        <f t="shared" si="71"/>
        <v>165.41333333333336</v>
      </c>
      <c r="M730" s="63">
        <v>212.08</v>
      </c>
    </row>
    <row r="731" spans="1:13">
      <c r="A731" s="12" t="s">
        <v>66</v>
      </c>
      <c r="B731" s="22" t="s">
        <v>20</v>
      </c>
      <c r="C731" s="53" t="s">
        <v>58</v>
      </c>
      <c r="D731" s="53" t="s">
        <v>86</v>
      </c>
      <c r="E731" s="22" t="str">
        <f t="shared" si="66"/>
        <v>NOVEMBRE</v>
      </c>
      <c r="F731" s="55">
        <v>43062</v>
      </c>
      <c r="G731" s="55">
        <v>43066</v>
      </c>
      <c r="H731" s="22">
        <f t="shared" si="67"/>
        <v>4</v>
      </c>
      <c r="I731" s="63">
        <f t="shared" si="68"/>
        <v>33.333333333333336</v>
      </c>
      <c r="J731" s="63">
        <f t="shared" si="69"/>
        <v>62.66</v>
      </c>
      <c r="K731" s="63">
        <f t="shared" si="70"/>
        <v>133.33333333333334</v>
      </c>
      <c r="L731" s="63">
        <f t="shared" si="71"/>
        <v>117.30666666666664</v>
      </c>
      <c r="M731" s="63">
        <v>250.64</v>
      </c>
    </row>
    <row r="732" spans="1:13">
      <c r="A732" s="12" t="s">
        <v>79</v>
      </c>
      <c r="B732" s="22" t="s">
        <v>20</v>
      </c>
      <c r="C732" s="53" t="s">
        <v>59</v>
      </c>
      <c r="D732" s="53" t="s">
        <v>87</v>
      </c>
      <c r="E732" s="22" t="str">
        <f t="shared" si="66"/>
        <v>NOVEMBRE</v>
      </c>
      <c r="F732" s="55">
        <v>43062</v>
      </c>
      <c r="G732" s="55">
        <v>43065</v>
      </c>
      <c r="H732" s="22">
        <f t="shared" si="67"/>
        <v>3</v>
      </c>
      <c r="I732" s="63">
        <f t="shared" si="68"/>
        <v>0</v>
      </c>
      <c r="J732" s="63">
        <f t="shared" si="69"/>
        <v>64.933333333333337</v>
      </c>
      <c r="K732" s="63">
        <f t="shared" si="70"/>
        <v>0</v>
      </c>
      <c r="L732" s="63">
        <f t="shared" si="71"/>
        <v>194.8</v>
      </c>
      <c r="M732" s="63">
        <v>194.8</v>
      </c>
    </row>
    <row r="733" spans="1:13">
      <c r="A733" s="12" t="s">
        <v>63</v>
      </c>
      <c r="B733" s="22" t="s">
        <v>20</v>
      </c>
      <c r="C733" s="53" t="s">
        <v>59</v>
      </c>
      <c r="D733" s="53" t="s">
        <v>94</v>
      </c>
      <c r="E733" s="22" t="str">
        <f t="shared" si="66"/>
        <v>NOVEMBRE</v>
      </c>
      <c r="F733" s="55">
        <v>43063</v>
      </c>
      <c r="G733" s="55">
        <v>43066</v>
      </c>
      <c r="H733" s="22">
        <f t="shared" si="67"/>
        <v>3</v>
      </c>
      <c r="I733" s="63">
        <f t="shared" si="68"/>
        <v>0</v>
      </c>
      <c r="J733" s="63">
        <f t="shared" si="69"/>
        <v>45.51</v>
      </c>
      <c r="K733" s="63">
        <f t="shared" si="70"/>
        <v>0</v>
      </c>
      <c r="L733" s="63">
        <f t="shared" si="71"/>
        <v>136.53</v>
      </c>
      <c r="M733" s="63">
        <v>136.53</v>
      </c>
    </row>
    <row r="734" spans="1:13">
      <c r="A734" s="12" t="s">
        <v>72</v>
      </c>
      <c r="B734" s="22" t="s">
        <v>20</v>
      </c>
      <c r="C734" s="53" t="s">
        <v>59</v>
      </c>
      <c r="D734" s="53" t="s">
        <v>85</v>
      </c>
      <c r="E734" s="22" t="str">
        <f t="shared" si="66"/>
        <v>NOVEMBRE</v>
      </c>
      <c r="F734" s="55">
        <v>43063</v>
      </c>
      <c r="G734" s="55">
        <v>43066</v>
      </c>
      <c r="H734" s="22">
        <f t="shared" si="67"/>
        <v>3</v>
      </c>
      <c r="I734" s="63">
        <f t="shared" si="68"/>
        <v>13.033333333333333</v>
      </c>
      <c r="J734" s="63">
        <f t="shared" si="69"/>
        <v>83.38333333333334</v>
      </c>
      <c r="K734" s="63">
        <f t="shared" si="70"/>
        <v>39.1</v>
      </c>
      <c r="L734" s="63">
        <f t="shared" si="71"/>
        <v>211.05000000000004</v>
      </c>
      <c r="M734" s="63">
        <v>250.15000000000003</v>
      </c>
    </row>
    <row r="735" spans="1:13">
      <c r="A735" s="12" t="s">
        <v>74</v>
      </c>
      <c r="B735" s="22" t="s">
        <v>20</v>
      </c>
      <c r="C735" s="53" t="s">
        <v>58</v>
      </c>
      <c r="D735" s="53" t="s">
        <v>90</v>
      </c>
      <c r="E735" s="22" t="str">
        <f t="shared" si="66"/>
        <v>NOVEMBRE</v>
      </c>
      <c r="F735" s="55">
        <v>43063</v>
      </c>
      <c r="G735" s="55">
        <v>43066</v>
      </c>
      <c r="H735" s="22">
        <f t="shared" si="67"/>
        <v>3</v>
      </c>
      <c r="I735" s="63">
        <f t="shared" si="68"/>
        <v>22.5</v>
      </c>
      <c r="J735" s="63">
        <f t="shared" si="69"/>
        <v>44.986666666666672</v>
      </c>
      <c r="K735" s="63">
        <f t="shared" si="70"/>
        <v>67.5</v>
      </c>
      <c r="L735" s="63">
        <f t="shared" si="71"/>
        <v>67.460000000000008</v>
      </c>
      <c r="M735" s="63">
        <v>134.96</v>
      </c>
    </row>
    <row r="736" spans="1:13">
      <c r="A736" s="12" t="s">
        <v>68</v>
      </c>
      <c r="B736" s="22" t="s">
        <v>20</v>
      </c>
      <c r="C736" s="53" t="s">
        <v>58</v>
      </c>
      <c r="D736" s="53" t="s">
        <v>82</v>
      </c>
      <c r="E736" s="22" t="str">
        <f t="shared" si="66"/>
        <v>NOVEMBRE</v>
      </c>
      <c r="F736" s="55">
        <v>43064</v>
      </c>
      <c r="G736" s="55">
        <v>43066</v>
      </c>
      <c r="H736" s="22">
        <f t="shared" si="67"/>
        <v>2</v>
      </c>
      <c r="I736" s="63">
        <f t="shared" si="68"/>
        <v>0</v>
      </c>
      <c r="J736" s="63">
        <f t="shared" si="69"/>
        <v>57.84</v>
      </c>
      <c r="K736" s="63">
        <f t="shared" si="70"/>
        <v>0</v>
      </c>
      <c r="L736" s="63">
        <f t="shared" si="71"/>
        <v>115.68</v>
      </c>
      <c r="M736" s="63">
        <v>115.68</v>
      </c>
    </row>
    <row r="737" spans="1:13">
      <c r="A737" s="12" t="s">
        <v>68</v>
      </c>
      <c r="B737" s="22" t="s">
        <v>20</v>
      </c>
      <c r="C737" s="53" t="s">
        <v>59</v>
      </c>
      <c r="D737" s="53" t="s">
        <v>86</v>
      </c>
      <c r="E737" s="22" t="str">
        <f t="shared" si="66"/>
        <v>NOVEMBRE</v>
      </c>
      <c r="F737" s="55">
        <v>43064</v>
      </c>
      <c r="G737" s="55">
        <v>43068</v>
      </c>
      <c r="H737" s="22">
        <f t="shared" si="67"/>
        <v>4</v>
      </c>
      <c r="I737" s="63">
        <f t="shared" si="68"/>
        <v>0</v>
      </c>
      <c r="J737" s="63">
        <f t="shared" si="69"/>
        <v>48.555</v>
      </c>
      <c r="K737" s="63">
        <f t="shared" si="70"/>
        <v>0</v>
      </c>
      <c r="L737" s="63">
        <f t="shared" si="71"/>
        <v>194.22</v>
      </c>
      <c r="M737" s="63">
        <v>194.22</v>
      </c>
    </row>
    <row r="738" spans="1:13">
      <c r="A738" s="12" t="s">
        <v>63</v>
      </c>
      <c r="B738" s="22" t="s">
        <v>20</v>
      </c>
      <c r="C738" s="53" t="s">
        <v>58</v>
      </c>
      <c r="D738" s="53" t="s">
        <v>85</v>
      </c>
      <c r="E738" s="22" t="str">
        <f t="shared" si="66"/>
        <v>NOVEMBRE</v>
      </c>
      <c r="F738" s="55">
        <v>43066</v>
      </c>
      <c r="G738" s="55">
        <v>43069</v>
      </c>
      <c r="H738" s="22">
        <f t="shared" si="67"/>
        <v>3</v>
      </c>
      <c r="I738" s="63">
        <f t="shared" si="68"/>
        <v>0</v>
      </c>
      <c r="J738" s="63">
        <f t="shared" si="69"/>
        <v>42.736666666666672</v>
      </c>
      <c r="K738" s="63">
        <f t="shared" si="70"/>
        <v>0</v>
      </c>
      <c r="L738" s="63">
        <f t="shared" si="71"/>
        <v>128.21</v>
      </c>
      <c r="M738" s="63">
        <v>128.21</v>
      </c>
    </row>
    <row r="739" spans="1:13">
      <c r="A739" s="12" t="s">
        <v>76</v>
      </c>
      <c r="B739" s="22" t="s">
        <v>20</v>
      </c>
      <c r="C739" s="53" t="s">
        <v>57</v>
      </c>
      <c r="D739" s="53" t="s">
        <v>107</v>
      </c>
      <c r="E739" s="22" t="str">
        <f t="shared" si="66"/>
        <v>NOVEMBRE</v>
      </c>
      <c r="F739" s="55">
        <v>43066</v>
      </c>
      <c r="G739" s="55">
        <v>43069</v>
      </c>
      <c r="H739" s="22">
        <f t="shared" si="67"/>
        <v>3</v>
      </c>
      <c r="I739" s="63">
        <f t="shared" si="68"/>
        <v>11.666666666666666</v>
      </c>
      <c r="J739" s="63">
        <f t="shared" si="69"/>
        <v>48.571428571428577</v>
      </c>
      <c r="K739" s="63">
        <f t="shared" si="70"/>
        <v>35</v>
      </c>
      <c r="L739" s="63">
        <f t="shared" si="71"/>
        <v>110.71428571428572</v>
      </c>
      <c r="M739" s="63">
        <v>145.71428571428572</v>
      </c>
    </row>
    <row r="740" spans="1:13">
      <c r="A740" s="12" t="s">
        <v>70</v>
      </c>
      <c r="B740" s="22" t="s">
        <v>20</v>
      </c>
      <c r="C740" s="53" t="s">
        <v>58</v>
      </c>
      <c r="D740" s="54" t="s">
        <v>115</v>
      </c>
      <c r="E740" s="22" t="str">
        <f t="shared" si="66"/>
        <v>DECEMBRE</v>
      </c>
      <c r="F740" s="55">
        <v>43067</v>
      </c>
      <c r="G740" s="55">
        <v>43070</v>
      </c>
      <c r="H740" s="22">
        <f t="shared" si="67"/>
        <v>3</v>
      </c>
      <c r="I740" s="57">
        <f t="shared" si="68"/>
        <v>0</v>
      </c>
      <c r="J740" s="57">
        <f t="shared" si="69"/>
        <v>44</v>
      </c>
      <c r="K740" s="57">
        <f t="shared" si="70"/>
        <v>0</v>
      </c>
      <c r="L740" s="57">
        <f t="shared" si="71"/>
        <v>132</v>
      </c>
      <c r="M740" s="57">
        <v>132</v>
      </c>
    </row>
    <row r="741" spans="1:13">
      <c r="A741" s="12" t="s">
        <v>66</v>
      </c>
      <c r="B741" s="22" t="s">
        <v>20</v>
      </c>
      <c r="C741" s="54" t="s">
        <v>59</v>
      </c>
      <c r="D741" s="54" t="s">
        <v>116</v>
      </c>
      <c r="E741" s="22" t="str">
        <f t="shared" si="66"/>
        <v>DECEMBRE</v>
      </c>
      <c r="F741" s="55">
        <v>43067</v>
      </c>
      <c r="G741" s="55">
        <v>43070</v>
      </c>
      <c r="H741" s="22">
        <f t="shared" si="67"/>
        <v>3</v>
      </c>
      <c r="I741" s="57">
        <f t="shared" si="68"/>
        <v>32.258064516129032</v>
      </c>
      <c r="J741" s="57">
        <f t="shared" si="69"/>
        <v>67</v>
      </c>
      <c r="K741" s="57">
        <f t="shared" si="70"/>
        <v>96.774193548387103</v>
      </c>
      <c r="L741" s="57">
        <f t="shared" si="71"/>
        <v>104.2258064516129</v>
      </c>
      <c r="M741" s="57">
        <v>201</v>
      </c>
    </row>
    <row r="742" spans="1:13">
      <c r="A742" s="12" t="s">
        <v>70</v>
      </c>
      <c r="B742" s="22" t="s">
        <v>20</v>
      </c>
      <c r="C742" s="53" t="s">
        <v>58</v>
      </c>
      <c r="D742" s="54" t="s">
        <v>117</v>
      </c>
      <c r="E742" s="22" t="str">
        <f t="shared" si="66"/>
        <v>DECEMBRE</v>
      </c>
      <c r="F742" s="55">
        <v>43068</v>
      </c>
      <c r="G742" s="55">
        <v>43070</v>
      </c>
      <c r="H742" s="22">
        <f t="shared" si="67"/>
        <v>2</v>
      </c>
      <c r="I742" s="57">
        <f t="shared" si="68"/>
        <v>0</v>
      </c>
      <c r="J742" s="57">
        <f t="shared" si="69"/>
        <v>56</v>
      </c>
      <c r="K742" s="57">
        <f t="shared" si="70"/>
        <v>0</v>
      </c>
      <c r="L742" s="57">
        <f t="shared" si="71"/>
        <v>112</v>
      </c>
      <c r="M742" s="57">
        <v>112</v>
      </c>
    </row>
    <row r="743" spans="1:13">
      <c r="A743" s="12" t="s">
        <v>68</v>
      </c>
      <c r="B743" s="22" t="s">
        <v>20</v>
      </c>
      <c r="C743" s="53" t="s">
        <v>58</v>
      </c>
      <c r="D743" s="53" t="s">
        <v>95</v>
      </c>
      <c r="E743" s="22" t="str">
        <f t="shared" si="66"/>
        <v>DECEMBRE</v>
      </c>
      <c r="F743" s="55">
        <v>43068</v>
      </c>
      <c r="G743" s="55">
        <v>43070</v>
      </c>
      <c r="H743" s="22">
        <f t="shared" si="67"/>
        <v>2</v>
      </c>
      <c r="I743" s="57">
        <f t="shared" si="68"/>
        <v>0</v>
      </c>
      <c r="J743" s="57">
        <f t="shared" si="69"/>
        <v>53</v>
      </c>
      <c r="K743" s="57">
        <f t="shared" si="70"/>
        <v>0</v>
      </c>
      <c r="L743" s="57">
        <f t="shared" si="71"/>
        <v>106</v>
      </c>
      <c r="M743" s="57">
        <v>106</v>
      </c>
    </row>
    <row r="744" spans="1:13">
      <c r="A744" s="12" t="s">
        <v>74</v>
      </c>
      <c r="B744" s="22" t="s">
        <v>20</v>
      </c>
      <c r="C744" s="54" t="s">
        <v>59</v>
      </c>
      <c r="D744" s="54" t="s">
        <v>114</v>
      </c>
      <c r="E744" s="22" t="str">
        <f t="shared" si="66"/>
        <v>DECEMBRE</v>
      </c>
      <c r="F744" s="55">
        <v>43068</v>
      </c>
      <c r="G744" s="55">
        <v>43070</v>
      </c>
      <c r="H744" s="22">
        <f t="shared" si="67"/>
        <v>2</v>
      </c>
      <c r="I744" s="57">
        <f t="shared" si="68"/>
        <v>21.774193548387096</v>
      </c>
      <c r="J744" s="57">
        <f t="shared" si="69"/>
        <v>50</v>
      </c>
      <c r="K744" s="57">
        <f t="shared" si="70"/>
        <v>43.548387096774192</v>
      </c>
      <c r="L744" s="57">
        <f t="shared" si="71"/>
        <v>56.451612903225808</v>
      </c>
      <c r="M744" s="57">
        <v>100</v>
      </c>
    </row>
    <row r="745" spans="1:13">
      <c r="A745" s="12" t="s">
        <v>63</v>
      </c>
      <c r="B745" s="22" t="s">
        <v>20</v>
      </c>
      <c r="C745" s="53" t="s">
        <v>58</v>
      </c>
      <c r="D745" s="54" t="s">
        <v>83</v>
      </c>
      <c r="E745" s="22" t="str">
        <f t="shared" si="66"/>
        <v>DECEMBRE</v>
      </c>
      <c r="F745" s="55">
        <v>43069</v>
      </c>
      <c r="G745" s="55">
        <v>43070</v>
      </c>
      <c r="H745" s="22">
        <f t="shared" si="67"/>
        <v>1</v>
      </c>
      <c r="I745" s="57">
        <f t="shared" si="68"/>
        <v>0</v>
      </c>
      <c r="J745" s="57">
        <f t="shared" si="69"/>
        <v>45</v>
      </c>
      <c r="K745" s="57">
        <f t="shared" si="70"/>
        <v>0</v>
      </c>
      <c r="L745" s="57">
        <f t="shared" si="71"/>
        <v>45</v>
      </c>
      <c r="M745" s="57">
        <v>45</v>
      </c>
    </row>
    <row r="746" spans="1:13">
      <c r="A746" s="12" t="s">
        <v>72</v>
      </c>
      <c r="B746" s="22" t="s">
        <v>20</v>
      </c>
      <c r="C746" s="54" t="s">
        <v>59</v>
      </c>
      <c r="D746" s="54" t="s">
        <v>122</v>
      </c>
      <c r="E746" s="22" t="str">
        <f t="shared" si="66"/>
        <v>DECEMBRE</v>
      </c>
      <c r="F746" s="55">
        <v>43070</v>
      </c>
      <c r="G746" s="55">
        <v>43070</v>
      </c>
      <c r="H746" s="22">
        <f t="shared" si="67"/>
        <v>0</v>
      </c>
      <c r="I746" s="57">
        <f t="shared" si="68"/>
        <v>12.612903225806452</v>
      </c>
      <c r="J746" s="57">
        <f t="shared" si="69"/>
        <v>0</v>
      </c>
      <c r="K746" s="57">
        <f t="shared" si="70"/>
        <v>0</v>
      </c>
      <c r="L746" s="57">
        <f t="shared" si="71"/>
        <v>0</v>
      </c>
      <c r="M746" s="57">
        <v>0</v>
      </c>
    </row>
    <row r="747" spans="1:13">
      <c r="A747" s="12" t="s">
        <v>70</v>
      </c>
      <c r="B747" s="22" t="s">
        <v>20</v>
      </c>
      <c r="C747" s="53" t="s">
        <v>58</v>
      </c>
      <c r="D747" s="54" t="s">
        <v>115</v>
      </c>
      <c r="E747" s="22" t="str">
        <f t="shared" si="66"/>
        <v>DECEMBRE</v>
      </c>
      <c r="F747" s="55">
        <v>43070</v>
      </c>
      <c r="G747" s="55">
        <v>43070</v>
      </c>
      <c r="H747" s="22">
        <f t="shared" si="67"/>
        <v>0</v>
      </c>
      <c r="I747" s="57">
        <f t="shared" si="68"/>
        <v>0</v>
      </c>
      <c r="J747" s="57">
        <f t="shared" si="69"/>
        <v>0</v>
      </c>
      <c r="K747" s="57">
        <f t="shared" si="70"/>
        <v>0</v>
      </c>
      <c r="L747" s="57">
        <f t="shared" si="71"/>
        <v>0</v>
      </c>
      <c r="M747" s="57">
        <v>0</v>
      </c>
    </row>
    <row r="748" spans="1:13">
      <c r="A748" s="12" t="s">
        <v>66</v>
      </c>
      <c r="B748" s="22" t="s">
        <v>20</v>
      </c>
      <c r="C748" s="54" t="s">
        <v>59</v>
      </c>
      <c r="D748" s="54" t="s">
        <v>116</v>
      </c>
      <c r="E748" s="22" t="str">
        <f t="shared" si="66"/>
        <v>DECEMBRE</v>
      </c>
      <c r="F748" s="55">
        <v>43070</v>
      </c>
      <c r="G748" s="55">
        <v>43070</v>
      </c>
      <c r="H748" s="22">
        <f t="shared" si="67"/>
        <v>0</v>
      </c>
      <c r="I748" s="57">
        <f t="shared" si="68"/>
        <v>32.258064516129032</v>
      </c>
      <c r="J748" s="57">
        <f t="shared" si="69"/>
        <v>0</v>
      </c>
      <c r="K748" s="57">
        <f t="shared" si="70"/>
        <v>0</v>
      </c>
      <c r="L748" s="57">
        <f t="shared" si="71"/>
        <v>0</v>
      </c>
      <c r="M748" s="57">
        <v>0</v>
      </c>
    </row>
    <row r="749" spans="1:13">
      <c r="A749" s="12" t="s">
        <v>70</v>
      </c>
      <c r="B749" s="22" t="s">
        <v>20</v>
      </c>
      <c r="C749" s="53" t="s">
        <v>58</v>
      </c>
      <c r="D749" s="54" t="s">
        <v>117</v>
      </c>
      <c r="E749" s="22" t="str">
        <f t="shared" si="66"/>
        <v>DECEMBRE</v>
      </c>
      <c r="F749" s="55">
        <v>43070</v>
      </c>
      <c r="G749" s="55">
        <v>43070</v>
      </c>
      <c r="H749" s="22">
        <f t="shared" si="67"/>
        <v>0</v>
      </c>
      <c r="I749" s="57">
        <f t="shared" si="68"/>
        <v>0</v>
      </c>
      <c r="J749" s="57">
        <f t="shared" si="69"/>
        <v>0</v>
      </c>
      <c r="K749" s="57">
        <f t="shared" si="70"/>
        <v>0</v>
      </c>
      <c r="L749" s="57">
        <f t="shared" si="71"/>
        <v>0</v>
      </c>
      <c r="M749" s="57">
        <v>0</v>
      </c>
    </row>
    <row r="750" spans="1:13">
      <c r="A750" s="12" t="s">
        <v>68</v>
      </c>
      <c r="B750" s="22" t="s">
        <v>20</v>
      </c>
      <c r="C750" s="53" t="s">
        <v>58</v>
      </c>
      <c r="D750" s="53" t="s">
        <v>95</v>
      </c>
      <c r="E750" s="22" t="str">
        <f t="shared" si="66"/>
        <v>DECEMBRE</v>
      </c>
      <c r="F750" s="55">
        <v>43070</v>
      </c>
      <c r="G750" s="55">
        <v>43070</v>
      </c>
      <c r="H750" s="22">
        <f t="shared" si="67"/>
        <v>0</v>
      </c>
      <c r="I750" s="57">
        <f t="shared" si="68"/>
        <v>0</v>
      </c>
      <c r="J750" s="57">
        <f t="shared" si="69"/>
        <v>0</v>
      </c>
      <c r="K750" s="57">
        <f t="shared" si="70"/>
        <v>0</v>
      </c>
      <c r="L750" s="57">
        <f t="shared" si="71"/>
        <v>0</v>
      </c>
      <c r="M750" s="57">
        <v>0</v>
      </c>
    </row>
    <row r="751" spans="1:13">
      <c r="A751" s="12" t="s">
        <v>74</v>
      </c>
      <c r="B751" s="22" t="s">
        <v>20</v>
      </c>
      <c r="C751" s="54" t="s">
        <v>59</v>
      </c>
      <c r="D751" s="54" t="s">
        <v>114</v>
      </c>
      <c r="E751" s="22" t="str">
        <f t="shared" si="66"/>
        <v>DECEMBRE</v>
      </c>
      <c r="F751" s="55">
        <v>43070</v>
      </c>
      <c r="G751" s="55">
        <v>43070</v>
      </c>
      <c r="H751" s="22">
        <f t="shared" si="67"/>
        <v>0</v>
      </c>
      <c r="I751" s="57">
        <f t="shared" si="68"/>
        <v>21.774193548387096</v>
      </c>
      <c r="J751" s="57">
        <f t="shared" si="69"/>
        <v>0</v>
      </c>
      <c r="K751" s="57">
        <f t="shared" si="70"/>
        <v>0</v>
      </c>
      <c r="L751" s="57">
        <f t="shared" si="71"/>
        <v>0</v>
      </c>
      <c r="M751" s="57">
        <v>0</v>
      </c>
    </row>
    <row r="752" spans="1:13">
      <c r="A752" s="12" t="s">
        <v>63</v>
      </c>
      <c r="B752" s="22" t="s">
        <v>20</v>
      </c>
      <c r="C752" s="53" t="s">
        <v>58</v>
      </c>
      <c r="D752" s="54" t="s">
        <v>110</v>
      </c>
      <c r="E752" s="22" t="str">
        <f t="shared" si="66"/>
        <v>DECEMBRE</v>
      </c>
      <c r="F752" s="55">
        <v>43070</v>
      </c>
      <c r="G752" s="55">
        <v>43072</v>
      </c>
      <c r="H752" s="22">
        <f t="shared" si="67"/>
        <v>2</v>
      </c>
      <c r="I752" s="57">
        <f t="shared" si="68"/>
        <v>0</v>
      </c>
      <c r="J752" s="57">
        <f t="shared" si="69"/>
        <v>45</v>
      </c>
      <c r="K752" s="57">
        <f t="shared" si="70"/>
        <v>0</v>
      </c>
      <c r="L752" s="57">
        <f t="shared" si="71"/>
        <v>90</v>
      </c>
      <c r="M752" s="57">
        <v>90</v>
      </c>
    </row>
    <row r="753" spans="1:13">
      <c r="A753" s="12" t="s">
        <v>70</v>
      </c>
      <c r="B753" s="22" t="s">
        <v>20</v>
      </c>
      <c r="C753" s="53" t="s">
        <v>58</v>
      </c>
      <c r="D753" s="54" t="s">
        <v>115</v>
      </c>
      <c r="E753" s="22" t="str">
        <f t="shared" si="66"/>
        <v>DECEMBRE</v>
      </c>
      <c r="F753" s="55">
        <v>43070</v>
      </c>
      <c r="G753" s="55">
        <v>43070</v>
      </c>
      <c r="H753" s="22">
        <f t="shared" si="67"/>
        <v>0</v>
      </c>
      <c r="I753" s="57">
        <f t="shared" si="68"/>
        <v>0</v>
      </c>
      <c r="J753" s="57">
        <f t="shared" si="69"/>
        <v>0</v>
      </c>
      <c r="K753" s="57">
        <f t="shared" si="70"/>
        <v>0</v>
      </c>
      <c r="L753" s="57">
        <f t="shared" si="71"/>
        <v>0</v>
      </c>
      <c r="M753" s="57">
        <v>0</v>
      </c>
    </row>
    <row r="754" spans="1:13">
      <c r="A754" s="12" t="s">
        <v>70</v>
      </c>
      <c r="B754" s="22" t="s">
        <v>20</v>
      </c>
      <c r="C754" s="53" t="s">
        <v>58</v>
      </c>
      <c r="D754" s="54" t="s">
        <v>115</v>
      </c>
      <c r="E754" s="22" t="str">
        <f t="shared" si="66"/>
        <v>DECEMBRE</v>
      </c>
      <c r="F754" s="55">
        <v>43070</v>
      </c>
      <c r="G754" s="55">
        <v>43070</v>
      </c>
      <c r="H754" s="22">
        <f t="shared" si="67"/>
        <v>0</v>
      </c>
      <c r="I754" s="57">
        <f t="shared" si="68"/>
        <v>0</v>
      </c>
      <c r="J754" s="57">
        <f t="shared" si="69"/>
        <v>0</v>
      </c>
      <c r="K754" s="57">
        <f t="shared" si="70"/>
        <v>0</v>
      </c>
      <c r="L754" s="57">
        <f t="shared" si="71"/>
        <v>0</v>
      </c>
      <c r="M754" s="57">
        <v>0</v>
      </c>
    </row>
    <row r="755" spans="1:13">
      <c r="A755" s="12" t="s">
        <v>70</v>
      </c>
      <c r="B755" s="22" t="s">
        <v>20</v>
      </c>
      <c r="C755" s="53" t="s">
        <v>58</v>
      </c>
      <c r="D755" s="54" t="s">
        <v>115</v>
      </c>
      <c r="E755" s="22" t="str">
        <f t="shared" si="66"/>
        <v>DECEMBRE</v>
      </c>
      <c r="F755" s="55">
        <v>43070</v>
      </c>
      <c r="G755" s="55">
        <v>43070</v>
      </c>
      <c r="H755" s="22">
        <f t="shared" si="67"/>
        <v>0</v>
      </c>
      <c r="I755" s="57">
        <f t="shared" si="68"/>
        <v>0</v>
      </c>
      <c r="J755" s="57">
        <f t="shared" si="69"/>
        <v>0</v>
      </c>
      <c r="K755" s="57">
        <f t="shared" si="70"/>
        <v>0</v>
      </c>
      <c r="L755" s="57">
        <f t="shared" si="71"/>
        <v>0</v>
      </c>
      <c r="M755" s="57">
        <v>0</v>
      </c>
    </row>
    <row r="756" spans="1:13">
      <c r="A756" s="12" t="s">
        <v>70</v>
      </c>
      <c r="B756" s="22" t="s">
        <v>20</v>
      </c>
      <c r="C756" s="53" t="s">
        <v>58</v>
      </c>
      <c r="D756" s="54" t="s">
        <v>115</v>
      </c>
      <c r="E756" s="22" t="str">
        <f t="shared" si="66"/>
        <v>DECEMBRE</v>
      </c>
      <c r="F756" s="55">
        <v>43070</v>
      </c>
      <c r="G756" s="55">
        <v>43070</v>
      </c>
      <c r="H756" s="22">
        <f t="shared" si="67"/>
        <v>0</v>
      </c>
      <c r="I756" s="57">
        <f t="shared" si="68"/>
        <v>0</v>
      </c>
      <c r="J756" s="57">
        <f t="shared" si="69"/>
        <v>0</v>
      </c>
      <c r="K756" s="57">
        <f t="shared" si="70"/>
        <v>0</v>
      </c>
      <c r="L756" s="57">
        <f t="shared" si="71"/>
        <v>0</v>
      </c>
      <c r="M756" s="57">
        <v>0</v>
      </c>
    </row>
    <row r="757" spans="1:13">
      <c r="A757" s="12" t="s">
        <v>70</v>
      </c>
      <c r="B757" s="22" t="s">
        <v>20</v>
      </c>
      <c r="C757" s="53" t="s">
        <v>58</v>
      </c>
      <c r="D757" s="54" t="s">
        <v>115</v>
      </c>
      <c r="E757" s="22" t="str">
        <f t="shared" si="66"/>
        <v>DECEMBRE</v>
      </c>
      <c r="F757" s="55">
        <v>43070</v>
      </c>
      <c r="G757" s="55">
        <v>43070</v>
      </c>
      <c r="H757" s="22">
        <f t="shared" si="67"/>
        <v>0</v>
      </c>
      <c r="I757" s="57">
        <f t="shared" si="68"/>
        <v>0</v>
      </c>
      <c r="J757" s="57">
        <f t="shared" si="69"/>
        <v>0</v>
      </c>
      <c r="K757" s="57">
        <f t="shared" si="70"/>
        <v>0</v>
      </c>
      <c r="L757" s="57">
        <f t="shared" si="71"/>
        <v>0</v>
      </c>
      <c r="M757" s="57">
        <v>0</v>
      </c>
    </row>
    <row r="758" spans="1:13">
      <c r="A758" s="12" t="s">
        <v>70</v>
      </c>
      <c r="B758" s="22" t="s">
        <v>20</v>
      </c>
      <c r="C758" s="53" t="s">
        <v>58</v>
      </c>
      <c r="D758" s="54" t="s">
        <v>115</v>
      </c>
      <c r="E758" s="22" t="str">
        <f t="shared" si="66"/>
        <v>DECEMBRE</v>
      </c>
      <c r="F758" s="55">
        <v>43070</v>
      </c>
      <c r="G758" s="55">
        <v>43070</v>
      </c>
      <c r="H758" s="22">
        <f t="shared" si="67"/>
        <v>0</v>
      </c>
      <c r="I758" s="57">
        <f t="shared" si="68"/>
        <v>0</v>
      </c>
      <c r="J758" s="57">
        <f t="shared" si="69"/>
        <v>0</v>
      </c>
      <c r="K758" s="57">
        <f t="shared" si="70"/>
        <v>0</v>
      </c>
      <c r="L758" s="57">
        <f t="shared" si="71"/>
        <v>0</v>
      </c>
      <c r="M758" s="57">
        <v>0</v>
      </c>
    </row>
    <row r="759" spans="1:13">
      <c r="A759" s="12" t="s">
        <v>70</v>
      </c>
      <c r="B759" s="22" t="s">
        <v>20</v>
      </c>
      <c r="C759" s="53" t="s">
        <v>58</v>
      </c>
      <c r="D759" s="54" t="s">
        <v>115</v>
      </c>
      <c r="E759" s="22" t="str">
        <f t="shared" si="66"/>
        <v>DECEMBRE</v>
      </c>
      <c r="F759" s="55">
        <v>43070</v>
      </c>
      <c r="G759" s="55">
        <v>43070</v>
      </c>
      <c r="H759" s="22">
        <f t="shared" si="67"/>
        <v>0</v>
      </c>
      <c r="I759" s="57">
        <f t="shared" si="68"/>
        <v>0</v>
      </c>
      <c r="J759" s="57">
        <f t="shared" si="69"/>
        <v>0</v>
      </c>
      <c r="K759" s="57">
        <f t="shared" si="70"/>
        <v>0</v>
      </c>
      <c r="L759" s="57">
        <f t="shared" si="71"/>
        <v>0</v>
      </c>
      <c r="M759" s="57">
        <v>0</v>
      </c>
    </row>
    <row r="760" spans="1:13">
      <c r="A760" s="12" t="s">
        <v>70</v>
      </c>
      <c r="B760" s="22" t="s">
        <v>20</v>
      </c>
      <c r="C760" s="53" t="s">
        <v>58</v>
      </c>
      <c r="D760" s="54" t="s">
        <v>115</v>
      </c>
      <c r="E760" s="22" t="str">
        <f t="shared" si="66"/>
        <v>DECEMBRE</v>
      </c>
      <c r="F760" s="55">
        <v>43070</v>
      </c>
      <c r="G760" s="55">
        <v>43071</v>
      </c>
      <c r="H760" s="22">
        <f t="shared" si="67"/>
        <v>1</v>
      </c>
      <c r="I760" s="57">
        <f t="shared" si="68"/>
        <v>0</v>
      </c>
      <c r="J760" s="57">
        <f t="shared" si="69"/>
        <v>44</v>
      </c>
      <c r="K760" s="57">
        <f t="shared" si="70"/>
        <v>0</v>
      </c>
      <c r="L760" s="57">
        <f t="shared" si="71"/>
        <v>44</v>
      </c>
      <c r="M760" s="57">
        <v>44</v>
      </c>
    </row>
    <row r="761" spans="1:13">
      <c r="A761" s="12" t="s">
        <v>70</v>
      </c>
      <c r="B761" s="22" t="s">
        <v>20</v>
      </c>
      <c r="C761" s="53" t="s">
        <v>58</v>
      </c>
      <c r="D761" s="54" t="s">
        <v>117</v>
      </c>
      <c r="E761" s="22" t="str">
        <f t="shared" si="66"/>
        <v>DECEMBRE</v>
      </c>
      <c r="F761" s="55">
        <v>43070</v>
      </c>
      <c r="G761" s="55">
        <v>43070</v>
      </c>
      <c r="H761" s="22">
        <f t="shared" si="67"/>
        <v>0</v>
      </c>
      <c r="I761" s="57">
        <f t="shared" si="68"/>
        <v>0</v>
      </c>
      <c r="J761" s="57">
        <f t="shared" si="69"/>
        <v>0</v>
      </c>
      <c r="K761" s="57">
        <f t="shared" si="70"/>
        <v>0</v>
      </c>
      <c r="L761" s="57">
        <f t="shared" si="71"/>
        <v>0</v>
      </c>
      <c r="M761" s="57">
        <v>0</v>
      </c>
    </row>
    <row r="762" spans="1:13">
      <c r="A762" s="12" t="s">
        <v>70</v>
      </c>
      <c r="B762" s="22" t="s">
        <v>20</v>
      </c>
      <c r="C762" s="53" t="s">
        <v>58</v>
      </c>
      <c r="D762" s="54" t="s">
        <v>117</v>
      </c>
      <c r="E762" s="22" t="str">
        <f t="shared" si="66"/>
        <v>DECEMBRE</v>
      </c>
      <c r="F762" s="55">
        <v>43070</v>
      </c>
      <c r="G762" s="55">
        <v>43070</v>
      </c>
      <c r="H762" s="22">
        <f t="shared" si="67"/>
        <v>0</v>
      </c>
      <c r="I762" s="57">
        <f t="shared" si="68"/>
        <v>0</v>
      </c>
      <c r="J762" s="57">
        <f t="shared" si="69"/>
        <v>0</v>
      </c>
      <c r="K762" s="57">
        <f t="shared" si="70"/>
        <v>0</v>
      </c>
      <c r="L762" s="57">
        <f t="shared" si="71"/>
        <v>0</v>
      </c>
      <c r="M762" s="57">
        <v>0</v>
      </c>
    </row>
    <row r="763" spans="1:13">
      <c r="A763" s="12" t="s">
        <v>70</v>
      </c>
      <c r="B763" s="22" t="s">
        <v>20</v>
      </c>
      <c r="C763" s="53" t="s">
        <v>58</v>
      </c>
      <c r="D763" s="54" t="s">
        <v>117</v>
      </c>
      <c r="E763" s="22" t="str">
        <f t="shared" si="66"/>
        <v>DECEMBRE</v>
      </c>
      <c r="F763" s="55">
        <v>43070</v>
      </c>
      <c r="G763" s="55">
        <v>43070</v>
      </c>
      <c r="H763" s="22">
        <f t="shared" si="67"/>
        <v>0</v>
      </c>
      <c r="I763" s="57">
        <f t="shared" si="68"/>
        <v>0</v>
      </c>
      <c r="J763" s="57">
        <f t="shared" si="69"/>
        <v>0</v>
      </c>
      <c r="K763" s="57">
        <f t="shared" si="70"/>
        <v>0</v>
      </c>
      <c r="L763" s="57">
        <f t="shared" si="71"/>
        <v>0</v>
      </c>
      <c r="M763" s="57">
        <v>0</v>
      </c>
    </row>
    <row r="764" spans="1:13">
      <c r="A764" s="12" t="s">
        <v>70</v>
      </c>
      <c r="B764" s="22" t="s">
        <v>20</v>
      </c>
      <c r="C764" s="53" t="s">
        <v>58</v>
      </c>
      <c r="D764" s="54" t="s">
        <v>117</v>
      </c>
      <c r="E764" s="22" t="str">
        <f t="shared" si="66"/>
        <v>DECEMBRE</v>
      </c>
      <c r="F764" s="55">
        <v>43070</v>
      </c>
      <c r="G764" s="55">
        <v>43070</v>
      </c>
      <c r="H764" s="22">
        <f t="shared" si="67"/>
        <v>0</v>
      </c>
      <c r="I764" s="57">
        <f t="shared" si="68"/>
        <v>0</v>
      </c>
      <c r="J764" s="57">
        <f t="shared" si="69"/>
        <v>0</v>
      </c>
      <c r="K764" s="57">
        <f t="shared" si="70"/>
        <v>0</v>
      </c>
      <c r="L764" s="57">
        <f t="shared" si="71"/>
        <v>0</v>
      </c>
      <c r="M764" s="57">
        <v>0</v>
      </c>
    </row>
    <row r="765" spans="1:13">
      <c r="A765" s="12" t="s">
        <v>70</v>
      </c>
      <c r="B765" s="22" t="s">
        <v>20</v>
      </c>
      <c r="C765" s="53" t="s">
        <v>58</v>
      </c>
      <c r="D765" s="54" t="s">
        <v>117</v>
      </c>
      <c r="E765" s="22" t="str">
        <f t="shared" si="66"/>
        <v>DECEMBRE</v>
      </c>
      <c r="F765" s="55">
        <v>43070</v>
      </c>
      <c r="G765" s="55">
        <v>43070</v>
      </c>
      <c r="H765" s="22">
        <f t="shared" si="67"/>
        <v>0</v>
      </c>
      <c r="I765" s="57">
        <f t="shared" si="68"/>
        <v>0</v>
      </c>
      <c r="J765" s="57">
        <f t="shared" si="69"/>
        <v>0</v>
      </c>
      <c r="K765" s="57">
        <f t="shared" si="70"/>
        <v>0</v>
      </c>
      <c r="L765" s="57">
        <f t="shared" si="71"/>
        <v>0</v>
      </c>
      <c r="M765" s="57">
        <v>0</v>
      </c>
    </row>
    <row r="766" spans="1:13">
      <c r="A766" s="12" t="s">
        <v>70</v>
      </c>
      <c r="B766" s="22" t="s">
        <v>20</v>
      </c>
      <c r="C766" s="53" t="s">
        <v>58</v>
      </c>
      <c r="D766" s="54" t="s">
        <v>117</v>
      </c>
      <c r="E766" s="22" t="str">
        <f t="shared" si="66"/>
        <v>DECEMBRE</v>
      </c>
      <c r="F766" s="55">
        <v>43070</v>
      </c>
      <c r="G766" s="55">
        <v>43070</v>
      </c>
      <c r="H766" s="22">
        <f t="shared" si="67"/>
        <v>0</v>
      </c>
      <c r="I766" s="57">
        <f t="shared" si="68"/>
        <v>0</v>
      </c>
      <c r="J766" s="57">
        <f t="shared" si="69"/>
        <v>0</v>
      </c>
      <c r="K766" s="57">
        <f t="shared" si="70"/>
        <v>0</v>
      </c>
      <c r="L766" s="57">
        <f t="shared" si="71"/>
        <v>0</v>
      </c>
      <c r="M766" s="57">
        <v>0</v>
      </c>
    </row>
    <row r="767" spans="1:13">
      <c r="A767" s="12" t="s">
        <v>70</v>
      </c>
      <c r="B767" s="22" t="s">
        <v>20</v>
      </c>
      <c r="C767" s="53" t="s">
        <v>58</v>
      </c>
      <c r="D767" s="54" t="s">
        <v>117</v>
      </c>
      <c r="E767" s="22" t="str">
        <f t="shared" si="66"/>
        <v>DECEMBRE</v>
      </c>
      <c r="F767" s="55">
        <v>43070</v>
      </c>
      <c r="G767" s="55">
        <v>43070</v>
      </c>
      <c r="H767" s="22">
        <f t="shared" si="67"/>
        <v>0</v>
      </c>
      <c r="I767" s="57">
        <f t="shared" si="68"/>
        <v>0</v>
      </c>
      <c r="J767" s="57">
        <f t="shared" si="69"/>
        <v>0</v>
      </c>
      <c r="K767" s="57">
        <f t="shared" si="70"/>
        <v>0</v>
      </c>
      <c r="L767" s="57">
        <f t="shared" si="71"/>
        <v>0</v>
      </c>
      <c r="M767" s="57">
        <v>0</v>
      </c>
    </row>
    <row r="768" spans="1:13">
      <c r="A768" s="12" t="s">
        <v>70</v>
      </c>
      <c r="B768" s="22" t="s">
        <v>20</v>
      </c>
      <c r="C768" s="53" t="s">
        <v>58</v>
      </c>
      <c r="D768" s="54" t="s">
        <v>117</v>
      </c>
      <c r="E768" s="22" t="str">
        <f t="shared" si="66"/>
        <v>DECEMBRE</v>
      </c>
      <c r="F768" s="55">
        <v>43070</v>
      </c>
      <c r="G768" s="55">
        <v>43073</v>
      </c>
      <c r="H768" s="22">
        <f t="shared" si="67"/>
        <v>3</v>
      </c>
      <c r="I768" s="57">
        <f t="shared" si="68"/>
        <v>0</v>
      </c>
      <c r="J768" s="57">
        <f t="shared" si="69"/>
        <v>56</v>
      </c>
      <c r="K768" s="57">
        <f t="shared" si="70"/>
        <v>0</v>
      </c>
      <c r="L768" s="57">
        <f t="shared" si="71"/>
        <v>168</v>
      </c>
      <c r="M768" s="57">
        <v>168</v>
      </c>
    </row>
    <row r="769" spans="1:13">
      <c r="A769" s="12" t="s">
        <v>66</v>
      </c>
      <c r="B769" s="22" t="s">
        <v>20</v>
      </c>
      <c r="C769" s="54" t="s">
        <v>59</v>
      </c>
      <c r="D769" s="54" t="s">
        <v>116</v>
      </c>
      <c r="E769" s="22" t="str">
        <f t="shared" si="66"/>
        <v>DECEMBRE</v>
      </c>
      <c r="F769" s="55">
        <v>43070</v>
      </c>
      <c r="G769" s="55">
        <v>43070</v>
      </c>
      <c r="H769" s="22">
        <f t="shared" si="67"/>
        <v>0</v>
      </c>
      <c r="I769" s="57">
        <f t="shared" si="68"/>
        <v>32.258064516129032</v>
      </c>
      <c r="J769" s="57">
        <f t="shared" si="69"/>
        <v>0</v>
      </c>
      <c r="K769" s="57">
        <f t="shared" si="70"/>
        <v>0</v>
      </c>
      <c r="L769" s="57">
        <f t="shared" si="71"/>
        <v>0</v>
      </c>
      <c r="M769" s="57">
        <v>0</v>
      </c>
    </row>
    <row r="770" spans="1:13">
      <c r="A770" s="12" t="s">
        <v>66</v>
      </c>
      <c r="B770" s="22" t="s">
        <v>20</v>
      </c>
      <c r="C770" s="54" t="s">
        <v>59</v>
      </c>
      <c r="D770" s="54" t="s">
        <v>116</v>
      </c>
      <c r="E770" s="22" t="str">
        <f t="shared" ref="E770:E836" si="72">IF(G770="","",CHOOSE(MONTH(G770),"JANVIER","FEVRIER","MARS","AVRIL","MAI","JUIN","JUILLET","AOUT","SEPTEMBRE","OCTOBRE","NOVEMBRE","DECEMBRE"))</f>
        <v>DECEMBRE</v>
      </c>
      <c r="F770" s="55">
        <v>43070</v>
      </c>
      <c r="G770" s="55">
        <v>43070</v>
      </c>
      <c r="H770" s="22">
        <f t="shared" ref="H770:H833" si="73">G770-F770</f>
        <v>0</v>
      </c>
      <c r="I770" s="57">
        <f t="shared" ref="I770:I836" si="74">CoûtNuit(A770,E770)</f>
        <v>32.258064516129032</v>
      </c>
      <c r="J770" s="57">
        <f t="shared" ref="J770:J836" si="75">IF(H770&lt;&gt;0,M770/H770,0)</f>
        <v>0</v>
      </c>
      <c r="K770" s="57">
        <f t="shared" ref="K770:K836" si="76">I770*H770</f>
        <v>0</v>
      </c>
      <c r="L770" s="57">
        <f t="shared" ref="L770:L833" si="77">M770-K770</f>
        <v>0</v>
      </c>
      <c r="M770" s="57">
        <v>0</v>
      </c>
    </row>
    <row r="771" spans="1:13">
      <c r="A771" s="12" t="s">
        <v>66</v>
      </c>
      <c r="B771" s="22" t="s">
        <v>20</v>
      </c>
      <c r="C771" s="54" t="s">
        <v>59</v>
      </c>
      <c r="D771" s="54" t="s">
        <v>116</v>
      </c>
      <c r="E771" s="22" t="str">
        <f t="shared" si="72"/>
        <v>DECEMBRE</v>
      </c>
      <c r="F771" s="55">
        <v>43070</v>
      </c>
      <c r="G771" s="55">
        <v>43070</v>
      </c>
      <c r="H771" s="22">
        <f t="shared" si="73"/>
        <v>0</v>
      </c>
      <c r="I771" s="57">
        <f t="shared" si="74"/>
        <v>32.258064516129032</v>
      </c>
      <c r="J771" s="57">
        <f t="shared" si="75"/>
        <v>0</v>
      </c>
      <c r="K771" s="57">
        <f t="shared" si="76"/>
        <v>0</v>
      </c>
      <c r="L771" s="57">
        <f t="shared" si="77"/>
        <v>0</v>
      </c>
      <c r="M771" s="57">
        <v>0</v>
      </c>
    </row>
    <row r="772" spans="1:13">
      <c r="A772" s="12" t="s">
        <v>66</v>
      </c>
      <c r="B772" s="22" t="s">
        <v>20</v>
      </c>
      <c r="C772" s="54" t="s">
        <v>59</v>
      </c>
      <c r="D772" s="54" t="s">
        <v>116</v>
      </c>
      <c r="E772" s="22" t="str">
        <f t="shared" si="72"/>
        <v>DECEMBRE</v>
      </c>
      <c r="F772" s="55">
        <v>43070</v>
      </c>
      <c r="G772" s="55">
        <v>43070</v>
      </c>
      <c r="H772" s="22">
        <f t="shared" si="73"/>
        <v>0</v>
      </c>
      <c r="I772" s="57">
        <f t="shared" si="74"/>
        <v>32.258064516129032</v>
      </c>
      <c r="J772" s="57">
        <f t="shared" si="75"/>
        <v>0</v>
      </c>
      <c r="K772" s="57">
        <f t="shared" si="76"/>
        <v>0</v>
      </c>
      <c r="L772" s="57">
        <f t="shared" si="77"/>
        <v>0</v>
      </c>
      <c r="M772" s="57">
        <v>0</v>
      </c>
    </row>
    <row r="773" spans="1:13">
      <c r="A773" s="12" t="s">
        <v>66</v>
      </c>
      <c r="B773" s="22" t="s">
        <v>20</v>
      </c>
      <c r="C773" s="54" t="s">
        <v>59</v>
      </c>
      <c r="D773" s="54" t="s">
        <v>116</v>
      </c>
      <c r="E773" s="22" t="str">
        <f t="shared" si="72"/>
        <v>DECEMBRE</v>
      </c>
      <c r="F773" s="55">
        <v>43070</v>
      </c>
      <c r="G773" s="55">
        <v>43070</v>
      </c>
      <c r="H773" s="22">
        <f t="shared" si="73"/>
        <v>0</v>
      </c>
      <c r="I773" s="57">
        <f t="shared" si="74"/>
        <v>32.258064516129032</v>
      </c>
      <c r="J773" s="57">
        <f t="shared" si="75"/>
        <v>0</v>
      </c>
      <c r="K773" s="57">
        <f t="shared" si="76"/>
        <v>0</v>
      </c>
      <c r="L773" s="57">
        <f t="shared" si="77"/>
        <v>0</v>
      </c>
      <c r="M773" s="57">
        <v>0</v>
      </c>
    </row>
    <row r="774" spans="1:13">
      <c r="A774" s="12" t="s">
        <v>66</v>
      </c>
      <c r="B774" s="22" t="s">
        <v>20</v>
      </c>
      <c r="C774" s="54" t="s">
        <v>59</v>
      </c>
      <c r="D774" s="54" t="s">
        <v>116</v>
      </c>
      <c r="E774" s="22" t="str">
        <f t="shared" si="72"/>
        <v>DECEMBRE</v>
      </c>
      <c r="F774" s="55">
        <v>43070</v>
      </c>
      <c r="G774" s="55">
        <v>43070</v>
      </c>
      <c r="H774" s="22">
        <f t="shared" si="73"/>
        <v>0</v>
      </c>
      <c r="I774" s="57">
        <f t="shared" si="74"/>
        <v>32.258064516129032</v>
      </c>
      <c r="J774" s="57">
        <f t="shared" si="75"/>
        <v>0</v>
      </c>
      <c r="K774" s="57">
        <f t="shared" si="76"/>
        <v>0</v>
      </c>
      <c r="L774" s="57">
        <f t="shared" si="77"/>
        <v>0</v>
      </c>
      <c r="M774" s="57">
        <v>0</v>
      </c>
    </row>
    <row r="775" spans="1:13">
      <c r="A775" s="12" t="s">
        <v>66</v>
      </c>
      <c r="B775" s="22" t="s">
        <v>20</v>
      </c>
      <c r="C775" s="54" t="s">
        <v>59</v>
      </c>
      <c r="D775" s="54" t="s">
        <v>116</v>
      </c>
      <c r="E775" s="22" t="str">
        <f t="shared" si="72"/>
        <v>DECEMBRE</v>
      </c>
      <c r="F775" s="55">
        <v>43070</v>
      </c>
      <c r="G775" s="55">
        <v>43070</v>
      </c>
      <c r="H775" s="22">
        <f t="shared" si="73"/>
        <v>0</v>
      </c>
      <c r="I775" s="57">
        <f t="shared" si="74"/>
        <v>32.258064516129032</v>
      </c>
      <c r="J775" s="57">
        <f t="shared" si="75"/>
        <v>0</v>
      </c>
      <c r="K775" s="57">
        <f t="shared" si="76"/>
        <v>0</v>
      </c>
      <c r="L775" s="57">
        <f t="shared" si="77"/>
        <v>0</v>
      </c>
      <c r="M775" s="57">
        <v>0</v>
      </c>
    </row>
    <row r="776" spans="1:13">
      <c r="A776" s="12" t="s">
        <v>66</v>
      </c>
      <c r="B776" s="22" t="s">
        <v>20</v>
      </c>
      <c r="C776" s="54" t="s">
        <v>59</v>
      </c>
      <c r="D776" s="54" t="s">
        <v>116</v>
      </c>
      <c r="E776" s="22" t="str">
        <f t="shared" si="72"/>
        <v>DECEMBRE</v>
      </c>
      <c r="F776" s="55">
        <v>43070</v>
      </c>
      <c r="G776" s="55">
        <v>43070</v>
      </c>
      <c r="H776" s="22">
        <f t="shared" si="73"/>
        <v>0</v>
      </c>
      <c r="I776" s="57">
        <f t="shared" si="74"/>
        <v>32.258064516129032</v>
      </c>
      <c r="J776" s="57">
        <f t="shared" si="75"/>
        <v>0</v>
      </c>
      <c r="K776" s="57">
        <f t="shared" si="76"/>
        <v>0</v>
      </c>
      <c r="L776" s="57">
        <f t="shared" si="77"/>
        <v>0</v>
      </c>
      <c r="M776" s="57">
        <v>0</v>
      </c>
    </row>
    <row r="777" spans="1:13">
      <c r="A777" s="12" t="s">
        <v>66</v>
      </c>
      <c r="B777" s="22" t="s">
        <v>20</v>
      </c>
      <c r="C777" s="54" t="s">
        <v>59</v>
      </c>
      <c r="D777" s="54" t="s">
        <v>86</v>
      </c>
      <c r="E777" s="22" t="str">
        <f t="shared" si="72"/>
        <v>DECEMBRE</v>
      </c>
      <c r="F777" s="55">
        <v>43070</v>
      </c>
      <c r="G777" s="55">
        <v>43073</v>
      </c>
      <c r="H777" s="22">
        <f t="shared" si="73"/>
        <v>3</v>
      </c>
      <c r="I777" s="57">
        <f t="shared" si="74"/>
        <v>32.258064516129032</v>
      </c>
      <c r="J777" s="57">
        <f t="shared" si="75"/>
        <v>87.04</v>
      </c>
      <c r="K777" s="57">
        <f t="shared" si="76"/>
        <v>96.774193548387103</v>
      </c>
      <c r="L777" s="57">
        <f t="shared" si="77"/>
        <v>164.3458064516129</v>
      </c>
      <c r="M777" s="57">
        <v>261.12</v>
      </c>
    </row>
    <row r="778" spans="1:13">
      <c r="A778" s="12" t="s">
        <v>68</v>
      </c>
      <c r="B778" s="22" t="s">
        <v>20</v>
      </c>
      <c r="C778" s="53" t="s">
        <v>58</v>
      </c>
      <c r="D778" s="53" t="s">
        <v>95</v>
      </c>
      <c r="E778" s="22" t="str">
        <f t="shared" si="72"/>
        <v>DECEMBRE</v>
      </c>
      <c r="F778" s="55">
        <v>43070</v>
      </c>
      <c r="G778" s="55">
        <v>43070</v>
      </c>
      <c r="H778" s="22">
        <f t="shared" si="73"/>
        <v>0</v>
      </c>
      <c r="I778" s="57">
        <f t="shared" si="74"/>
        <v>0</v>
      </c>
      <c r="J778" s="57">
        <f t="shared" si="75"/>
        <v>0</v>
      </c>
      <c r="K778" s="57">
        <f t="shared" si="76"/>
        <v>0</v>
      </c>
      <c r="L778" s="57">
        <f t="shared" si="77"/>
        <v>0</v>
      </c>
      <c r="M778" s="57">
        <v>0</v>
      </c>
    </row>
    <row r="779" spans="1:13">
      <c r="A779" s="12" t="s">
        <v>68</v>
      </c>
      <c r="B779" s="22" t="s">
        <v>20</v>
      </c>
      <c r="C779" s="53" t="s">
        <v>58</v>
      </c>
      <c r="D779" s="53" t="s">
        <v>96</v>
      </c>
      <c r="E779" s="22" t="str">
        <f t="shared" si="72"/>
        <v>DECEMBRE</v>
      </c>
      <c r="F779" s="55">
        <v>43070</v>
      </c>
      <c r="G779" s="55">
        <v>43070</v>
      </c>
      <c r="H779" s="22">
        <f t="shared" si="73"/>
        <v>0</v>
      </c>
      <c r="I779" s="57">
        <f t="shared" si="74"/>
        <v>0</v>
      </c>
      <c r="J779" s="57">
        <f t="shared" si="75"/>
        <v>0</v>
      </c>
      <c r="K779" s="57">
        <f t="shared" si="76"/>
        <v>0</v>
      </c>
      <c r="L779" s="57">
        <f t="shared" si="77"/>
        <v>0</v>
      </c>
      <c r="M779" s="57">
        <v>0</v>
      </c>
    </row>
    <row r="780" spans="1:13">
      <c r="A780" s="12" t="s">
        <v>68</v>
      </c>
      <c r="B780" s="22" t="s">
        <v>20</v>
      </c>
      <c r="C780" s="53" t="s">
        <v>58</v>
      </c>
      <c r="D780" s="53" t="s">
        <v>97</v>
      </c>
      <c r="E780" s="22" t="str">
        <f t="shared" si="72"/>
        <v>DECEMBRE</v>
      </c>
      <c r="F780" s="55">
        <v>43070</v>
      </c>
      <c r="G780" s="55">
        <v>43070</v>
      </c>
      <c r="H780" s="22">
        <f t="shared" si="73"/>
        <v>0</v>
      </c>
      <c r="I780" s="57">
        <f t="shared" si="74"/>
        <v>0</v>
      </c>
      <c r="J780" s="57">
        <f t="shared" si="75"/>
        <v>0</v>
      </c>
      <c r="K780" s="57">
        <f t="shared" si="76"/>
        <v>0</v>
      </c>
      <c r="L780" s="57">
        <f t="shared" si="77"/>
        <v>0</v>
      </c>
      <c r="M780" s="57">
        <v>0</v>
      </c>
    </row>
    <row r="781" spans="1:13">
      <c r="A781" s="12" t="s">
        <v>68</v>
      </c>
      <c r="B781" s="22" t="s">
        <v>20</v>
      </c>
      <c r="C781" s="53" t="s">
        <v>58</v>
      </c>
      <c r="D781" s="53" t="s">
        <v>98</v>
      </c>
      <c r="E781" s="22" t="str">
        <f t="shared" si="72"/>
        <v>DECEMBRE</v>
      </c>
      <c r="F781" s="55">
        <v>43070</v>
      </c>
      <c r="G781" s="55">
        <v>43070</v>
      </c>
      <c r="H781" s="22">
        <f t="shared" si="73"/>
        <v>0</v>
      </c>
      <c r="I781" s="57">
        <f t="shared" si="74"/>
        <v>0</v>
      </c>
      <c r="J781" s="57">
        <f t="shared" si="75"/>
        <v>0</v>
      </c>
      <c r="K781" s="57">
        <f t="shared" si="76"/>
        <v>0</v>
      </c>
      <c r="L781" s="57">
        <f t="shared" si="77"/>
        <v>0</v>
      </c>
      <c r="M781" s="57">
        <v>0</v>
      </c>
    </row>
    <row r="782" spans="1:13">
      <c r="A782" s="12" t="s">
        <v>68</v>
      </c>
      <c r="B782" s="22" t="s">
        <v>20</v>
      </c>
      <c r="C782" s="53" t="s">
        <v>58</v>
      </c>
      <c r="D782" s="53" t="s">
        <v>99</v>
      </c>
      <c r="E782" s="22" t="str">
        <f t="shared" si="72"/>
        <v>DECEMBRE</v>
      </c>
      <c r="F782" s="55">
        <v>43070</v>
      </c>
      <c r="G782" s="55">
        <v>43070</v>
      </c>
      <c r="H782" s="22">
        <f t="shared" si="73"/>
        <v>0</v>
      </c>
      <c r="I782" s="57">
        <f t="shared" si="74"/>
        <v>0</v>
      </c>
      <c r="J782" s="57">
        <f t="shared" si="75"/>
        <v>0</v>
      </c>
      <c r="K782" s="57">
        <f t="shared" si="76"/>
        <v>0</v>
      </c>
      <c r="L782" s="57">
        <f t="shared" si="77"/>
        <v>0</v>
      </c>
      <c r="M782" s="57">
        <v>0</v>
      </c>
    </row>
    <row r="783" spans="1:13">
      <c r="A783" s="12" t="s">
        <v>68</v>
      </c>
      <c r="B783" s="22" t="s">
        <v>20</v>
      </c>
      <c r="C783" s="53" t="s">
        <v>58</v>
      </c>
      <c r="D783" s="53" t="s">
        <v>100</v>
      </c>
      <c r="E783" s="22" t="str">
        <f t="shared" si="72"/>
        <v>DECEMBRE</v>
      </c>
      <c r="F783" s="55">
        <v>43070</v>
      </c>
      <c r="G783" s="55">
        <v>43070</v>
      </c>
      <c r="H783" s="22">
        <f t="shared" si="73"/>
        <v>0</v>
      </c>
      <c r="I783" s="57">
        <f t="shared" si="74"/>
        <v>0</v>
      </c>
      <c r="J783" s="57">
        <f t="shared" si="75"/>
        <v>0</v>
      </c>
      <c r="K783" s="57">
        <f t="shared" si="76"/>
        <v>0</v>
      </c>
      <c r="L783" s="57">
        <f t="shared" si="77"/>
        <v>0</v>
      </c>
      <c r="M783" s="57">
        <v>0</v>
      </c>
    </row>
    <row r="784" spans="1:13">
      <c r="A784" s="12" t="s">
        <v>68</v>
      </c>
      <c r="B784" s="22" t="s">
        <v>20</v>
      </c>
      <c r="C784" s="53" t="s">
        <v>58</v>
      </c>
      <c r="D784" s="53" t="s">
        <v>101</v>
      </c>
      <c r="E784" s="22" t="str">
        <f t="shared" si="72"/>
        <v>DECEMBRE</v>
      </c>
      <c r="F784" s="55">
        <v>43070</v>
      </c>
      <c r="G784" s="55">
        <v>43070</v>
      </c>
      <c r="H784" s="22">
        <f t="shared" si="73"/>
        <v>0</v>
      </c>
      <c r="I784" s="57">
        <f t="shared" si="74"/>
        <v>0</v>
      </c>
      <c r="J784" s="57">
        <f t="shared" si="75"/>
        <v>0</v>
      </c>
      <c r="K784" s="57">
        <f t="shared" si="76"/>
        <v>0</v>
      </c>
      <c r="L784" s="57">
        <f t="shared" si="77"/>
        <v>0</v>
      </c>
      <c r="M784" s="57">
        <v>0</v>
      </c>
    </row>
    <row r="785" spans="1:13">
      <c r="A785" s="12" t="s">
        <v>68</v>
      </c>
      <c r="B785" s="22" t="s">
        <v>20</v>
      </c>
      <c r="C785" s="53" t="s">
        <v>58</v>
      </c>
      <c r="D785" s="53" t="s">
        <v>102</v>
      </c>
      <c r="E785" s="22" t="str">
        <f t="shared" si="72"/>
        <v>DECEMBRE</v>
      </c>
      <c r="F785" s="55">
        <v>43070</v>
      </c>
      <c r="G785" s="55">
        <v>43070</v>
      </c>
      <c r="H785" s="22">
        <f t="shared" si="73"/>
        <v>0</v>
      </c>
      <c r="I785" s="57">
        <f t="shared" si="74"/>
        <v>0</v>
      </c>
      <c r="J785" s="57">
        <f t="shared" si="75"/>
        <v>0</v>
      </c>
      <c r="K785" s="57">
        <f t="shared" si="76"/>
        <v>0</v>
      </c>
      <c r="L785" s="57">
        <f t="shared" si="77"/>
        <v>0</v>
      </c>
      <c r="M785" s="57">
        <v>0</v>
      </c>
    </row>
    <row r="786" spans="1:13">
      <c r="A786" s="12" t="s">
        <v>68</v>
      </c>
      <c r="B786" s="22" t="s">
        <v>20</v>
      </c>
      <c r="C786" s="54" t="s">
        <v>59</v>
      </c>
      <c r="D786" s="54" t="s">
        <v>119</v>
      </c>
      <c r="E786" s="22" t="str">
        <f t="shared" si="72"/>
        <v>DECEMBRE</v>
      </c>
      <c r="F786" s="55">
        <v>43070</v>
      </c>
      <c r="G786" s="55">
        <v>43074</v>
      </c>
      <c r="H786" s="22">
        <f t="shared" si="73"/>
        <v>4</v>
      </c>
      <c r="I786" s="57">
        <f t="shared" si="74"/>
        <v>0</v>
      </c>
      <c r="J786" s="57">
        <f t="shared" si="75"/>
        <v>66.52</v>
      </c>
      <c r="K786" s="57">
        <f t="shared" si="76"/>
        <v>0</v>
      </c>
      <c r="L786" s="57">
        <f t="shared" si="77"/>
        <v>266.08</v>
      </c>
      <c r="M786" s="57">
        <v>266.08</v>
      </c>
    </row>
    <row r="787" spans="1:13">
      <c r="A787" s="12" t="s">
        <v>79</v>
      </c>
      <c r="B787" s="22" t="s">
        <v>20</v>
      </c>
      <c r="C787" s="53" t="s">
        <v>58</v>
      </c>
      <c r="D787" s="54" t="s">
        <v>83</v>
      </c>
      <c r="E787" s="22" t="str">
        <f t="shared" si="72"/>
        <v>DECEMBRE</v>
      </c>
      <c r="F787" s="55">
        <v>43070</v>
      </c>
      <c r="G787" s="55">
        <v>43073</v>
      </c>
      <c r="H787" s="22">
        <f t="shared" si="73"/>
        <v>3</v>
      </c>
      <c r="I787" s="57">
        <f t="shared" si="74"/>
        <v>0</v>
      </c>
      <c r="J787" s="57">
        <f t="shared" si="75"/>
        <v>63.303333333333335</v>
      </c>
      <c r="K787" s="57">
        <f t="shared" si="76"/>
        <v>0</v>
      </c>
      <c r="L787" s="57">
        <f t="shared" si="77"/>
        <v>189.91</v>
      </c>
      <c r="M787" s="57">
        <v>189.91</v>
      </c>
    </row>
    <row r="788" spans="1:13">
      <c r="A788" s="12" t="s">
        <v>72</v>
      </c>
      <c r="B788" s="22" t="s">
        <v>20</v>
      </c>
      <c r="C788" s="54" t="s">
        <v>59</v>
      </c>
      <c r="D788" s="54" t="s">
        <v>122</v>
      </c>
      <c r="E788" s="22" t="str">
        <f t="shared" si="72"/>
        <v>DECEMBRE</v>
      </c>
      <c r="F788" s="55">
        <v>43070</v>
      </c>
      <c r="G788" s="55">
        <v>43070</v>
      </c>
      <c r="H788" s="22">
        <f t="shared" si="73"/>
        <v>0</v>
      </c>
      <c r="I788" s="57">
        <f t="shared" si="74"/>
        <v>12.612903225806452</v>
      </c>
      <c r="J788" s="57">
        <f t="shared" si="75"/>
        <v>0</v>
      </c>
      <c r="K788" s="57">
        <f t="shared" si="76"/>
        <v>0</v>
      </c>
      <c r="L788" s="57">
        <f t="shared" si="77"/>
        <v>0</v>
      </c>
      <c r="M788" s="57">
        <v>0</v>
      </c>
    </row>
    <row r="789" spans="1:13">
      <c r="A789" s="12" t="s">
        <v>72</v>
      </c>
      <c r="B789" s="22" t="s">
        <v>20</v>
      </c>
      <c r="C789" s="54" t="s">
        <v>59</v>
      </c>
      <c r="D789" s="54" t="s">
        <v>122</v>
      </c>
      <c r="E789" s="22" t="str">
        <f t="shared" si="72"/>
        <v>DECEMBRE</v>
      </c>
      <c r="F789" s="55">
        <v>43070</v>
      </c>
      <c r="G789" s="55">
        <v>43070</v>
      </c>
      <c r="H789" s="22">
        <f t="shared" si="73"/>
        <v>0</v>
      </c>
      <c r="I789" s="57">
        <f t="shared" si="74"/>
        <v>12.612903225806452</v>
      </c>
      <c r="J789" s="57">
        <f t="shared" si="75"/>
        <v>0</v>
      </c>
      <c r="K789" s="57">
        <f t="shared" si="76"/>
        <v>0</v>
      </c>
      <c r="L789" s="57">
        <f t="shared" si="77"/>
        <v>0</v>
      </c>
      <c r="M789" s="57">
        <v>0</v>
      </c>
    </row>
    <row r="790" spans="1:13">
      <c r="A790" s="12" t="s">
        <v>72</v>
      </c>
      <c r="B790" s="22" t="s">
        <v>20</v>
      </c>
      <c r="C790" s="54" t="s">
        <v>59</v>
      </c>
      <c r="D790" s="54" t="s">
        <v>122</v>
      </c>
      <c r="E790" s="22" t="str">
        <f t="shared" si="72"/>
        <v>DECEMBRE</v>
      </c>
      <c r="F790" s="55">
        <v>43070</v>
      </c>
      <c r="G790" s="55">
        <v>43070</v>
      </c>
      <c r="H790" s="22">
        <f t="shared" si="73"/>
        <v>0</v>
      </c>
      <c r="I790" s="57">
        <f t="shared" si="74"/>
        <v>12.612903225806452</v>
      </c>
      <c r="J790" s="57">
        <f t="shared" si="75"/>
        <v>0</v>
      </c>
      <c r="K790" s="57">
        <f t="shared" si="76"/>
        <v>0</v>
      </c>
      <c r="L790" s="57">
        <f t="shared" si="77"/>
        <v>0</v>
      </c>
      <c r="M790" s="57">
        <v>0</v>
      </c>
    </row>
    <row r="791" spans="1:13">
      <c r="A791" s="12" t="s">
        <v>72</v>
      </c>
      <c r="B791" s="22" t="s">
        <v>20</v>
      </c>
      <c r="C791" s="54" t="s">
        <v>59</v>
      </c>
      <c r="D791" s="54" t="s">
        <v>122</v>
      </c>
      <c r="E791" s="22" t="str">
        <f t="shared" si="72"/>
        <v>DECEMBRE</v>
      </c>
      <c r="F791" s="55">
        <v>43070</v>
      </c>
      <c r="G791" s="55">
        <v>43070</v>
      </c>
      <c r="H791" s="22">
        <f t="shared" si="73"/>
        <v>0</v>
      </c>
      <c r="I791" s="57">
        <f t="shared" si="74"/>
        <v>12.612903225806452</v>
      </c>
      <c r="J791" s="57">
        <f t="shared" si="75"/>
        <v>0</v>
      </c>
      <c r="K791" s="57">
        <f t="shared" si="76"/>
        <v>0</v>
      </c>
      <c r="L791" s="57">
        <f t="shared" si="77"/>
        <v>0</v>
      </c>
      <c r="M791" s="57">
        <v>0</v>
      </c>
    </row>
    <row r="792" spans="1:13">
      <c r="A792" s="12" t="s">
        <v>72</v>
      </c>
      <c r="B792" s="22" t="s">
        <v>20</v>
      </c>
      <c r="C792" s="54" t="s">
        <v>59</v>
      </c>
      <c r="D792" s="54" t="s">
        <v>122</v>
      </c>
      <c r="E792" s="22" t="str">
        <f t="shared" si="72"/>
        <v>DECEMBRE</v>
      </c>
      <c r="F792" s="55">
        <v>43070</v>
      </c>
      <c r="G792" s="55">
        <v>43070</v>
      </c>
      <c r="H792" s="22">
        <f t="shared" si="73"/>
        <v>0</v>
      </c>
      <c r="I792" s="57">
        <f t="shared" si="74"/>
        <v>12.612903225806452</v>
      </c>
      <c r="J792" s="57">
        <f t="shared" si="75"/>
        <v>0</v>
      </c>
      <c r="K792" s="57">
        <f t="shared" si="76"/>
        <v>0</v>
      </c>
      <c r="L792" s="57">
        <f t="shared" si="77"/>
        <v>0</v>
      </c>
      <c r="M792" s="57">
        <v>0</v>
      </c>
    </row>
    <row r="793" spans="1:13">
      <c r="A793" s="12" t="s">
        <v>72</v>
      </c>
      <c r="B793" s="22" t="s">
        <v>20</v>
      </c>
      <c r="C793" s="54" t="s">
        <v>59</v>
      </c>
      <c r="D793" s="54" t="s">
        <v>122</v>
      </c>
      <c r="E793" s="22" t="str">
        <f t="shared" si="72"/>
        <v>DECEMBRE</v>
      </c>
      <c r="F793" s="55">
        <v>43070</v>
      </c>
      <c r="G793" s="55">
        <v>43070</v>
      </c>
      <c r="H793" s="22">
        <f t="shared" si="73"/>
        <v>0</v>
      </c>
      <c r="I793" s="57">
        <f t="shared" si="74"/>
        <v>12.612903225806452</v>
      </c>
      <c r="J793" s="57">
        <f t="shared" si="75"/>
        <v>0</v>
      </c>
      <c r="K793" s="57">
        <f t="shared" si="76"/>
        <v>0</v>
      </c>
      <c r="L793" s="57">
        <f t="shared" si="77"/>
        <v>0</v>
      </c>
      <c r="M793" s="57">
        <v>0</v>
      </c>
    </row>
    <row r="794" spans="1:13">
      <c r="A794" s="12" t="s">
        <v>72</v>
      </c>
      <c r="B794" s="22" t="s">
        <v>20</v>
      </c>
      <c r="C794" s="54" t="s">
        <v>59</v>
      </c>
      <c r="D794" s="54" t="s">
        <v>122</v>
      </c>
      <c r="E794" s="22" t="str">
        <f t="shared" si="72"/>
        <v>DECEMBRE</v>
      </c>
      <c r="F794" s="55">
        <v>43070</v>
      </c>
      <c r="G794" s="55">
        <v>43070</v>
      </c>
      <c r="H794" s="22">
        <f t="shared" si="73"/>
        <v>0</v>
      </c>
      <c r="I794" s="57">
        <f t="shared" si="74"/>
        <v>12.612903225806452</v>
      </c>
      <c r="J794" s="57">
        <f t="shared" si="75"/>
        <v>0</v>
      </c>
      <c r="K794" s="57">
        <f t="shared" si="76"/>
        <v>0</v>
      </c>
      <c r="L794" s="57">
        <f t="shared" si="77"/>
        <v>0</v>
      </c>
      <c r="M794" s="57">
        <v>0</v>
      </c>
    </row>
    <row r="795" spans="1:13">
      <c r="A795" s="12" t="s">
        <v>72</v>
      </c>
      <c r="B795" s="22" t="s">
        <v>20</v>
      </c>
      <c r="C795" s="54" t="s">
        <v>59</v>
      </c>
      <c r="D795" s="54" t="s">
        <v>122</v>
      </c>
      <c r="E795" s="22" t="str">
        <f t="shared" si="72"/>
        <v>DECEMBRE</v>
      </c>
      <c r="F795" s="55">
        <v>43070</v>
      </c>
      <c r="G795" s="55">
        <v>43070</v>
      </c>
      <c r="H795" s="22">
        <f t="shared" si="73"/>
        <v>0</v>
      </c>
      <c r="I795" s="57">
        <f t="shared" si="74"/>
        <v>12.612903225806452</v>
      </c>
      <c r="J795" s="57">
        <f t="shared" si="75"/>
        <v>0</v>
      </c>
      <c r="K795" s="57">
        <f t="shared" si="76"/>
        <v>0</v>
      </c>
      <c r="L795" s="57">
        <f t="shared" si="77"/>
        <v>0</v>
      </c>
      <c r="M795" s="57">
        <v>0</v>
      </c>
    </row>
    <row r="796" spans="1:13">
      <c r="A796" s="12" t="s">
        <v>72</v>
      </c>
      <c r="B796" s="22" t="s">
        <v>20</v>
      </c>
      <c r="C796" s="54" t="s">
        <v>59</v>
      </c>
      <c r="D796" s="54" t="s">
        <v>107</v>
      </c>
      <c r="E796" s="22" t="str">
        <f t="shared" si="72"/>
        <v>DECEMBRE</v>
      </c>
      <c r="F796" s="55">
        <v>43070</v>
      </c>
      <c r="G796" s="55">
        <v>43073</v>
      </c>
      <c r="H796" s="22">
        <f t="shared" si="73"/>
        <v>3</v>
      </c>
      <c r="I796" s="57">
        <f t="shared" si="74"/>
        <v>12.612903225806452</v>
      </c>
      <c r="J796" s="57">
        <f t="shared" si="75"/>
        <v>124.49333333333334</v>
      </c>
      <c r="K796" s="57">
        <f t="shared" si="76"/>
        <v>37.838709677419359</v>
      </c>
      <c r="L796" s="57">
        <f t="shared" si="77"/>
        <v>335.64129032258063</v>
      </c>
      <c r="M796" s="57">
        <v>373.48</v>
      </c>
    </row>
    <row r="797" spans="1:13">
      <c r="A797" s="12" t="s">
        <v>74</v>
      </c>
      <c r="B797" s="22" t="s">
        <v>20</v>
      </c>
      <c r="C797" s="54" t="s">
        <v>59</v>
      </c>
      <c r="D797" s="54" t="s">
        <v>114</v>
      </c>
      <c r="E797" s="22" t="str">
        <f t="shared" si="72"/>
        <v>DECEMBRE</v>
      </c>
      <c r="F797" s="55">
        <v>43070</v>
      </c>
      <c r="G797" s="55">
        <v>43070</v>
      </c>
      <c r="H797" s="22">
        <f t="shared" si="73"/>
        <v>0</v>
      </c>
      <c r="I797" s="57">
        <f t="shared" si="74"/>
        <v>21.774193548387096</v>
      </c>
      <c r="J797" s="57">
        <f t="shared" si="75"/>
        <v>0</v>
      </c>
      <c r="K797" s="57">
        <f t="shared" si="76"/>
        <v>0</v>
      </c>
      <c r="L797" s="57">
        <f t="shared" si="77"/>
        <v>0</v>
      </c>
      <c r="M797" s="57">
        <v>0</v>
      </c>
    </row>
    <row r="798" spans="1:13">
      <c r="A798" s="12" t="s">
        <v>74</v>
      </c>
      <c r="B798" s="22" t="s">
        <v>20</v>
      </c>
      <c r="C798" s="54" t="s">
        <v>59</v>
      </c>
      <c r="D798" s="54" t="s">
        <v>114</v>
      </c>
      <c r="E798" s="22" t="str">
        <f t="shared" si="72"/>
        <v>DECEMBRE</v>
      </c>
      <c r="F798" s="55">
        <v>43070</v>
      </c>
      <c r="G798" s="55">
        <v>43070</v>
      </c>
      <c r="H798" s="22">
        <f t="shared" si="73"/>
        <v>0</v>
      </c>
      <c r="I798" s="57">
        <f t="shared" si="74"/>
        <v>21.774193548387096</v>
      </c>
      <c r="J798" s="57">
        <f t="shared" si="75"/>
        <v>0</v>
      </c>
      <c r="K798" s="57">
        <f t="shared" si="76"/>
        <v>0</v>
      </c>
      <c r="L798" s="57">
        <f t="shared" si="77"/>
        <v>0</v>
      </c>
      <c r="M798" s="57">
        <v>0</v>
      </c>
    </row>
    <row r="799" spans="1:13">
      <c r="A799" s="12" t="s">
        <v>74</v>
      </c>
      <c r="B799" s="22" t="s">
        <v>20</v>
      </c>
      <c r="C799" s="54" t="s">
        <v>59</v>
      </c>
      <c r="D799" s="54" t="s">
        <v>114</v>
      </c>
      <c r="E799" s="22" t="str">
        <f t="shared" si="72"/>
        <v>DECEMBRE</v>
      </c>
      <c r="F799" s="55">
        <v>43070</v>
      </c>
      <c r="G799" s="55">
        <v>43070</v>
      </c>
      <c r="H799" s="22">
        <f t="shared" si="73"/>
        <v>0</v>
      </c>
      <c r="I799" s="57">
        <f t="shared" si="74"/>
        <v>21.774193548387096</v>
      </c>
      <c r="J799" s="57">
        <f t="shared" si="75"/>
        <v>0</v>
      </c>
      <c r="K799" s="57">
        <f t="shared" si="76"/>
        <v>0</v>
      </c>
      <c r="L799" s="57">
        <f t="shared" si="77"/>
        <v>0</v>
      </c>
      <c r="M799" s="57">
        <v>0</v>
      </c>
    </row>
    <row r="800" spans="1:13">
      <c r="A800" s="12" t="s">
        <v>74</v>
      </c>
      <c r="B800" s="22" t="s">
        <v>20</v>
      </c>
      <c r="C800" s="54" t="s">
        <v>59</v>
      </c>
      <c r="D800" s="54" t="s">
        <v>114</v>
      </c>
      <c r="E800" s="22" t="str">
        <f t="shared" si="72"/>
        <v>DECEMBRE</v>
      </c>
      <c r="F800" s="55">
        <v>43070</v>
      </c>
      <c r="G800" s="55">
        <v>43070</v>
      </c>
      <c r="H800" s="22">
        <f t="shared" si="73"/>
        <v>0</v>
      </c>
      <c r="I800" s="57">
        <f t="shared" si="74"/>
        <v>21.774193548387096</v>
      </c>
      <c r="J800" s="57">
        <f t="shared" si="75"/>
        <v>0</v>
      </c>
      <c r="K800" s="57">
        <f t="shared" si="76"/>
        <v>0</v>
      </c>
      <c r="L800" s="57">
        <f t="shared" si="77"/>
        <v>0</v>
      </c>
      <c r="M800" s="57">
        <v>0</v>
      </c>
    </row>
    <row r="801" spans="1:13">
      <c r="A801" s="12" t="s">
        <v>74</v>
      </c>
      <c r="B801" s="22" t="s">
        <v>20</v>
      </c>
      <c r="C801" s="54" t="s">
        <v>59</v>
      </c>
      <c r="D801" s="54" t="s">
        <v>114</v>
      </c>
      <c r="E801" s="22" t="str">
        <f t="shared" si="72"/>
        <v>DECEMBRE</v>
      </c>
      <c r="F801" s="55">
        <v>43070</v>
      </c>
      <c r="G801" s="55">
        <v>43070</v>
      </c>
      <c r="H801" s="22">
        <f t="shared" si="73"/>
        <v>0</v>
      </c>
      <c r="I801" s="57">
        <f t="shared" si="74"/>
        <v>21.774193548387096</v>
      </c>
      <c r="J801" s="57">
        <f t="shared" si="75"/>
        <v>0</v>
      </c>
      <c r="K801" s="57">
        <f t="shared" si="76"/>
        <v>0</v>
      </c>
      <c r="L801" s="57">
        <f t="shared" si="77"/>
        <v>0</v>
      </c>
      <c r="M801" s="57">
        <v>0</v>
      </c>
    </row>
    <row r="802" spans="1:13">
      <c r="A802" s="12" t="s">
        <v>74</v>
      </c>
      <c r="B802" s="22" t="s">
        <v>20</v>
      </c>
      <c r="C802" s="54" t="s">
        <v>59</v>
      </c>
      <c r="D802" s="54" t="s">
        <v>114</v>
      </c>
      <c r="E802" s="22" t="str">
        <f t="shared" si="72"/>
        <v>DECEMBRE</v>
      </c>
      <c r="F802" s="55">
        <v>43070</v>
      </c>
      <c r="G802" s="55">
        <v>43070</v>
      </c>
      <c r="H802" s="22">
        <f t="shared" si="73"/>
        <v>0</v>
      </c>
      <c r="I802" s="57">
        <f t="shared" si="74"/>
        <v>21.774193548387096</v>
      </c>
      <c r="J802" s="57">
        <f t="shared" si="75"/>
        <v>0</v>
      </c>
      <c r="K802" s="57">
        <f t="shared" si="76"/>
        <v>0</v>
      </c>
      <c r="L802" s="57">
        <f t="shared" si="77"/>
        <v>0</v>
      </c>
      <c r="M802" s="57">
        <v>0</v>
      </c>
    </row>
    <row r="803" spans="1:13">
      <c r="A803" s="12" t="s">
        <v>74</v>
      </c>
      <c r="B803" s="22" t="s">
        <v>20</v>
      </c>
      <c r="C803" s="54" t="s">
        <v>59</v>
      </c>
      <c r="D803" s="54" t="s">
        <v>114</v>
      </c>
      <c r="E803" s="22" t="str">
        <f t="shared" si="72"/>
        <v>DECEMBRE</v>
      </c>
      <c r="F803" s="55">
        <v>43070</v>
      </c>
      <c r="G803" s="55">
        <v>43070</v>
      </c>
      <c r="H803" s="22">
        <f t="shared" si="73"/>
        <v>0</v>
      </c>
      <c r="I803" s="57">
        <f t="shared" si="74"/>
        <v>21.774193548387096</v>
      </c>
      <c r="J803" s="57">
        <f t="shared" si="75"/>
        <v>0</v>
      </c>
      <c r="K803" s="57">
        <f t="shared" si="76"/>
        <v>0</v>
      </c>
      <c r="L803" s="57">
        <f t="shared" si="77"/>
        <v>0</v>
      </c>
      <c r="M803" s="57">
        <v>0</v>
      </c>
    </row>
    <row r="804" spans="1:13">
      <c r="A804" s="12" t="s">
        <v>74</v>
      </c>
      <c r="B804" s="22" t="s">
        <v>20</v>
      </c>
      <c r="C804" s="54" t="s">
        <v>59</v>
      </c>
      <c r="D804" s="54" t="s">
        <v>114</v>
      </c>
      <c r="E804" s="22" t="str">
        <f t="shared" si="72"/>
        <v>DECEMBRE</v>
      </c>
      <c r="F804" s="55">
        <v>43070</v>
      </c>
      <c r="G804" s="55">
        <v>43071</v>
      </c>
      <c r="H804" s="22">
        <f t="shared" si="73"/>
        <v>1</v>
      </c>
      <c r="I804" s="57">
        <f t="shared" si="74"/>
        <v>21.774193548387096</v>
      </c>
      <c r="J804" s="57">
        <f t="shared" si="75"/>
        <v>50</v>
      </c>
      <c r="K804" s="57">
        <f t="shared" si="76"/>
        <v>21.774193548387096</v>
      </c>
      <c r="L804" s="57">
        <f t="shared" si="77"/>
        <v>28.225806451612904</v>
      </c>
      <c r="M804" s="57">
        <v>50</v>
      </c>
    </row>
    <row r="805" spans="1:13">
      <c r="A805" s="12" t="s">
        <v>76</v>
      </c>
      <c r="B805" s="22" t="s">
        <v>20</v>
      </c>
      <c r="C805" s="53" t="s">
        <v>58</v>
      </c>
      <c r="D805" s="54" t="s">
        <v>85</v>
      </c>
      <c r="E805" s="22" t="str">
        <f t="shared" si="72"/>
        <v>DECEMBRE</v>
      </c>
      <c r="F805" s="55">
        <v>43070</v>
      </c>
      <c r="G805" s="55">
        <v>43073</v>
      </c>
      <c r="H805" s="22">
        <f t="shared" si="73"/>
        <v>3</v>
      </c>
      <c r="I805" s="57">
        <f t="shared" si="74"/>
        <v>11.290322580645162</v>
      </c>
      <c r="J805" s="57">
        <f t="shared" si="75"/>
        <v>49.806666666666665</v>
      </c>
      <c r="K805" s="57">
        <f t="shared" si="76"/>
        <v>33.870967741935488</v>
      </c>
      <c r="L805" s="57">
        <f t="shared" si="77"/>
        <v>115.5490322580645</v>
      </c>
      <c r="M805" s="57">
        <v>149.41999999999999</v>
      </c>
    </row>
    <row r="806" spans="1:13">
      <c r="A806" s="12" t="s">
        <v>66</v>
      </c>
      <c r="B806" s="22" t="s">
        <v>20</v>
      </c>
      <c r="C806" s="54" t="s">
        <v>59</v>
      </c>
      <c r="D806" s="54" t="s">
        <v>99</v>
      </c>
      <c r="E806" s="22" t="str">
        <f t="shared" si="72"/>
        <v>DECEMBRE</v>
      </c>
      <c r="F806" s="55">
        <v>43073</v>
      </c>
      <c r="G806" s="55">
        <v>43077</v>
      </c>
      <c r="H806" s="22">
        <f t="shared" si="73"/>
        <v>4</v>
      </c>
      <c r="I806" s="57">
        <f t="shared" si="74"/>
        <v>32.258064516129032</v>
      </c>
      <c r="J806" s="57">
        <f t="shared" si="75"/>
        <v>104.61</v>
      </c>
      <c r="K806" s="57">
        <f t="shared" si="76"/>
        <v>129.03225806451613</v>
      </c>
      <c r="L806" s="57">
        <f t="shared" si="77"/>
        <v>289.40774193548384</v>
      </c>
      <c r="M806" s="57">
        <v>418.44</v>
      </c>
    </row>
    <row r="807" spans="1:13">
      <c r="A807" s="12" t="s">
        <v>79</v>
      </c>
      <c r="B807" s="22" t="s">
        <v>20</v>
      </c>
      <c r="C807" s="54" t="s">
        <v>59</v>
      </c>
      <c r="D807" s="54" t="s">
        <v>109</v>
      </c>
      <c r="E807" s="22" t="str">
        <f t="shared" si="72"/>
        <v>DECEMBRE</v>
      </c>
      <c r="F807" s="55">
        <v>43073</v>
      </c>
      <c r="G807" s="55">
        <v>43076</v>
      </c>
      <c r="H807" s="22">
        <f t="shared" si="73"/>
        <v>3</v>
      </c>
      <c r="I807" s="57">
        <f t="shared" si="74"/>
        <v>0</v>
      </c>
      <c r="J807" s="57">
        <f t="shared" si="75"/>
        <v>69.786666666666676</v>
      </c>
      <c r="K807" s="57">
        <f t="shared" si="76"/>
        <v>0</v>
      </c>
      <c r="L807" s="57">
        <f t="shared" si="77"/>
        <v>209.36</v>
      </c>
      <c r="M807" s="57">
        <v>209.36</v>
      </c>
    </row>
    <row r="808" spans="1:13">
      <c r="A808" s="12" t="s">
        <v>76</v>
      </c>
      <c r="B808" s="22" t="s">
        <v>20</v>
      </c>
      <c r="C808" s="54" t="s">
        <v>59</v>
      </c>
      <c r="D808" s="54" t="s">
        <v>85</v>
      </c>
      <c r="E808" s="22" t="str">
        <f t="shared" si="72"/>
        <v>DECEMBRE</v>
      </c>
      <c r="F808" s="55">
        <v>43073</v>
      </c>
      <c r="G808" s="55">
        <v>43077</v>
      </c>
      <c r="H808" s="22">
        <f t="shared" si="73"/>
        <v>4</v>
      </c>
      <c r="I808" s="57">
        <f t="shared" si="74"/>
        <v>11.290322580645162</v>
      </c>
      <c r="J808" s="57">
        <f t="shared" si="75"/>
        <v>63.122499999999995</v>
      </c>
      <c r="K808" s="57">
        <f t="shared" si="76"/>
        <v>45.161290322580648</v>
      </c>
      <c r="L808" s="57">
        <f t="shared" si="77"/>
        <v>207.32870967741934</v>
      </c>
      <c r="M808" s="57">
        <v>252.48999999999998</v>
      </c>
    </row>
    <row r="809" spans="1:13">
      <c r="A809" s="12" t="s">
        <v>68</v>
      </c>
      <c r="B809" s="22" t="s">
        <v>20</v>
      </c>
      <c r="C809" s="54" t="s">
        <v>59</v>
      </c>
      <c r="D809" s="53" t="s">
        <v>107</v>
      </c>
      <c r="E809" s="22" t="str">
        <f t="shared" si="72"/>
        <v>DECEMBRE</v>
      </c>
      <c r="F809" s="55">
        <v>43074</v>
      </c>
      <c r="G809" s="55">
        <v>43076</v>
      </c>
      <c r="H809" s="22">
        <f t="shared" si="73"/>
        <v>2</v>
      </c>
      <c r="I809" s="57">
        <f t="shared" si="74"/>
        <v>0</v>
      </c>
      <c r="J809" s="57">
        <f t="shared" si="75"/>
        <v>63.12</v>
      </c>
      <c r="K809" s="57">
        <f t="shared" si="76"/>
        <v>0</v>
      </c>
      <c r="L809" s="57">
        <f t="shared" si="77"/>
        <v>126.24</v>
      </c>
      <c r="M809" s="57">
        <v>126.24</v>
      </c>
    </row>
    <row r="810" spans="1:13">
      <c r="A810" s="12" t="s">
        <v>63</v>
      </c>
      <c r="B810" s="22" t="s">
        <v>20</v>
      </c>
      <c r="C810" s="54" t="s">
        <v>59</v>
      </c>
      <c r="D810" s="54" t="s">
        <v>125</v>
      </c>
      <c r="E810" s="22" t="str">
        <f t="shared" si="72"/>
        <v>DECEMBRE</v>
      </c>
      <c r="F810" s="55">
        <v>43075</v>
      </c>
      <c r="G810" s="55">
        <v>43079</v>
      </c>
      <c r="H810" s="22">
        <f t="shared" si="73"/>
        <v>4</v>
      </c>
      <c r="I810" s="57">
        <f t="shared" si="74"/>
        <v>0</v>
      </c>
      <c r="J810" s="57">
        <f t="shared" si="75"/>
        <v>116.67750000000001</v>
      </c>
      <c r="K810" s="57">
        <f t="shared" si="76"/>
        <v>0</v>
      </c>
      <c r="L810" s="57">
        <f t="shared" si="77"/>
        <v>466.71000000000004</v>
      </c>
      <c r="M810" s="57">
        <v>466.71000000000004</v>
      </c>
    </row>
    <row r="811" spans="1:13">
      <c r="A811" s="12" t="s">
        <v>72</v>
      </c>
      <c r="B811" s="22" t="s">
        <v>20</v>
      </c>
      <c r="C811" s="54" t="s">
        <v>59</v>
      </c>
      <c r="D811" s="54" t="s">
        <v>126</v>
      </c>
      <c r="E811" s="22" t="str">
        <f t="shared" si="72"/>
        <v>DECEMBRE</v>
      </c>
      <c r="F811" s="55">
        <v>43075</v>
      </c>
      <c r="G811" s="55">
        <v>43078</v>
      </c>
      <c r="H811" s="22">
        <f t="shared" si="73"/>
        <v>3</v>
      </c>
      <c r="I811" s="57">
        <f t="shared" si="74"/>
        <v>12.612903225806452</v>
      </c>
      <c r="J811" s="57">
        <f t="shared" si="75"/>
        <v>249.43999999999997</v>
      </c>
      <c r="K811" s="57">
        <f t="shared" si="76"/>
        <v>37.838709677419359</v>
      </c>
      <c r="L811" s="57">
        <f t="shared" si="77"/>
        <v>710.48129032258055</v>
      </c>
      <c r="M811" s="57">
        <v>748.31999999999994</v>
      </c>
    </row>
    <row r="812" spans="1:13">
      <c r="A812" s="12" t="s">
        <v>70</v>
      </c>
      <c r="B812" s="22" t="s">
        <v>20</v>
      </c>
      <c r="C812" s="53" t="s">
        <v>58</v>
      </c>
      <c r="D812" s="54" t="s">
        <v>86</v>
      </c>
      <c r="E812" s="22" t="str">
        <f t="shared" si="72"/>
        <v>DECEMBRE</v>
      </c>
      <c r="F812" s="55">
        <v>43076</v>
      </c>
      <c r="G812" s="55">
        <v>43080</v>
      </c>
      <c r="H812" s="22">
        <f t="shared" si="73"/>
        <v>4</v>
      </c>
      <c r="I812" s="57">
        <f t="shared" si="74"/>
        <v>0</v>
      </c>
      <c r="J812" s="57">
        <f t="shared" si="75"/>
        <v>126.52500000000001</v>
      </c>
      <c r="K812" s="57">
        <f t="shared" si="76"/>
        <v>0</v>
      </c>
      <c r="L812" s="57">
        <f t="shared" si="77"/>
        <v>506.1</v>
      </c>
      <c r="M812" s="57">
        <v>506.1</v>
      </c>
    </row>
    <row r="813" spans="1:13">
      <c r="A813" s="12" t="s">
        <v>80</v>
      </c>
      <c r="B813" s="22" t="s">
        <v>20</v>
      </c>
      <c r="C813" s="54" t="s">
        <v>59</v>
      </c>
      <c r="D813" s="54" t="s">
        <v>124</v>
      </c>
      <c r="E813" s="22" t="str">
        <f t="shared" si="72"/>
        <v>DECEMBRE</v>
      </c>
      <c r="F813" s="55">
        <v>43076</v>
      </c>
      <c r="G813" s="55">
        <v>43079</v>
      </c>
      <c r="H813" s="22">
        <f t="shared" si="73"/>
        <v>3</v>
      </c>
      <c r="I813" s="57">
        <f t="shared" si="74"/>
        <v>0</v>
      </c>
      <c r="J813" s="57">
        <f t="shared" si="75"/>
        <v>152.33333333333334</v>
      </c>
      <c r="K813" s="57">
        <f t="shared" si="76"/>
        <v>0</v>
      </c>
      <c r="L813" s="57">
        <f t="shared" si="77"/>
        <v>457</v>
      </c>
      <c r="M813" s="57">
        <v>457</v>
      </c>
    </row>
    <row r="814" spans="1:13">
      <c r="A814" s="12" t="s">
        <v>68</v>
      </c>
      <c r="B814" s="22" t="s">
        <v>20</v>
      </c>
      <c r="C814" s="54" t="s">
        <v>59</v>
      </c>
      <c r="D814" s="54" t="s">
        <v>123</v>
      </c>
      <c r="E814" s="22" t="str">
        <f t="shared" si="72"/>
        <v>DECEMBRE</v>
      </c>
      <c r="F814" s="55">
        <v>43076</v>
      </c>
      <c r="G814" s="55">
        <v>43079</v>
      </c>
      <c r="H814" s="22">
        <f t="shared" si="73"/>
        <v>3</v>
      </c>
      <c r="I814" s="57">
        <f t="shared" si="74"/>
        <v>0</v>
      </c>
      <c r="J814" s="57">
        <f t="shared" si="75"/>
        <v>145.66666666666666</v>
      </c>
      <c r="K814" s="57">
        <f t="shared" si="76"/>
        <v>0</v>
      </c>
      <c r="L814" s="57">
        <f t="shared" si="77"/>
        <v>437</v>
      </c>
      <c r="M814" s="57">
        <v>437</v>
      </c>
    </row>
    <row r="815" spans="1:13">
      <c r="A815" s="12" t="s">
        <v>79</v>
      </c>
      <c r="B815" s="22" t="s">
        <v>20</v>
      </c>
      <c r="C815" s="53" t="s">
        <v>58</v>
      </c>
      <c r="D815" s="54" t="s">
        <v>83</v>
      </c>
      <c r="E815" s="22" t="str">
        <f t="shared" si="72"/>
        <v>DECEMBRE</v>
      </c>
      <c r="F815" s="55">
        <v>43076</v>
      </c>
      <c r="G815" s="55">
        <v>43079</v>
      </c>
      <c r="H815" s="22">
        <f t="shared" si="73"/>
        <v>3</v>
      </c>
      <c r="I815" s="57">
        <f t="shared" si="74"/>
        <v>0</v>
      </c>
      <c r="J815" s="57">
        <f t="shared" si="75"/>
        <v>102.82666666666667</v>
      </c>
      <c r="K815" s="57">
        <f t="shared" si="76"/>
        <v>0</v>
      </c>
      <c r="L815" s="57">
        <f t="shared" si="77"/>
        <v>308.48</v>
      </c>
      <c r="M815" s="57">
        <v>308.48</v>
      </c>
    </row>
    <row r="816" spans="1:13">
      <c r="A816" s="12" t="s">
        <v>65</v>
      </c>
      <c r="B816" s="22" t="s">
        <v>20</v>
      </c>
      <c r="C816" s="54" t="s">
        <v>59</v>
      </c>
      <c r="D816" s="54" t="s">
        <v>83</v>
      </c>
      <c r="E816" s="22" t="str">
        <f t="shared" si="72"/>
        <v>DECEMBRE</v>
      </c>
      <c r="F816" s="55">
        <v>43077</v>
      </c>
      <c r="G816" s="55">
        <v>43080</v>
      </c>
      <c r="H816" s="22">
        <f t="shared" si="73"/>
        <v>3</v>
      </c>
      <c r="I816" s="57">
        <f t="shared" si="74"/>
        <v>0</v>
      </c>
      <c r="J816" s="57">
        <f t="shared" si="75"/>
        <v>70.576666666666668</v>
      </c>
      <c r="K816" s="57">
        <f t="shared" si="76"/>
        <v>0</v>
      </c>
      <c r="L816" s="57">
        <f t="shared" si="77"/>
        <v>211.73</v>
      </c>
      <c r="M816" s="57">
        <v>211.73</v>
      </c>
    </row>
    <row r="817" spans="1:13">
      <c r="A817" s="12" t="s">
        <v>66</v>
      </c>
      <c r="B817" s="22" t="s">
        <v>20</v>
      </c>
      <c r="C817" s="54" t="s">
        <v>59</v>
      </c>
      <c r="D817" s="54" t="s">
        <v>83</v>
      </c>
      <c r="E817" s="22" t="str">
        <f t="shared" si="72"/>
        <v>DECEMBRE</v>
      </c>
      <c r="F817" s="55">
        <v>43077</v>
      </c>
      <c r="G817" s="55">
        <v>43080</v>
      </c>
      <c r="H817" s="22">
        <f t="shared" si="73"/>
        <v>3</v>
      </c>
      <c r="I817" s="57">
        <f t="shared" si="74"/>
        <v>32.258064516129032</v>
      </c>
      <c r="J817" s="57">
        <f t="shared" si="75"/>
        <v>161.48999999999998</v>
      </c>
      <c r="K817" s="57">
        <f t="shared" si="76"/>
        <v>96.774193548387103</v>
      </c>
      <c r="L817" s="57">
        <f t="shared" si="77"/>
        <v>387.69580645161284</v>
      </c>
      <c r="M817" s="57">
        <v>484.46999999999991</v>
      </c>
    </row>
    <row r="818" spans="1:13">
      <c r="A818" s="12" t="s">
        <v>74</v>
      </c>
      <c r="B818" s="22" t="s">
        <v>20</v>
      </c>
      <c r="C818" s="53" t="s">
        <v>58</v>
      </c>
      <c r="D818" s="54" t="s">
        <v>102</v>
      </c>
      <c r="E818" s="22" t="str">
        <f t="shared" si="72"/>
        <v>DECEMBRE</v>
      </c>
      <c r="F818" s="55">
        <v>43077</v>
      </c>
      <c r="G818" s="55">
        <v>43080</v>
      </c>
      <c r="H818" s="22">
        <f t="shared" si="73"/>
        <v>3</v>
      </c>
      <c r="I818" s="57">
        <f t="shared" si="74"/>
        <v>21.774193548387096</v>
      </c>
      <c r="J818" s="57">
        <f t="shared" si="75"/>
        <v>118.57333333333334</v>
      </c>
      <c r="K818" s="57">
        <f t="shared" si="76"/>
        <v>65.322580645161281</v>
      </c>
      <c r="L818" s="57">
        <f t="shared" si="77"/>
        <v>290.39741935483875</v>
      </c>
      <c r="M818" s="57">
        <v>355.72</v>
      </c>
    </row>
    <row r="819" spans="1:13">
      <c r="A819" s="12" t="s">
        <v>76</v>
      </c>
      <c r="B819" s="22" t="s">
        <v>20</v>
      </c>
      <c r="C819" s="54" t="s">
        <v>59</v>
      </c>
      <c r="D819" s="54" t="s">
        <v>110</v>
      </c>
      <c r="E819" s="22" t="str">
        <f t="shared" si="72"/>
        <v>DECEMBRE</v>
      </c>
      <c r="F819" s="55">
        <v>43077</v>
      </c>
      <c r="G819" s="55">
        <v>43081</v>
      </c>
      <c r="H819" s="22">
        <f t="shared" si="73"/>
        <v>4</v>
      </c>
      <c r="I819" s="57">
        <f t="shared" si="74"/>
        <v>11.290322580645162</v>
      </c>
      <c r="J819" s="57">
        <f t="shared" si="75"/>
        <v>122.60250000000001</v>
      </c>
      <c r="K819" s="57">
        <f t="shared" si="76"/>
        <v>45.161290322580648</v>
      </c>
      <c r="L819" s="57">
        <f t="shared" si="77"/>
        <v>445.24870967741936</v>
      </c>
      <c r="M819" s="57">
        <v>490.41</v>
      </c>
    </row>
    <row r="820" spans="1:13">
      <c r="A820" s="12" t="s">
        <v>72</v>
      </c>
      <c r="B820" s="22" t="s">
        <v>20</v>
      </c>
      <c r="C820" s="54" t="s">
        <v>59</v>
      </c>
      <c r="D820" s="54" t="s">
        <v>101</v>
      </c>
      <c r="E820" s="22" t="str">
        <f t="shared" si="72"/>
        <v>DECEMBRE</v>
      </c>
      <c r="F820" s="55">
        <v>43078</v>
      </c>
      <c r="G820" s="55">
        <v>43081</v>
      </c>
      <c r="H820" s="22">
        <f t="shared" si="73"/>
        <v>3</v>
      </c>
      <c r="I820" s="57">
        <f t="shared" si="74"/>
        <v>12.612903225806452</v>
      </c>
      <c r="J820" s="57">
        <f t="shared" si="75"/>
        <v>151.36000000000001</v>
      </c>
      <c r="K820" s="57">
        <f t="shared" si="76"/>
        <v>37.838709677419359</v>
      </c>
      <c r="L820" s="57">
        <f t="shared" si="77"/>
        <v>416.24129032258065</v>
      </c>
      <c r="M820" s="57">
        <v>454.08000000000004</v>
      </c>
    </row>
    <row r="821" spans="1:13">
      <c r="A821" s="12" t="s">
        <v>63</v>
      </c>
      <c r="B821" s="22" t="s">
        <v>20</v>
      </c>
      <c r="C821" s="53" t="s">
        <v>58</v>
      </c>
      <c r="D821" s="54" t="s">
        <v>109</v>
      </c>
      <c r="E821" s="22" t="str">
        <f t="shared" si="72"/>
        <v>DECEMBRE</v>
      </c>
      <c r="F821" s="55">
        <v>43080</v>
      </c>
      <c r="G821" s="55">
        <v>43084</v>
      </c>
      <c r="H821" s="22">
        <f t="shared" si="73"/>
        <v>4</v>
      </c>
      <c r="I821" s="57">
        <f t="shared" si="74"/>
        <v>0</v>
      </c>
      <c r="J821" s="57">
        <f t="shared" si="75"/>
        <v>46.272500000000001</v>
      </c>
      <c r="K821" s="57">
        <f t="shared" si="76"/>
        <v>0</v>
      </c>
      <c r="L821" s="57">
        <f t="shared" si="77"/>
        <v>185.09</v>
      </c>
      <c r="M821" s="57">
        <v>185.09</v>
      </c>
    </row>
    <row r="822" spans="1:13">
      <c r="A822" s="12" t="s">
        <v>66</v>
      </c>
      <c r="B822" s="22" t="s">
        <v>20</v>
      </c>
      <c r="C822" s="54" t="s">
        <v>59</v>
      </c>
      <c r="D822" s="54" t="s">
        <v>121</v>
      </c>
      <c r="E822" s="22" t="str">
        <f t="shared" si="72"/>
        <v>DECEMBRE</v>
      </c>
      <c r="F822" s="55">
        <v>43080</v>
      </c>
      <c r="G822" s="55">
        <v>43085</v>
      </c>
      <c r="H822" s="22">
        <f t="shared" si="73"/>
        <v>5</v>
      </c>
      <c r="I822" s="57">
        <f t="shared" si="74"/>
        <v>32.258064516129032</v>
      </c>
      <c r="J822" s="57">
        <f t="shared" si="75"/>
        <v>58.929999999999993</v>
      </c>
      <c r="K822" s="57">
        <f t="shared" si="76"/>
        <v>161.29032258064515</v>
      </c>
      <c r="L822" s="57">
        <f t="shared" si="77"/>
        <v>133.35967741935482</v>
      </c>
      <c r="M822" s="57">
        <v>294.64999999999998</v>
      </c>
    </row>
    <row r="823" spans="1:13">
      <c r="A823" s="12" t="s">
        <v>79</v>
      </c>
      <c r="B823" s="22" t="s">
        <v>20</v>
      </c>
      <c r="C823" s="54" t="s">
        <v>59</v>
      </c>
      <c r="D823" s="54" t="s">
        <v>109</v>
      </c>
      <c r="E823" s="22" t="str">
        <f t="shared" si="72"/>
        <v>DECEMBRE</v>
      </c>
      <c r="F823" s="55">
        <v>43080</v>
      </c>
      <c r="G823" s="55">
        <v>43086</v>
      </c>
      <c r="H823" s="22">
        <f t="shared" si="73"/>
        <v>6</v>
      </c>
      <c r="I823" s="57">
        <f t="shared" si="74"/>
        <v>0</v>
      </c>
      <c r="J823" s="57">
        <f t="shared" si="75"/>
        <v>49.548333333333339</v>
      </c>
      <c r="K823" s="57">
        <f t="shared" si="76"/>
        <v>0</v>
      </c>
      <c r="L823" s="57">
        <f t="shared" si="77"/>
        <v>297.29000000000002</v>
      </c>
      <c r="M823" s="57">
        <v>297.29000000000002</v>
      </c>
    </row>
    <row r="824" spans="1:13">
      <c r="A824" s="12" t="s">
        <v>70</v>
      </c>
      <c r="B824" s="22" t="s">
        <v>20</v>
      </c>
      <c r="C824" s="54" t="s">
        <v>59</v>
      </c>
      <c r="D824" s="53" t="s">
        <v>104</v>
      </c>
      <c r="E824" s="22" t="str">
        <f t="shared" si="72"/>
        <v>DECEMBRE</v>
      </c>
      <c r="F824" s="55">
        <v>43081</v>
      </c>
      <c r="G824" s="55">
        <v>43083</v>
      </c>
      <c r="H824" s="22">
        <f t="shared" si="73"/>
        <v>2</v>
      </c>
      <c r="I824" s="57">
        <f t="shared" si="74"/>
        <v>0</v>
      </c>
      <c r="J824" s="57">
        <f t="shared" si="75"/>
        <v>58.555</v>
      </c>
      <c r="K824" s="57">
        <f t="shared" si="76"/>
        <v>0</v>
      </c>
      <c r="L824" s="57">
        <f t="shared" si="77"/>
        <v>117.11</v>
      </c>
      <c r="M824" s="57">
        <v>117.11</v>
      </c>
    </row>
    <row r="825" spans="1:13">
      <c r="A825" s="12" t="s">
        <v>76</v>
      </c>
      <c r="B825" s="22" t="s">
        <v>20</v>
      </c>
      <c r="C825" s="54" t="s">
        <v>59</v>
      </c>
      <c r="D825" s="54" t="s">
        <v>109</v>
      </c>
      <c r="E825" s="22" t="str">
        <f t="shared" si="72"/>
        <v>DECEMBRE</v>
      </c>
      <c r="F825" s="55">
        <v>43081</v>
      </c>
      <c r="G825" s="55">
        <v>43084</v>
      </c>
      <c r="H825" s="22">
        <f t="shared" si="73"/>
        <v>3</v>
      </c>
      <c r="I825" s="57">
        <f t="shared" si="74"/>
        <v>11.290322580645162</v>
      </c>
      <c r="J825" s="57">
        <f t="shared" si="75"/>
        <v>43.699999999999996</v>
      </c>
      <c r="K825" s="57">
        <f t="shared" si="76"/>
        <v>33.870967741935488</v>
      </c>
      <c r="L825" s="57">
        <f t="shared" si="77"/>
        <v>97.229032258064507</v>
      </c>
      <c r="M825" s="57">
        <v>131.1</v>
      </c>
    </row>
    <row r="826" spans="1:13">
      <c r="A826" s="12" t="s">
        <v>70</v>
      </c>
      <c r="B826" s="22" t="s">
        <v>20</v>
      </c>
      <c r="C826" s="54" t="s">
        <v>59</v>
      </c>
      <c r="D826" s="54" t="s">
        <v>110</v>
      </c>
      <c r="E826" s="22" t="str">
        <f t="shared" si="72"/>
        <v>DECEMBRE</v>
      </c>
      <c r="F826" s="55">
        <v>43083</v>
      </c>
      <c r="G826" s="55">
        <v>43086</v>
      </c>
      <c r="H826" s="22">
        <f t="shared" si="73"/>
        <v>3</v>
      </c>
      <c r="I826" s="57">
        <f t="shared" si="74"/>
        <v>0</v>
      </c>
      <c r="J826" s="57">
        <f t="shared" si="75"/>
        <v>55.22</v>
      </c>
      <c r="K826" s="57">
        <f t="shared" si="76"/>
        <v>0</v>
      </c>
      <c r="L826" s="57">
        <f t="shared" si="77"/>
        <v>165.66</v>
      </c>
      <c r="M826" s="57">
        <v>165.66</v>
      </c>
    </row>
    <row r="827" spans="1:13">
      <c r="A827" s="12" t="s">
        <v>68</v>
      </c>
      <c r="B827" s="22" t="s">
        <v>20</v>
      </c>
      <c r="C827" s="53" t="s">
        <v>58</v>
      </c>
      <c r="D827" s="54" t="s">
        <v>109</v>
      </c>
      <c r="E827" s="22" t="str">
        <f t="shared" si="72"/>
        <v>DECEMBRE</v>
      </c>
      <c r="F827" s="55">
        <v>43083</v>
      </c>
      <c r="G827" s="55">
        <v>43085</v>
      </c>
      <c r="H827" s="22">
        <f t="shared" si="73"/>
        <v>2</v>
      </c>
      <c r="I827" s="57">
        <f t="shared" si="74"/>
        <v>0</v>
      </c>
      <c r="J827" s="57">
        <f t="shared" si="75"/>
        <v>76.155000000000001</v>
      </c>
      <c r="K827" s="57">
        <f t="shared" si="76"/>
        <v>0</v>
      </c>
      <c r="L827" s="57">
        <f t="shared" si="77"/>
        <v>152.31</v>
      </c>
      <c r="M827" s="57">
        <v>152.31</v>
      </c>
    </row>
    <row r="828" spans="1:13">
      <c r="A828" s="12" t="s">
        <v>63</v>
      </c>
      <c r="B828" s="22" t="s">
        <v>20</v>
      </c>
      <c r="C828" s="54" t="s">
        <v>59</v>
      </c>
      <c r="D828" s="54" t="s">
        <v>89</v>
      </c>
      <c r="E828" s="22" t="str">
        <f t="shared" si="72"/>
        <v>DECEMBRE</v>
      </c>
      <c r="F828" s="55">
        <v>43085</v>
      </c>
      <c r="G828" s="55">
        <v>43091</v>
      </c>
      <c r="H828" s="22">
        <f t="shared" si="73"/>
        <v>6</v>
      </c>
      <c r="I828" s="57">
        <f t="shared" si="74"/>
        <v>0</v>
      </c>
      <c r="J828" s="57">
        <f t="shared" si="75"/>
        <v>46.466666666666669</v>
      </c>
      <c r="K828" s="57">
        <f t="shared" si="76"/>
        <v>0</v>
      </c>
      <c r="L828" s="57">
        <f t="shared" si="77"/>
        <v>278.8</v>
      </c>
      <c r="M828" s="57">
        <v>278.8</v>
      </c>
    </row>
    <row r="829" spans="1:13">
      <c r="A829" s="12" t="s">
        <v>68</v>
      </c>
      <c r="B829" s="22" t="s">
        <v>20</v>
      </c>
      <c r="C829" s="54" t="s">
        <v>59</v>
      </c>
      <c r="D829" s="54" t="s">
        <v>110</v>
      </c>
      <c r="E829" s="22" t="str">
        <f t="shared" si="72"/>
        <v>DECEMBRE</v>
      </c>
      <c r="F829" s="55">
        <v>43085</v>
      </c>
      <c r="G829" s="55">
        <v>43089</v>
      </c>
      <c r="H829" s="22">
        <f t="shared" si="73"/>
        <v>4</v>
      </c>
      <c r="I829" s="57">
        <f t="shared" si="74"/>
        <v>0</v>
      </c>
      <c r="J829" s="57">
        <f t="shared" si="75"/>
        <v>49.769999999999996</v>
      </c>
      <c r="K829" s="57">
        <f t="shared" si="76"/>
        <v>0</v>
      </c>
      <c r="L829" s="57">
        <f t="shared" si="77"/>
        <v>199.07999999999998</v>
      </c>
      <c r="M829" s="57">
        <v>199.07999999999998</v>
      </c>
    </row>
    <row r="830" spans="1:13">
      <c r="A830" s="12" t="s">
        <v>79</v>
      </c>
      <c r="B830" s="22" t="s">
        <v>20</v>
      </c>
      <c r="C830" s="53" t="s">
        <v>58</v>
      </c>
      <c r="D830" s="54" t="s">
        <v>118</v>
      </c>
      <c r="E830" s="22" t="str">
        <f t="shared" si="72"/>
        <v>DECEMBRE</v>
      </c>
      <c r="F830" s="55">
        <v>43086</v>
      </c>
      <c r="G830" s="55">
        <v>43090</v>
      </c>
      <c r="H830" s="22">
        <f t="shared" si="73"/>
        <v>4</v>
      </c>
      <c r="I830" s="57">
        <f t="shared" si="74"/>
        <v>0</v>
      </c>
      <c r="J830" s="57">
        <f t="shared" si="75"/>
        <v>53.02</v>
      </c>
      <c r="K830" s="57">
        <f t="shared" si="76"/>
        <v>0</v>
      </c>
      <c r="L830" s="57">
        <f t="shared" si="77"/>
        <v>212.08</v>
      </c>
      <c r="M830" s="57">
        <v>212.08</v>
      </c>
    </row>
    <row r="831" spans="1:13">
      <c r="A831" s="12" t="s">
        <v>68</v>
      </c>
      <c r="B831" s="22" t="s">
        <v>20</v>
      </c>
      <c r="C831" s="53" t="s">
        <v>58</v>
      </c>
      <c r="D831" s="53" t="s">
        <v>106</v>
      </c>
      <c r="E831" s="22" t="str">
        <f t="shared" si="72"/>
        <v>DECEMBRE</v>
      </c>
      <c r="F831" s="55">
        <v>43090</v>
      </c>
      <c r="G831" s="55">
        <v>43092</v>
      </c>
      <c r="H831" s="22">
        <f t="shared" si="73"/>
        <v>2</v>
      </c>
      <c r="I831" s="57">
        <f t="shared" si="74"/>
        <v>0</v>
      </c>
      <c r="J831" s="57">
        <f t="shared" si="75"/>
        <v>58.805</v>
      </c>
      <c r="K831" s="57">
        <f t="shared" si="76"/>
        <v>0</v>
      </c>
      <c r="L831" s="57">
        <f t="shared" si="77"/>
        <v>117.61</v>
      </c>
      <c r="M831" s="57">
        <v>117.61</v>
      </c>
    </row>
    <row r="832" spans="1:13">
      <c r="A832" s="12" t="s">
        <v>63</v>
      </c>
      <c r="B832" s="22" t="s">
        <v>20</v>
      </c>
      <c r="C832" s="53" t="s">
        <v>58</v>
      </c>
      <c r="D832" s="54" t="s">
        <v>85</v>
      </c>
      <c r="E832" s="22" t="str">
        <f t="shared" si="72"/>
        <v>DECEMBRE</v>
      </c>
      <c r="F832" s="55">
        <v>43095</v>
      </c>
      <c r="G832" s="55">
        <v>43099</v>
      </c>
      <c r="H832" s="22">
        <f t="shared" si="73"/>
        <v>4</v>
      </c>
      <c r="I832" s="57">
        <f t="shared" si="74"/>
        <v>0</v>
      </c>
      <c r="J832" s="57">
        <f t="shared" si="75"/>
        <v>49.887500000000003</v>
      </c>
      <c r="K832" s="57">
        <f t="shared" si="76"/>
        <v>0</v>
      </c>
      <c r="L832" s="57">
        <f t="shared" si="77"/>
        <v>199.55</v>
      </c>
      <c r="M832" s="57">
        <v>199.55</v>
      </c>
    </row>
    <row r="833" spans="1:13">
      <c r="A833" s="12" t="s">
        <v>80</v>
      </c>
      <c r="B833" s="22" t="s">
        <v>20</v>
      </c>
      <c r="C833" s="53" t="s">
        <v>58</v>
      </c>
      <c r="D833" s="54" t="s">
        <v>83</v>
      </c>
      <c r="E833" s="22" t="str">
        <f t="shared" si="72"/>
        <v>DECEMBRE</v>
      </c>
      <c r="F833" s="55">
        <v>43095</v>
      </c>
      <c r="G833" s="55">
        <v>43098</v>
      </c>
      <c r="H833" s="22">
        <f t="shared" si="73"/>
        <v>3</v>
      </c>
      <c r="I833" s="57">
        <f t="shared" si="74"/>
        <v>0</v>
      </c>
      <c r="J833" s="57">
        <f t="shared" si="75"/>
        <v>50.77</v>
      </c>
      <c r="K833" s="57">
        <f t="shared" si="76"/>
        <v>0</v>
      </c>
      <c r="L833" s="57">
        <f t="shared" si="77"/>
        <v>152.31</v>
      </c>
      <c r="M833" s="57">
        <v>152.31</v>
      </c>
    </row>
    <row r="834" spans="1:13">
      <c r="A834" s="12" t="s">
        <v>68</v>
      </c>
      <c r="B834" s="22" t="s">
        <v>20</v>
      </c>
      <c r="C834" s="53" t="s">
        <v>58</v>
      </c>
      <c r="D834" s="54" t="s">
        <v>85</v>
      </c>
      <c r="E834" s="22" t="str">
        <f t="shared" si="72"/>
        <v>DECEMBRE</v>
      </c>
      <c r="F834" s="55">
        <v>43095</v>
      </c>
      <c r="G834" s="55">
        <v>43098</v>
      </c>
      <c r="H834" s="22">
        <f t="shared" ref="H834:H897" si="78">G834-F834</f>
        <v>3</v>
      </c>
      <c r="I834" s="57">
        <f t="shared" si="74"/>
        <v>0</v>
      </c>
      <c r="J834" s="57">
        <f t="shared" si="75"/>
        <v>55.59</v>
      </c>
      <c r="K834" s="57">
        <f t="shared" si="76"/>
        <v>0</v>
      </c>
      <c r="L834" s="57">
        <f t="shared" ref="L834:L897" si="79">M834-K834</f>
        <v>166.77</v>
      </c>
      <c r="M834" s="57">
        <v>166.77</v>
      </c>
    </row>
    <row r="835" spans="1:13">
      <c r="A835" s="12" t="s">
        <v>80</v>
      </c>
      <c r="B835" s="22" t="s">
        <v>20</v>
      </c>
      <c r="C835" s="53" t="s">
        <v>58</v>
      </c>
      <c r="D835" s="53" t="s">
        <v>103</v>
      </c>
      <c r="E835" s="22" t="str">
        <f t="shared" si="72"/>
        <v>DECEMBRE</v>
      </c>
      <c r="F835" s="55">
        <v>43098</v>
      </c>
      <c r="G835" s="55">
        <v>43100</v>
      </c>
      <c r="H835" s="22">
        <f t="shared" si="78"/>
        <v>2</v>
      </c>
      <c r="I835" s="57">
        <f t="shared" si="74"/>
        <v>0</v>
      </c>
      <c r="J835" s="57">
        <f t="shared" si="75"/>
        <v>53.984999999999999</v>
      </c>
      <c r="K835" s="57">
        <f t="shared" si="76"/>
        <v>0</v>
      </c>
      <c r="L835" s="57">
        <f t="shared" si="79"/>
        <v>107.97</v>
      </c>
      <c r="M835" s="57">
        <v>107.97</v>
      </c>
    </row>
    <row r="836" spans="1:13">
      <c r="A836" s="12" t="s">
        <v>79</v>
      </c>
      <c r="B836" s="22" t="s">
        <v>20</v>
      </c>
      <c r="C836" s="54" t="s">
        <v>59</v>
      </c>
      <c r="D836" s="53" t="s">
        <v>105</v>
      </c>
      <c r="E836" s="22" t="str">
        <f t="shared" si="72"/>
        <v>DECEMBRE</v>
      </c>
      <c r="F836" s="55">
        <v>43098</v>
      </c>
      <c r="G836" s="55">
        <v>43100</v>
      </c>
      <c r="H836" s="22">
        <f t="shared" si="78"/>
        <v>2</v>
      </c>
      <c r="I836" s="57">
        <f t="shared" si="74"/>
        <v>0</v>
      </c>
      <c r="J836" s="57">
        <f t="shared" si="75"/>
        <v>58.715000000000003</v>
      </c>
      <c r="K836" s="57">
        <f t="shared" si="76"/>
        <v>0</v>
      </c>
      <c r="L836" s="57">
        <f t="shared" si="79"/>
        <v>117.43</v>
      </c>
      <c r="M836" s="57">
        <v>117.43</v>
      </c>
    </row>
  </sheetData>
  <dataValidations count="2">
    <dataValidation type="list" allowBlank="1" showInputMessage="1" showErrorMessage="1" sqref="A2:A85">
      <formula1>Appartements</formula1>
    </dataValidation>
    <dataValidation type="list" allowBlank="1" showInputMessage="1" showErrorMessage="1" sqref="B2:B85">
      <formula1>Types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:N28"/>
  <sheetViews>
    <sheetView showGridLines="0" showZeros="0" zoomScale="110" zoomScaleNormal="11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E5" sqref="E5"/>
    </sheetView>
  </sheetViews>
  <sheetFormatPr defaultColWidth="11.42578125" defaultRowHeight="12.75"/>
  <cols>
    <col min="1" max="1" width="27.5703125" style="26" customWidth="1"/>
    <col min="2" max="13" width="12.5703125" style="26" customWidth="1"/>
    <col min="14" max="14" width="13.7109375" style="26" customWidth="1"/>
    <col min="15" max="16384" width="11.42578125" style="26"/>
  </cols>
  <sheetData>
    <row r="1" spans="1:14" ht="23.25" customHeight="1">
      <c r="A1" s="73" t="s">
        <v>49</v>
      </c>
      <c r="B1" s="14" t="s">
        <v>11</v>
      </c>
      <c r="C1" s="14" t="s">
        <v>10</v>
      </c>
      <c r="D1" s="14" t="s">
        <v>9</v>
      </c>
      <c r="E1" s="14" t="s">
        <v>8</v>
      </c>
      <c r="F1" s="14" t="s">
        <v>7</v>
      </c>
      <c r="G1" s="14" t="s">
        <v>6</v>
      </c>
      <c r="H1" s="14" t="s">
        <v>5</v>
      </c>
      <c r="I1" s="14" t="s">
        <v>4</v>
      </c>
      <c r="J1" s="14" t="s">
        <v>3</v>
      </c>
      <c r="K1" s="14" t="s">
        <v>2</v>
      </c>
      <c r="L1" s="14" t="s">
        <v>1</v>
      </c>
      <c r="M1" s="14" t="s">
        <v>0</v>
      </c>
      <c r="N1" s="13" t="s">
        <v>13</v>
      </c>
    </row>
    <row r="2" spans="1:14" ht="17.45" customHeight="1">
      <c r="A2" s="66" t="s">
        <v>39</v>
      </c>
      <c r="B2" s="80">
        <f>SUMPRODUCT(('Récaptitulatif Résa PARIS 2018'!$F$2:$F$889=B$1)*('Récaptitulatif Résa PARIS 2018'!$E$2:$E$889))</f>
        <v>0</v>
      </c>
      <c r="C2" s="80">
        <f>SUMPRODUCT(('Récaptitulatif Résa PARIS 2018'!$F$2:$F$889=C$1)*('Récaptitulatif Résa PARIS 2018'!$E$2:$E$889))</f>
        <v>0</v>
      </c>
      <c r="D2" s="80">
        <f>SUMPRODUCT(('Récaptitulatif Résa PARIS 2018'!$F$2:$F$889=D$1)*('Récaptitulatif Résa PARIS 2018'!$E$2:$E$889))</f>
        <v>0</v>
      </c>
      <c r="E2" s="80">
        <f>SUMPRODUCT(('Récaptitulatif Résa PARIS 2018'!$F$2:$F$889=E$1)*('Récaptitulatif Résa PARIS 2018'!$E$2:$E$889))</f>
        <v>0</v>
      </c>
      <c r="F2" s="80">
        <f>SUMPRODUCT(('Récaptitulatif Résa PARIS 2018'!$F$2:$F$889=F$1)*('Récaptitulatif Résa PARIS 2018'!$E$2:$E$889))</f>
        <v>0</v>
      </c>
      <c r="G2" s="80">
        <f>SUMPRODUCT(('Récaptitulatif Résa PARIS 2018'!$F$2:$F$889=G$1)*('Récaptitulatif Résa PARIS 2018'!$E$2:$E$889))</f>
        <v>0</v>
      </c>
      <c r="H2" s="80">
        <f>SUMPRODUCT(('Récaptitulatif Résa PARIS 2018'!$F$2:$F$889=H$1)*('Récaptitulatif Résa PARIS 2018'!$E$2:$E$889))</f>
        <v>0</v>
      </c>
      <c r="I2" s="80">
        <f>SUMPRODUCT(('Récaptitulatif Résa PARIS 2018'!$F$2:$F$889=I$1)*('Récaptitulatif Résa PARIS 2018'!$E$2:$E$889))</f>
        <v>0</v>
      </c>
      <c r="J2" s="80">
        <f>SUMPRODUCT(('Récaptitulatif Résa PARIS 2018'!$F$2:$F$889=J$1)*('Récaptitulatif Résa PARIS 2018'!$E$2:$E$889))</f>
        <v>0</v>
      </c>
      <c r="K2" s="80">
        <f>SUMPRODUCT(('Récaptitulatif Résa PARIS 2018'!$F$2:$F$889=K$1)*('Récaptitulatif Résa PARIS 2018'!$E$2:$E$889))</f>
        <v>0</v>
      </c>
      <c r="L2" s="80">
        <f>SUMPRODUCT(('Récaptitulatif Résa PARIS 2018'!$F$2:$F$889=L$1)*('Récaptitulatif Résa PARIS 2018'!$E$2:$E$889))</f>
        <v>0</v>
      </c>
      <c r="M2" s="80">
        <f>SUMPRODUCT(('Récaptitulatif Résa PARIS 2018'!$F$2:$F$889=M$1)*('Récaptitulatif Résa PARIS 2018'!$E$2:$E$889))</f>
        <v>0</v>
      </c>
      <c r="N2" s="79">
        <f>SUM(B2:M2)</f>
        <v>0</v>
      </c>
    </row>
    <row r="3" spans="1:14" ht="17.45" customHeight="1">
      <c r="A3" s="66" t="s">
        <v>40</v>
      </c>
      <c r="B3" s="80">
        <f>SUMPRODUCT(('Récaptitulatif Résa PARIS 2018'!$F$2:$F$889=B$1)*('Récaptitulatif Résa PARIS 2018'!$B$2:$B$889="Réservation"))</f>
        <v>0</v>
      </c>
      <c r="C3" s="80">
        <f>SUMPRODUCT(('Récaptitulatif Résa PARIS 2018'!$F$2:$F$889=C$1)*('Récaptitulatif Résa PARIS 2018'!$B$2:$B$889="Réservation"))</f>
        <v>0</v>
      </c>
      <c r="D3" s="80">
        <f>SUMPRODUCT(('Récaptitulatif Résa PARIS 2018'!$F$2:$F$889=D$1)*('Récaptitulatif Résa PARIS 2018'!$B$2:$B$889="Réservation"))</f>
        <v>0</v>
      </c>
      <c r="E3" s="80">
        <f>SUMPRODUCT(('Récaptitulatif Résa PARIS 2018'!$F$2:$F$889=E$1)*('Récaptitulatif Résa PARIS 2018'!$B$2:$B$889="Réservation"))</f>
        <v>7</v>
      </c>
      <c r="F3" s="80">
        <f>SUMPRODUCT(('Récaptitulatif Résa PARIS 2018'!$F$2:$F$889=F$1)*('Récaptitulatif Résa PARIS 2018'!$B$2:$B$889="Réservation"))</f>
        <v>12</v>
      </c>
      <c r="G3" s="80">
        <f>SUMPRODUCT(('Récaptitulatif Résa PARIS 2018'!$F$2:$F$889=G$1)*('Récaptitulatif Résa PARIS 2018'!$B$2:$B$889="Réservation"))</f>
        <v>71</v>
      </c>
      <c r="H3" s="80">
        <f>SUMPRODUCT(('Récaptitulatif Résa PARIS 2018'!$F$2:$F$889=H$1)*('Récaptitulatif Résa PARIS 2018'!$B$2:$B$889="Réservation"))</f>
        <v>139</v>
      </c>
      <c r="I3" s="80">
        <f>SUMPRODUCT(('Récaptitulatif Résa PARIS 2018'!$F$2:$F$889=I$1)*('Récaptitulatif Résa PARIS 2018'!$B$2:$B$889="Réservation"))</f>
        <v>122</v>
      </c>
      <c r="J3" s="80">
        <f>SUMPRODUCT(('Récaptitulatif Résa PARIS 2018'!$F$2:$F$889=J$1)*('Récaptitulatif Résa PARIS 2018'!$B$2:$B$889="Réservation"))</f>
        <v>135</v>
      </c>
      <c r="K3" s="80">
        <f>SUMPRODUCT(('Récaptitulatif Résa PARIS 2018'!$F$2:$F$889=K$1)*('Récaptitulatif Résa PARIS 2018'!$B$2:$B$889="Réservation"))</f>
        <v>149</v>
      </c>
      <c r="L3" s="80">
        <f>SUMPRODUCT(('Récaptitulatif Résa PARIS 2018'!$F$2:$F$889=L$1)*('Récaptitulatif Résa PARIS 2018'!$B$2:$B$889="Réservation"))</f>
        <v>102</v>
      </c>
      <c r="M3" s="80">
        <f>SUMPRODUCT(('Récaptitulatif Résa PARIS 2018'!$F$2:$F$889=M$1)*('Récaptitulatif Résa PARIS 2018'!$B$2:$B$889="Réservation"))</f>
        <v>98</v>
      </c>
      <c r="N3" s="79">
        <f t="shared" ref="N3:N5" si="0">SUM(B3:M3)</f>
        <v>835</v>
      </c>
    </row>
    <row r="4" spans="1:14" ht="17.45" customHeight="1">
      <c r="A4" s="66" t="s">
        <v>53</v>
      </c>
      <c r="B4" s="80">
        <f>SUMPRODUCT(('Récaptitulatif Résa PARIS 2018'!$F$2:$F$889=B$1)*('Récaptitulatif Résa PARIS 2018'!$I$2:$I$889))</f>
        <v>0</v>
      </c>
      <c r="C4" s="80">
        <f>SUMPRODUCT(('Récaptitulatif Résa PARIS 2018'!$F$2:$F$889=C$1)*('Récaptitulatif Résa PARIS 2018'!$I$2:$I$889))</f>
        <v>0</v>
      </c>
      <c r="D4" s="80">
        <f>SUMPRODUCT(('Récaptitulatif Résa PARIS 2018'!$F$2:$F$889=D$1)*('Récaptitulatif Résa PARIS 2018'!$I$2:$I$889))</f>
        <v>0</v>
      </c>
      <c r="E4" s="80">
        <f>SUMPRODUCT(('Récaptitulatif Résa PARIS 2018'!$F$2:$F$889=E$1)*('Récaptitulatif Résa PARIS 2018'!$I$2:$I$889))</f>
        <v>21</v>
      </c>
      <c r="F4" s="80">
        <f>SUMPRODUCT(('Récaptitulatif Résa PARIS 2018'!$F$2:$F$889=F$1)*('Récaptitulatif Résa PARIS 2018'!$I$2:$I$889))</f>
        <v>37</v>
      </c>
      <c r="G4" s="80">
        <f>SUMPRODUCT(('Récaptitulatif Résa PARIS 2018'!$F$2:$F$889=G$1)*('Récaptitulatif Résa PARIS 2018'!$I$2:$I$889))</f>
        <v>171</v>
      </c>
      <c r="H4" s="80">
        <f>SUMPRODUCT(('Récaptitulatif Résa PARIS 2018'!$F$2:$F$889=H$1)*('Récaptitulatif Résa PARIS 2018'!$I$2:$I$889))</f>
        <v>259</v>
      </c>
      <c r="I4" s="80">
        <f>SUMPRODUCT(('Récaptitulatif Résa PARIS 2018'!$F$2:$F$889=I$1)*('Récaptitulatif Résa PARIS 2018'!$I$2:$I$889))</f>
        <v>287</v>
      </c>
      <c r="J4" s="80">
        <f>SUMPRODUCT(('Récaptitulatif Résa PARIS 2018'!$F$2:$F$889=J$1)*('Récaptitulatif Résa PARIS 2018'!$I$2:$I$889))</f>
        <v>301</v>
      </c>
      <c r="K4" s="80">
        <f>SUMPRODUCT(('Récaptitulatif Résa PARIS 2018'!$F$2:$F$889=K$1)*('Récaptitulatif Résa PARIS 2018'!$I$2:$I$889))</f>
        <v>267</v>
      </c>
      <c r="L4" s="80">
        <f>SUMPRODUCT(('Récaptitulatif Résa PARIS 2018'!$F$2:$F$889=L$1)*('Récaptitulatif Résa PARIS 2018'!$I$2:$I$889))</f>
        <v>201</v>
      </c>
      <c r="M4" s="80">
        <f>SUMPRODUCT(('Récaptitulatif Résa PARIS 2018'!$F$2:$F$889=M$1)*('Récaptitulatif Résa PARIS 2018'!$I$2:$I$889))</f>
        <v>174</v>
      </c>
      <c r="N4" s="79">
        <f t="shared" si="0"/>
        <v>1718</v>
      </c>
    </row>
    <row r="5" spans="1:14" ht="17.45" customHeight="1">
      <c r="A5" s="66" t="s">
        <v>35</v>
      </c>
      <c r="B5" s="80">
        <f ca="1">SUM(INDIRECT("'Récapitulatif  Loyer PARIS 2018'!"&amp;ADDRESS(4,(COLUMN()-1)*2,4)&amp;":"&amp;ADDRESS(LastR1,(COLUMN()-1)*2,4)))</f>
        <v>0</v>
      </c>
      <c r="C5" s="80">
        <f ca="1">SUM(INDIRECT("'Récapitulatif  Loyer PARIS 2018'!"&amp;ADDRESS(4,(COLUMN()-1)*2,4)&amp;":"&amp;ADDRESS(LastR1,(COLUMN()-1)*2,4)))</f>
        <v>0</v>
      </c>
      <c r="D5" s="80">
        <f ca="1">SUM(INDIRECT("'Récapitulatif  Loyer PARIS 2018'!"&amp;ADDRESS(4,(COLUMN()-1)*2,4)&amp;":"&amp;ADDRESS(LastR1,(COLUMN()-1)*2,4)))</f>
        <v>0</v>
      </c>
      <c r="E5" s="80">
        <f ca="1">SUM(INDIRECT("'Récapitulatif  Loyer PARIS 2018'!"&amp;ADDRESS(4,(COLUMN()-1)*2,4)&amp;":"&amp;ADDRESS(LastR1,(COLUMN()-1)*2,4)))</f>
        <v>30</v>
      </c>
      <c r="F5" s="80">
        <f ca="1">SUM(INDIRECT("'Récapitulatif  Loyer PARIS 2018'!"&amp;ADDRESS(4,(COLUMN()-1)*2,4)&amp;":"&amp;ADDRESS(LastR1,(COLUMN()-1)*2,4)))</f>
        <v>61</v>
      </c>
      <c r="G5" s="80">
        <f ca="1">SUM(INDIRECT("'Récapitulatif  Loyer PARIS 2018'!"&amp;ADDRESS(4,(COLUMN()-1)*2,4)&amp;":"&amp;ADDRESS(LastR1,(COLUMN()-1)*2,4)))</f>
        <v>259</v>
      </c>
      <c r="H5" s="80">
        <f ca="1">SUM(INDIRECT("'Récapitulatif  Loyer PARIS 2018'!"&amp;ADDRESS(4,(COLUMN()-1)*2,4)&amp;":"&amp;ADDRESS(LastR1,(COLUMN()-1)*2,4)))</f>
        <v>326</v>
      </c>
      <c r="I5" s="80">
        <f ca="1">SUM(INDIRECT("'Récapitulatif  Loyer PARIS 2018'!"&amp;ADDRESS(4,(COLUMN()-1)*2,4)&amp;":"&amp;ADDRESS(LastR1,(COLUMN()-1)*2,4)))</f>
        <v>305</v>
      </c>
      <c r="J5" s="80">
        <f ca="1">SUM(INDIRECT("'Récapitulatif  Loyer PARIS 2018'!"&amp;ADDRESS(4,(COLUMN()-1)*2,4)&amp;":"&amp;ADDRESS(LastR1,(COLUMN()-1)*2,4)))</f>
        <v>279</v>
      </c>
      <c r="K5" s="80">
        <f ca="1">SUM(INDIRECT("'Récapitulatif  Loyer PARIS 2018'!"&amp;ADDRESS(4,(COLUMN()-1)*2,4)&amp;":"&amp;ADDRESS(LastR1,(COLUMN()-1)*2,4)))</f>
        <v>296</v>
      </c>
      <c r="L5" s="80">
        <f ca="1">SUM(INDIRECT("'Récapitulatif  Loyer PARIS 2018'!"&amp;ADDRESS(4,(COLUMN()-1)*2,4)&amp;":"&amp;ADDRESS(LastR1,(COLUMN()-1)*2,4)))</f>
        <v>288</v>
      </c>
      <c r="M5" s="80">
        <f ca="1">SUM(INDIRECT("'Récapitulatif  Loyer PARIS 2018'!"&amp;ADDRESS(4,(COLUMN()-1)*2,4)&amp;":"&amp;ADDRESS(LastR1,(COLUMN()-1)*2,4)))</f>
        <v>328</v>
      </c>
      <c r="N5" s="79">
        <f t="shared" ca="1" si="0"/>
        <v>2172</v>
      </c>
    </row>
    <row r="6" spans="1:14" ht="17.45" customHeight="1">
      <c r="A6" s="66" t="s">
        <v>41</v>
      </c>
      <c r="B6" s="81">
        <f ca="1">B5/B22</f>
        <v>0</v>
      </c>
      <c r="C6" s="81">
        <f t="shared" ref="C6:M6" ca="1" si="1">C5/C22</f>
        <v>0</v>
      </c>
      <c r="D6" s="81">
        <f t="shared" ca="1" si="1"/>
        <v>0</v>
      </c>
      <c r="E6" s="81">
        <f t="shared" ca="1" si="1"/>
        <v>1</v>
      </c>
      <c r="F6" s="81">
        <f t="shared" ca="1" si="1"/>
        <v>1.967741935483871</v>
      </c>
      <c r="G6" s="81">
        <f t="shared" ca="1" si="1"/>
        <v>8.6333333333333329</v>
      </c>
      <c r="H6" s="81">
        <f t="shared" ca="1" si="1"/>
        <v>10.516129032258064</v>
      </c>
      <c r="I6" s="81">
        <f t="shared" ca="1" si="1"/>
        <v>9.8387096774193541</v>
      </c>
      <c r="J6" s="81">
        <f t="shared" ca="1" si="1"/>
        <v>9.3000000000000007</v>
      </c>
      <c r="K6" s="81">
        <f t="shared" ca="1" si="1"/>
        <v>9.5483870967741939</v>
      </c>
      <c r="L6" s="81">
        <f t="shared" ca="1" si="1"/>
        <v>9.6</v>
      </c>
      <c r="M6" s="81">
        <f t="shared" ca="1" si="1"/>
        <v>10.580645161290322</v>
      </c>
      <c r="N6" s="82">
        <f ca="1">N5/N22</f>
        <v>5.9506849315068493</v>
      </c>
    </row>
    <row r="7" spans="1:14" ht="17.45" customHeight="1">
      <c r="A7" s="64" t="s">
        <v>20</v>
      </c>
      <c r="B7" s="27">
        <f>SUMPRODUCT(('Récaptitulatif Résa PARIS 2018'!$F$2:$F$889=B$1)*('Récaptitulatif Résa PARIS 2018'!$B$2:$B$889='Analyse Globale PARIS 2018 '!$A7)*('Récaptitulatif Résa PARIS 2018'!$J$2:$J$889))</f>
        <v>0</v>
      </c>
      <c r="C7" s="27">
        <f>SUMPRODUCT(('Récaptitulatif Résa PARIS 2018'!$F$2:$F$889=C$1)*('Récaptitulatif Résa PARIS 2018'!$B$2:$B$889='Analyse Globale PARIS 2018 '!$A7)*('Récaptitulatif Résa PARIS 2018'!$J$2:$J$889))</f>
        <v>0</v>
      </c>
      <c r="D7" s="27">
        <f>SUMPRODUCT(('Récaptitulatif Résa PARIS 2018'!$F$2:$F$889=D$1)*('Récaptitulatif Résa PARIS 2018'!$B$2:$B$889='Analyse Globale PARIS 2018 '!$A7)*('Récaptitulatif Résa PARIS 2018'!$J$2:$J$889))</f>
        <v>0</v>
      </c>
      <c r="E7" s="27">
        <f>SUMPRODUCT(('Récaptitulatif Résa PARIS 2018'!$F$2:$F$889=E$1)*('Récaptitulatif Résa PARIS 2018'!$B$2:$B$889='Analyse Globale PARIS 2018 '!$A7)*('Récaptitulatif Résa PARIS 2018'!$J$2:$J$889))</f>
        <v>1145</v>
      </c>
      <c r="F7" s="27">
        <f>SUMPRODUCT(('Récaptitulatif Résa PARIS 2018'!$F$2:$F$889=F$1)*('Récaptitulatif Résa PARIS 2018'!$B$2:$B$889='Analyse Globale PARIS 2018 '!$A7)*('Récaptitulatif Résa PARIS 2018'!$J$2:$J$889))</f>
        <v>1808.55</v>
      </c>
      <c r="G7" s="27">
        <f>SUMPRODUCT(('Récaptitulatif Résa PARIS 2018'!$F$2:$F$889=G$1)*('Récaptitulatif Résa PARIS 2018'!$B$2:$B$889='Analyse Globale PARIS 2018 '!$A7)*('Récaptitulatif Résa PARIS 2018'!$J$2:$J$889))</f>
        <v>8913.7000000000007</v>
      </c>
      <c r="H7" s="27">
        <f>SUMPRODUCT(('Récaptitulatif Résa PARIS 2018'!$F$2:$F$889=H$1)*('Récaptitulatif Résa PARIS 2018'!$B$2:$B$889='Analyse Globale PARIS 2018 '!$A7)*('Récaptitulatif Résa PARIS 2018'!$J$2:$J$889))</f>
        <v>12477.54</v>
      </c>
      <c r="I7" s="27">
        <f>SUMPRODUCT(('Récaptitulatif Résa PARIS 2018'!$F$2:$F$889=I$1)*('Récaptitulatif Résa PARIS 2018'!$B$2:$B$889='Analyse Globale PARIS 2018 '!$A7)*('Récaptitulatif Résa PARIS 2018'!$J$2:$J$889))</f>
        <v>13354.730000000007</v>
      </c>
      <c r="J7" s="27">
        <f>SUMPRODUCT(('Récaptitulatif Résa PARIS 2018'!$F$2:$F$889=J$1)*('Récaptitulatif Résa PARIS 2018'!$B$2:$B$889='Analyse Globale PARIS 2018 '!$A7)*('Récaptitulatif Résa PARIS 2018'!$J$2:$J$889))</f>
        <v>13387.449999999995</v>
      </c>
      <c r="K7" s="27">
        <f>SUMPRODUCT(('Récaptitulatif Résa PARIS 2018'!$F$2:$F$889=K$1)*('Récaptitulatif Résa PARIS 2018'!$B$2:$B$889='Analyse Globale PARIS 2018 '!$A7)*('Récaptitulatif Résa PARIS 2018'!$J$2:$J$889))</f>
        <v>14212.759999999995</v>
      </c>
      <c r="L7" s="27">
        <f>SUMPRODUCT(('Récaptitulatif Résa PARIS 2018'!$F$2:$F$889=L$1)*('Récaptitulatif Résa PARIS 2018'!$B$2:$B$889='Analyse Globale PARIS 2018 '!$A7)*('Récaptitulatif Résa PARIS 2018'!$J$2:$J$889))</f>
        <v>10291.62714285714</v>
      </c>
      <c r="M7" s="27">
        <f>SUMPRODUCT(('Récaptitulatif Résa PARIS 2018'!$F$2:$F$889=M$1)*('Récaptitulatif Résa PARIS 2018'!$B$2:$B$889='Analyse Globale PARIS 2018 '!$A7)*('Récaptitulatif Résa PARIS 2018'!$J$2:$J$889))</f>
        <v>11445.369999999999</v>
      </c>
      <c r="N7" s="28">
        <f>SUM(B7:M7)</f>
        <v>87036.727142857126</v>
      </c>
    </row>
    <row r="8" spans="1:14" ht="17.45" customHeight="1">
      <c r="A8" s="64" t="s">
        <v>22</v>
      </c>
      <c r="B8" s="27">
        <f>SUMPRODUCT(('Récaptitulatif Résa PARIS 2018'!$F$2:$F$889=B$1)*('Récaptitulatif Résa PARIS 2018'!$B$2:$B$889='Analyse Globale PARIS 2018 '!$A8)*('Récaptitulatif Résa PARIS 2018'!$J$2:$J$889))</f>
        <v>0</v>
      </c>
      <c r="C8" s="27">
        <f>SUMPRODUCT(('Récaptitulatif Résa PARIS 2018'!$F$2:$F$889=C$1)*('Récaptitulatif Résa PARIS 2018'!$B$2:$B$889='Analyse Globale PARIS 2018 '!$A8)*('Récaptitulatif Résa PARIS 2018'!$J$2:$J$889))</f>
        <v>0</v>
      </c>
      <c r="D8" s="27">
        <f>SUMPRODUCT(('Récaptitulatif Résa PARIS 2018'!$F$2:$F$889=D$1)*('Récaptitulatif Résa PARIS 2018'!$B$2:$B$889='Analyse Globale PARIS 2018 '!$A8)*('Récaptitulatif Résa PARIS 2018'!$J$2:$J$889))</f>
        <v>0</v>
      </c>
      <c r="E8" s="27">
        <f>SUMPRODUCT(('Récaptitulatif Résa PARIS 2018'!$F$2:$F$889=E$1)*('Récaptitulatif Résa PARIS 2018'!$B$2:$B$889='Analyse Globale PARIS 2018 '!$A8)*('Récaptitulatif Résa PARIS 2018'!$J$2:$J$889))</f>
        <v>0</v>
      </c>
      <c r="F8" s="27">
        <f>SUMPRODUCT(('Récaptitulatif Résa PARIS 2018'!$F$2:$F$889=F$1)*('Récaptitulatif Résa PARIS 2018'!$B$2:$B$889='Analyse Globale PARIS 2018 '!$A8)*('Récaptitulatif Résa PARIS 2018'!$J$2:$J$889))</f>
        <v>0</v>
      </c>
      <c r="G8" s="27">
        <f>SUMPRODUCT(('Récaptitulatif Résa PARIS 2018'!$F$2:$F$889=G$1)*('Récaptitulatif Résa PARIS 2018'!$B$2:$B$889='Analyse Globale PARIS 2018 '!$A8)*('Récaptitulatif Résa PARIS 2018'!$J$2:$J$889))</f>
        <v>200</v>
      </c>
      <c r="H8" s="27">
        <f>SUMPRODUCT(('Récaptitulatif Résa PARIS 2018'!$F$2:$F$889=H$1)*('Récaptitulatif Résa PARIS 2018'!$B$2:$B$889='Analyse Globale PARIS 2018 '!$A8)*('Récaptitulatif Résa PARIS 2018'!$J$2:$J$889))</f>
        <v>0</v>
      </c>
      <c r="I8" s="27">
        <f>SUMPRODUCT(('Récaptitulatif Résa PARIS 2018'!$F$2:$F$889=I$1)*('Récaptitulatif Résa PARIS 2018'!$B$2:$B$889='Analyse Globale PARIS 2018 '!$A8)*('Récaptitulatif Résa PARIS 2018'!$J$2:$J$889))</f>
        <v>140.4</v>
      </c>
      <c r="J8" s="27">
        <f>SUMPRODUCT(('Récaptitulatif Résa PARIS 2018'!$F$2:$F$889=J$1)*('Récaptitulatif Résa PARIS 2018'!$B$2:$B$889='Analyse Globale PARIS 2018 '!$A8)*('Récaptitulatif Résa PARIS 2018'!$J$2:$J$889))</f>
        <v>285</v>
      </c>
      <c r="K8" s="27">
        <f>SUMPRODUCT(('Récaptitulatif Résa PARIS 2018'!$F$2:$F$889=K$1)*('Récaptitulatif Résa PARIS 2018'!$B$2:$B$889='Analyse Globale PARIS 2018 '!$A8)*('Récaptitulatif Résa PARIS 2018'!$J$2:$J$889))</f>
        <v>0</v>
      </c>
      <c r="L8" s="27">
        <f>SUMPRODUCT(('Récaptitulatif Résa PARIS 2018'!$F$2:$F$889=L$1)*('Récaptitulatif Résa PARIS 2018'!$B$2:$B$889='Analyse Globale PARIS 2018 '!$A8)*('Récaptitulatif Résa PARIS 2018'!$J$2:$J$889))</f>
        <v>140.4</v>
      </c>
      <c r="M8" s="27">
        <f>SUMPRODUCT(('Récaptitulatif Résa PARIS 2018'!$F$2:$F$889=M$1)*('Récaptitulatif Résa PARIS 2018'!$B$2:$B$889='Analyse Globale PARIS 2018 '!$A8)*('Récaptitulatif Résa PARIS 2018'!$J$2:$J$889))</f>
        <v>301.86</v>
      </c>
      <c r="N8" s="28">
        <f t="shared" ref="N8:N10" si="2">SUM(B8:M8)</f>
        <v>1067.6599999999999</v>
      </c>
    </row>
    <row r="9" spans="1:14" ht="17.45" customHeight="1">
      <c r="A9" s="64" t="s">
        <v>21</v>
      </c>
      <c r="B9" s="27">
        <f>SUMPRODUCT(('Récaptitulatif Résa PARIS 2018'!$F$2:$F$889=B$1)*('Récaptitulatif Résa PARIS 2018'!$B$2:$B$889='Analyse Globale PARIS 2018 '!$A9)*('Récaptitulatif Résa PARIS 2018'!$J$2:$J$889))</f>
        <v>0</v>
      </c>
      <c r="C9" s="27">
        <f>SUMPRODUCT(('Récaptitulatif Résa PARIS 2018'!$F$2:$F$889=C$1)*('Récaptitulatif Résa PARIS 2018'!$B$2:$B$889='Analyse Globale PARIS 2018 '!$A9)*('Récaptitulatif Résa PARIS 2018'!$J$2:$J$889))</f>
        <v>0</v>
      </c>
      <c r="D9" s="27">
        <f>SUMPRODUCT(('Récaptitulatif Résa PARIS 2018'!$F$2:$F$889=D$1)*('Récaptitulatif Résa PARIS 2018'!$B$2:$B$889='Analyse Globale PARIS 2018 '!$A9)*('Récaptitulatif Résa PARIS 2018'!$J$2:$J$889))</f>
        <v>0</v>
      </c>
      <c r="E9" s="27">
        <f>SUMPRODUCT(('Récaptitulatif Résa PARIS 2018'!$F$2:$F$889=E$1)*('Récaptitulatif Résa PARIS 2018'!$B$2:$B$889='Analyse Globale PARIS 2018 '!$A9)*('Récaptitulatif Résa PARIS 2018'!$J$2:$J$889))</f>
        <v>0</v>
      </c>
      <c r="F9" s="27">
        <f>SUMPRODUCT(('Récaptitulatif Résa PARIS 2018'!$F$2:$F$889=F$1)*('Récaptitulatif Résa PARIS 2018'!$B$2:$B$889='Analyse Globale PARIS 2018 '!$A9)*('Récaptitulatif Résa PARIS 2018'!$J$2:$J$889))</f>
        <v>0</v>
      </c>
      <c r="G9" s="27">
        <f>SUMPRODUCT(('Récaptitulatif Résa PARIS 2018'!$F$2:$F$889=G$1)*('Récaptitulatif Résa PARIS 2018'!$B$2:$B$889='Analyse Globale PARIS 2018 '!$A9)*('Récaptitulatif Résa PARIS 2018'!$J$2:$J$889))</f>
        <v>0</v>
      </c>
      <c r="H9" s="27">
        <f>SUMPRODUCT(('Récaptitulatif Résa PARIS 2018'!$F$2:$F$889=H$1)*('Récaptitulatif Résa PARIS 2018'!$B$2:$B$889='Analyse Globale PARIS 2018 '!$A9)*('Récaptitulatif Résa PARIS 2018'!$J$2:$J$889))</f>
        <v>0</v>
      </c>
      <c r="I9" s="27">
        <f>SUMPRODUCT(('Récaptitulatif Résa PARIS 2018'!$F$2:$F$889=I$1)*('Récaptitulatif Résa PARIS 2018'!$B$2:$B$889='Analyse Globale PARIS 2018 '!$A9)*('Récaptitulatif Résa PARIS 2018'!$J$2:$J$889))</f>
        <v>20</v>
      </c>
      <c r="J9" s="27">
        <f>SUMPRODUCT(('Récaptitulatif Résa PARIS 2018'!$F$2:$F$889=J$1)*('Récaptitulatif Résa PARIS 2018'!$B$2:$B$889='Analyse Globale PARIS 2018 '!$A9)*('Récaptitulatif Résa PARIS 2018'!$J$2:$J$889))</f>
        <v>45</v>
      </c>
      <c r="K9" s="27">
        <f>SUMPRODUCT(('Récaptitulatif Résa PARIS 2018'!$F$2:$F$889=K$1)*('Récaptitulatif Résa PARIS 2018'!$B$2:$B$889='Analyse Globale PARIS 2018 '!$A9)*('Récaptitulatif Résa PARIS 2018'!$J$2:$J$889))</f>
        <v>23.8</v>
      </c>
      <c r="L9" s="27">
        <f>SUMPRODUCT(('Récaptitulatif Résa PARIS 2018'!$F$2:$F$889=L$1)*('Récaptitulatif Résa PARIS 2018'!$B$2:$B$889='Analyse Globale PARIS 2018 '!$A9)*('Récaptitulatif Résa PARIS 2018'!$J$2:$J$889))</f>
        <v>0</v>
      </c>
      <c r="M9" s="27">
        <f>SUMPRODUCT(('Récaptitulatif Résa PARIS 2018'!$F$2:$F$889=M$1)*('Récaptitulatif Résa PARIS 2018'!$B$2:$B$889='Analyse Globale PARIS 2018 '!$A9)*('Récaptitulatif Résa PARIS 2018'!$J$2:$J$889))</f>
        <v>1300</v>
      </c>
      <c r="N9" s="28">
        <f t="shared" si="2"/>
        <v>1388.8</v>
      </c>
    </row>
    <row r="10" spans="1:14" ht="17.45" customHeight="1">
      <c r="A10" s="64" t="s">
        <v>28</v>
      </c>
      <c r="B10" s="27">
        <f>SUMPRODUCT(('Récaptitulatif Résa PARIS 2018'!$F$2:$F$889=B$1)*('Récaptitulatif Résa PARIS 2018'!$B$2:$B$889='Analyse Globale PARIS 2018 '!$A10)*('Récaptitulatif Résa PARIS 2018'!$J$2:$J$889))</f>
        <v>0</v>
      </c>
      <c r="C10" s="27">
        <f>SUMPRODUCT(('Récaptitulatif Résa PARIS 2018'!$F$2:$F$889=C$1)*('Récaptitulatif Résa PARIS 2018'!$B$2:$B$889='Analyse Globale PARIS 2018 '!$A10)*('Récaptitulatif Résa PARIS 2018'!$J$2:$J$889))</f>
        <v>0</v>
      </c>
      <c r="D10" s="27">
        <f>SUMPRODUCT(('Récaptitulatif Résa PARIS 2018'!$F$2:$F$889=D$1)*('Récaptitulatif Résa PARIS 2018'!$B$2:$B$889='Analyse Globale PARIS 2018 '!$A10)*('Récaptitulatif Résa PARIS 2018'!$J$2:$J$889))</f>
        <v>0</v>
      </c>
      <c r="E10" s="27">
        <f>SUMPRODUCT(('Récaptitulatif Résa PARIS 2018'!$F$2:$F$889=E$1)*('Récaptitulatif Résa PARIS 2018'!$B$2:$B$889='Analyse Globale PARIS 2018 '!$A10)*('Récaptitulatif Résa PARIS 2018'!$J$2:$J$889))</f>
        <v>0</v>
      </c>
      <c r="F10" s="27">
        <f>SUMPRODUCT(('Récaptitulatif Résa PARIS 2018'!$F$2:$F$889=F$1)*('Récaptitulatif Résa PARIS 2018'!$B$2:$B$889='Analyse Globale PARIS 2018 '!$A10)*('Récaptitulatif Résa PARIS 2018'!$J$2:$J$889))</f>
        <v>0</v>
      </c>
      <c r="G10" s="27">
        <f>SUMPRODUCT(('Récaptitulatif Résa PARIS 2018'!$F$2:$F$889=G$1)*('Récaptitulatif Résa PARIS 2018'!$B$2:$B$889='Analyse Globale PARIS 2018 '!$A10)*('Récaptitulatif Résa PARIS 2018'!$J$2:$J$889))</f>
        <v>0</v>
      </c>
      <c r="H10" s="27">
        <f>SUMPRODUCT(('Récaptitulatif Résa PARIS 2018'!$F$2:$F$889=H$1)*('Récaptitulatif Résa PARIS 2018'!$B$2:$B$889='Analyse Globale PARIS 2018 '!$A10)*('Récaptitulatif Résa PARIS 2018'!$J$2:$J$889))</f>
        <v>0</v>
      </c>
      <c r="I10" s="27">
        <f>SUMPRODUCT(('Récaptitulatif Résa PARIS 2018'!$F$2:$F$889=I$1)*('Récaptitulatif Résa PARIS 2018'!$B$2:$B$889='Analyse Globale PARIS 2018 '!$A10)*('Récaptitulatif Résa PARIS 2018'!$J$2:$J$889))</f>
        <v>0</v>
      </c>
      <c r="J10" s="27">
        <f>SUMPRODUCT(('Récaptitulatif Résa PARIS 2018'!$F$2:$F$889=J$1)*('Récaptitulatif Résa PARIS 2018'!$B$2:$B$889='Analyse Globale PARIS 2018 '!$A10)*('Récaptitulatif Résa PARIS 2018'!$J$2:$J$889))</f>
        <v>0</v>
      </c>
      <c r="K10" s="27">
        <f>SUMPRODUCT(('Récaptitulatif Résa PARIS 2018'!$F$2:$F$889=K$1)*('Récaptitulatif Résa PARIS 2018'!$B$2:$B$889='Analyse Globale PARIS 2018 '!$A10)*('Récaptitulatif Résa PARIS 2018'!$J$2:$J$889))</f>
        <v>0</v>
      </c>
      <c r="L10" s="27">
        <f>SUMPRODUCT(('Récaptitulatif Résa PARIS 2018'!$F$2:$F$889=L$1)*('Récaptitulatif Résa PARIS 2018'!$B$2:$B$889='Analyse Globale PARIS 2018 '!$A10)*('Récaptitulatif Résa PARIS 2018'!$J$2:$J$889))</f>
        <v>0</v>
      </c>
      <c r="M10" s="27">
        <f>SUMPRODUCT(('Récaptitulatif Résa PARIS 2018'!$F$2:$F$889=M$1)*('Récaptitulatif Résa PARIS 2018'!$B$2:$B$889='Analyse Globale PARIS 2018 '!$A10)*('Récaptitulatif Résa PARIS 2018'!$J$2:$J$889))</f>
        <v>0</v>
      </c>
      <c r="N10" s="28">
        <f t="shared" si="2"/>
        <v>0</v>
      </c>
    </row>
    <row r="11" spans="1:14" ht="17.45" customHeight="1">
      <c r="A11" s="13" t="s">
        <v>30</v>
      </c>
      <c r="B11" s="29">
        <f>SUM(B7:B10)</f>
        <v>0</v>
      </c>
      <c r="C11" s="29">
        <f t="shared" ref="C11:M11" si="3">SUM(C7:C10)</f>
        <v>0</v>
      </c>
      <c r="D11" s="29">
        <f t="shared" si="3"/>
        <v>0</v>
      </c>
      <c r="E11" s="29">
        <f t="shared" si="3"/>
        <v>1145</v>
      </c>
      <c r="F11" s="29">
        <f t="shared" si="3"/>
        <v>1808.55</v>
      </c>
      <c r="G11" s="29">
        <f t="shared" si="3"/>
        <v>9113.7000000000007</v>
      </c>
      <c r="H11" s="29">
        <f t="shared" si="3"/>
        <v>12477.54</v>
      </c>
      <c r="I11" s="29">
        <f t="shared" si="3"/>
        <v>13515.130000000006</v>
      </c>
      <c r="J11" s="29">
        <f t="shared" si="3"/>
        <v>13717.449999999995</v>
      </c>
      <c r="K11" s="29">
        <f t="shared" si="3"/>
        <v>14236.559999999994</v>
      </c>
      <c r="L11" s="29">
        <f t="shared" si="3"/>
        <v>10432.02714285714</v>
      </c>
      <c r="M11" s="29">
        <f t="shared" si="3"/>
        <v>13047.23</v>
      </c>
      <c r="N11" s="29">
        <f>SUM(B11:M11)</f>
        <v>89493.187142857132</v>
      </c>
    </row>
    <row r="12" spans="1:14" ht="17.45" customHeight="1">
      <c r="A12" s="64" t="s">
        <v>14</v>
      </c>
      <c r="B12" s="30">
        <f ca="1">HLOOKUP(B1,'Récapitulatif  Loyer PARIS 2018'!$B$1:$Y$6,3,FALSE)</f>
        <v>0</v>
      </c>
      <c r="C12" s="30">
        <f ca="1">HLOOKUP(C1,'Récapitulatif  Loyer PARIS 2018'!$B$1:$Y$6,3,FALSE)</f>
        <v>0</v>
      </c>
      <c r="D12" s="30">
        <f ca="1">HLOOKUP(D1,'Récapitulatif  Loyer PARIS 2018'!$B$1:$Y$6,3,FALSE)</f>
        <v>0</v>
      </c>
      <c r="E12" s="30">
        <f ca="1">HLOOKUP(E1,'Récapitulatif  Loyer PARIS 2018'!$B$1:$Y$6,3,FALSE)</f>
        <v>750</v>
      </c>
      <c r="F12" s="30">
        <f ca="1">HLOOKUP(F1,'Récapitulatif  Loyer PARIS 2018'!$B$1:$Y$6,3,FALSE)</f>
        <v>1005</v>
      </c>
      <c r="G12" s="30">
        <f ca="1">HLOOKUP(G1,'Récapitulatif  Loyer PARIS 2018'!$B$1:$Y$6,3,FALSE)</f>
        <v>5447</v>
      </c>
      <c r="H12" s="30">
        <f ca="1">HLOOKUP(H1,'Récapitulatif  Loyer PARIS 2018'!$B$1:$Y$6,3,FALSE)</f>
        <v>7080.01</v>
      </c>
      <c r="I12" s="30">
        <f ca="1">HLOOKUP(I1,'Récapitulatif  Loyer PARIS 2018'!$B$1:$Y$6,3,FALSE)</f>
        <v>6665.7300000000005</v>
      </c>
      <c r="J12" s="30">
        <f ca="1">HLOOKUP(J1,'Récapitulatif  Loyer PARIS 2018'!$B$1:$Y$6,3,FALSE)</f>
        <v>6520.39</v>
      </c>
      <c r="K12" s="30">
        <f ca="1">HLOOKUP(K1,'Récapitulatif  Loyer PARIS 2018'!$B$1:$Y$6,3,FALSE)</f>
        <v>6011.91</v>
      </c>
      <c r="L12" s="30">
        <f ca="1">HLOOKUP(L1,'Récapitulatif  Loyer PARIS 2018'!$B$1:$Y$6,3,FALSE)</f>
        <v>5355.01</v>
      </c>
      <c r="M12" s="30">
        <f ca="1">HLOOKUP(M1,'Récapitulatif  Loyer PARIS 2018'!$B$1:$Y$6,3,FALSE)</f>
        <v>6115.01</v>
      </c>
      <c r="N12" s="28">
        <f t="shared" ref="N12" ca="1" si="4">SUM(B12:M12)</f>
        <v>44950.060000000005</v>
      </c>
    </row>
    <row r="13" spans="1:14" ht="17.45" customHeight="1">
      <c r="A13" s="13" t="s">
        <v>31</v>
      </c>
      <c r="B13" s="29">
        <f ca="1">B11-B12</f>
        <v>0</v>
      </c>
      <c r="C13" s="29">
        <f t="shared" ref="C13:N13" ca="1" si="5">C11-C12</f>
        <v>0</v>
      </c>
      <c r="D13" s="29">
        <f t="shared" ca="1" si="5"/>
        <v>0</v>
      </c>
      <c r="E13" s="29">
        <f t="shared" ca="1" si="5"/>
        <v>395</v>
      </c>
      <c r="F13" s="29">
        <f t="shared" ca="1" si="5"/>
        <v>803.55</v>
      </c>
      <c r="G13" s="29">
        <f t="shared" ca="1" si="5"/>
        <v>3666.7000000000007</v>
      </c>
      <c r="H13" s="29">
        <f t="shared" ca="1" si="5"/>
        <v>5397.5300000000007</v>
      </c>
      <c r="I13" s="29">
        <f t="shared" ca="1" si="5"/>
        <v>6849.400000000006</v>
      </c>
      <c r="J13" s="29">
        <f t="shared" ca="1" si="5"/>
        <v>7197.0599999999949</v>
      </c>
      <c r="K13" s="29">
        <f t="shared" ca="1" si="5"/>
        <v>8224.6499999999942</v>
      </c>
      <c r="L13" s="29">
        <f t="shared" ca="1" si="5"/>
        <v>5077.0171428571393</v>
      </c>
      <c r="M13" s="29">
        <f t="shared" ca="1" si="5"/>
        <v>6932.2199999999993</v>
      </c>
      <c r="N13" s="29">
        <f t="shared" ca="1" si="5"/>
        <v>44543.127142857127</v>
      </c>
    </row>
    <row r="14" spans="1:14" ht="17.45" customHeight="1">
      <c r="A14" s="64" t="s">
        <v>32</v>
      </c>
      <c r="B14" s="31">
        <f ca="1">IFERROR(B13/B11,0)</f>
        <v>0</v>
      </c>
      <c r="C14" s="31">
        <f t="shared" ref="C14:M14" ca="1" si="6">IFERROR(C13/C11,0)</f>
        <v>0</v>
      </c>
      <c r="D14" s="31">
        <f t="shared" ca="1" si="6"/>
        <v>0</v>
      </c>
      <c r="E14" s="31">
        <f t="shared" ca="1" si="6"/>
        <v>0.34497816593886466</v>
      </c>
      <c r="F14" s="31">
        <f t="shared" ca="1" si="6"/>
        <v>0.44430621215891181</v>
      </c>
      <c r="G14" s="31">
        <f t="shared" ca="1" si="6"/>
        <v>0.40232836279447431</v>
      </c>
      <c r="H14" s="31">
        <f t="shared" ca="1" si="6"/>
        <v>0.43257965913152757</v>
      </c>
      <c r="I14" s="31">
        <f t="shared" ca="1" si="6"/>
        <v>0.50679497718482935</v>
      </c>
      <c r="J14" s="31">
        <f t="shared" ca="1" si="6"/>
        <v>0.52466456958108088</v>
      </c>
      <c r="K14" s="31">
        <f t="shared" ca="1" si="6"/>
        <v>0.57771329590856202</v>
      </c>
      <c r="L14" s="31">
        <f t="shared" ca="1" si="6"/>
        <v>0.48667599051766253</v>
      </c>
      <c r="M14" s="32">
        <f t="shared" ca="1" si="6"/>
        <v>0.53131737541225221</v>
      </c>
      <c r="N14" s="33">
        <f ca="1">IFERROR(N13/N11,0)</f>
        <v>0.49772645901808538</v>
      </c>
    </row>
    <row r="15" spans="1:14" ht="17.45" customHeight="1">
      <c r="A15" s="65" t="s">
        <v>43</v>
      </c>
      <c r="B15" s="67">
        <f t="shared" ref="B15:D15" ca="1" si="7">IFERROR(B11/B5,0)</f>
        <v>0</v>
      </c>
      <c r="C15" s="67">
        <f t="shared" ca="1" si="7"/>
        <v>0</v>
      </c>
      <c r="D15" s="67">
        <f t="shared" ca="1" si="7"/>
        <v>0</v>
      </c>
      <c r="E15" s="67">
        <f ca="1">IFERROR(E11/E5,0)</f>
        <v>38.166666666666664</v>
      </c>
      <c r="F15" s="67">
        <f t="shared" ref="F15:M15" ca="1" si="8">IFERROR(F11/F5,0)</f>
        <v>29.648360655737704</v>
      </c>
      <c r="G15" s="67">
        <f t="shared" ca="1" si="8"/>
        <v>35.188030888030887</v>
      </c>
      <c r="H15" s="67">
        <f t="shared" ca="1" si="8"/>
        <v>38.27466257668712</v>
      </c>
      <c r="I15" s="67">
        <f t="shared" ca="1" si="8"/>
        <v>44.311901639344285</v>
      </c>
      <c r="J15" s="67">
        <f t="shared" ca="1" si="8"/>
        <v>49.166487455197114</v>
      </c>
      <c r="K15" s="67">
        <f t="shared" ca="1" si="8"/>
        <v>48.096486486486469</v>
      </c>
      <c r="L15" s="67">
        <f t="shared" ca="1" si="8"/>
        <v>36.222316468253958</v>
      </c>
      <c r="M15" s="67">
        <f t="shared" ca="1" si="8"/>
        <v>39.778140243902435</v>
      </c>
      <c r="N15" s="83">
        <f ca="1">IFERROR(N11/N5,0)</f>
        <v>41.203124835569582</v>
      </c>
    </row>
    <row r="16" spans="1:14" ht="17.45" customHeight="1">
      <c r="A16" s="65" t="s">
        <v>44</v>
      </c>
      <c r="B16" s="67">
        <f t="shared" ref="B16:D16" ca="1" si="9">IFERROR(B12/B5,0)</f>
        <v>0</v>
      </c>
      <c r="C16" s="67">
        <f t="shared" ca="1" si="9"/>
        <v>0</v>
      </c>
      <c r="D16" s="67">
        <f t="shared" ca="1" si="9"/>
        <v>0</v>
      </c>
      <c r="E16" s="67">
        <f ca="1">IFERROR(E12/E5,0)</f>
        <v>25</v>
      </c>
      <c r="F16" s="67">
        <f t="shared" ref="F16:M16" ca="1" si="10">IFERROR(F12/F5,0)</f>
        <v>16.475409836065573</v>
      </c>
      <c r="G16" s="67">
        <f t="shared" ca="1" si="10"/>
        <v>21.030888030888033</v>
      </c>
      <c r="H16" s="67">
        <f t="shared" ca="1" si="10"/>
        <v>21.717822085889573</v>
      </c>
      <c r="I16" s="67">
        <f t="shared" ca="1" si="10"/>
        <v>21.854852459016396</v>
      </c>
      <c r="J16" s="67">
        <f t="shared" ca="1" si="10"/>
        <v>23.370573476702511</v>
      </c>
      <c r="K16" s="67">
        <f t="shared" ca="1" si="10"/>
        <v>20.310506756756755</v>
      </c>
      <c r="L16" s="67">
        <f t="shared" ca="1" si="10"/>
        <v>18.593784722222225</v>
      </c>
      <c r="M16" s="67">
        <f t="shared" ca="1" si="10"/>
        <v>18.643323170731708</v>
      </c>
      <c r="N16" s="83">
        <f ca="1">IFERROR(N12/N5,0)</f>
        <v>20.695239410681403</v>
      </c>
    </row>
    <row r="17" spans="1:14" ht="17.45" customHeight="1">
      <c r="A17" s="68" t="s">
        <v>45</v>
      </c>
      <c r="B17" s="67">
        <f ca="1">B15-B16</f>
        <v>0</v>
      </c>
      <c r="C17" s="67">
        <f t="shared" ref="C17:N17" ca="1" si="11">C15-C16</f>
        <v>0</v>
      </c>
      <c r="D17" s="67">
        <f t="shared" ca="1" si="11"/>
        <v>0</v>
      </c>
      <c r="E17" s="67">
        <f t="shared" ca="1" si="11"/>
        <v>13.166666666666664</v>
      </c>
      <c r="F17" s="67">
        <f t="shared" ca="1" si="11"/>
        <v>13.172950819672131</v>
      </c>
      <c r="G17" s="67">
        <f t="shared" ca="1" si="11"/>
        <v>14.157142857142855</v>
      </c>
      <c r="H17" s="67">
        <f t="shared" ca="1" si="11"/>
        <v>16.556840490797548</v>
      </c>
      <c r="I17" s="67">
        <f t="shared" ca="1" si="11"/>
        <v>22.457049180327889</v>
      </c>
      <c r="J17" s="67">
        <f t="shared" ca="1" si="11"/>
        <v>25.795913978494603</v>
      </c>
      <c r="K17" s="67">
        <f t="shared" ca="1" si="11"/>
        <v>27.785979729729714</v>
      </c>
      <c r="L17" s="67">
        <f t="shared" ca="1" si="11"/>
        <v>17.628531746031733</v>
      </c>
      <c r="M17" s="67">
        <f t="shared" ca="1" si="11"/>
        <v>21.134817073170726</v>
      </c>
      <c r="N17" s="83">
        <f t="shared" ca="1" si="11"/>
        <v>20.50788542488818</v>
      </c>
    </row>
    <row r="18" spans="1:14" ht="17.45" customHeight="1">
      <c r="A18" s="68" t="s">
        <v>42</v>
      </c>
      <c r="B18" s="85">
        <f t="shared" ref="B18:N18" ca="1" si="12">IFERROR(B2/B6,0)</f>
        <v>0</v>
      </c>
      <c r="C18" s="85">
        <f t="shared" ca="1" si="12"/>
        <v>0</v>
      </c>
      <c r="D18" s="85">
        <f t="shared" ca="1" si="12"/>
        <v>0</v>
      </c>
      <c r="E18" s="85">
        <f t="shared" ca="1" si="12"/>
        <v>0</v>
      </c>
      <c r="F18" s="85">
        <f t="shared" ca="1" si="12"/>
        <v>0</v>
      </c>
      <c r="G18" s="85">
        <f t="shared" ca="1" si="12"/>
        <v>0</v>
      </c>
      <c r="H18" s="85">
        <f t="shared" ca="1" si="12"/>
        <v>0</v>
      </c>
      <c r="I18" s="85">
        <f t="shared" ca="1" si="12"/>
        <v>0</v>
      </c>
      <c r="J18" s="85">
        <f t="shared" ca="1" si="12"/>
        <v>0</v>
      </c>
      <c r="K18" s="85">
        <f t="shared" ca="1" si="12"/>
        <v>0</v>
      </c>
      <c r="L18" s="85">
        <f t="shared" ca="1" si="12"/>
        <v>0</v>
      </c>
      <c r="M18" s="85">
        <f t="shared" ca="1" si="12"/>
        <v>0</v>
      </c>
      <c r="N18" s="84">
        <f t="shared" ca="1" si="12"/>
        <v>0</v>
      </c>
    </row>
    <row r="19" spans="1:14" ht="17.45" customHeight="1">
      <c r="A19" s="68" t="s">
        <v>46</v>
      </c>
      <c r="B19" s="85">
        <f t="shared" ref="B19:N19" ca="1" si="13">IFERROR(B3/B6,0)</f>
        <v>0</v>
      </c>
      <c r="C19" s="85">
        <f t="shared" ca="1" si="13"/>
        <v>0</v>
      </c>
      <c r="D19" s="85">
        <f t="shared" ca="1" si="13"/>
        <v>0</v>
      </c>
      <c r="E19" s="85">
        <f t="shared" ca="1" si="13"/>
        <v>7</v>
      </c>
      <c r="F19" s="85">
        <f t="shared" ca="1" si="13"/>
        <v>6.0983606557377046</v>
      </c>
      <c r="G19" s="85">
        <f t="shared" ca="1" si="13"/>
        <v>8.2239382239382248</v>
      </c>
      <c r="H19" s="85">
        <f t="shared" ca="1" si="13"/>
        <v>13.217791411042946</v>
      </c>
      <c r="I19" s="85">
        <f t="shared" ca="1" si="13"/>
        <v>12.4</v>
      </c>
      <c r="J19" s="85">
        <f t="shared" ca="1" si="13"/>
        <v>14.516129032258064</v>
      </c>
      <c r="K19" s="85">
        <f t="shared" ca="1" si="13"/>
        <v>15.60472972972973</v>
      </c>
      <c r="L19" s="85">
        <f t="shared" ca="1" si="13"/>
        <v>10.625</v>
      </c>
      <c r="M19" s="85">
        <f t="shared" ca="1" si="13"/>
        <v>9.2621951219512191</v>
      </c>
      <c r="N19" s="84">
        <f t="shared" ca="1" si="13"/>
        <v>140.31998158379375</v>
      </c>
    </row>
    <row r="20" spans="1:14" ht="17.45" customHeight="1">
      <c r="A20" s="68" t="s">
        <v>47</v>
      </c>
      <c r="B20" s="85">
        <f t="shared" ref="B20:N20" ca="1" si="14">IFERROR(B4/B6,0)</f>
        <v>0</v>
      </c>
      <c r="C20" s="85">
        <f t="shared" ca="1" si="14"/>
        <v>0</v>
      </c>
      <c r="D20" s="85">
        <f t="shared" ca="1" si="14"/>
        <v>0</v>
      </c>
      <c r="E20" s="85">
        <f t="shared" ca="1" si="14"/>
        <v>21</v>
      </c>
      <c r="F20" s="85">
        <f t="shared" ca="1" si="14"/>
        <v>18.803278688524589</v>
      </c>
      <c r="G20" s="85">
        <f t="shared" ca="1" si="14"/>
        <v>19.80694980694981</v>
      </c>
      <c r="H20" s="85">
        <f t="shared" ca="1" si="14"/>
        <v>24.628834355828221</v>
      </c>
      <c r="I20" s="85">
        <f t="shared" ca="1" si="14"/>
        <v>29.17049180327869</v>
      </c>
      <c r="J20" s="85">
        <f t="shared" ca="1" si="14"/>
        <v>32.365591397849457</v>
      </c>
      <c r="K20" s="85">
        <f t="shared" ca="1" si="14"/>
        <v>27.962837837837835</v>
      </c>
      <c r="L20" s="85">
        <f t="shared" ca="1" si="14"/>
        <v>20.9375</v>
      </c>
      <c r="M20" s="85">
        <f t="shared" ca="1" si="14"/>
        <v>16.445121951219512</v>
      </c>
      <c r="N20" s="84">
        <f t="shared" ca="1" si="14"/>
        <v>288.70626151012891</v>
      </c>
    </row>
    <row r="21" spans="1:14" ht="17.45" customHeight="1">
      <c r="A21" s="68" t="s">
        <v>48</v>
      </c>
      <c r="B21" s="86">
        <f t="shared" ref="B21:N21" ca="1" si="15">IFERROR(B4/B5,0)</f>
        <v>0</v>
      </c>
      <c r="C21" s="86">
        <f t="shared" ca="1" si="15"/>
        <v>0</v>
      </c>
      <c r="D21" s="86">
        <f t="shared" ca="1" si="15"/>
        <v>0</v>
      </c>
      <c r="E21" s="86">
        <f t="shared" ca="1" si="15"/>
        <v>0.7</v>
      </c>
      <c r="F21" s="86">
        <f t="shared" ca="1" si="15"/>
        <v>0.60655737704918034</v>
      </c>
      <c r="G21" s="86">
        <f t="shared" ca="1" si="15"/>
        <v>0.66023166023166024</v>
      </c>
      <c r="H21" s="86">
        <f t="shared" ca="1" si="15"/>
        <v>0.79447852760736193</v>
      </c>
      <c r="I21" s="86">
        <f t="shared" ca="1" si="15"/>
        <v>0.94098360655737701</v>
      </c>
      <c r="J21" s="86">
        <f t="shared" ca="1" si="15"/>
        <v>1.0788530465949822</v>
      </c>
      <c r="K21" s="86">
        <f t="shared" ca="1" si="15"/>
        <v>0.90202702702702697</v>
      </c>
      <c r="L21" s="86">
        <f t="shared" ca="1" si="15"/>
        <v>0.69791666666666663</v>
      </c>
      <c r="M21" s="86">
        <f t="shared" ca="1" si="15"/>
        <v>0.53048780487804881</v>
      </c>
      <c r="N21" s="87">
        <f t="shared" ca="1" si="15"/>
        <v>0.79097605893186007</v>
      </c>
    </row>
    <row r="22" spans="1:14" ht="15.75">
      <c r="A22" s="68" t="s">
        <v>55</v>
      </c>
      <c r="B22" s="70">
        <f>DAY(EOMONTH(DATE(2018,COLUMN()-1,1),0))</f>
        <v>31</v>
      </c>
      <c r="C22" s="70">
        <f t="shared" ref="C22:M22" si="16">DAY(EOMONTH(DATE(2018,COLUMN()-1,1),0))</f>
        <v>28</v>
      </c>
      <c r="D22" s="70">
        <f t="shared" si="16"/>
        <v>31</v>
      </c>
      <c r="E22" s="70">
        <f t="shared" si="16"/>
        <v>30</v>
      </c>
      <c r="F22" s="70">
        <f t="shared" si="16"/>
        <v>31</v>
      </c>
      <c r="G22" s="70">
        <f t="shared" si="16"/>
        <v>30</v>
      </c>
      <c r="H22" s="70">
        <f t="shared" si="16"/>
        <v>31</v>
      </c>
      <c r="I22" s="70">
        <f t="shared" si="16"/>
        <v>31</v>
      </c>
      <c r="J22" s="70">
        <f t="shared" si="16"/>
        <v>30</v>
      </c>
      <c r="K22" s="70">
        <f t="shared" si="16"/>
        <v>31</v>
      </c>
      <c r="L22" s="70">
        <f t="shared" si="16"/>
        <v>30</v>
      </c>
      <c r="M22" s="70">
        <f t="shared" si="16"/>
        <v>31</v>
      </c>
      <c r="N22" s="69">
        <f>SUM(B22:M22)</f>
        <v>365</v>
      </c>
    </row>
    <row r="23" spans="1:14">
      <c r="E23" s="98"/>
    </row>
    <row r="25" spans="1:14">
      <c r="E25" s="98"/>
    </row>
    <row r="26" spans="1:14">
      <c r="E26" s="98"/>
    </row>
    <row r="27" spans="1:14">
      <c r="E27" s="98"/>
    </row>
    <row r="28" spans="1:14">
      <c r="E28" s="9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K20"/>
  <sheetViews>
    <sheetView showGridLines="0" showZeros="0" zoomScaleNormal="100" workbookViewId="0"/>
  </sheetViews>
  <sheetFormatPr defaultColWidth="9" defaultRowHeight="12.75"/>
  <cols>
    <col min="1" max="1" width="20.42578125" style="46" customWidth="1"/>
    <col min="2" max="2" width="15.140625" style="47" customWidth="1"/>
    <col min="3" max="3" width="12.85546875" style="48" customWidth="1"/>
    <col min="4" max="4" width="12.28515625" style="48" customWidth="1"/>
    <col min="5" max="5" width="22.42578125" style="48" customWidth="1"/>
    <col min="6" max="6" width="17.42578125" style="46" customWidth="1"/>
    <col min="7" max="7" width="13.140625" style="47" bestFit="1" customWidth="1"/>
    <col min="8" max="8" width="19" style="46" customWidth="1"/>
    <col min="9" max="9" width="17.42578125" style="49" customWidth="1"/>
    <col min="10" max="10" width="14" style="50" bestFit="1" customWidth="1"/>
    <col min="11" max="11" width="12.5703125" style="50" customWidth="1"/>
    <col min="12" max="12" width="12.28515625" style="46" customWidth="1"/>
    <col min="13" max="16384" width="9" style="46"/>
  </cols>
  <sheetData>
    <row r="1" spans="1:11" s="34" customFormat="1" ht="56.25" customHeight="1" thickBot="1">
      <c r="A1" s="51" t="s">
        <v>6</v>
      </c>
      <c r="B1" s="14" t="s">
        <v>20</v>
      </c>
      <c r="C1" s="14" t="s">
        <v>22</v>
      </c>
      <c r="D1" s="14" t="s">
        <v>21</v>
      </c>
      <c r="E1" s="14" t="s">
        <v>28</v>
      </c>
      <c r="F1" s="14" t="s">
        <v>17</v>
      </c>
      <c r="G1" s="15" t="s">
        <v>34</v>
      </c>
      <c r="H1" s="35" t="s">
        <v>35</v>
      </c>
      <c r="I1" s="36" t="s">
        <v>36</v>
      </c>
      <c r="J1" s="37" t="s">
        <v>32</v>
      </c>
      <c r="K1" s="37" t="s">
        <v>37</v>
      </c>
    </row>
    <row r="2" spans="1:11" s="42" customFormat="1" ht="28.15" customHeight="1" thickBot="1">
      <c r="A2" s="38" t="s">
        <v>38</v>
      </c>
      <c r="B2" s="39">
        <f ca="1">SUM(B3:OFFSET(B3,LastR2,0))</f>
        <v>8913.7000000000007</v>
      </c>
      <c r="C2" s="39">
        <f ca="1">SUM(C3:OFFSET(C3,LastR2,0))</f>
        <v>200</v>
      </c>
      <c r="D2" s="39">
        <f ca="1">SUM(D3:OFFSET(D3,LastR2,0))</f>
        <v>0</v>
      </c>
      <c r="E2" s="39">
        <f ca="1">SUM(E3:OFFSET(E3,LastR2,0))</f>
        <v>0</v>
      </c>
      <c r="F2" s="92">
        <f ca="1">SUM(F3:OFFSET(F3,LastR2,0))</f>
        <v>0</v>
      </c>
      <c r="G2" s="39">
        <f ca="1">SUM(G3:OFFSET(G3,LastR2,0))</f>
        <v>0</v>
      </c>
      <c r="H2" s="92">
        <f ca="1">SUM(H3:OFFSET(H3,LastR2,0))</f>
        <v>0</v>
      </c>
      <c r="I2" s="39">
        <f t="shared" ref="I2:I3" ca="1" si="0">B2-G2</f>
        <v>8913.7000000000007</v>
      </c>
      <c r="J2" s="40">
        <f t="shared" ref="J2:J3" ca="1" si="1">IFERROR(I2/B2,"")</f>
        <v>1</v>
      </c>
      <c r="K2" s="41" t="str">
        <f ca="1">IFERROR(F2/H2,"")</f>
        <v/>
      </c>
    </row>
    <row r="3" spans="1:11" ht="20.100000000000001" customHeight="1">
      <c r="A3" t="str">
        <f t="array" aca="1" ref="A3" ca="1">IFERROR(INDEX('Récaptitulatif Résa PARIS 2018'!$A$2:INDIRECT("'Récaptitulatif Résa PARIS 2018'!A"&amp;TEXT(LastR2,"0")), MATCH(0, COUNTIF($A$2:$A2, 'Récaptitulatif Résa PARIS 2018'!$A$2:INDIRECT("'Récaptitulatif Résa PARIS 2018'!A"&amp;TEXT(LastR2,"0")))+('Récaptitulatif Résa PARIS 2018'!$F$2:INDIRECT("'Récaptitulatif Résa PARIS 2018'!F"&amp;TEXT(LastR2,"0"))&lt;&gt;$A$1), 0), COLUMN(A1)),"")</f>
        <v>CR</v>
      </c>
      <c r="B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1468</v>
      </c>
      <c r="C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3" s="43">
        <f ca="1">IF(OR($A3="",$A3=0),0,SUMPRODUCT((('Récaptitulatif Résa PARIS 2018'!$A$2:INDIRECT("'Récaptitulatif Résa PARIS 2018'!A"&amp;TEXT(LastR2,"0")))=$A3)*(('Récaptitulatif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3" s="43">
        <f ca="1">IFERROR(IF(A3="",0,INDIRECT("'Récaptitulatif Loyer Paris'!"&amp;ADDRESS(MATCH(A3,'Récapitulatif  Loyer PARIS 2018'!$A:$A,0),MATCH($A$1,'Récapitulatif  Loyer PARIS 2018'!$1:$1,0)+1,4))),0)</f>
        <v>0</v>
      </c>
      <c r="H3" s="91">
        <f ca="1">IFERROR(IF(A3="",0,INDIRECT("'Récaptitulatif Loyer Paris'!"&amp;ADDRESS(MATCH(A3,'Récapitulatif  Loyer PARIS 2018'!$A:$A,0),MATCH($A$1,'Récapitulatif  Loyer PARIS 2018'!$1:$1,0),4))),0)</f>
        <v>0</v>
      </c>
      <c r="I3" s="43">
        <f t="shared" ca="1" si="0"/>
        <v>1468</v>
      </c>
      <c r="J3" s="44">
        <f t="shared" ca="1" si="1"/>
        <v>1</v>
      </c>
      <c r="K3" s="45" t="str">
        <f t="shared" ref="K3" ca="1" si="2">IFERROR(F3/H3,"")</f>
        <v/>
      </c>
    </row>
    <row r="4" spans="1:11" ht="20.100000000000001" customHeight="1">
      <c r="A4" t="str">
        <f t="array" aca="1" ref="A4" ca="1">IFERROR(INDEX('Récaptitulatif Résa PARIS 2018'!$A$2:INDIRECT("'Récaptitulatif Résa PARIS 2018'!A"&amp;TEXT(LastR2,"0")), MATCH(0, COUNTIF($A$2:$A3, 'Récaptitulatif Résa PARIS 2018'!$A$2:INDIRECT("'Récaptitulatif Résa PARIS 2018'!A"&amp;TEXT(LastR2,"0")))+('Récaptitulatif Résa PARIS 2018'!$F$2:INDIRECT("'Récaptitulatif Résa PARIS 2018'!F"&amp;TEXT(LastR2,"0"))&lt;&gt;$A$1), 0), COLUMN(A2)),"")</f>
        <v>FN</v>
      </c>
      <c r="B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683</v>
      </c>
      <c r="C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4" s="43">
        <f ca="1">IF(OR($A4="",$A4=0),0,SUMPRODUCT((('Récaptitulatif Résa PARIS 2018'!$A$2:INDIRECT("'Récaptitulatif Résa PARIS 2018'!A"&amp;TEXT(LastR2,"0")))=$A4)*(('Récaptitulatif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4" s="43">
        <f ca="1">IFERROR(IF(A4="",0,INDIRECT("'Récaptitulatif Loyer Paris'!"&amp;ADDRESS(MATCH(A4,'Récapitulatif  Loyer PARIS 2018'!$A:$A,0),MATCH($A$1,'Récapitulatif  Loyer PARIS 2018'!$1:$1,0)+1,4))),0)</f>
        <v>0</v>
      </c>
      <c r="H4" s="91">
        <f ca="1">IFERROR(IF(A4="",0,INDIRECT("'Récaptitulatif Loyer Paris'!"&amp;ADDRESS(MATCH(A4,'Récapitulatif  Loyer PARIS 2018'!$A:$A,0),MATCH($A$1,'Récapitulatif  Loyer PARIS 2018'!$1:$1,0),4))),0)</f>
        <v>0</v>
      </c>
      <c r="I4" s="43">
        <f t="shared" ref="I4:I6" ca="1" si="3">B4-G4</f>
        <v>683</v>
      </c>
      <c r="J4" s="44">
        <f t="shared" ref="J4:J6" ca="1" si="4">IFERROR(I4/B4,"")</f>
        <v>1</v>
      </c>
      <c r="K4" s="45" t="str">
        <f t="shared" ref="K4:K6" ca="1" si="5">IFERROR(F4/H4,"")</f>
        <v/>
      </c>
    </row>
    <row r="5" spans="1:11" ht="20.100000000000001" customHeight="1">
      <c r="A5" t="str">
        <f t="array" aca="1" ref="A5" ca="1">IFERROR(INDEX('Récaptitulatif Résa PARIS 2018'!$A$2:INDIRECT("'Récaptitulatif Résa PARIS 2018'!A"&amp;TEXT(LastR2,"0")), MATCH(0, COUNTIF($A$2:$A4, 'Récaptitulatif Résa PARIS 2018'!$A$2:INDIRECT("'Récaptitulatif Résa PARIS 2018'!A"&amp;TEXT(LastR2,"0")))+('Récaptitulatif Résa PARIS 2018'!$F$2:INDIRECT("'Récaptitulatif Résa PARIS 2018'!F"&amp;TEXT(LastR2,"0"))&lt;&gt;$A$1), 0), COLUMN(A3)),"")</f>
        <v>BT</v>
      </c>
      <c r="B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1339.4</v>
      </c>
      <c r="C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5" s="43">
        <f ca="1">IF(OR($A5="",$A5=0),0,SUMPRODUCT((('Récaptitulatif Résa PARIS 2018'!$A$2:INDIRECT("'Récaptitulatif Résa PARIS 2018'!A"&amp;TEXT(LastR2,"0")))=$A5)*(('Récaptitulatif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5" s="43">
        <f ca="1">IFERROR(IF(A5="",0,INDIRECT("'Récaptitulatif Loyer Paris'!"&amp;ADDRESS(MATCH(A5,'Récapitulatif  Loyer PARIS 2018'!$A:$A,0),MATCH($A$1,'Récapitulatif  Loyer PARIS 2018'!$1:$1,0)+1,4))),0)</f>
        <v>0</v>
      </c>
      <c r="H5" s="91">
        <f ca="1">IFERROR(IF(A5="",0,INDIRECT("'Récaptitulatif Loyer Paris'!"&amp;ADDRESS(MATCH(A5,'Récapitulatif  Loyer PARIS 2018'!$A:$A,0),MATCH($A$1,'Récapitulatif  Loyer PARIS 2018'!$1:$1,0),4))),0)</f>
        <v>0</v>
      </c>
      <c r="I5" s="43">
        <f t="shared" ca="1" si="3"/>
        <v>1339.4</v>
      </c>
      <c r="J5" s="44">
        <f t="shared" ca="1" si="4"/>
        <v>1</v>
      </c>
      <c r="K5" s="45" t="str">
        <f t="shared" ca="1" si="5"/>
        <v/>
      </c>
    </row>
    <row r="6" spans="1:11" ht="20.100000000000001" customHeight="1">
      <c r="A6" t="str">
        <f t="array" aca="1" ref="A6" ca="1">IFERROR(INDEX('Récaptitulatif Résa PARIS 2018'!$A$2:INDIRECT("'Récaptitulatif Résa PARIS 2018'!A"&amp;TEXT(LastR2,"0")), MATCH(0, COUNTIF($A$2:$A5, 'Récaptitulatif Résa PARIS 2018'!$A$2:INDIRECT("'Récaptitulatif Résa PARIS 2018'!A"&amp;TEXT(LastR2,"0")))+('Récaptitulatif Résa PARIS 2018'!$F$2:INDIRECT("'Récaptitulatif Résa PARIS 2018'!F"&amp;TEXT(LastR2,"0"))&lt;&gt;$A$1), 0), COLUMN(A4)),"")</f>
        <v>CFT</v>
      </c>
      <c r="B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848.3</v>
      </c>
      <c r="C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6" s="43">
        <f ca="1">IF(OR($A6="",$A6=0),0,SUMPRODUCT((('Récaptitulatif Résa PARIS 2018'!$A$2:INDIRECT("'Récaptitulatif Résa PARIS 2018'!A"&amp;TEXT(LastR2,"0")))=$A6)*(('Récaptitulatif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6" s="43">
        <f ca="1">IFERROR(IF(A6="",0,INDIRECT("'Récaptitulatif Loyer Paris'!"&amp;ADDRESS(MATCH(A6,'Récapitulatif  Loyer PARIS 2018'!$A:$A,0),MATCH($A$1,'Récapitulatif  Loyer PARIS 2018'!$1:$1,0)+1,4))),0)</f>
        <v>0</v>
      </c>
      <c r="H6" s="91">
        <f ca="1">IFERROR(IF(A6="",0,INDIRECT("'Récaptitulatif Loyer Paris'!"&amp;ADDRESS(MATCH(A6,'Récapitulatif  Loyer PARIS 2018'!$A:$A,0),MATCH($A$1,'Récapitulatif  Loyer PARIS 2018'!$1:$1,0),4))),0)</f>
        <v>0</v>
      </c>
      <c r="I6" s="43">
        <f t="shared" ca="1" si="3"/>
        <v>848.3</v>
      </c>
      <c r="J6" s="44">
        <f t="shared" ca="1" si="4"/>
        <v>1</v>
      </c>
      <c r="K6" s="45" t="str">
        <f t="shared" ca="1" si="5"/>
        <v/>
      </c>
    </row>
    <row r="7" spans="1:11" ht="20.100000000000001" customHeight="1">
      <c r="A7" t="str">
        <f t="array" aca="1" ref="A7" ca="1">IFERROR(INDEX('Récaptitulatif Résa PARIS 2018'!$A$2:INDIRECT("'Récaptitulatif Résa PARIS 2018'!A"&amp;TEXT(LastR2,"0")), MATCH(0, COUNTIF($A$2:$A6, 'Récaptitulatif Résa PARIS 2018'!$A$2:INDIRECT("'Récaptitulatif Résa PARIS 2018'!A"&amp;TEXT(LastR2,"0")))+('Récaptitulatif Résa PARIS 2018'!$F$2:INDIRECT("'Récaptitulatif Résa PARIS 2018'!F"&amp;TEXT(LastR2,"0"))&lt;&gt;$A$1), 0), COLUMN(A5)),"")</f>
        <v>LE</v>
      </c>
      <c r="B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1001</v>
      </c>
      <c r="C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7" s="43">
        <f ca="1">IF(OR($A7="",$A7=0),0,SUMPRODUCT((('Récaptitulatif Résa PARIS 2018'!$A$2:INDIRECT("'Récaptitulatif Résa PARIS 2018'!A"&amp;TEXT(LastR2,"0")))=$A7)*(('Récaptitulatif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7" s="43">
        <f ca="1">IFERROR(IF(A7="",0,INDIRECT("'Récaptitulatif Loyer Paris'!"&amp;ADDRESS(MATCH(A7,'Récapitulatif  Loyer PARIS 2018'!$A:$A,0),MATCH($A$1,'Récapitulatif  Loyer PARIS 2018'!$1:$1,0)+1,4))),0)</f>
        <v>0</v>
      </c>
      <c r="H7" s="91">
        <f ca="1">IFERROR(IF(A7="",0,INDIRECT("'Récaptitulatif Loyer Paris'!"&amp;ADDRESS(MATCH(A7,'Récapitulatif  Loyer PARIS 2018'!$A:$A,0),MATCH($A$1,'Récapitulatif  Loyer PARIS 2018'!$1:$1,0),4))),0)</f>
        <v>0</v>
      </c>
      <c r="I7" s="43">
        <f t="shared" ref="I7:I15" ca="1" si="6">B7-G7</f>
        <v>1001</v>
      </c>
      <c r="J7" s="44">
        <f t="shared" ref="J7:J15" ca="1" si="7">IFERROR(I7/B7,"")</f>
        <v>1</v>
      </c>
      <c r="K7" s="45" t="str">
        <f t="shared" ref="K7:K15" ca="1" si="8">IFERROR(F7/H7,"")</f>
        <v/>
      </c>
    </row>
    <row r="8" spans="1:11" ht="20.100000000000001" customHeight="1">
      <c r="A8" t="str">
        <f t="array" aca="1" ref="A8" ca="1">IFERROR(INDEX('Récaptitulatif Résa PARIS 2018'!$A$2:INDIRECT("'Récaptitulatif Résa PARIS 2018'!A"&amp;TEXT(LastR2,"0")), MATCH(0, COUNTIF($A$2:$A7, 'Récaptitulatif Résa PARIS 2018'!$A$2:INDIRECT("'Récaptitulatif Résa PARIS 2018'!A"&amp;TEXT(LastR2,"0")))+('Récaptitulatif Résa PARIS 2018'!$F$2:INDIRECT("'Récaptitulatif Résa PARIS 2018'!F"&amp;TEXT(LastR2,"0"))&lt;&gt;$A$1), 0), COLUMN(A6)),"")</f>
        <v>VR</v>
      </c>
      <c r="B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974</v>
      </c>
      <c r="C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8" s="43">
        <f ca="1">IF(OR($A8="",$A8=0),0,SUMPRODUCT((('Récaptitulatif Résa PARIS 2018'!$A$2:INDIRECT("'Récaptitulatif Résa PARIS 2018'!A"&amp;TEXT(LastR2,"0")))=$A8)*(('Récaptitulatif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8" s="43">
        <f ca="1">IFERROR(IF(A8="",0,INDIRECT("'Récaptitulatif Loyer Paris'!"&amp;ADDRESS(MATCH(A8,'Récapitulatif  Loyer PARIS 2018'!$A:$A,0),MATCH($A$1,'Récapitulatif  Loyer PARIS 2018'!$1:$1,0)+1,4))),0)</f>
        <v>0</v>
      </c>
      <c r="H8" s="91">
        <f ca="1">IFERROR(IF(A8="",0,INDIRECT("'Récaptitulatif Loyer Paris'!"&amp;ADDRESS(MATCH(A8,'Récapitulatif  Loyer PARIS 2018'!$A:$A,0),MATCH($A$1,'Récapitulatif  Loyer PARIS 2018'!$1:$1,0),4))),0)</f>
        <v>0</v>
      </c>
      <c r="I8" s="43">
        <f t="shared" ca="1" si="6"/>
        <v>974</v>
      </c>
      <c r="J8" s="44">
        <f t="shared" ca="1" si="7"/>
        <v>1</v>
      </c>
      <c r="K8" s="45" t="str">
        <f t="shared" ca="1" si="8"/>
        <v/>
      </c>
    </row>
    <row r="9" spans="1:11" ht="20.100000000000001" customHeight="1">
      <c r="A9" t="str">
        <f t="array" aca="1" ref="A9" ca="1">IFERROR(INDEX('Récaptitulatif Résa PARIS 2018'!$A$2:INDIRECT("'Récaptitulatif Résa PARIS 2018'!A"&amp;TEXT(LastR2,"0")), MATCH(0, COUNTIF($A$2:$A8, 'Récaptitulatif Résa PARIS 2018'!$A$2:INDIRECT("'Récaptitulatif Résa PARIS 2018'!A"&amp;TEXT(LastR2,"0")))+('Récaptitulatif Résa PARIS 2018'!$F$2:INDIRECT("'Récaptitulatif Résa PARIS 2018'!F"&amp;TEXT(LastR2,"0"))&lt;&gt;$A$1), 0), COLUMN(A7)),"")</f>
        <v>SA</v>
      </c>
      <c r="B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1360</v>
      </c>
      <c r="C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9" s="43">
        <f ca="1">IF(OR($A9="",$A9=0),0,SUMPRODUCT((('Récaptitulatif Résa PARIS 2018'!$A$2:INDIRECT("'Récaptitulatif Résa PARIS 2018'!A"&amp;TEXT(LastR2,"0")))=$A9)*(('Récaptitulatif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9" s="43">
        <f ca="1">IFERROR(IF(A9="",0,INDIRECT("'Récaptitulatif Loyer Paris'!"&amp;ADDRESS(MATCH(A9,'Récapitulatif  Loyer PARIS 2018'!$A:$A,0),MATCH($A$1,'Récapitulatif  Loyer PARIS 2018'!$1:$1,0)+1,4))),0)</f>
        <v>0</v>
      </c>
      <c r="H9" s="91">
        <f ca="1">IFERROR(IF(A9="",0,INDIRECT("'Récaptitulatif Loyer Paris'!"&amp;ADDRESS(MATCH(A9,'Récapitulatif  Loyer PARIS 2018'!$A:$A,0),MATCH($A$1,'Récapitulatif  Loyer PARIS 2018'!$1:$1,0),4))),0)</f>
        <v>0</v>
      </c>
      <c r="I9" s="43">
        <f t="shared" ca="1" si="6"/>
        <v>1360</v>
      </c>
      <c r="J9" s="44">
        <f t="shared" ca="1" si="7"/>
        <v>1</v>
      </c>
      <c r="K9" s="45" t="str">
        <f t="shared" ca="1" si="8"/>
        <v/>
      </c>
    </row>
    <row r="10" spans="1:11" ht="20.100000000000001" customHeight="1">
      <c r="A10" t="str">
        <f t="array" aca="1" ref="A10" ca="1">IFERROR(INDEX('Récaptitulatif Résa PARIS 2018'!$A$2:INDIRECT("'Récaptitulatif Résa PARIS 2018'!A"&amp;TEXT(LastR2,"0")), MATCH(0, COUNTIF($A$2:$A9, 'Récaptitulatif Résa PARIS 2018'!$A$2:INDIRECT("'Récaptitulatif Résa PARIS 2018'!A"&amp;TEXT(LastR2,"0")))+('Récaptitulatif Résa PARIS 2018'!$F$2:INDIRECT("'Récaptitulatif Résa PARIS 2018'!F"&amp;TEXT(LastR2,"0"))&lt;&gt;$A$1), 0), COLUMN(A8)),"")</f>
        <v>CE</v>
      </c>
      <c r="B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759</v>
      </c>
      <c r="C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200</v>
      </c>
      <c r="D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0" s="43">
        <f ca="1">IF(OR($A10="",$A10=0),0,SUMPRODUCT((('Récaptitulatif Résa PARIS 2018'!$A$2:INDIRECT("'Récaptitulatif Résa PARIS 2018'!A"&amp;TEXT(LastR2,"0")))=$A10)*(('Récaptitulatif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0" s="43">
        <f ca="1">IFERROR(IF(A10="",0,INDIRECT("'Récaptitulatif Loyer Paris'!"&amp;ADDRESS(MATCH(A10,'Récapitulatif  Loyer PARIS 2018'!$A:$A,0),MATCH($A$1,'Récapitulatif  Loyer PARIS 2018'!$1:$1,0)+1,4))),0)</f>
        <v>0</v>
      </c>
      <c r="H10" s="91">
        <f ca="1">IFERROR(IF(A10="",0,INDIRECT("'Récaptitulatif Loyer Paris'!"&amp;ADDRESS(MATCH(A10,'Récapitulatif  Loyer PARIS 2018'!$A:$A,0),MATCH($A$1,'Récapitulatif  Loyer PARIS 2018'!$1:$1,0),4))),0)</f>
        <v>0</v>
      </c>
      <c r="I10" s="43">
        <f t="shared" ca="1" si="6"/>
        <v>759</v>
      </c>
      <c r="J10" s="44">
        <f t="shared" ca="1" si="7"/>
        <v>1</v>
      </c>
      <c r="K10" s="45" t="str">
        <f t="shared" ca="1" si="8"/>
        <v/>
      </c>
    </row>
    <row r="11" spans="1:11" ht="20.100000000000001" customHeight="1">
      <c r="A11" t="str">
        <f t="array" aca="1" ref="A11" ca="1">IFERROR(INDEX('Récaptitulatif Résa PARIS 2018'!$A$2:INDIRECT("'Récaptitulatif Résa PARIS 2018'!A"&amp;TEXT(LastR2,"0")), MATCH(0, COUNTIF($A$2:$A10, 'Récaptitulatif Résa PARIS 2018'!$A$2:INDIRECT("'Récaptitulatif Résa PARIS 2018'!A"&amp;TEXT(LastR2,"0")))+('Récaptitulatif Résa PARIS 2018'!$F$2:INDIRECT("'Récaptitulatif Résa PARIS 2018'!F"&amp;TEXT(LastR2,"0"))&lt;&gt;$A$1), 0), COLUMN(A9)),"")</f>
        <v>LN</v>
      </c>
      <c r="B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281</v>
      </c>
      <c r="C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1" s="43">
        <f ca="1">IF(OR($A11="",$A11=0),0,SUMPRODUCT((('Récaptitulatif Résa PARIS 2018'!$A$2:INDIRECT("'Récaptitulatif Résa PARIS 2018'!A"&amp;TEXT(LastR2,"0")))=$A11)*(('Récaptitulatif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1" s="43">
        <f ca="1">IFERROR(IF(A11="",0,INDIRECT("'Récaptitulatif Loyer Paris'!"&amp;ADDRESS(MATCH(A11,'Récapitulatif  Loyer PARIS 2018'!$A:$A,0),MATCH($A$1,'Récapitulatif  Loyer PARIS 2018'!$1:$1,0)+1,4))),0)</f>
        <v>0</v>
      </c>
      <c r="H11" s="91">
        <f ca="1">IFERROR(IF(A11="",0,INDIRECT("'Récaptitulatif Loyer Paris'!"&amp;ADDRESS(MATCH(A11,'Récapitulatif  Loyer PARIS 2018'!$A:$A,0),MATCH($A$1,'Récapitulatif  Loyer PARIS 2018'!$1:$1,0),4))),0)</f>
        <v>0</v>
      </c>
      <c r="I11" s="43">
        <f t="shared" ca="1" si="6"/>
        <v>281</v>
      </c>
      <c r="J11" s="44">
        <f t="shared" ca="1" si="7"/>
        <v>1</v>
      </c>
      <c r="K11" s="45" t="str">
        <f t="shared" ca="1" si="8"/>
        <v/>
      </c>
    </row>
    <row r="12" spans="1:11" ht="20.100000000000001" customHeight="1">
      <c r="A12" t="str">
        <f t="array" aca="1" ref="A12" ca="1">IFERROR(INDEX('Récaptitulatif Résa PARIS 2018'!$A$2:INDIRECT("'Récaptitulatif Résa PARIS 2018'!A"&amp;TEXT(LastR2,"0")), MATCH(0, COUNTIF($A$2:$A11, 'Récaptitulatif Résa PARIS 2018'!$A$2:INDIRECT("'Récaptitulatif Résa PARIS 2018'!A"&amp;TEXT(LastR2,"0")))+('Récaptitulatif Résa PARIS 2018'!$F$2:INDIRECT("'Récaptitulatif Résa PARIS 2018'!F"&amp;TEXT(LastR2,"0"))&lt;&gt;$A$1), 0), COLUMN(A10)),"")</f>
        <v>DER</v>
      </c>
      <c r="B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200</v>
      </c>
      <c r="C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2" s="43">
        <f ca="1">IF(OR($A12="",$A12=0),0,SUMPRODUCT((('Récaptitulatif Résa PARIS 2018'!$A$2:INDIRECT("'Récaptitulatif Résa PARIS 2018'!A"&amp;TEXT(LastR2,"0")))=$A12)*(('Récaptitulatif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2" s="43">
        <f ca="1">IFERROR(IF(A12="",0,INDIRECT("'Récaptitulatif Loyer Paris'!"&amp;ADDRESS(MATCH(A12,'Récapitulatif  Loyer PARIS 2018'!$A:$A,0),MATCH($A$1,'Récapitulatif  Loyer PARIS 2018'!$1:$1,0)+1,4))),0)</f>
        <v>0</v>
      </c>
      <c r="H12" s="91">
        <f ca="1">IFERROR(IF(A12="",0,INDIRECT("'Récaptitulatif Loyer Paris'!"&amp;ADDRESS(MATCH(A12,'Récapitulatif  Loyer PARIS 2018'!$A:$A,0),MATCH($A$1,'Récapitulatif  Loyer PARIS 2018'!$1:$1,0),4))),0)</f>
        <v>0</v>
      </c>
      <c r="I12" s="43">
        <f t="shared" ca="1" si="6"/>
        <v>200</v>
      </c>
      <c r="J12" s="44">
        <f t="shared" ca="1" si="7"/>
        <v>1</v>
      </c>
      <c r="K12" s="45" t="str">
        <f t="shared" ca="1" si="8"/>
        <v/>
      </c>
    </row>
    <row r="13" spans="1:11" ht="20.100000000000001" customHeight="1">
      <c r="A13" t="str">
        <f t="array" aca="1" ref="A13" ca="1">IFERROR(INDEX('Récaptitulatif Résa PARIS 2018'!$A$2:INDIRECT("'Récaptitulatif Résa PARIS 2018'!A"&amp;TEXT(LastR2,"0")), MATCH(0, COUNTIF($A$2:$A12, 'Récaptitulatif Résa PARIS 2018'!$A$2:INDIRECT("'Récaptitulatif Résa PARIS 2018'!A"&amp;TEXT(LastR2,"0")))+('Récaptitulatif Résa PARIS 2018'!$F$2:INDIRECT("'Récaptitulatif Résa PARIS 2018'!F"&amp;TEXT(LastR2,"0"))&lt;&gt;$A$1), 0), COLUMN(A11)),"")</f>
        <v/>
      </c>
      <c r="B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3" s="43">
        <f ca="1">IF(OR($A13="",$A13=0),0,SUMPRODUCT((('Récaptitulatif Résa PARIS 2018'!$A$2:INDIRECT("'Récaptitulatif Résa PARIS 2018'!A"&amp;TEXT(LastR2,"0")))=$A13)*(('Récaptitulatif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3" s="43">
        <f ca="1">IFERROR(IF(A13="",0,INDIRECT("'Récaptitulatif Loyer Paris'!"&amp;ADDRESS(MATCH(A13,'Récapitulatif  Loyer PARIS 2018'!$A:$A,0),MATCH($A$1,'Récapitulatif  Loyer PARIS 2018'!$1:$1,0)+1,4))),0)</f>
        <v>0</v>
      </c>
      <c r="H13" s="91">
        <f ca="1">IFERROR(IF(A13="",0,INDIRECT("'Récaptitulatif Loyer Paris'!"&amp;ADDRESS(MATCH(A13,'Récapitulatif  Loyer PARIS 2018'!$A:$A,0),MATCH($A$1,'Récapitulatif  Loyer PARIS 2018'!$1:$1,0),4))),0)</f>
        <v>0</v>
      </c>
      <c r="I13" s="43">
        <f t="shared" ca="1" si="6"/>
        <v>0</v>
      </c>
      <c r="J13" s="44" t="str">
        <f t="shared" ca="1" si="7"/>
        <v/>
      </c>
      <c r="K13" s="45" t="str">
        <f t="shared" ca="1" si="8"/>
        <v/>
      </c>
    </row>
    <row r="14" spans="1:11" ht="20.100000000000001" customHeight="1">
      <c r="A14" t="str">
        <f t="array" aca="1" ref="A14" ca="1">IFERROR(INDEX('Récaptitulatif Résa PARIS 2018'!$A$2:INDIRECT("'Récaptitulatif Résa PARIS 2018'!A"&amp;TEXT(LastR2,"0")), MATCH(0, COUNTIF($A$2:$A13, 'Récaptitulatif Résa PARIS 2018'!$A$2:INDIRECT("'Récaptitulatif Résa PARIS 2018'!A"&amp;TEXT(LastR2,"0")))+('Récaptitulatif Résa PARIS 2018'!$F$2:INDIRECT("'Récaptitulatif Résa PARIS 2018'!F"&amp;TEXT(LastR2,"0"))&lt;&gt;$A$1), 0), COLUMN(A12)),"")</f>
        <v/>
      </c>
      <c r="B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4" s="43">
        <f ca="1">IF(OR($A14="",$A14=0),0,SUMPRODUCT((('Récaptitulatif Résa PARIS 2018'!$A$2:INDIRECT("'Récaptitulatif Résa PARIS 2018'!A"&amp;TEXT(LastR2,"0")))=$A14)*(('Récaptitulatif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4" s="43">
        <f ca="1">IFERROR(IF(A14="",0,INDIRECT("'Récaptitulatif Loyer Paris'!"&amp;ADDRESS(MATCH(A14,'Récapitulatif  Loyer PARIS 2018'!$A:$A,0),MATCH($A$1,'Récapitulatif  Loyer PARIS 2018'!$1:$1,0)+1,4))),0)</f>
        <v>0</v>
      </c>
      <c r="H14" s="91">
        <f ca="1">IFERROR(IF(A14="",0,INDIRECT("'Récaptitulatif Loyer Paris'!"&amp;ADDRESS(MATCH(A14,'Récapitulatif  Loyer PARIS 2018'!$A:$A,0),MATCH($A$1,'Récapitulatif  Loyer PARIS 2018'!$1:$1,0),4))),0)</f>
        <v>0</v>
      </c>
      <c r="I14" s="43">
        <f t="shared" ca="1" si="6"/>
        <v>0</v>
      </c>
      <c r="J14" s="44" t="str">
        <f t="shared" ca="1" si="7"/>
        <v/>
      </c>
      <c r="K14" s="45" t="str">
        <f t="shared" ca="1" si="8"/>
        <v/>
      </c>
    </row>
    <row r="15" spans="1:11" ht="20.100000000000001" customHeight="1">
      <c r="A15" t="str">
        <f t="array" aca="1" ref="A15" ca="1">IFERROR(INDEX('Récaptitulatif Résa PARIS 2018'!$A$2:INDIRECT("'Récaptitulatif Résa PARIS 2018'!A"&amp;TEXT(LastR2,"0")), MATCH(0, COUNTIF($A$2:$A14, 'Récaptitulatif Résa PARIS 2018'!$A$2:INDIRECT("'Récaptitulatif Résa PARIS 2018'!A"&amp;TEXT(LastR2,"0")))+('Récaptitulatif Résa PARIS 2018'!$F$2:INDIRECT("'Récaptitulatif Résa PARIS 2018'!F"&amp;TEXT(LastR2,"0"))&lt;&gt;$A$1), 0), COLUMN(A13)),"")</f>
        <v/>
      </c>
      <c r="B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5" s="43">
        <f ca="1">IF(OR($A15="",$A15=0),0,SUMPRODUCT((('Récaptitulatif Résa PARIS 2018'!$A$2:INDIRECT("'Récaptitulatif Résa PARIS 2018'!A"&amp;TEXT(LastR2,"0")))=$A15)*(('Récaptitulatif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5" s="43">
        <f ca="1">IFERROR(IF(A15="",0,INDIRECT("'Récaptitulatif Loyer Paris'!"&amp;ADDRESS(MATCH(A15,'Récapitulatif  Loyer PARIS 2018'!$A:$A,0),MATCH($A$1,'Récapitulatif  Loyer PARIS 2018'!$1:$1,0)+1,4))),0)</f>
        <v>0</v>
      </c>
      <c r="H15" s="91">
        <f ca="1">IFERROR(IF(A15="",0,INDIRECT("'Récaptitulatif Loyer Paris'!"&amp;ADDRESS(MATCH(A15,'Récapitulatif  Loyer PARIS 2018'!$A:$A,0),MATCH($A$1,'Récapitulatif  Loyer PARIS 2018'!$1:$1,0),4))),0)</f>
        <v>0</v>
      </c>
      <c r="I15" s="43">
        <f t="shared" ca="1" si="6"/>
        <v>0</v>
      </c>
      <c r="J15" s="44" t="str">
        <f t="shared" ca="1" si="7"/>
        <v/>
      </c>
      <c r="K15" s="45" t="str">
        <f t="shared" ca="1" si="8"/>
        <v/>
      </c>
    </row>
    <row r="16" spans="1:11" ht="20.100000000000001" customHeight="1">
      <c r="A16" t="str">
        <f t="array" aca="1" ref="A16" ca="1">IFERROR(INDEX('Récaptitulatif Résa PARIS 2018'!$A$2:INDIRECT("'Récaptitulatif Résa PARIS 2018'!A"&amp;TEXT(LastR2,"0")), MATCH(0, COUNTIF($A$2:$A15, 'Récaptitulatif Résa PARIS 2018'!$A$2:INDIRECT("'Récaptitulatif Résa PARIS 2018'!A"&amp;TEXT(LastR2,"0")))+('Récaptitulatif Résa PARIS 2018'!$F$2:INDIRECT("'Récaptitulatif Résa PARIS 2018'!F"&amp;TEXT(LastR2,"0"))&lt;&gt;$A$1), 0), COLUMN(A14)),"")</f>
        <v/>
      </c>
      <c r="B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6" s="43">
        <f ca="1">IF(OR($A16="",$A16=0),0,SUMPRODUCT((('Récaptitulatif Résa PARIS 2018'!$A$2:INDIRECT("'Récaptitulatif Résa PARIS 2018'!A"&amp;TEXT(LastR2,"0")))=$A16)*(('Récaptitulatif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6" s="43">
        <f ca="1">IFERROR(IF(A16="",0,INDIRECT("'Récaptitulatif Loyer Paris'!"&amp;ADDRESS(MATCH(A16,'Récapitulatif  Loyer PARIS 2018'!$A:$A,0),MATCH($A$1,'Récapitulatif  Loyer PARIS 2018'!$1:$1,0)+1,4))),0)</f>
        <v>0</v>
      </c>
      <c r="H16" s="91">
        <f ca="1">IFERROR(IF(A16="",0,INDIRECT("'Récaptitulatif Loyer Paris'!"&amp;ADDRESS(MATCH(A16,'Récapitulatif  Loyer PARIS 2018'!$A:$A,0),MATCH($A$1,'Récapitulatif  Loyer PARIS 2018'!$1:$1,0),4))),0)</f>
        <v>0</v>
      </c>
      <c r="I16" s="43">
        <f t="shared" ref="I16:I20" ca="1" si="9">B16-G16</f>
        <v>0</v>
      </c>
      <c r="J16" s="44" t="str">
        <f t="shared" ref="J16:J20" ca="1" si="10">IFERROR(I16/B16,"")</f>
        <v/>
      </c>
      <c r="K16" s="45" t="str">
        <f t="shared" ref="K16:K20" ca="1" si="11">IFERROR(F16/H16,"")</f>
        <v/>
      </c>
    </row>
    <row r="17" spans="1:11" ht="20.100000000000001" customHeight="1">
      <c r="A17" t="str">
        <f t="array" aca="1" ref="A17" ca="1">IFERROR(INDEX('Récaptitulatif Résa PARIS 2018'!$A$2:INDIRECT("'Récaptitulatif Résa PARIS 2018'!A"&amp;TEXT(LastR2,"0")), MATCH(0, COUNTIF($A$2:$A16, 'Récaptitulatif Résa PARIS 2018'!$A$2:INDIRECT("'Récaptitulatif Résa PARIS 2018'!A"&amp;TEXT(LastR2,"0")))+('Récaptitulatif Résa PARIS 2018'!$F$2:INDIRECT("'Récaptitulatif Résa PARIS 2018'!F"&amp;TEXT(LastR2,"0"))&lt;&gt;$A$1), 0), COLUMN(A15)),"")</f>
        <v/>
      </c>
      <c r="B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7" s="43">
        <f ca="1">IF(OR($A17="",$A17=0),0,SUMPRODUCT((('Récaptitulatif Résa PARIS 2018'!$A$2:INDIRECT("'Récaptitulatif Résa PARIS 2018'!A"&amp;TEXT(LastR2,"0")))=$A17)*(('Récaptitulatif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7" s="43">
        <f ca="1">IFERROR(IF(A17="",0,INDIRECT("'Récaptitulatif Loyer Paris'!"&amp;ADDRESS(MATCH(A17,'Récapitulatif  Loyer PARIS 2018'!$A:$A,0),MATCH($A$1,'Récapitulatif  Loyer PARIS 2018'!$1:$1,0)+1,4))),0)</f>
        <v>0</v>
      </c>
      <c r="H17" s="91">
        <f ca="1">IFERROR(IF(A17="",0,INDIRECT("'Récaptitulatif Loyer Paris'!"&amp;ADDRESS(MATCH(A17,'Récapitulatif  Loyer PARIS 2018'!$A:$A,0),MATCH($A$1,'Récapitulatif  Loyer PARIS 2018'!$1:$1,0),4))),0)</f>
        <v>0</v>
      </c>
      <c r="I17" s="43">
        <f t="shared" ca="1" si="9"/>
        <v>0</v>
      </c>
      <c r="J17" s="44" t="str">
        <f t="shared" ca="1" si="10"/>
        <v/>
      </c>
      <c r="K17" s="45" t="str">
        <f t="shared" ca="1" si="11"/>
        <v/>
      </c>
    </row>
    <row r="18" spans="1:11" ht="20.100000000000001" customHeight="1">
      <c r="A18" t="str">
        <f t="array" aca="1" ref="A18" ca="1">IFERROR(INDEX('Récaptitulatif Résa PARIS 2018'!$A$2:INDIRECT("'Récaptitulatif Résa PARIS 2018'!A"&amp;TEXT(LastR2,"0")), MATCH(0, COUNTIF($A$2:$A17, 'Récaptitulatif Résa PARIS 2018'!$A$2:INDIRECT("'Récaptitulatif Résa PARIS 2018'!A"&amp;TEXT(LastR2,"0")))+('Récaptitulatif Résa PARIS 2018'!$F$2:INDIRECT("'Récaptitulatif Résa PARIS 2018'!F"&amp;TEXT(LastR2,"0"))&lt;&gt;$A$1), 0), COLUMN(A16)),"")</f>
        <v/>
      </c>
      <c r="B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8" s="43">
        <f ca="1">IF(OR($A18="",$A18=0),0,SUMPRODUCT((('Récaptitulatif Résa PARIS 2018'!$A$2:INDIRECT("'Récaptitulatif Résa PARIS 2018'!A"&amp;TEXT(LastR2,"0")))=$A18)*(('Récaptitulatif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8" s="43">
        <f ca="1">IFERROR(IF(A18="",0,INDIRECT("'Récaptitulatif Loyer Paris'!"&amp;ADDRESS(MATCH(A18,'Récapitulatif  Loyer PARIS 2018'!$A:$A,0),MATCH($A$1,'Récapitulatif  Loyer PARIS 2018'!$1:$1,0)+1,4))),0)</f>
        <v>0</v>
      </c>
      <c r="H18" s="91">
        <f ca="1">IFERROR(IF(A18="",0,INDIRECT("'Récaptitulatif Loyer Paris'!"&amp;ADDRESS(MATCH(A18,'Récapitulatif  Loyer PARIS 2018'!$A:$A,0),MATCH($A$1,'Récapitulatif  Loyer PARIS 2018'!$1:$1,0),4))),0)</f>
        <v>0</v>
      </c>
      <c r="I18" s="43">
        <f t="shared" ca="1" si="9"/>
        <v>0</v>
      </c>
      <c r="J18" s="44" t="str">
        <f t="shared" ca="1" si="10"/>
        <v/>
      </c>
      <c r="K18" s="45" t="str">
        <f t="shared" ca="1" si="11"/>
        <v/>
      </c>
    </row>
    <row r="19" spans="1:11" ht="20.100000000000001" customHeight="1">
      <c r="A19" t="str">
        <f t="array" aca="1" ref="A19" ca="1">IFERROR(INDEX('Récaptitulatif Résa PARIS 2018'!$A$2:INDIRECT("'Récaptitulatif Résa PARIS 2018'!A"&amp;TEXT(LastR2,"0")), MATCH(0, COUNTIF($A$2:$A18, 'Récaptitulatif Résa PARIS 2018'!$A$2:INDIRECT("'Récaptitulatif Résa PARIS 2018'!A"&amp;TEXT(LastR2,"0")))+('Récaptitulatif Résa PARIS 2018'!$F$2:INDIRECT("'Récaptitulatif Résa PARIS 2018'!F"&amp;TEXT(LastR2,"0"))&lt;&gt;$A$1), 0), COLUMN(A17)),"")</f>
        <v/>
      </c>
      <c r="B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19" s="43">
        <f ca="1">IF(OR($A19="",$A19=0),0,SUMPRODUCT((('Récaptitulatif Résa PARIS 2018'!$A$2:INDIRECT("'Récaptitulatif Résa PARIS 2018'!A"&amp;TEXT(LastR2,"0")))=$A19)*(('Récaptitulatif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19" s="43">
        <f ca="1">IFERROR(IF(A19="",0,INDIRECT("'Récaptitulatif Loyer Paris'!"&amp;ADDRESS(MATCH(A19,'Récapitulatif  Loyer PARIS 2018'!$A:$A,0),MATCH($A$1,'Récapitulatif  Loyer PARIS 2018'!$1:$1,0)+1,4))),0)</f>
        <v>0</v>
      </c>
      <c r="H19" s="91">
        <f ca="1">IFERROR(IF(A19="",0,INDIRECT("'Récaptitulatif Loyer Paris'!"&amp;ADDRESS(MATCH(A19,'Récapitulatif  Loyer PARIS 2018'!$A:$A,0),MATCH($A$1,'Récapitulatif  Loyer PARIS 2018'!$1:$1,0),4))),0)</f>
        <v>0</v>
      </c>
      <c r="I19" s="43">
        <f t="shared" ca="1" si="9"/>
        <v>0</v>
      </c>
      <c r="J19" s="44" t="str">
        <f t="shared" ca="1" si="10"/>
        <v/>
      </c>
      <c r="K19" s="45" t="str">
        <f t="shared" ca="1" si="11"/>
        <v/>
      </c>
    </row>
    <row r="20" spans="1:11" ht="20.100000000000001" customHeight="1">
      <c r="A20" t="str">
        <f t="array" aca="1" ref="A20" ca="1">IFERROR(INDEX('Récaptitulatif Résa PARIS 2018'!$A$2:INDIRECT("'Récaptitulatif Résa PARIS 2018'!A"&amp;TEXT(LastR2,"0")), MATCH(0, COUNTIF($A$2:$A19, 'Récaptitulatif Résa PARIS 2018'!$A$2:INDIRECT("'Récaptitulatif Résa PARIS 2018'!A"&amp;TEXT(LastR2,"0")))+('Récaptitulatif Résa PARIS 2018'!$F$2:INDIRECT("'Récaptitulatif Résa PARIS 2018'!F"&amp;TEXT(LastR2,"0"))&lt;&gt;$A$1), 0), COLUMN(A18)),"")</f>
        <v/>
      </c>
      <c r="B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2018'!B"&amp;TEXT(LastR2,"0")))=B$1)*(('Récaptitulatif Résa PARIS 2018'!$J$2:INDIRECT("'Récaptitulatif Résa PARIS 2018'!J"&amp;TEXT(LastR2,"0"))))))</f>
        <v>0</v>
      </c>
      <c r="C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2018'!B"&amp;TEXT(LastR2,"0")))=C$1)*(('Récaptitulatif Résa PARIS 2018'!$J$2:INDIRECT("'Récaptitulatif Résa PARIS 2018'!J"&amp;TEXT(LastR2,"0"))))))</f>
        <v>0</v>
      </c>
      <c r="D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2018'!B"&amp;TEXT(LastR2,"0")))=D$1)*(('Récaptitulatif Résa PARIS 2018'!$J$2:INDIRECT("'Récaptitulatif Résa PARIS 2018'!J"&amp;TEXT(LastR2,"0"))))))</f>
        <v>0</v>
      </c>
      <c r="E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2018'!B"&amp;TEXT(LastR2,"0")))=E$1)*(('Récaptitulatif Résa PARIS 2018'!$J$2:INDIRECT("'Récaptitulatif Résa PARIS 2018'!J"&amp;TEXT(LastR2,"0"))))))</f>
        <v>0</v>
      </c>
      <c r="F20" s="43">
        <f ca="1">IF(OR($A20="",$A20=0),0,SUMPRODUCT((('Récaptitulatif Résa PARIS 2018'!$A$2:INDIRECT("'Récaptitulatif Résa PARIS 2018'!A"&amp;TEXT(LastR2,"0")))=$A20)*(('Récaptitulatif Résa PARIS 2018'!$F$2:INDIRECT("'Récaptitulatif Résa PARIS 2018'!F"&amp;TEXT(LastR2,"0")))=$A$1)*(('Récaptitulatif Résa PARIS 2018'!$B$2:INDIRECT("'Récaptitulatif Résa PARIS 2018'!B"&amp;TEXT(LastR2,"0")))=F$1)*(('Récaptitulatif Résa PARIS 2018'!$J$2:INDIRECT("'Récaptitulatif Résa PARIS 2018'!J"&amp;TEXT(LastR2,"0"))))))</f>
        <v>0</v>
      </c>
      <c r="G20" s="43">
        <f ca="1">IFERROR(IF(A20="",0,INDIRECT("'Récaptitulatif Loyer Paris'!"&amp;ADDRESS(MATCH(A20,'Récapitulatif  Loyer PARIS 2018'!$A:$A,0),MATCH($A$1,'Récapitulatif  Loyer PARIS 2018'!$1:$1,0)+1,4))),0)</f>
        <v>0</v>
      </c>
      <c r="H20" s="91">
        <f ca="1">IFERROR(IF(A20="",0,INDIRECT("'Récaptitulatif Loyer Paris'!"&amp;ADDRESS(MATCH(A20,'Récapitulatif  Loyer PARIS 2018'!$A:$A,0),MATCH($A$1,'Récapitulatif  Loyer PARIS 2018'!$1:$1,0),4))),0)</f>
        <v>0</v>
      </c>
      <c r="I20" s="43">
        <f t="shared" ca="1" si="9"/>
        <v>0</v>
      </c>
      <c r="J20" s="44" t="str">
        <f t="shared" ca="1" si="10"/>
        <v/>
      </c>
      <c r="K20" s="45" t="str">
        <f t="shared" ca="1" si="11"/>
        <v/>
      </c>
    </row>
  </sheetData>
  <conditionalFormatting sqref="I1:I1048576">
    <cfRule type="cellIs" dxfId="6" priority="7" operator="between">
      <formula>200</formula>
      <formula>0</formula>
    </cfRule>
    <cfRule type="cellIs" dxfId="5" priority="8" operator="lessThan">
      <formula>0</formula>
    </cfRule>
  </conditionalFormatting>
  <conditionalFormatting sqref="I2:I20">
    <cfRule type="cellIs" dxfId="4" priority="6" operator="greaterThan">
      <formula>1000</formula>
    </cfRule>
  </conditionalFormatting>
  <conditionalFormatting sqref="I2:I20">
    <cfRule type="cellIs" dxfId="3" priority="5" operator="between">
      <formula>201</formula>
      <formula>1000</formula>
    </cfRule>
  </conditionalFormatting>
  <conditionalFormatting sqref="K1:K1048576">
    <cfRule type="cellIs" dxfId="2" priority="3" operator="between">
      <formula>0.51</formula>
      <formula>0.8</formula>
    </cfRule>
    <cfRule type="cellIs" dxfId="1" priority="4" operator="lessThan">
      <formula>50.01%</formula>
    </cfRule>
  </conditionalFormatting>
  <conditionalFormatting sqref="K2:K20">
    <cfRule type="cellIs" dxfId="0" priority="2" operator="greaterThan">
      <formula>0.805</formula>
    </cfRule>
  </conditionalFormatting>
  <dataValidations count="1">
    <dataValidation type="list" allowBlank="1" showInputMessage="1" showErrorMessage="1" sqref="A1">
      <formula1>Mois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/>
  <dimension ref="A2:B19"/>
  <sheetViews>
    <sheetView workbookViewId="0">
      <selection activeCell="A8" sqref="A8"/>
    </sheetView>
  </sheetViews>
  <sheetFormatPr defaultRowHeight="15"/>
  <cols>
    <col min="1" max="1" width="9.140625" style="99"/>
  </cols>
  <sheetData>
    <row r="2" spans="1:2" ht="23.25">
      <c r="B2" s="95" t="s">
        <v>131</v>
      </c>
    </row>
    <row r="3" spans="1:2" ht="23.25">
      <c r="B3" s="96"/>
    </row>
    <row r="4" spans="1:2" ht="23.25">
      <c r="A4" s="100" t="s">
        <v>56</v>
      </c>
      <c r="B4" s="95" t="s">
        <v>132</v>
      </c>
    </row>
    <row r="5" spans="1:2" ht="23.25">
      <c r="B5" s="96"/>
    </row>
    <row r="6" spans="1:2" ht="23.25">
      <c r="B6" s="95" t="s">
        <v>139</v>
      </c>
    </row>
    <row r="7" spans="1:2" ht="23.25">
      <c r="B7" s="96"/>
    </row>
    <row r="8" spans="1:2" ht="23.25">
      <c r="A8" s="103" t="s">
        <v>140</v>
      </c>
      <c r="B8" s="95" t="s">
        <v>133</v>
      </c>
    </row>
    <row r="9" spans="1:2" ht="23.25">
      <c r="B9" s="96"/>
    </row>
    <row r="10" spans="1:2" ht="23.25">
      <c r="B10" s="95" t="s">
        <v>138</v>
      </c>
    </row>
    <row r="11" spans="1:2" ht="23.25">
      <c r="B11" s="97"/>
    </row>
    <row r="12" spans="1:2" ht="23.25">
      <c r="B12" s="96"/>
    </row>
    <row r="13" spans="1:2" ht="23.25">
      <c r="A13" s="100" t="s">
        <v>56</v>
      </c>
      <c r="B13" s="95" t="s">
        <v>134</v>
      </c>
    </row>
    <row r="14" spans="1:2" ht="23.25">
      <c r="B14" s="96"/>
    </row>
    <row r="15" spans="1:2" ht="23.25">
      <c r="B15" s="95" t="s">
        <v>135</v>
      </c>
    </row>
    <row r="16" spans="1:2" ht="23.25">
      <c r="B16" s="96"/>
    </row>
    <row r="17" spans="1:2" ht="23.25">
      <c r="A17" s="100" t="s">
        <v>56</v>
      </c>
      <c r="B17" s="95" t="s">
        <v>136</v>
      </c>
    </row>
    <row r="18" spans="1:2" ht="23.25">
      <c r="B18" s="95"/>
    </row>
    <row r="19" spans="1:2" ht="23.25">
      <c r="B19" s="95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2</vt:i4>
      </vt:variant>
    </vt:vector>
  </HeadingPairs>
  <TitlesOfParts>
    <vt:vector size="8" baseType="lpstr">
      <vt:lpstr>Récapitulatif  Loyer PARIS 2018</vt:lpstr>
      <vt:lpstr>Récaptitulatif Résa PARIS 2018</vt:lpstr>
      <vt:lpstr>Comptabilité PARIS 2018</vt:lpstr>
      <vt:lpstr>Analyse Globale PARIS 2018 </vt:lpstr>
      <vt:lpstr>Analyse par appartement</vt:lpstr>
      <vt:lpstr>Questions</vt:lpstr>
      <vt:lpstr>Mois</vt:lpstr>
      <vt:lpstr>Types</vt:lpstr>
    </vt:vector>
  </TitlesOfParts>
  <Company>IUT PARIS DESCARTES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Smart Renting</dc:title>
  <dc:subject>KPI</dc:subject>
  <dc:creator>Vassoux Théo</dc:creator>
  <cp:lastModifiedBy>Carim</cp:lastModifiedBy>
  <dcterms:created xsi:type="dcterms:W3CDTF">2016-09-14T15:49:27Z</dcterms:created>
  <dcterms:modified xsi:type="dcterms:W3CDTF">2018-01-31T10:49:26Z</dcterms:modified>
  <cp:contentStatus>V1</cp:contentStatus>
</cp:coreProperties>
</file>