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28680" yWindow="-120" windowWidth="21720" windowHeight="13170"/>
  </bookViews>
  <sheets>
    <sheet name="Feuil1" sheetId="2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6" i="2"/>
  <c r="E15"/>
  <c r="E14"/>
  <c r="E13"/>
  <c r="E12"/>
  <c r="J16" l="1"/>
  <c r="J15"/>
  <c r="J14"/>
  <c r="J12"/>
  <c r="R7"/>
  <c r="N7"/>
  <c r="E7"/>
  <c r="J7" s="1"/>
  <c r="N6"/>
  <c r="E6"/>
  <c r="J6" s="1"/>
  <c r="N5"/>
  <c r="E5"/>
  <c r="J5" s="1"/>
  <c r="N4"/>
  <c r="E4"/>
  <c r="J4" s="1"/>
  <c r="N3"/>
  <c r="E3"/>
  <c r="J3" s="1"/>
  <c r="L13" l="1"/>
  <c r="J13"/>
  <c r="J18"/>
  <c r="K13"/>
  <c r="K14"/>
  <c r="K15"/>
  <c r="K16"/>
  <c r="K12"/>
  <c r="L16"/>
  <c r="M12"/>
  <c r="M13"/>
  <c r="L12"/>
  <c r="M14"/>
  <c r="L14"/>
  <c r="M15"/>
  <c r="L15"/>
  <c r="M16"/>
</calcChain>
</file>

<file path=xl/comments1.xml><?xml version="1.0" encoding="utf-8"?>
<comments xmlns="http://schemas.openxmlformats.org/spreadsheetml/2006/main">
  <authors>
    <author>Tinetri</author>
  </authors>
  <commentList>
    <comment ref="K11" authorId="0">
      <text>
        <r>
          <rPr>
            <sz val="9"/>
            <color indexed="81"/>
            <rFont val="Tahoma"/>
            <family val="2"/>
          </rPr>
          <t>En considérant que si on travaille de 21h à 23h, c'est obligatoirement le jour de début de travail.</t>
        </r>
      </text>
    </comment>
    <comment ref="M11" authorId="0">
      <text>
        <r>
          <rPr>
            <sz val="9"/>
            <color indexed="81"/>
            <rFont val="Tahoma"/>
            <family val="2"/>
          </rPr>
          <t>En considérant que si on travaille de 5h à 6h, c'est obligatoirement le jour de fin de travail</t>
        </r>
      </text>
    </comment>
  </commentList>
</comments>
</file>

<file path=xl/sharedStrings.xml><?xml version="1.0" encoding="utf-8"?>
<sst xmlns="http://schemas.openxmlformats.org/spreadsheetml/2006/main" count="42" uniqueCount="13">
  <si>
    <t>Du</t>
  </si>
  <si>
    <t>au</t>
  </si>
  <si>
    <t>Dort sur place</t>
  </si>
  <si>
    <t>Retour domicile</t>
  </si>
  <si>
    <t>Chauffeur</t>
  </si>
  <si>
    <t>x</t>
  </si>
  <si>
    <t>Total heures</t>
  </si>
  <si>
    <t>21h à 23h et 5h à 6h</t>
  </si>
  <si>
    <t>de 23h à 5h</t>
  </si>
  <si>
    <t>Dont heures 30%
21h-23h</t>
  </si>
  <si>
    <t>Dont heures 30%
5h-6h</t>
  </si>
  <si>
    <t>Dont heures 50%
23h-5h</t>
  </si>
  <si>
    <t>total heure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</si>
</sst>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hh]:mm"/>
  </numFmts>
  <fonts count="5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4" borderId="0" applyNumberFormat="0" applyBorder="0" applyAlignment="0" applyProtection="0"/>
    <xf numFmtId="0" fontId="3" fillId="5" borderId="0" applyNumberFormat="0" applyBorder="0" applyAlignment="0" applyProtection="0"/>
  </cellStyleXfs>
  <cellXfs count="23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9" fontId="0" fillId="0" borderId="0" xfId="0" applyNumberFormat="1"/>
    <xf numFmtId="0" fontId="0" fillId="2" borderId="0" xfId="0" applyFill="1" applyAlignment="1">
      <alignment wrapText="1"/>
    </xf>
    <xf numFmtId="164" fontId="0" fillId="2" borderId="0" xfId="0" applyNumberFormat="1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/>
    <xf numFmtId="164" fontId="0" fillId="2" borderId="0" xfId="0" applyNumberFormat="1" applyFill="1"/>
    <xf numFmtId="20" fontId="0" fillId="2" borderId="0" xfId="0" applyNumberFormat="1" applyFill="1"/>
    <xf numFmtId="0" fontId="0" fillId="2" borderId="0" xfId="0" applyFill="1" applyAlignment="1">
      <alignment horizontal="center"/>
    </xf>
    <xf numFmtId="20" fontId="2" fillId="3" borderId="0" xfId="1" applyNumberFormat="1" applyFill="1"/>
    <xf numFmtId="165" fontId="0" fillId="0" borderId="0" xfId="0" applyNumberFormat="1"/>
    <xf numFmtId="165" fontId="4" fillId="0" borderId="0" xfId="0" applyNumberFormat="1" applyFont="1" applyAlignment="1">
      <alignment horizontal="center"/>
    </xf>
    <xf numFmtId="165" fontId="4" fillId="3" borderId="0" xfId="0" applyNumberFormat="1" applyFont="1" applyFill="1" applyAlignment="1">
      <alignment horizontal="center"/>
    </xf>
    <xf numFmtId="20" fontId="0" fillId="0" borderId="0" xfId="0" applyNumberFormat="1" applyFill="1" applyAlignment="1">
      <alignment horizontal="center"/>
    </xf>
    <xf numFmtId="20" fontId="3" fillId="0" borderId="0" xfId="2" applyNumberFormat="1" applyFill="1" applyAlignment="1">
      <alignment horizontal="center"/>
    </xf>
    <xf numFmtId="20" fontId="0" fillId="0" borderId="0" xfId="0" applyNumberFormat="1" applyFill="1"/>
    <xf numFmtId="0" fontId="0" fillId="0" borderId="0" xfId="0" applyFill="1"/>
    <xf numFmtId="20" fontId="0" fillId="0" borderId="0" xfId="0" applyNumberFormat="1" applyAlignment="1">
      <alignment horizontal="center"/>
    </xf>
  </cellXfs>
  <cellStyles count="3">
    <cellStyle name="Good" xfId="1" builtinId="26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S18"/>
  <sheetViews>
    <sheetView tabSelected="1" workbookViewId="0">
      <selection activeCell="J18" sqref="J18"/>
    </sheetView>
  </sheetViews>
  <sheetFormatPr defaultColWidth="11.42578125" defaultRowHeight="15"/>
  <cols>
    <col min="1" max="1" width="3.42578125" bestFit="1" customWidth="1"/>
    <col min="2" max="2" width="24" style="2" bestFit="1" customWidth="1"/>
    <col min="3" max="3" width="6.7109375" customWidth="1"/>
    <col min="4" max="4" width="4.42578125" customWidth="1"/>
    <col min="5" max="5" width="24" style="2" bestFit="1" customWidth="1"/>
    <col min="6" max="6" width="7.7109375" customWidth="1"/>
    <col min="7" max="7" width="8.42578125" style="3" bestFit="1" customWidth="1"/>
    <col min="8" max="8" width="8.7109375" style="3" bestFit="1" customWidth="1"/>
    <col min="9" max="9" width="9.85546875" bestFit="1" customWidth="1"/>
    <col min="10" max="10" width="11.42578125" style="3"/>
    <col min="12" max="13" width="13.140625" customWidth="1"/>
    <col min="14" max="14" width="13" customWidth="1"/>
    <col min="15" max="15" width="12.7109375" customWidth="1"/>
  </cols>
  <sheetData>
    <row r="2" spans="1:19" s="4" customFormat="1" ht="45">
      <c r="A2" s="7"/>
      <c r="B2" s="8"/>
      <c r="C2" s="7"/>
      <c r="D2" s="7"/>
      <c r="E2" s="8"/>
      <c r="F2" s="7"/>
      <c r="G2" s="9" t="s">
        <v>2</v>
      </c>
      <c r="H2" s="9" t="s">
        <v>3</v>
      </c>
      <c r="I2" s="7" t="s">
        <v>4</v>
      </c>
      <c r="J2" s="5" t="s">
        <v>6</v>
      </c>
      <c r="K2" s="5" t="s">
        <v>9</v>
      </c>
      <c r="L2" s="5" t="s">
        <v>11</v>
      </c>
      <c r="M2" s="5" t="s">
        <v>10</v>
      </c>
    </row>
    <row r="3" spans="1:19">
      <c r="A3" s="10" t="s">
        <v>0</v>
      </c>
      <c r="B3" s="11">
        <v>43605</v>
      </c>
      <c r="C3" s="12">
        <v>0.33333333333333331</v>
      </c>
      <c r="D3" s="12" t="s">
        <v>1</v>
      </c>
      <c r="E3" s="11">
        <f>IF(F3&lt;C3,B3+1,B3)</f>
        <v>43605</v>
      </c>
      <c r="F3" s="12">
        <v>0.70833333333333337</v>
      </c>
      <c r="G3" s="13" t="s">
        <v>5</v>
      </c>
      <c r="H3" s="13"/>
      <c r="I3" s="10"/>
      <c r="J3" s="22">
        <f>IF(E3=B3,F3-C3,IF(E3=B3+1,F3+24-C3,"Erreur"))</f>
        <v>0.37500000000000006</v>
      </c>
      <c r="K3" s="18"/>
      <c r="L3" s="18"/>
      <c r="M3" s="18"/>
      <c r="N3" t="str">
        <f>IF(AND(G3="X",H3="X"),"Erreur",IF(AND(G3="",H3=""),"",IF(G3="X","GD","Parnier + déplacement + trajet")))</f>
        <v>GD</v>
      </c>
    </row>
    <row r="4" spans="1:19">
      <c r="A4" s="10" t="s">
        <v>0</v>
      </c>
      <c r="B4" s="11">
        <v>43606</v>
      </c>
      <c r="C4" s="12">
        <v>0.91666666666666663</v>
      </c>
      <c r="D4" s="12" t="s">
        <v>1</v>
      </c>
      <c r="E4" s="11">
        <f t="shared" ref="E4:E7" si="0">IF(F4&lt;C4,B4+1,B4)</f>
        <v>43607</v>
      </c>
      <c r="F4" s="12">
        <v>0.25</v>
      </c>
      <c r="G4" s="13"/>
      <c r="H4" s="13" t="s">
        <v>5</v>
      </c>
      <c r="I4" s="10"/>
      <c r="J4" s="22">
        <f t="shared" ref="J4:J7" si="1">IF(E4=B4,F4-C4,IF(E4=B4+1,F4+24-C4,"Erreur"))</f>
        <v>23.333333333333332</v>
      </c>
      <c r="K4" s="18"/>
      <c r="L4" s="18"/>
      <c r="M4" s="18"/>
      <c r="N4" t="str">
        <f t="shared" ref="N4:N7" si="2">IF(AND(G4="X",H4="X"),"Erreur",IF(AND(G4="",H4=""),"",IF(G4="X","GD","Parnier + déplacement + trajet")))</f>
        <v>Parnier + déplacement + trajet</v>
      </c>
      <c r="R4" s="6">
        <v>0.3</v>
      </c>
      <c r="S4" t="s">
        <v>7</v>
      </c>
    </row>
    <row r="5" spans="1:19">
      <c r="A5" s="10" t="s">
        <v>0</v>
      </c>
      <c r="B5" s="11">
        <v>43607</v>
      </c>
      <c r="C5" s="12">
        <v>0.20833333333333334</v>
      </c>
      <c r="D5" s="12" t="s">
        <v>1</v>
      </c>
      <c r="E5" s="11">
        <f t="shared" si="0"/>
        <v>43607</v>
      </c>
      <c r="F5" s="12">
        <v>0.25</v>
      </c>
      <c r="G5" s="13"/>
      <c r="H5" s="13"/>
      <c r="I5" s="10"/>
      <c r="J5" s="22">
        <f t="shared" si="1"/>
        <v>4.1666666666666657E-2</v>
      </c>
      <c r="K5" s="18"/>
      <c r="L5" s="18"/>
      <c r="M5" s="18"/>
      <c r="N5" t="str">
        <f t="shared" si="2"/>
        <v/>
      </c>
      <c r="R5" s="6">
        <v>0.5</v>
      </c>
      <c r="S5" t="s">
        <v>8</v>
      </c>
    </row>
    <row r="6" spans="1:19">
      <c r="A6" s="10" t="s">
        <v>0</v>
      </c>
      <c r="B6" s="11">
        <v>43608</v>
      </c>
      <c r="C6" s="12">
        <v>0.875</v>
      </c>
      <c r="D6" s="12" t="s">
        <v>1</v>
      </c>
      <c r="E6" s="11">
        <f t="shared" si="0"/>
        <v>43608</v>
      </c>
      <c r="F6" s="12">
        <v>0.95833333333333337</v>
      </c>
      <c r="G6" s="13" t="s">
        <v>5</v>
      </c>
      <c r="H6" s="13"/>
      <c r="I6" s="10"/>
      <c r="J6" s="22">
        <f t="shared" si="1"/>
        <v>8.333333333333337E-2</v>
      </c>
      <c r="K6" s="19"/>
      <c r="L6" s="20"/>
      <c r="M6" s="20"/>
      <c r="N6" t="str">
        <f t="shared" si="2"/>
        <v>GD</v>
      </c>
    </row>
    <row r="7" spans="1:19">
      <c r="A7" s="10" t="s">
        <v>0</v>
      </c>
      <c r="B7" s="11">
        <v>43609</v>
      </c>
      <c r="C7" s="12">
        <v>0.33333333333333331</v>
      </c>
      <c r="D7" s="12" t="s">
        <v>1</v>
      </c>
      <c r="E7" s="11">
        <f t="shared" si="0"/>
        <v>43609</v>
      </c>
      <c r="F7" s="12">
        <v>0.66666666666666663</v>
      </c>
      <c r="G7" s="13"/>
      <c r="H7" s="13" t="s">
        <v>5</v>
      </c>
      <c r="I7" s="10"/>
      <c r="J7" s="22">
        <f t="shared" si="1"/>
        <v>0.33333333333333331</v>
      </c>
      <c r="K7" s="18"/>
      <c r="L7" s="21"/>
      <c r="M7" s="20"/>
      <c r="N7" t="str">
        <f t="shared" si="2"/>
        <v>Parnier + déplacement + trajet</v>
      </c>
      <c r="Q7" t="s">
        <v>12</v>
      </c>
      <c r="R7" s="14">
        <f>F7-C7+IF(C7&gt;F7,1)</f>
        <v>0.33333333333333331</v>
      </c>
    </row>
    <row r="11" spans="1:19" ht="46.15" customHeight="1">
      <c r="E11" s="1"/>
      <c r="F11" s="1"/>
      <c r="J11" s="5" t="s">
        <v>6</v>
      </c>
      <c r="K11" s="5" t="s">
        <v>9</v>
      </c>
      <c r="L11" s="5" t="s">
        <v>11</v>
      </c>
      <c r="M11" s="5" t="s">
        <v>10</v>
      </c>
    </row>
    <row r="12" spans="1:19">
      <c r="A12" s="10" t="s">
        <v>0</v>
      </c>
      <c r="B12" s="11">
        <v>43605</v>
      </c>
      <c r="C12" s="12">
        <v>0.33333333333333331</v>
      </c>
      <c r="D12" s="12" t="s">
        <v>1</v>
      </c>
      <c r="E12" s="11">
        <f>IF(F12&lt;C12,B12+1,B12)</f>
        <v>43605</v>
      </c>
      <c r="F12" s="12">
        <v>0.70833333333333337</v>
      </c>
      <c r="G12" s="13" t="s">
        <v>5</v>
      </c>
      <c r="H12" s="13"/>
      <c r="I12" s="10"/>
      <c r="J12" s="16">
        <f>MOD((E12+F12)-(B12+C12),1)</f>
        <v>0.375</v>
      </c>
      <c r="K12" s="15">
        <f>MAX(0,MIN(B12+TIMEVALUE("23:00"),E12+F12)-MAX(B12+TIMEVALUE("21:00"),B12+C12))</f>
        <v>0</v>
      </c>
      <c r="L12" s="15">
        <f>MAX(0,MIN(E12+TIMEVALUE("5:00"),E12+F12)-MAX(B12+TIMEVALUE("23:00"),B12+C12))</f>
        <v>0</v>
      </c>
      <c r="M12" s="15">
        <f>MAX(0,MIN(E12+TIMEVALUE("6:00"),E12+F12)-MAX(E12+TIMEVALUE("5:00"),B12+C12))</f>
        <v>0</v>
      </c>
    </row>
    <row r="13" spans="1:19">
      <c r="A13" s="10" t="s">
        <v>0</v>
      </c>
      <c r="B13" s="11">
        <v>43606</v>
      </c>
      <c r="C13" s="12">
        <v>0.91666666666666663</v>
      </c>
      <c r="D13" s="12" t="s">
        <v>1</v>
      </c>
      <c r="E13" s="11">
        <f t="shared" ref="E13:E16" si="3">IF(F13&lt;C13,B13+1,B13)</f>
        <v>43607</v>
      </c>
      <c r="F13" s="12">
        <v>0.25</v>
      </c>
      <c r="G13" s="13"/>
      <c r="H13" s="13" t="s">
        <v>5</v>
      </c>
      <c r="I13" s="10"/>
      <c r="J13" s="16">
        <f t="shared" ref="J13:J16" si="4">MOD((E13+F13)-(B13+C13),1)</f>
        <v>0.33333333333575865</v>
      </c>
      <c r="K13" s="15">
        <f t="shared" ref="K13:K16" si="5">MAX(0,MIN(B13+TIMEVALUE("23:00"),E13+F13)-MAX(B13+TIMEVALUE("21:00"),B13+C13))</f>
        <v>4.1666666671517305E-2</v>
      </c>
      <c r="L13" s="15">
        <f t="shared" ref="L13:L16" si="6">MAX(0,MIN(E13+TIMEVALUE("5:00"),E13+F13)-MAX(B13+TIMEVALUE("23:00"),B13+C13))</f>
        <v>0.25</v>
      </c>
      <c r="M13" s="15">
        <f t="shared" ref="M13:M16" si="7">MAX(0,MIN(E13+TIMEVALUE("6:00"),E13+F13)-MAX(E13+TIMEVALUE("5:00"),B13+C13))</f>
        <v>4.1666666664241347E-2</v>
      </c>
    </row>
    <row r="14" spans="1:19">
      <c r="A14" s="10" t="s">
        <v>0</v>
      </c>
      <c r="B14" s="11">
        <v>43607</v>
      </c>
      <c r="C14" s="12">
        <v>0.20833333333333334</v>
      </c>
      <c r="D14" s="12" t="s">
        <v>1</v>
      </c>
      <c r="E14" s="11">
        <f t="shared" si="3"/>
        <v>43607</v>
      </c>
      <c r="F14" s="12">
        <v>0.25</v>
      </c>
      <c r="G14" s="13"/>
      <c r="H14" s="13"/>
      <c r="I14" s="10"/>
      <c r="J14" s="16">
        <f t="shared" si="4"/>
        <v>4.1666666664241347E-2</v>
      </c>
      <c r="K14" s="15">
        <f t="shared" si="5"/>
        <v>0</v>
      </c>
      <c r="L14" s="15">
        <f t="shared" si="6"/>
        <v>0</v>
      </c>
      <c r="M14" s="15">
        <f t="shared" si="7"/>
        <v>4.1666666664241347E-2</v>
      </c>
    </row>
    <row r="15" spans="1:19">
      <c r="A15" s="10" t="s">
        <v>0</v>
      </c>
      <c r="B15" s="11">
        <v>43608</v>
      </c>
      <c r="C15" s="12">
        <v>0.875</v>
      </c>
      <c r="D15" s="12" t="s">
        <v>1</v>
      </c>
      <c r="E15" s="11">
        <f t="shared" si="3"/>
        <v>43608</v>
      </c>
      <c r="F15" s="12">
        <v>0.95833333333333337</v>
      </c>
      <c r="G15" s="13" t="s">
        <v>5</v>
      </c>
      <c r="H15" s="13"/>
      <c r="I15" s="10"/>
      <c r="J15" s="16">
        <f t="shared" si="4"/>
        <v>8.3333333335758653E-2</v>
      </c>
      <c r="K15" s="15">
        <f t="shared" si="5"/>
        <v>8.3333333335758653E-2</v>
      </c>
      <c r="L15" s="15">
        <f t="shared" si="6"/>
        <v>0</v>
      </c>
      <c r="M15" s="15">
        <f t="shared" si="7"/>
        <v>0</v>
      </c>
    </row>
    <row r="16" spans="1:19">
      <c r="A16" s="10" t="s">
        <v>0</v>
      </c>
      <c r="B16" s="11">
        <v>43609</v>
      </c>
      <c r="C16" s="12">
        <v>0.33333333333333331</v>
      </c>
      <c r="D16" s="12" t="s">
        <v>1</v>
      </c>
      <c r="E16" s="11">
        <f t="shared" si="3"/>
        <v>43609</v>
      </c>
      <c r="F16" s="12">
        <v>0.66666666666666663</v>
      </c>
      <c r="G16" s="13"/>
      <c r="H16" s="13" t="s">
        <v>5</v>
      </c>
      <c r="I16" s="10"/>
      <c r="J16" s="16">
        <f t="shared" si="4"/>
        <v>0.33333333332848269</v>
      </c>
      <c r="K16" s="15">
        <f t="shared" si="5"/>
        <v>0</v>
      </c>
      <c r="L16" s="15">
        <f t="shared" si="6"/>
        <v>0</v>
      </c>
      <c r="M16" s="15">
        <f t="shared" si="7"/>
        <v>0</v>
      </c>
    </row>
    <row r="18" spans="10:10">
      <c r="J18" s="17">
        <f>J12+J13+J14+J15+J16</f>
        <v>1.1666666666642413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CLAIRET</dc:creator>
  <cp:lastModifiedBy>Carim</cp:lastModifiedBy>
  <dcterms:created xsi:type="dcterms:W3CDTF">2019-05-19T14:43:40Z</dcterms:created>
  <dcterms:modified xsi:type="dcterms:W3CDTF">2019-06-05T14:29:11Z</dcterms:modified>
</cp:coreProperties>
</file>