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1720" windowHeight="13620"/>
  </bookViews>
  <sheets>
    <sheet name="Semaine 1" sheetId="2" r:id="rId1"/>
    <sheet name="Listes" sheetId="1" r:id="rId2"/>
  </sheets>
  <definedNames>
    <definedName name="maplage">'Semaine 1'!$B$2:$B$21</definedName>
    <definedName name="passagers1">'Semaine 1'!$C$2:$C$21</definedName>
    <definedName name="passagers2">'Semaine 1'!$D$2:$D$21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3" i="1" a="1"/>
  <c r="F3" s="1"/>
  <c r="F2" a="1"/>
  <c r="F2" s="1"/>
  <c r="F4" l="1" a="1"/>
  <c r="F4" s="1"/>
  <c r="F6" l="1" a="1"/>
  <c r="F6" s="1"/>
  <c r="F7" a="1"/>
  <c r="F7" s="1"/>
  <c r="F8" a="1"/>
  <c r="F8" s="1"/>
  <c r="F5" a="1"/>
  <c r="F5" s="1"/>
  <c r="F9" a="1"/>
  <c r="F9" s="1"/>
  <c r="F10" l="1" a="1"/>
  <c r="F10" s="1"/>
  <c r="F11" l="1" a="1"/>
  <c r="F11" s="1"/>
  <c r="F12" l="1" a="1"/>
  <c r="F12" s="1"/>
  <c r="F13" s="1" a="1"/>
  <c r="F13" s="1"/>
  <c r="F14" s="1" a="1"/>
  <c r="F14" s="1"/>
  <c r="F15" s="1" a="1"/>
  <c r="F15" s="1"/>
  <c r="F16" s="1" a="1"/>
  <c r="F16" s="1"/>
  <c r="F17" s="1" a="1"/>
  <c r="F17" s="1"/>
  <c r="F18" s="1" a="1"/>
  <c r="F18" s="1"/>
  <c r="F19" s="1" a="1"/>
  <c r="F19" s="1"/>
  <c r="F20" s="1" a="1"/>
  <c r="F20" s="1"/>
  <c r="E2" l="1" a="1"/>
  <c r="E2" s="1"/>
  <c r="D2" a="1"/>
  <c r="D2" s="1"/>
  <c r="A2" a="1"/>
  <c r="A2" s="1"/>
  <c r="E3" l="1" a="1"/>
  <c r="E3" s="1"/>
  <c r="D3" a="1"/>
  <c r="D3" s="1"/>
  <c r="D4" s="1" a="1"/>
  <c r="D4" s="1"/>
  <c r="A3" a="1"/>
  <c r="A3" s="1"/>
  <c r="A4" s="1" a="1"/>
  <c r="A4" s="1"/>
  <c r="E4" a="1"/>
  <c r="E4" s="1"/>
  <c r="D5" l="1" a="1"/>
  <c r="D5" s="1"/>
  <c r="D6" s="1" a="1"/>
  <c r="D6" s="1"/>
  <c r="A5" a="1"/>
  <c r="A5" s="1"/>
  <c r="A35" i="2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30"/>
  <c r="A31"/>
  <c r="A32"/>
  <c r="A33"/>
  <c r="A34"/>
  <c r="A29"/>
  <c r="A28"/>
  <c r="A27"/>
  <c r="A26"/>
  <c r="A25"/>
  <c r="A6" i="1" l="1" a="1"/>
  <c r="A6" s="1"/>
  <c r="A7" l="1" a="1"/>
  <c r="A7" s="1"/>
  <c r="A8" s="1" a="1"/>
  <c r="A8" s="1"/>
  <c r="A9" l="1" a="1"/>
  <c r="A9" s="1"/>
  <c r="A10" s="1" a="1"/>
  <c r="A10" s="1"/>
  <c r="B2" l="1" a="1"/>
  <c r="B2" s="1"/>
  <c r="B25" i="2" l="1"/>
  <c r="C25" s="1" a="1"/>
  <c r="C25" s="1"/>
  <c r="B28"/>
  <c r="C28" s="1" a="1"/>
  <c r="C28" s="1"/>
  <c r="B26"/>
  <c r="C26" s="1" a="1"/>
  <c r="C26" s="1"/>
  <c r="B27"/>
  <c r="C27" s="1" a="1"/>
  <c r="C27" s="1"/>
  <c r="B29"/>
  <c r="C29" s="1" a="1"/>
  <c r="C29" s="1"/>
  <c r="B3" i="1" a="1"/>
  <c r="B3" s="1"/>
  <c r="B30" i="2" l="1"/>
  <c r="C30" s="1" a="1"/>
  <c r="C30" s="1"/>
  <c r="B32"/>
  <c r="C32" s="1" a="1"/>
  <c r="C32" s="1"/>
  <c r="B34"/>
  <c r="C34" s="1" a="1"/>
  <c r="C34" s="1"/>
  <c r="B31"/>
  <c r="C31" s="1" a="1"/>
  <c r="C31" s="1"/>
  <c r="B33"/>
  <c r="C33" s="1" a="1"/>
  <c r="C33" s="1"/>
  <c r="B4" i="1" a="1"/>
  <c r="B4" s="1"/>
  <c r="B36" i="2" l="1"/>
  <c r="C36" s="1" a="1"/>
  <c r="C36" s="1"/>
  <c r="B38"/>
  <c r="C38" s="1" a="1"/>
  <c r="C38" s="1"/>
  <c r="B35"/>
  <c r="C35" s="1" a="1"/>
  <c r="C35" s="1"/>
  <c r="B37"/>
  <c r="C37" s="1" a="1"/>
  <c r="C37" s="1"/>
  <c r="B39"/>
  <c r="C39" s="1" a="1"/>
  <c r="C39" s="1"/>
  <c r="B5" i="1" a="1"/>
  <c r="B5" s="1"/>
  <c r="B40" i="2" l="1"/>
  <c r="C40" s="1" a="1"/>
  <c r="C40" s="1"/>
  <c r="B42"/>
  <c r="C42" s="1" a="1"/>
  <c r="C42" s="1"/>
  <c r="B44"/>
  <c r="C44" s="1" a="1"/>
  <c r="C44" s="1"/>
  <c r="B41"/>
  <c r="C41" s="1" a="1"/>
  <c r="C41" s="1"/>
  <c r="B43"/>
  <c r="C43" s="1" a="1"/>
  <c r="C43" s="1"/>
  <c r="B6" i="1" a="1"/>
  <c r="B6" s="1"/>
  <c r="B7" l="1" a="1"/>
  <c r="B7" s="1"/>
  <c r="B46" i="2"/>
  <c r="C46" s="1" a="1"/>
  <c r="C46" s="1"/>
  <c r="B48"/>
  <c r="C48" s="1" a="1"/>
  <c r="C48" s="1"/>
  <c r="B45"/>
  <c r="C45" s="1" a="1"/>
  <c r="C45" s="1"/>
  <c r="B47"/>
  <c r="C47" s="1" a="1"/>
  <c r="C47" s="1"/>
  <c r="B49"/>
  <c r="C49" s="1" a="1"/>
  <c r="C49" s="1"/>
  <c r="B8" i="1" l="1" a="1"/>
  <c r="B8" s="1"/>
  <c r="B50" i="2"/>
  <c r="C50" s="1" a="1"/>
  <c r="C50" s="1"/>
  <c r="B52"/>
  <c r="C52" s="1" a="1"/>
  <c r="C52" s="1"/>
  <c r="B54"/>
  <c r="C54" s="1" a="1"/>
  <c r="C54" s="1"/>
  <c r="B51"/>
  <c r="C51" s="1" a="1"/>
  <c r="C51" s="1"/>
  <c r="B53"/>
  <c r="C53" s="1" a="1"/>
  <c r="C53" s="1"/>
  <c r="B9" i="1" l="1" a="1"/>
  <c r="B9" s="1"/>
  <c r="B10" s="1" a="1"/>
  <c r="B10" s="1"/>
  <c r="H11" s="1" a="1"/>
  <c r="H11" s="1"/>
  <c r="H10" l="1" a="1"/>
  <c r="H10" s="1"/>
  <c r="B11" a="1"/>
  <c r="B11" s="1"/>
  <c r="H12" s="1" a="1"/>
  <c r="H12" s="1"/>
  <c r="B12" l="1" a="1"/>
  <c r="B12" s="1"/>
  <c r="H13" s="1" a="1"/>
  <c r="H13" s="1"/>
</calcChain>
</file>

<file path=xl/sharedStrings.xml><?xml version="1.0" encoding="utf-8"?>
<sst xmlns="http://schemas.openxmlformats.org/spreadsheetml/2006/main" count="65" uniqueCount="31">
  <si>
    <t>Arthur</t>
  </si>
  <si>
    <t>Jules</t>
  </si>
  <si>
    <t>Clara</t>
  </si>
  <si>
    <t>Dianne</t>
  </si>
  <si>
    <t>Joseph</t>
  </si>
  <si>
    <t>Francine</t>
  </si>
  <si>
    <t>Rebecca</t>
  </si>
  <si>
    <t>Aude</t>
  </si>
  <si>
    <t>Lucas</t>
  </si>
  <si>
    <t>Anna</t>
  </si>
  <si>
    <t>CONDUCTEUR</t>
  </si>
  <si>
    <t>Transporté 1</t>
  </si>
  <si>
    <t>Transporté 2</t>
  </si>
  <si>
    <t>Donnée 1</t>
  </si>
  <si>
    <t xml:space="preserve">Donnée 2 </t>
  </si>
  <si>
    <t>Donnée 3</t>
  </si>
  <si>
    <t>Donnée 4</t>
  </si>
  <si>
    <t>Donnée 5</t>
  </si>
  <si>
    <t>Donnée 6</t>
  </si>
  <si>
    <t>DATE</t>
  </si>
  <si>
    <t>CONDUCTEURS</t>
  </si>
  <si>
    <t>TRANSPORTES 1</t>
  </si>
  <si>
    <t>TRANSPORTES 2</t>
  </si>
  <si>
    <t>TRANSPORTES</t>
  </si>
  <si>
    <t>Transporté par:</t>
  </si>
  <si>
    <t>TRANSPORTES COMBINES</t>
  </si>
  <si>
    <t>Les 3 Listes en Italique ne sont que des Listes préparatoires pour</t>
  </si>
  <si>
    <t>pouvoir créer La liste des Transportés en Colonne B</t>
  </si>
  <si>
    <t>Donnée 7</t>
  </si>
  <si>
    <t>Donnée 8</t>
  </si>
  <si>
    <t>Donnée 9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</si>
</sst>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i/>
      <sz val="12"/>
      <color rgb="FF7030A0"/>
      <name val="Calibri"/>
      <family val="2"/>
      <scheme val="minor"/>
    </font>
    <font>
      <i/>
      <sz val="12"/>
      <color rgb="FF7030A0"/>
      <name val="Calibri"/>
      <family val="2"/>
      <scheme val="minor"/>
    </font>
    <font>
      <b/>
      <sz val="12"/>
      <color rgb="FF7030A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2" fontId="0" fillId="0" borderId="0" xfId="0" applyNumberFormat="1"/>
    <xf numFmtId="0" fontId="0" fillId="0" borderId="0" xfId="0" applyFill="1"/>
    <xf numFmtId="0" fontId="3" fillId="0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2" fillId="0" borderId="0" xfId="0" applyFont="1" applyFill="1"/>
    <xf numFmtId="0" fontId="0" fillId="0" borderId="0" xfId="0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1" fillId="0" borderId="0" xfId="0" applyFont="1" applyFill="1"/>
    <xf numFmtId="0" fontId="0" fillId="0" borderId="0" xfId="0" applyFont="1" applyFill="1"/>
    <xf numFmtId="0" fontId="5" fillId="0" borderId="0" xfId="0" applyFont="1" applyFill="1"/>
    <xf numFmtId="0" fontId="6" fillId="0" borderId="0" xfId="0" applyFont="1" applyFill="1"/>
    <xf numFmtId="0" fontId="7" fillId="0" borderId="0" xfId="0" applyFont="1" applyFill="1"/>
    <xf numFmtId="0" fontId="4" fillId="0" borderId="0" xfId="0" applyFont="1" applyFill="1" applyAlignment="1">
      <alignment horizontal="center" vertical="center"/>
    </xf>
    <xf numFmtId="2" fontId="2" fillId="0" borderId="0" xfId="0" applyNumberFormat="1" applyFont="1"/>
    <xf numFmtId="2" fontId="8" fillId="0" borderId="0" xfId="0" applyNumberFormat="1" applyFont="1"/>
    <xf numFmtId="0" fontId="9" fillId="0" borderId="0" xfId="0" applyFont="1" applyFill="1" applyAlignment="1">
      <alignment horizontal="center" vertical="center"/>
    </xf>
    <xf numFmtId="0" fontId="10" fillId="0" borderId="0" xfId="0" applyFont="1" applyFill="1"/>
    <xf numFmtId="0" fontId="0" fillId="2" borderId="0" xfId="0" applyFont="1" applyFill="1"/>
    <xf numFmtId="0" fontId="2" fillId="2" borderId="0" xfId="0" applyFont="1" applyFill="1"/>
    <xf numFmtId="0" fontId="11" fillId="0" borderId="0" xfId="0" applyFont="1" applyFill="1" applyAlignment="1">
      <alignment horizontal="center" vertical="center"/>
    </xf>
    <xf numFmtId="2" fontId="12" fillId="0" borderId="0" xfId="0" applyNumberFormat="1" applyFont="1"/>
    <xf numFmtId="2" fontId="13" fillId="0" borderId="0" xfId="0" applyNumberFormat="1" applyFont="1"/>
    <xf numFmtId="0" fontId="5" fillId="0" borderId="0" xfId="0" applyFont="1" applyFill="1" applyAlignment="1">
      <alignment vertical="center"/>
    </xf>
    <xf numFmtId="0" fontId="13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/>
    </xf>
    <xf numFmtId="0" fontId="4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2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</cellXfs>
  <cellStyles count="1">
    <cellStyle name="Normal" xfId="0" builtinId="0"/>
  </cellStyles>
  <dxfs count="1">
    <dxf>
      <font>
        <b val="0"/>
        <i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P81"/>
  <sheetViews>
    <sheetView tabSelected="1" workbookViewId="0">
      <pane xSplit="4" ySplit="1" topLeftCell="E17" activePane="bottomRight" state="frozen"/>
      <selection pane="topRight" activeCell="E1" sqref="E1"/>
      <selection pane="bottomLeft" activeCell="A2" sqref="A2"/>
      <selection pane="bottomRight" activeCell="B25" sqref="B25"/>
    </sheetView>
  </sheetViews>
  <sheetFormatPr defaultColWidth="11.42578125" defaultRowHeight="15"/>
  <cols>
    <col min="1" max="1" width="11.42578125" style="31"/>
    <col min="2" max="2" width="15.7109375" style="3" customWidth="1"/>
    <col min="3" max="3" width="14.28515625" style="3" bestFit="1" customWidth="1"/>
    <col min="4" max="4" width="12" style="3" bestFit="1" customWidth="1"/>
    <col min="5" max="16384" width="11.42578125" style="3"/>
  </cols>
  <sheetData>
    <row r="1" spans="1:13">
      <c r="A1" s="29" t="s">
        <v>19</v>
      </c>
      <c r="B1" s="4" t="s">
        <v>10</v>
      </c>
      <c r="C1" s="5" t="s">
        <v>11</v>
      </c>
      <c r="D1" s="5" t="s">
        <v>12</v>
      </c>
      <c r="E1" s="28" t="s">
        <v>13</v>
      </c>
      <c r="F1" s="4" t="s">
        <v>14</v>
      </c>
      <c r="G1" s="4" t="s">
        <v>15</v>
      </c>
      <c r="H1" s="4" t="s">
        <v>16</v>
      </c>
      <c r="I1" s="4" t="s">
        <v>17</v>
      </c>
      <c r="J1" s="4" t="s">
        <v>18</v>
      </c>
      <c r="K1" s="4" t="s">
        <v>28</v>
      </c>
      <c r="L1" s="4" t="s">
        <v>29</v>
      </c>
      <c r="M1" s="4" t="s">
        <v>30</v>
      </c>
    </row>
    <row r="2" spans="1:13">
      <c r="A2" s="30">
        <v>43591</v>
      </c>
      <c r="B2" s="6" t="s">
        <v>0</v>
      </c>
      <c r="C2" s="7" t="s">
        <v>1</v>
      </c>
      <c r="D2" s="7" t="s">
        <v>2</v>
      </c>
      <c r="E2" s="8">
        <v>8</v>
      </c>
      <c r="F2" s="8">
        <v>10</v>
      </c>
      <c r="G2" s="8">
        <v>9</v>
      </c>
      <c r="H2" s="8">
        <v>5</v>
      </c>
      <c r="I2" s="8">
        <v>4</v>
      </c>
      <c r="J2" s="8">
        <v>2</v>
      </c>
      <c r="K2" s="8">
        <v>9</v>
      </c>
      <c r="L2" s="8">
        <v>6</v>
      </c>
      <c r="M2" s="8">
        <v>7</v>
      </c>
    </row>
    <row r="3" spans="1:13">
      <c r="A3" s="30">
        <v>43592</v>
      </c>
      <c r="B3" s="6" t="s">
        <v>0</v>
      </c>
      <c r="C3" s="7" t="s">
        <v>1</v>
      </c>
      <c r="D3" s="7" t="s">
        <v>2</v>
      </c>
      <c r="E3" s="8">
        <v>1</v>
      </c>
      <c r="F3" s="8">
        <v>2</v>
      </c>
      <c r="G3" s="8">
        <v>3</v>
      </c>
      <c r="H3" s="8">
        <v>4</v>
      </c>
      <c r="I3" s="8">
        <v>5</v>
      </c>
      <c r="J3" s="8">
        <v>6</v>
      </c>
      <c r="K3" s="8">
        <v>7</v>
      </c>
      <c r="L3" s="8">
        <v>8</v>
      </c>
      <c r="M3" s="8">
        <v>9</v>
      </c>
    </row>
    <row r="4" spans="1:13">
      <c r="A4" s="30">
        <v>43593</v>
      </c>
      <c r="B4" s="6" t="s">
        <v>0</v>
      </c>
      <c r="C4" s="7" t="s">
        <v>1</v>
      </c>
      <c r="D4" s="7" t="s">
        <v>2</v>
      </c>
      <c r="E4" s="8">
        <v>5</v>
      </c>
      <c r="F4" s="8">
        <v>6</v>
      </c>
      <c r="G4" s="8">
        <v>7</v>
      </c>
      <c r="H4" s="8">
        <v>9</v>
      </c>
      <c r="I4" s="8">
        <v>2</v>
      </c>
      <c r="J4" s="8">
        <v>3</v>
      </c>
      <c r="K4" s="8">
        <v>7</v>
      </c>
      <c r="L4" s="8">
        <v>2</v>
      </c>
      <c r="M4" s="8">
        <v>4</v>
      </c>
    </row>
    <row r="5" spans="1:13">
      <c r="A5" s="30">
        <v>43594</v>
      </c>
      <c r="B5" s="6" t="s">
        <v>0</v>
      </c>
      <c r="C5" s="7" t="s">
        <v>1</v>
      </c>
      <c r="D5" s="7" t="s">
        <v>2</v>
      </c>
      <c r="E5" s="8">
        <v>6</v>
      </c>
      <c r="F5" s="8">
        <v>8</v>
      </c>
      <c r="G5" s="8">
        <v>3</v>
      </c>
      <c r="H5" s="8"/>
      <c r="I5" s="8">
        <v>3</v>
      </c>
      <c r="J5" s="8">
        <v>8</v>
      </c>
      <c r="K5" s="8">
        <v>6</v>
      </c>
      <c r="L5" s="8">
        <v>6</v>
      </c>
      <c r="M5" s="8">
        <v>6</v>
      </c>
    </row>
    <row r="6" spans="1:13">
      <c r="A6" s="30">
        <v>43595</v>
      </c>
      <c r="B6" s="6" t="s">
        <v>0</v>
      </c>
      <c r="C6" s="7" t="s">
        <v>1</v>
      </c>
      <c r="D6" s="7" t="s">
        <v>2</v>
      </c>
      <c r="E6" s="8">
        <v>5</v>
      </c>
      <c r="F6" s="8">
        <v>7</v>
      </c>
      <c r="G6" s="8">
        <v>8</v>
      </c>
      <c r="H6" s="8">
        <v>8</v>
      </c>
      <c r="I6" s="8">
        <v>5</v>
      </c>
      <c r="J6" s="8">
        <v>6</v>
      </c>
      <c r="K6" s="8">
        <v>3</v>
      </c>
      <c r="L6" s="8">
        <v>3</v>
      </c>
      <c r="M6" s="8">
        <v>3</v>
      </c>
    </row>
    <row r="7" spans="1:13">
      <c r="A7" s="30">
        <v>43591</v>
      </c>
      <c r="B7" s="6" t="s">
        <v>4</v>
      </c>
      <c r="C7" s="7" t="s">
        <v>3</v>
      </c>
      <c r="D7" s="7"/>
      <c r="E7" s="8">
        <v>1</v>
      </c>
      <c r="F7" s="8">
        <v>5</v>
      </c>
      <c r="G7" s="8">
        <v>1</v>
      </c>
      <c r="H7" s="8">
        <v>7</v>
      </c>
      <c r="I7" s="8">
        <v>9</v>
      </c>
      <c r="J7" s="8">
        <v>9</v>
      </c>
      <c r="K7" s="8">
        <v>7</v>
      </c>
      <c r="L7" s="8">
        <v>6</v>
      </c>
      <c r="M7" s="8">
        <v>8</v>
      </c>
    </row>
    <row r="8" spans="1:13">
      <c r="A8" s="30">
        <v>43592</v>
      </c>
      <c r="B8" s="6" t="s">
        <v>4</v>
      </c>
      <c r="C8" s="7"/>
      <c r="D8" s="7"/>
      <c r="E8" s="8">
        <v>5</v>
      </c>
      <c r="F8" s="8">
        <v>8</v>
      </c>
      <c r="G8" s="8">
        <v>5</v>
      </c>
      <c r="H8" s="8">
        <v>1</v>
      </c>
      <c r="I8" s="8">
        <v>6</v>
      </c>
      <c r="J8" s="8">
        <v>7</v>
      </c>
      <c r="K8" s="8">
        <v>9</v>
      </c>
      <c r="L8" s="8">
        <v>5</v>
      </c>
      <c r="M8" s="8">
        <v>3</v>
      </c>
    </row>
    <row r="9" spans="1:13">
      <c r="A9" s="30">
        <v>43593</v>
      </c>
      <c r="B9" s="6" t="s">
        <v>4</v>
      </c>
      <c r="C9" s="7" t="s">
        <v>3</v>
      </c>
      <c r="D9" s="7"/>
      <c r="E9" s="8">
        <v>9</v>
      </c>
      <c r="F9" s="8">
        <v>5</v>
      </c>
      <c r="G9" s="8">
        <v>1</v>
      </c>
      <c r="H9" s="8">
        <v>7</v>
      </c>
      <c r="I9" s="8">
        <v>1</v>
      </c>
      <c r="J9" s="8">
        <v>6</v>
      </c>
      <c r="K9" s="8">
        <v>6</v>
      </c>
      <c r="L9" s="8">
        <v>3</v>
      </c>
      <c r="M9" s="8">
        <v>7</v>
      </c>
    </row>
    <row r="10" spans="1:13">
      <c r="A10" s="30">
        <v>43594</v>
      </c>
      <c r="B10" s="6" t="s">
        <v>4</v>
      </c>
      <c r="C10" s="7" t="s">
        <v>8</v>
      </c>
      <c r="D10" s="7"/>
      <c r="E10" s="8">
        <v>6</v>
      </c>
      <c r="F10" s="8">
        <v>6</v>
      </c>
      <c r="G10" s="8">
        <v>8</v>
      </c>
      <c r="H10" s="8">
        <v>1</v>
      </c>
      <c r="I10" s="8">
        <v>5</v>
      </c>
      <c r="J10" s="8">
        <v>1</v>
      </c>
      <c r="K10" s="8">
        <v>5</v>
      </c>
      <c r="L10" s="8">
        <v>8</v>
      </c>
      <c r="M10" s="8">
        <v>9</v>
      </c>
    </row>
    <row r="11" spans="1:13">
      <c r="A11" s="30">
        <v>43595</v>
      </c>
      <c r="B11" s="6" t="s">
        <v>4</v>
      </c>
      <c r="C11" s="7" t="s">
        <v>8</v>
      </c>
      <c r="D11" s="7"/>
      <c r="E11" s="8">
        <v>7</v>
      </c>
      <c r="F11" s="8">
        <v>9</v>
      </c>
      <c r="G11" s="8">
        <v>1</v>
      </c>
      <c r="H11" s="8">
        <v>6</v>
      </c>
      <c r="I11" s="8">
        <v>5</v>
      </c>
      <c r="J11" s="8">
        <v>7</v>
      </c>
      <c r="K11" s="8">
        <v>5</v>
      </c>
      <c r="L11" s="8">
        <v>8</v>
      </c>
      <c r="M11" s="8">
        <v>3</v>
      </c>
    </row>
    <row r="12" spans="1:13">
      <c r="A12" s="30">
        <v>43591</v>
      </c>
      <c r="B12" s="6" t="s">
        <v>7</v>
      </c>
      <c r="C12" s="7"/>
      <c r="D12" s="7" t="s">
        <v>8</v>
      </c>
      <c r="E12" s="8">
        <v>9</v>
      </c>
      <c r="F12" s="8">
        <v>8</v>
      </c>
      <c r="G12" s="8">
        <v>3</v>
      </c>
      <c r="H12" s="8">
        <v>3</v>
      </c>
      <c r="I12" s="8">
        <v>8</v>
      </c>
      <c r="J12" s="8">
        <v>6</v>
      </c>
      <c r="K12" s="8">
        <v>1</v>
      </c>
      <c r="L12" s="8">
        <v>9</v>
      </c>
      <c r="M12" s="8">
        <v>8</v>
      </c>
    </row>
    <row r="13" spans="1:13">
      <c r="A13" s="30">
        <v>43592</v>
      </c>
      <c r="B13" s="6" t="s">
        <v>7</v>
      </c>
      <c r="C13" s="7" t="s">
        <v>3</v>
      </c>
      <c r="D13" s="7" t="s">
        <v>8</v>
      </c>
      <c r="E13" s="8">
        <v>5</v>
      </c>
      <c r="F13" s="8">
        <v>5</v>
      </c>
      <c r="G13" s="8">
        <v>8</v>
      </c>
      <c r="H13" s="8">
        <v>8</v>
      </c>
      <c r="I13" s="8">
        <v>7</v>
      </c>
      <c r="J13" s="8">
        <v>9</v>
      </c>
      <c r="K13" s="8">
        <v>7</v>
      </c>
      <c r="L13" s="8">
        <v>7</v>
      </c>
      <c r="M13" s="8">
        <v>7</v>
      </c>
    </row>
    <row r="14" spans="1:13">
      <c r="A14" s="30">
        <v>43593</v>
      </c>
      <c r="B14" s="6" t="s">
        <v>7</v>
      </c>
      <c r="C14" s="7" t="s">
        <v>8</v>
      </c>
      <c r="D14" s="7"/>
      <c r="E14" s="8">
        <v>7</v>
      </c>
      <c r="F14" s="8">
        <v>5</v>
      </c>
      <c r="G14" s="8">
        <v>3</v>
      </c>
      <c r="H14" s="8">
        <v>7</v>
      </c>
      <c r="I14" s="8">
        <v>1</v>
      </c>
      <c r="J14" s="8">
        <v>5</v>
      </c>
      <c r="K14" s="8">
        <v>6</v>
      </c>
      <c r="L14" s="8">
        <v>5</v>
      </c>
      <c r="M14" s="8">
        <v>7</v>
      </c>
    </row>
    <row r="15" spans="1:13">
      <c r="A15" s="30">
        <v>43594</v>
      </c>
      <c r="B15" s="6" t="s">
        <v>7</v>
      </c>
      <c r="C15" s="7"/>
      <c r="D15" s="7"/>
      <c r="E15" s="8">
        <v>7</v>
      </c>
      <c r="F15" s="8">
        <v>7</v>
      </c>
      <c r="G15" s="8">
        <v>5</v>
      </c>
      <c r="H15" s="8">
        <v>1</v>
      </c>
      <c r="I15" s="8">
        <v>7</v>
      </c>
      <c r="J15" s="8">
        <v>7</v>
      </c>
      <c r="K15" s="8">
        <v>8</v>
      </c>
      <c r="L15" s="8">
        <v>8</v>
      </c>
      <c r="M15" s="8">
        <v>19</v>
      </c>
    </row>
    <row r="16" spans="1:13">
      <c r="A16" s="30">
        <v>43595</v>
      </c>
      <c r="B16" s="6" t="s">
        <v>7</v>
      </c>
      <c r="C16" s="7" t="s">
        <v>5</v>
      </c>
      <c r="D16" s="7"/>
      <c r="E16" s="8">
        <v>6</v>
      </c>
      <c r="F16" s="8">
        <v>6</v>
      </c>
      <c r="G16" s="8">
        <v>7</v>
      </c>
      <c r="H16" s="8">
        <v>7</v>
      </c>
      <c r="I16" s="8">
        <v>7</v>
      </c>
      <c r="J16" s="8">
        <v>7</v>
      </c>
      <c r="K16" s="8">
        <v>6</v>
      </c>
      <c r="L16" s="8">
        <v>5</v>
      </c>
      <c r="M16" s="8">
        <v>6</v>
      </c>
    </row>
    <row r="17" spans="1:16">
      <c r="A17" s="30">
        <v>43591</v>
      </c>
      <c r="B17" s="6" t="s">
        <v>9</v>
      </c>
      <c r="C17" s="7" t="s">
        <v>6</v>
      </c>
      <c r="D17" s="7" t="s">
        <v>5</v>
      </c>
      <c r="E17" s="8">
        <v>1</v>
      </c>
      <c r="F17" s="8">
        <v>1</v>
      </c>
      <c r="G17" s="8">
        <v>6</v>
      </c>
      <c r="H17" s="8">
        <v>7</v>
      </c>
      <c r="I17" s="8">
        <v>6</v>
      </c>
      <c r="J17" s="8">
        <v>6</v>
      </c>
      <c r="K17" s="8">
        <v>5</v>
      </c>
      <c r="L17" s="8">
        <v>7</v>
      </c>
      <c r="M17" s="8">
        <v>6</v>
      </c>
    </row>
    <row r="18" spans="1:16">
      <c r="A18" s="30">
        <v>43592</v>
      </c>
      <c r="B18" s="6" t="s">
        <v>9</v>
      </c>
      <c r="C18" s="7"/>
      <c r="D18" s="7"/>
      <c r="E18" s="8">
        <v>3</v>
      </c>
      <c r="F18" s="8">
        <v>8</v>
      </c>
      <c r="G18" s="8">
        <v>3</v>
      </c>
      <c r="H18" s="8">
        <v>8</v>
      </c>
      <c r="I18" s="8">
        <v>3</v>
      </c>
      <c r="J18" s="8">
        <v>5</v>
      </c>
      <c r="K18" s="8">
        <v>3</v>
      </c>
      <c r="L18" s="8">
        <v>6</v>
      </c>
      <c r="M18" s="8">
        <v>8</v>
      </c>
    </row>
    <row r="19" spans="1:16">
      <c r="A19" s="30">
        <v>43593</v>
      </c>
      <c r="B19" s="6" t="s">
        <v>9</v>
      </c>
      <c r="C19" s="7" t="s">
        <v>6</v>
      </c>
      <c r="D19" s="7"/>
      <c r="E19" s="8">
        <v>7</v>
      </c>
      <c r="F19" s="8">
        <v>3</v>
      </c>
      <c r="G19" s="8">
        <v>8</v>
      </c>
      <c r="H19" s="8">
        <v>7</v>
      </c>
      <c r="I19" s="8">
        <v>7</v>
      </c>
      <c r="J19" s="8">
        <v>8</v>
      </c>
      <c r="K19" s="8">
        <v>8</v>
      </c>
      <c r="L19" s="8">
        <v>9</v>
      </c>
      <c r="M19" s="8">
        <v>7</v>
      </c>
    </row>
    <row r="20" spans="1:16">
      <c r="A20" s="30">
        <v>43594</v>
      </c>
      <c r="B20" s="6" t="s">
        <v>9</v>
      </c>
      <c r="C20" s="7" t="s">
        <v>3</v>
      </c>
      <c r="D20" s="7"/>
      <c r="E20" s="8">
        <v>3</v>
      </c>
      <c r="F20" s="8">
        <v>1</v>
      </c>
      <c r="G20" s="8">
        <v>7</v>
      </c>
      <c r="H20" s="8">
        <v>7</v>
      </c>
      <c r="I20" s="8">
        <v>3</v>
      </c>
      <c r="J20" s="8">
        <v>7</v>
      </c>
      <c r="K20" s="8">
        <v>6</v>
      </c>
      <c r="L20" s="8">
        <v>8</v>
      </c>
      <c r="M20" s="8">
        <v>9</v>
      </c>
    </row>
    <row r="21" spans="1:16">
      <c r="A21" s="30">
        <v>43595</v>
      </c>
      <c r="B21" s="6" t="s">
        <v>9</v>
      </c>
      <c r="C21" s="7" t="s">
        <v>3</v>
      </c>
      <c r="D21" s="7"/>
      <c r="E21" s="8">
        <v>1</v>
      </c>
      <c r="F21" s="8">
        <v>1</v>
      </c>
      <c r="G21" s="8">
        <v>7</v>
      </c>
      <c r="H21" s="8">
        <v>8</v>
      </c>
      <c r="I21" s="8">
        <v>8</v>
      </c>
      <c r="J21" s="8">
        <v>4</v>
      </c>
      <c r="K21" s="8">
        <v>8</v>
      </c>
      <c r="L21" s="8">
        <v>9</v>
      </c>
      <c r="M21" s="8">
        <v>6</v>
      </c>
    </row>
    <row r="22" spans="1:16">
      <c r="E22" s="6"/>
      <c r="F22" s="6"/>
      <c r="G22" s="6"/>
      <c r="H22" s="6"/>
      <c r="I22" s="6"/>
      <c r="J22" s="6"/>
      <c r="K22" s="6"/>
      <c r="L22" s="6"/>
      <c r="M22" s="6"/>
    </row>
    <row r="23" spans="1:16" ht="3.75" customHeight="1">
      <c r="A23" s="32"/>
      <c r="B23" s="19"/>
      <c r="C23" s="19"/>
      <c r="D23" s="19"/>
      <c r="E23" s="20"/>
      <c r="F23" s="20"/>
      <c r="G23" s="20"/>
      <c r="H23" s="20"/>
      <c r="I23" s="20"/>
      <c r="J23" s="20"/>
      <c r="K23" s="20"/>
      <c r="L23" s="20"/>
      <c r="M23" s="20"/>
      <c r="N23" s="19"/>
      <c r="O23" s="19"/>
      <c r="P23" s="19"/>
    </row>
    <row r="24" spans="1:16">
      <c r="C24" s="9" t="s">
        <v>24</v>
      </c>
    </row>
    <row r="25" spans="1:16">
      <c r="A25" s="33">
        <f>$A$2</f>
        <v>43591</v>
      </c>
      <c r="B25" s="18" t="str">
        <f ca="1">OFFSET(Listes!$B$2,INT(INT(ROW()-25)/5),0)</f>
        <v>Clara</v>
      </c>
      <c r="C25" s="18" t="str">
        <f t="array" aca="1" ref="C25" ca="1">IFERROR(INDEX(maplage,MATCH(A25&amp;B25,$A$2:$A$21&amp;passagers2,0)),IFERROR(INDEX(maplage,MATCH(A25&amp;B25,$A$2:$A$21&amp;passagers1,0)),"Absent"))</f>
        <v>Arthur</v>
      </c>
      <c r="D25" s="26"/>
      <c r="E25" s="17">
        <v>8</v>
      </c>
      <c r="F25" s="17">
        <v>10</v>
      </c>
      <c r="G25" s="17">
        <v>9</v>
      </c>
      <c r="H25" s="17">
        <v>5</v>
      </c>
      <c r="I25" s="17">
        <v>4</v>
      </c>
      <c r="J25" s="17">
        <v>2</v>
      </c>
      <c r="K25" s="17">
        <v>9</v>
      </c>
      <c r="L25" s="17">
        <v>6</v>
      </c>
      <c r="M25" s="17">
        <v>7</v>
      </c>
      <c r="N25" s="10"/>
    </row>
    <row r="26" spans="1:16">
      <c r="A26" s="33">
        <f>$A$3</f>
        <v>43592</v>
      </c>
      <c r="B26" s="18" t="str">
        <f ca="1">OFFSET(Listes!$B$2,INT(INT(ROW()-25)/5),0)</f>
        <v>Clara</v>
      </c>
      <c r="C26" s="18" t="str">
        <f t="array" aca="1" ref="C26" ca="1">IFERROR(INDEX(maplage,MATCH(A26&amp;B26,$A$2:$A$21&amp;passagers2,0)),IFERROR(INDEX(maplage,MATCH(A26&amp;B26,$A$2:$A$21&amp;passagers1,0)),"Absent"))</f>
        <v>Arthur</v>
      </c>
      <c r="D26" s="26"/>
      <c r="E26" s="17">
        <v>1</v>
      </c>
      <c r="F26" s="17">
        <v>2</v>
      </c>
      <c r="G26" s="17">
        <v>3</v>
      </c>
      <c r="H26" s="17">
        <v>4</v>
      </c>
      <c r="I26" s="17">
        <v>5</v>
      </c>
      <c r="J26" s="17">
        <v>6</v>
      </c>
      <c r="K26" s="17">
        <v>7</v>
      </c>
      <c r="L26" s="17">
        <v>8</v>
      </c>
      <c r="M26" s="17">
        <v>9</v>
      </c>
      <c r="N26" s="10"/>
    </row>
    <row r="27" spans="1:16">
      <c r="A27" s="33">
        <f>$A$4</f>
        <v>43593</v>
      </c>
      <c r="B27" s="18" t="str">
        <f ca="1">OFFSET(Listes!$B$2,INT(INT(ROW()-25)/5),0)</f>
        <v>Clara</v>
      </c>
      <c r="C27" s="18" t="str">
        <f t="array" aca="1" ref="C27" ca="1">IFERROR(INDEX(maplage,MATCH(A27&amp;B27,$A$2:$A$21&amp;passagers2,0)),IFERROR(INDEX(maplage,MATCH(A27&amp;B27,$A$2:$A$21&amp;passagers1,0)),"Absent"))</f>
        <v>Arthur</v>
      </c>
      <c r="D27" s="26"/>
      <c r="E27" s="17">
        <v>5</v>
      </c>
      <c r="F27" s="17">
        <v>6</v>
      </c>
      <c r="G27" s="17">
        <v>7</v>
      </c>
      <c r="H27" s="17">
        <v>9</v>
      </c>
      <c r="I27" s="17">
        <v>2</v>
      </c>
      <c r="J27" s="17">
        <v>3</v>
      </c>
      <c r="K27" s="17">
        <v>7</v>
      </c>
      <c r="L27" s="17">
        <v>2</v>
      </c>
      <c r="M27" s="17">
        <v>4</v>
      </c>
      <c r="N27" s="10"/>
    </row>
    <row r="28" spans="1:16">
      <c r="A28" s="33">
        <f>$A$5</f>
        <v>43594</v>
      </c>
      <c r="B28" s="18" t="str">
        <f ca="1">OFFSET(Listes!$B$2,INT(INT(ROW()-25)/5),0)</f>
        <v>Clara</v>
      </c>
      <c r="C28" s="18" t="str">
        <f t="array" aca="1" ref="C28" ca="1">IFERROR(INDEX(maplage,MATCH(A28&amp;B28,$A$2:$A$21&amp;passagers2,0)),IFERROR(INDEX(maplage,MATCH(A28&amp;B28,$A$2:$A$21&amp;passagers1,0)),"Absent"))</f>
        <v>Arthur</v>
      </c>
      <c r="D28" s="26"/>
      <c r="E28" s="17">
        <v>6</v>
      </c>
      <c r="F28" s="17">
        <v>8</v>
      </c>
      <c r="G28" s="17">
        <v>3</v>
      </c>
      <c r="H28" s="17"/>
      <c r="I28" s="17">
        <v>3</v>
      </c>
      <c r="J28" s="17">
        <v>8</v>
      </c>
      <c r="K28" s="17">
        <v>6</v>
      </c>
      <c r="L28" s="17">
        <v>6</v>
      </c>
      <c r="M28" s="17">
        <v>6</v>
      </c>
      <c r="N28" s="10"/>
    </row>
    <row r="29" spans="1:16">
      <c r="A29" s="33">
        <f>$A$6</f>
        <v>43595</v>
      </c>
      <c r="B29" s="18" t="str">
        <f ca="1">OFFSET(Listes!$B$2,INT(INT(ROW()-25)/5),0)</f>
        <v>Clara</v>
      </c>
      <c r="C29" s="18" t="str">
        <f t="array" aca="1" ref="C29" ca="1">IFERROR(INDEX(maplage,MATCH(A29&amp;B29,$A$2:$A$21&amp;passagers2,0)),IFERROR(INDEX(maplage,MATCH(A29&amp;B29,$A$2:$A$21&amp;passagers1,0)),"Absent"))</f>
        <v>Arthur</v>
      </c>
      <c r="D29" s="26"/>
      <c r="E29" s="17">
        <v>5</v>
      </c>
      <c r="F29" s="17">
        <v>7</v>
      </c>
      <c r="G29" s="17">
        <v>8</v>
      </c>
      <c r="H29" s="17">
        <v>8</v>
      </c>
      <c r="I29" s="17">
        <v>5</v>
      </c>
      <c r="J29" s="17">
        <v>6</v>
      </c>
      <c r="K29" s="17">
        <v>3</v>
      </c>
      <c r="L29" s="17">
        <v>3</v>
      </c>
      <c r="M29" s="17">
        <v>3</v>
      </c>
      <c r="N29" s="10"/>
    </row>
    <row r="30" spans="1:16">
      <c r="A30" s="33">
        <f>$A$2</f>
        <v>43591</v>
      </c>
      <c r="B30" s="18" t="str">
        <f ca="1">OFFSET(Listes!$B$2,INT(INT(ROW()-25)/5),0)</f>
        <v>Dianne</v>
      </c>
      <c r="C30" s="18" t="str">
        <f t="array" aca="1" ref="C30" ca="1">IFERROR(INDEX(maplage,MATCH(A30&amp;B30,$A$2:$A$21&amp;passagers2,0)),IFERROR(INDEX(maplage,MATCH(A30&amp;B30,$A$2:$A$21&amp;passagers1,0)),"Absent"))</f>
        <v>Joseph</v>
      </c>
      <c r="D30" s="26"/>
      <c r="E30" s="17">
        <v>1</v>
      </c>
      <c r="F30" s="17">
        <v>1</v>
      </c>
      <c r="G30" s="17">
        <v>6</v>
      </c>
      <c r="H30" s="17">
        <v>7</v>
      </c>
      <c r="I30" s="17">
        <v>6</v>
      </c>
      <c r="J30" s="17">
        <v>6</v>
      </c>
      <c r="K30" s="17">
        <v>5</v>
      </c>
      <c r="L30" s="17">
        <v>7</v>
      </c>
      <c r="M30" s="17">
        <v>6</v>
      </c>
      <c r="N30" s="10"/>
    </row>
    <row r="31" spans="1:16">
      <c r="A31" s="33">
        <f>$A$3</f>
        <v>43592</v>
      </c>
      <c r="B31" s="18" t="str">
        <f ca="1">OFFSET(Listes!$B$2,INT(INT(ROW()-25)/5),0)</f>
        <v>Dianne</v>
      </c>
      <c r="C31" s="18" t="str">
        <f t="array" aca="1" ref="C31" ca="1">IFERROR(INDEX(maplage,MATCH(A31&amp;B31,$A$2:$A$21&amp;passagers2,0)),IFERROR(INDEX(maplage,MATCH(A31&amp;B31,$A$2:$A$21&amp;passagers1,0)),"Absent"))</f>
        <v>Aude</v>
      </c>
      <c r="D31" s="26"/>
      <c r="E31" s="17"/>
      <c r="F31" s="17"/>
      <c r="G31" s="17"/>
      <c r="H31" s="17"/>
      <c r="I31" s="17"/>
      <c r="J31" s="17"/>
      <c r="K31" s="17"/>
      <c r="L31" s="17"/>
      <c r="M31" s="17"/>
      <c r="N31" s="10"/>
    </row>
    <row r="32" spans="1:16">
      <c r="A32" s="33">
        <f>$A$4</f>
        <v>43593</v>
      </c>
      <c r="B32" s="18" t="str">
        <f ca="1">OFFSET(Listes!$B$2,INT(INT(ROW()-25)/5),0)</f>
        <v>Dianne</v>
      </c>
      <c r="C32" s="18" t="str">
        <f t="array" aca="1" ref="C32" ca="1">IFERROR(INDEX(maplage,MATCH(A32&amp;B32,$A$2:$A$21&amp;passagers2,0)),IFERROR(INDEX(maplage,MATCH(A32&amp;B32,$A$2:$A$21&amp;passagers1,0)),"Absent"))</f>
        <v>Joseph</v>
      </c>
      <c r="D32" s="26"/>
      <c r="E32" s="17"/>
      <c r="F32" s="17"/>
      <c r="G32" s="17"/>
      <c r="H32" s="17"/>
      <c r="I32" s="17"/>
      <c r="J32" s="17"/>
      <c r="K32" s="17"/>
      <c r="L32" s="17"/>
      <c r="M32" s="17"/>
      <c r="N32" s="10"/>
    </row>
    <row r="33" spans="1:14">
      <c r="A33" s="33">
        <f>$A$5</f>
        <v>43594</v>
      </c>
      <c r="B33" s="18" t="str">
        <f ca="1">OFFSET(Listes!$B$2,INT(INT(ROW()-25)/5),0)</f>
        <v>Dianne</v>
      </c>
      <c r="C33" s="18" t="str">
        <f t="array" aca="1" ref="C33" ca="1">IFERROR(INDEX(maplage,MATCH(A33&amp;B33,$A$2:$A$21&amp;passagers2,0)),IFERROR(INDEX(maplage,MATCH(A33&amp;B33,$A$2:$A$21&amp;passagers1,0)),"Absent"))</f>
        <v>Anna</v>
      </c>
      <c r="D33" s="26"/>
      <c r="E33" s="17"/>
      <c r="F33" s="17"/>
      <c r="G33" s="17"/>
      <c r="H33" s="17"/>
      <c r="I33" s="17"/>
      <c r="J33" s="17"/>
      <c r="K33" s="17"/>
      <c r="L33" s="17"/>
      <c r="M33" s="17"/>
      <c r="N33" s="10"/>
    </row>
    <row r="34" spans="1:14">
      <c r="A34" s="33">
        <f>$A$6</f>
        <v>43595</v>
      </c>
      <c r="B34" s="18" t="str">
        <f ca="1">OFFSET(Listes!$B$2,INT(INT(ROW()-25)/5),0)</f>
        <v>Dianne</v>
      </c>
      <c r="C34" s="18" t="str">
        <f t="array" aca="1" ref="C34" ca="1">IFERROR(INDEX(maplage,MATCH(A34&amp;B34,$A$2:$A$21&amp;passagers2,0)),IFERROR(INDEX(maplage,MATCH(A34&amp;B34,$A$2:$A$21&amp;passagers1,0)),"Absent"))</f>
        <v>Anna</v>
      </c>
      <c r="D34" s="26"/>
      <c r="E34" s="17"/>
      <c r="F34" s="17"/>
      <c r="G34" s="17"/>
      <c r="H34" s="17"/>
      <c r="I34" s="17"/>
      <c r="J34" s="17"/>
      <c r="K34" s="17"/>
      <c r="L34" s="17"/>
      <c r="M34" s="17"/>
      <c r="N34" s="10"/>
    </row>
    <row r="35" spans="1:14">
      <c r="A35" s="33">
        <f t="shared" ref="A35" si="0">$A$2</f>
        <v>43591</v>
      </c>
      <c r="B35" s="18" t="str">
        <f ca="1">OFFSET(Listes!$B$2,INT(INT(ROW()-25)/5),0)</f>
        <v>Francine</v>
      </c>
      <c r="C35" s="18" t="str">
        <f t="array" aca="1" ref="C35" ca="1">IFERROR(INDEX(maplage,MATCH(A35&amp;B35,$A$2:$A$21&amp;passagers2,0)),IFERROR(INDEX(maplage,MATCH(A35&amp;B35,$A$2:$A$21&amp;passagers1,0)),"Absent"))</f>
        <v>Anna</v>
      </c>
      <c r="D35" s="26"/>
      <c r="E35" s="17">
        <v>9</v>
      </c>
      <c r="F35" s="17">
        <v>8</v>
      </c>
      <c r="G35" s="17">
        <v>3</v>
      </c>
      <c r="H35" s="17">
        <v>3</v>
      </c>
      <c r="I35" s="17">
        <v>8</v>
      </c>
      <c r="J35" s="17">
        <v>6</v>
      </c>
      <c r="K35" s="17">
        <v>1</v>
      </c>
      <c r="L35" s="17">
        <v>9</v>
      </c>
      <c r="M35" s="17">
        <v>8</v>
      </c>
      <c r="N35" s="10"/>
    </row>
    <row r="36" spans="1:14">
      <c r="A36" s="33">
        <f t="shared" ref="A36" si="1">$A$3</f>
        <v>43592</v>
      </c>
      <c r="B36" s="18" t="str">
        <f ca="1">OFFSET(Listes!$B$2,INT(INT(ROW()-25)/5),0)</f>
        <v>Francine</v>
      </c>
      <c r="C36" s="18" t="str">
        <f t="array" aca="1" ref="C36" ca="1">IFERROR(INDEX(maplage,MATCH(A36&amp;B36,$A$2:$A$21&amp;passagers2,0)),IFERROR(INDEX(maplage,MATCH(A36&amp;B36,$A$2:$A$21&amp;passagers1,0)),"Absent"))</f>
        <v>Absent</v>
      </c>
      <c r="D36" s="26"/>
      <c r="E36" s="17">
        <v>5</v>
      </c>
      <c r="F36" s="17">
        <v>5</v>
      </c>
      <c r="G36" s="17">
        <v>8</v>
      </c>
      <c r="H36" s="17">
        <v>8</v>
      </c>
      <c r="I36" s="17">
        <v>7</v>
      </c>
      <c r="J36" s="17">
        <v>9</v>
      </c>
      <c r="K36" s="17">
        <v>7</v>
      </c>
      <c r="L36" s="17">
        <v>7</v>
      </c>
      <c r="M36" s="17">
        <v>7</v>
      </c>
      <c r="N36" s="10"/>
    </row>
    <row r="37" spans="1:14">
      <c r="A37" s="33">
        <f t="shared" ref="A37" si="2">$A$4</f>
        <v>43593</v>
      </c>
      <c r="B37" s="18" t="str">
        <f ca="1">OFFSET(Listes!$B$2,INT(INT(ROW()-25)/5),0)</f>
        <v>Francine</v>
      </c>
      <c r="C37" s="18" t="str">
        <f t="array" aca="1" ref="C37" ca="1">IFERROR(INDEX(maplage,MATCH(A37&amp;B37,$A$2:$A$21&amp;passagers2,0)),IFERROR(INDEX(maplage,MATCH(A37&amp;B37,$A$2:$A$21&amp;passagers1,0)),"Absent"))</f>
        <v>Absent</v>
      </c>
      <c r="D37" s="26"/>
      <c r="E37" s="17">
        <v>7</v>
      </c>
      <c r="F37" s="17">
        <v>5</v>
      </c>
      <c r="G37" s="17">
        <v>3</v>
      </c>
      <c r="H37" s="17">
        <v>7</v>
      </c>
      <c r="I37" s="17">
        <v>1</v>
      </c>
      <c r="J37" s="17">
        <v>5</v>
      </c>
      <c r="K37" s="17">
        <v>6</v>
      </c>
      <c r="L37" s="17">
        <v>5</v>
      </c>
      <c r="M37" s="17">
        <v>7</v>
      </c>
      <c r="N37" s="10"/>
    </row>
    <row r="38" spans="1:14">
      <c r="A38" s="33">
        <f t="shared" ref="A38" si="3">$A$5</f>
        <v>43594</v>
      </c>
      <c r="B38" s="18" t="str">
        <f ca="1">OFFSET(Listes!$B$2,INT(INT(ROW()-25)/5),0)</f>
        <v>Francine</v>
      </c>
      <c r="C38" s="18" t="str">
        <f t="array" aca="1" ref="C38" ca="1">IFERROR(INDEX(maplage,MATCH(A38&amp;B38,$A$2:$A$21&amp;passagers2,0)),IFERROR(INDEX(maplage,MATCH(A38&amp;B38,$A$2:$A$21&amp;passagers1,0)),"Absent"))</f>
        <v>Absent</v>
      </c>
      <c r="D38" s="26"/>
      <c r="E38" s="17">
        <v>6</v>
      </c>
      <c r="F38" s="17">
        <v>6</v>
      </c>
      <c r="G38" s="17">
        <v>8</v>
      </c>
      <c r="H38" s="17">
        <v>1</v>
      </c>
      <c r="I38" s="17">
        <v>5</v>
      </c>
      <c r="J38" s="17">
        <v>1</v>
      </c>
      <c r="K38" s="17">
        <v>5</v>
      </c>
      <c r="L38" s="17">
        <v>8</v>
      </c>
      <c r="M38" s="17">
        <v>9</v>
      </c>
      <c r="N38" s="10"/>
    </row>
    <row r="39" spans="1:14">
      <c r="A39" s="33">
        <f t="shared" ref="A39" si="4">$A$6</f>
        <v>43595</v>
      </c>
      <c r="B39" s="18" t="str">
        <f ca="1">OFFSET(Listes!$B$2,INT(INT(ROW()-25)/5),0)</f>
        <v>Francine</v>
      </c>
      <c r="C39" s="18" t="str">
        <f t="array" aca="1" ref="C39" ca="1">IFERROR(INDEX(maplage,MATCH(A39&amp;B39,$A$2:$A$21&amp;passagers2,0)),IFERROR(INDEX(maplage,MATCH(A39&amp;B39,$A$2:$A$21&amp;passagers1,0)),"Absent"))</f>
        <v>Aude</v>
      </c>
      <c r="D39" s="26"/>
      <c r="E39" s="17">
        <v>7</v>
      </c>
      <c r="F39" s="17">
        <v>9</v>
      </c>
      <c r="G39" s="17">
        <v>1</v>
      </c>
      <c r="H39" s="17">
        <v>6</v>
      </c>
      <c r="I39" s="17">
        <v>5</v>
      </c>
      <c r="J39" s="17">
        <v>7</v>
      </c>
      <c r="K39" s="17">
        <v>5</v>
      </c>
      <c r="L39" s="17">
        <v>8</v>
      </c>
      <c r="M39" s="17">
        <v>3</v>
      </c>
      <c r="N39" s="10"/>
    </row>
    <row r="40" spans="1:14">
      <c r="A40" s="33">
        <f t="shared" ref="A40" si="5">$A$2</f>
        <v>43591</v>
      </c>
      <c r="B40" s="18" t="str">
        <f ca="1">OFFSET(Listes!$B$2,INT(INT(ROW()-25)/5),0)</f>
        <v>Jules</v>
      </c>
      <c r="C40" s="18" t="str">
        <f t="array" aca="1" ref="C40" ca="1">IFERROR(INDEX(maplage,MATCH(A40&amp;B40,$A$2:$A$21&amp;passagers2,0)),IFERROR(INDEX(maplage,MATCH(A40&amp;B40,$A$2:$A$21&amp;passagers1,0)),"Absent"))</f>
        <v>Arthur</v>
      </c>
      <c r="D40" s="26"/>
      <c r="E40" s="17">
        <v>1</v>
      </c>
      <c r="F40" s="17">
        <v>5</v>
      </c>
      <c r="G40" s="17">
        <v>1</v>
      </c>
      <c r="H40" s="17">
        <v>7</v>
      </c>
      <c r="I40" s="17">
        <v>9</v>
      </c>
      <c r="J40" s="17">
        <v>9</v>
      </c>
      <c r="K40" s="17">
        <v>7</v>
      </c>
      <c r="L40" s="17">
        <v>6</v>
      </c>
      <c r="M40" s="17">
        <v>8</v>
      </c>
      <c r="N40" s="10"/>
    </row>
    <row r="41" spans="1:14">
      <c r="A41" s="33">
        <f t="shared" ref="A41" si="6">$A$3</f>
        <v>43592</v>
      </c>
      <c r="B41" s="18" t="str">
        <f ca="1">OFFSET(Listes!$B$2,INT(INT(ROW()-25)/5),0)</f>
        <v>Jules</v>
      </c>
      <c r="C41" s="18" t="str">
        <f t="array" aca="1" ref="C41" ca="1">IFERROR(INDEX(maplage,MATCH(A41&amp;B41,$A$2:$A$21&amp;passagers2,0)),IFERROR(INDEX(maplage,MATCH(A41&amp;B41,$A$2:$A$21&amp;passagers1,0)),"Absent"))</f>
        <v>Arthur</v>
      </c>
      <c r="D41" s="26"/>
      <c r="E41" s="17">
        <v>5</v>
      </c>
      <c r="F41" s="17">
        <v>5</v>
      </c>
      <c r="G41" s="17">
        <v>8</v>
      </c>
      <c r="H41" s="17">
        <v>8</v>
      </c>
      <c r="I41" s="17">
        <v>7</v>
      </c>
      <c r="J41" s="17">
        <v>9</v>
      </c>
      <c r="K41" s="17">
        <v>7</v>
      </c>
      <c r="L41" s="17">
        <v>7</v>
      </c>
      <c r="M41" s="17">
        <v>7</v>
      </c>
      <c r="N41" s="10"/>
    </row>
    <row r="42" spans="1:14">
      <c r="A42" s="33">
        <f t="shared" ref="A42" si="7">$A$4</f>
        <v>43593</v>
      </c>
      <c r="B42" s="18" t="str">
        <f ca="1">OFFSET(Listes!$B$2,INT(INT(ROW()-25)/5),0)</f>
        <v>Jules</v>
      </c>
      <c r="C42" s="18" t="str">
        <f t="array" aca="1" ref="C42" ca="1">IFERROR(INDEX(maplage,MATCH(A42&amp;B42,$A$2:$A$21&amp;passagers2,0)),IFERROR(INDEX(maplage,MATCH(A42&amp;B42,$A$2:$A$21&amp;passagers1,0)),"Absent"))</f>
        <v>Arthur</v>
      </c>
      <c r="D42" s="26"/>
      <c r="E42" s="17">
        <v>9</v>
      </c>
      <c r="F42" s="17">
        <v>5</v>
      </c>
      <c r="G42" s="17">
        <v>1</v>
      </c>
      <c r="H42" s="17">
        <v>7</v>
      </c>
      <c r="I42" s="17">
        <v>1</v>
      </c>
      <c r="J42" s="17">
        <v>6</v>
      </c>
      <c r="K42" s="17">
        <v>6</v>
      </c>
      <c r="L42" s="17">
        <v>3</v>
      </c>
      <c r="M42" s="17">
        <v>7</v>
      </c>
      <c r="N42" s="10"/>
    </row>
    <row r="43" spans="1:14">
      <c r="A43" s="33">
        <f t="shared" ref="A43" si="8">$A$5</f>
        <v>43594</v>
      </c>
      <c r="B43" s="18" t="str">
        <f ca="1">OFFSET(Listes!$B$2,INT(INT(ROW()-25)/5),0)</f>
        <v>Jules</v>
      </c>
      <c r="C43" s="18" t="str">
        <f t="array" aca="1" ref="C43" ca="1">IFERROR(INDEX(maplage,MATCH(A43&amp;B43,$A$2:$A$21&amp;passagers2,0)),IFERROR(INDEX(maplage,MATCH(A43&amp;B43,$A$2:$A$21&amp;passagers1,0)),"Absent"))</f>
        <v>Arthur</v>
      </c>
      <c r="D43" s="26"/>
      <c r="E43" s="17">
        <v>3</v>
      </c>
      <c r="F43" s="17">
        <v>1</v>
      </c>
      <c r="G43" s="17">
        <v>7</v>
      </c>
      <c r="H43" s="17">
        <v>7</v>
      </c>
      <c r="I43" s="17">
        <v>3</v>
      </c>
      <c r="J43" s="17">
        <v>7</v>
      </c>
      <c r="K43" s="17">
        <v>6</v>
      </c>
      <c r="L43" s="17">
        <v>8</v>
      </c>
      <c r="M43" s="17">
        <v>9</v>
      </c>
      <c r="N43" s="10"/>
    </row>
    <row r="44" spans="1:14">
      <c r="A44" s="33">
        <f t="shared" ref="A44" si="9">$A$6</f>
        <v>43595</v>
      </c>
      <c r="B44" s="18" t="str">
        <f ca="1">OFFSET(Listes!$B$2,INT(INT(ROW()-25)/5),0)</f>
        <v>Jules</v>
      </c>
      <c r="C44" s="18" t="str">
        <f t="array" aca="1" ref="C44" ca="1">IFERROR(INDEX(maplage,MATCH(A44&amp;B44,$A$2:$A$21&amp;passagers2,0)),IFERROR(INDEX(maplage,MATCH(A44&amp;B44,$A$2:$A$21&amp;passagers1,0)),"Absent"))</f>
        <v>Arthur</v>
      </c>
      <c r="D44" s="26"/>
      <c r="E44" s="17">
        <v>1</v>
      </c>
      <c r="F44" s="17">
        <v>1</v>
      </c>
      <c r="G44" s="17">
        <v>7</v>
      </c>
      <c r="H44" s="17">
        <v>8</v>
      </c>
      <c r="I44" s="17">
        <v>8</v>
      </c>
      <c r="J44" s="17">
        <v>4</v>
      </c>
      <c r="K44" s="17">
        <v>8</v>
      </c>
      <c r="L44" s="17">
        <v>9</v>
      </c>
      <c r="M44" s="17">
        <v>6</v>
      </c>
      <c r="N44" s="10"/>
    </row>
    <row r="45" spans="1:14">
      <c r="A45" s="33">
        <f t="shared" ref="A45" si="10">$A$2</f>
        <v>43591</v>
      </c>
      <c r="B45" s="18" t="str">
        <f ca="1">OFFSET(Listes!$B$2,INT(INT(ROW()-25)/5),0)</f>
        <v>Lucas</v>
      </c>
      <c r="C45" s="18" t="str">
        <f t="array" aca="1" ref="C45" ca="1">IFERROR(INDEX(maplage,MATCH(A45&amp;B45,$A$2:$A$21&amp;passagers2,0)),IFERROR(INDEX(maplage,MATCH(A45&amp;B45,$A$2:$A$21&amp;passagers1,0)),"Absent"))</f>
        <v>Aude</v>
      </c>
      <c r="D45" s="26"/>
      <c r="E45" s="17">
        <v>8</v>
      </c>
      <c r="F45" s="17">
        <v>10</v>
      </c>
      <c r="G45" s="17">
        <v>9</v>
      </c>
      <c r="H45" s="17">
        <v>5</v>
      </c>
      <c r="I45" s="17">
        <v>4</v>
      </c>
      <c r="J45" s="17">
        <v>2</v>
      </c>
      <c r="K45" s="17">
        <v>9</v>
      </c>
      <c r="L45" s="17">
        <v>6</v>
      </c>
      <c r="M45" s="17">
        <v>7</v>
      </c>
    </row>
    <row r="46" spans="1:14">
      <c r="A46" s="33">
        <f t="shared" ref="A46" si="11">$A$3</f>
        <v>43592</v>
      </c>
      <c r="B46" s="18" t="str">
        <f ca="1">OFFSET(Listes!$B$2,INT(INT(ROW()-25)/5),0)</f>
        <v>Lucas</v>
      </c>
      <c r="C46" s="18" t="str">
        <f t="array" aca="1" ref="C46" ca="1">IFERROR(INDEX(maplage,MATCH(A46&amp;B46,$A$2:$A$21&amp;passagers2,0)),IFERROR(INDEX(maplage,MATCH(A46&amp;B46,$A$2:$A$21&amp;passagers1,0)),"Absent"))</f>
        <v>Aude</v>
      </c>
      <c r="D46" s="26"/>
      <c r="E46" s="17">
        <v>1</v>
      </c>
      <c r="F46" s="17">
        <v>2</v>
      </c>
      <c r="G46" s="17">
        <v>3</v>
      </c>
      <c r="H46" s="17">
        <v>4</v>
      </c>
      <c r="I46" s="17">
        <v>5</v>
      </c>
      <c r="J46" s="17">
        <v>6</v>
      </c>
      <c r="K46" s="17">
        <v>7</v>
      </c>
      <c r="L46" s="17">
        <v>8</v>
      </c>
      <c r="M46" s="17">
        <v>9</v>
      </c>
    </row>
    <row r="47" spans="1:14">
      <c r="A47" s="33">
        <f t="shared" ref="A47" si="12">$A$4</f>
        <v>43593</v>
      </c>
      <c r="B47" s="18" t="str">
        <f ca="1">OFFSET(Listes!$B$2,INT(INT(ROW()-25)/5),0)</f>
        <v>Lucas</v>
      </c>
      <c r="C47" s="18" t="str">
        <f t="array" aca="1" ref="C47" ca="1">IFERROR(INDEX(maplage,MATCH(A47&amp;B47,$A$2:$A$21&amp;passagers2,0)),IFERROR(INDEX(maplage,MATCH(A47&amp;B47,$A$2:$A$21&amp;passagers1,0)),"Absent"))</f>
        <v>Aude</v>
      </c>
      <c r="D47" s="26"/>
      <c r="E47" s="17">
        <v>5</v>
      </c>
      <c r="F47" s="17">
        <v>6</v>
      </c>
      <c r="G47" s="17">
        <v>7</v>
      </c>
      <c r="H47" s="17">
        <v>9</v>
      </c>
      <c r="I47" s="17">
        <v>2</v>
      </c>
      <c r="J47" s="17">
        <v>3</v>
      </c>
      <c r="K47" s="17">
        <v>7</v>
      </c>
      <c r="L47" s="17">
        <v>2</v>
      </c>
      <c r="M47" s="17">
        <v>4</v>
      </c>
    </row>
    <row r="48" spans="1:14">
      <c r="A48" s="33">
        <f t="shared" ref="A48" si="13">$A$5</f>
        <v>43594</v>
      </c>
      <c r="B48" s="18" t="str">
        <f ca="1">OFFSET(Listes!$B$2,INT(INT(ROW()-25)/5),0)</f>
        <v>Lucas</v>
      </c>
      <c r="C48" s="18" t="str">
        <f t="array" aca="1" ref="C48" ca="1">IFERROR(INDEX(maplage,MATCH(A48&amp;B48,$A$2:$A$21&amp;passagers2,0)),IFERROR(INDEX(maplage,MATCH(A48&amp;B48,$A$2:$A$21&amp;passagers1,0)),"Absent"))</f>
        <v>Joseph</v>
      </c>
      <c r="D48" s="26"/>
      <c r="E48" s="17">
        <v>6</v>
      </c>
      <c r="F48" s="17">
        <v>8</v>
      </c>
      <c r="G48" s="17">
        <v>3</v>
      </c>
      <c r="H48" s="17"/>
      <c r="I48" s="17">
        <v>3</v>
      </c>
      <c r="J48" s="17">
        <v>8</v>
      </c>
      <c r="K48" s="17">
        <v>6</v>
      </c>
      <c r="L48" s="17">
        <v>6</v>
      </c>
      <c r="M48" s="17">
        <v>6</v>
      </c>
    </row>
    <row r="49" spans="1:13">
      <c r="A49" s="33">
        <f t="shared" ref="A49" si="14">$A$6</f>
        <v>43595</v>
      </c>
      <c r="B49" s="18" t="str">
        <f ca="1">OFFSET(Listes!$B$2,INT(INT(ROW()-25)/5),0)</f>
        <v>Lucas</v>
      </c>
      <c r="C49" s="18" t="str">
        <f t="array" aca="1" ref="C49" ca="1">IFERROR(INDEX(maplage,MATCH(A49&amp;B49,$A$2:$A$21&amp;passagers2,0)),IFERROR(INDEX(maplage,MATCH(A49&amp;B49,$A$2:$A$21&amp;passagers1,0)),"Absent"))</f>
        <v>Joseph</v>
      </c>
      <c r="D49" s="26"/>
      <c r="E49" s="17">
        <v>5</v>
      </c>
      <c r="F49" s="17">
        <v>7</v>
      </c>
      <c r="G49" s="17">
        <v>8</v>
      </c>
      <c r="H49" s="17">
        <v>8</v>
      </c>
      <c r="I49" s="17">
        <v>5</v>
      </c>
      <c r="J49" s="17">
        <v>6</v>
      </c>
      <c r="K49" s="17">
        <v>3</v>
      </c>
      <c r="L49" s="17">
        <v>3</v>
      </c>
      <c r="M49" s="17">
        <v>3</v>
      </c>
    </row>
    <row r="50" spans="1:13">
      <c r="A50" s="33">
        <f t="shared" ref="A50" si="15">$A$2</f>
        <v>43591</v>
      </c>
      <c r="B50" s="18" t="str">
        <f ca="1">OFFSET(Listes!$B$2,INT(INT(ROW()-25)/5),0)</f>
        <v>Rebecca</v>
      </c>
      <c r="C50" s="18" t="str">
        <f t="array" aca="1" ref="C50" ca="1">IFERROR(INDEX(maplage,MATCH(A50&amp;B50,$A$2:$A$21&amp;passagers2,0)),IFERROR(INDEX(maplage,MATCH(A50&amp;B50,$A$2:$A$21&amp;passagers1,0)),"Absent"))</f>
        <v>Anna</v>
      </c>
      <c r="D50" s="26"/>
      <c r="E50" s="17">
        <v>1</v>
      </c>
      <c r="F50" s="17">
        <v>1</v>
      </c>
      <c r="G50" s="17">
        <v>6</v>
      </c>
      <c r="H50" s="17">
        <v>7</v>
      </c>
      <c r="I50" s="17">
        <v>6</v>
      </c>
      <c r="J50" s="17">
        <v>6</v>
      </c>
      <c r="K50" s="17">
        <v>5</v>
      </c>
      <c r="L50" s="17">
        <v>7</v>
      </c>
      <c r="M50" s="17">
        <v>6</v>
      </c>
    </row>
    <row r="51" spans="1:13">
      <c r="A51" s="33">
        <f t="shared" ref="A51" si="16">$A$3</f>
        <v>43592</v>
      </c>
      <c r="B51" s="18" t="str">
        <f ca="1">OFFSET(Listes!$B$2,INT(INT(ROW()-25)/5),0)</f>
        <v>Rebecca</v>
      </c>
      <c r="C51" s="18" t="str">
        <f t="array" aca="1" ref="C51" ca="1">IFERROR(INDEX(maplage,MATCH(A51&amp;B51,$A$2:$A$21&amp;passagers2,0)),IFERROR(INDEX(maplage,MATCH(A51&amp;B51,$A$2:$A$21&amp;passagers1,0)),"Absent"))</f>
        <v>Absent</v>
      </c>
      <c r="D51" s="26"/>
      <c r="E51" s="18"/>
      <c r="F51" s="18"/>
      <c r="G51" s="18"/>
      <c r="H51" s="18"/>
      <c r="I51" s="18"/>
      <c r="J51" s="18"/>
      <c r="K51" s="18"/>
      <c r="L51" s="18"/>
      <c r="M51" s="18"/>
    </row>
    <row r="52" spans="1:13">
      <c r="A52" s="33">
        <f t="shared" ref="A52" si="17">$A$4</f>
        <v>43593</v>
      </c>
      <c r="B52" s="18" t="str">
        <f ca="1">OFFSET(Listes!$B$2,INT(INT(ROW()-25)/5),0)</f>
        <v>Rebecca</v>
      </c>
      <c r="C52" s="18" t="str">
        <f t="array" aca="1" ref="C52" ca="1">IFERROR(INDEX(maplage,MATCH(A52&amp;B52,$A$2:$A$21&amp;passagers2,0)),IFERROR(INDEX(maplage,MATCH(A52&amp;B52,$A$2:$A$21&amp;passagers1,0)),"Absent"))</f>
        <v>Anna</v>
      </c>
      <c r="D52" s="26"/>
      <c r="E52" s="17">
        <v>7</v>
      </c>
      <c r="F52" s="17">
        <v>3</v>
      </c>
      <c r="G52" s="17">
        <v>8</v>
      </c>
      <c r="H52" s="17">
        <v>7</v>
      </c>
      <c r="I52" s="17">
        <v>7</v>
      </c>
      <c r="J52" s="17">
        <v>8</v>
      </c>
      <c r="K52" s="17">
        <v>8</v>
      </c>
      <c r="L52" s="17">
        <v>9</v>
      </c>
      <c r="M52" s="17">
        <v>7</v>
      </c>
    </row>
    <row r="53" spans="1:13">
      <c r="A53" s="33">
        <f t="shared" ref="A53" si="18">$A$5</f>
        <v>43594</v>
      </c>
      <c r="B53" s="18" t="str">
        <f ca="1">OFFSET(Listes!$B$2,INT(INT(ROW()-25)/5),0)</f>
        <v>Rebecca</v>
      </c>
      <c r="C53" s="18" t="str">
        <f t="array" aca="1" ref="C53" ca="1">IFERROR(INDEX(maplage,MATCH(A53&amp;B53,$A$2:$A$21&amp;passagers2,0)),IFERROR(INDEX(maplage,MATCH(A53&amp;B53,$A$2:$A$21&amp;passagers1,0)),"Absent"))</f>
        <v>Absent</v>
      </c>
      <c r="D53" s="26"/>
      <c r="E53" s="18"/>
      <c r="F53" s="18"/>
      <c r="G53" s="18"/>
      <c r="H53" s="18"/>
      <c r="I53" s="18"/>
      <c r="J53" s="18"/>
      <c r="K53" s="18"/>
      <c r="L53" s="18"/>
      <c r="M53" s="18"/>
    </row>
    <row r="54" spans="1:13">
      <c r="A54" s="33">
        <f t="shared" ref="A54" si="19">$A$6</f>
        <v>43595</v>
      </c>
      <c r="B54" s="18" t="str">
        <f ca="1">OFFSET(Listes!$B$2,INT(INT(ROW()-25)/5),0)</f>
        <v>Rebecca</v>
      </c>
      <c r="C54" s="18" t="str">
        <f t="array" aca="1" ref="C54" ca="1">IFERROR(INDEX(maplage,MATCH(A54&amp;B54,$A$2:$A$21&amp;passagers2,0)),IFERROR(INDEX(maplage,MATCH(A54&amp;B54,$A$2:$A$21&amp;passagers1,0)),"Absent"))</f>
        <v>Absent</v>
      </c>
      <c r="D54" s="26"/>
      <c r="E54" s="18"/>
      <c r="F54" s="18"/>
      <c r="G54" s="18"/>
      <c r="H54" s="18"/>
      <c r="I54" s="18"/>
      <c r="J54" s="18"/>
      <c r="K54" s="18"/>
      <c r="L54" s="18"/>
      <c r="M54" s="18"/>
    </row>
    <row r="55" spans="1:13">
      <c r="A55" s="33"/>
    </row>
    <row r="56" spans="1:13">
      <c r="A56" s="33"/>
    </row>
    <row r="57" spans="1:13">
      <c r="A57" s="33"/>
    </row>
    <row r="58" spans="1:13">
      <c r="A58" s="33"/>
    </row>
    <row r="59" spans="1:13">
      <c r="A59" s="33"/>
    </row>
    <row r="60" spans="1:13">
      <c r="A60" s="33"/>
    </row>
    <row r="61" spans="1:13">
      <c r="A61" s="33"/>
    </row>
    <row r="62" spans="1:13">
      <c r="A62" s="33"/>
    </row>
    <row r="63" spans="1:13">
      <c r="A63" s="33"/>
    </row>
    <row r="64" spans="1:13">
      <c r="A64" s="33"/>
    </row>
    <row r="65" spans="1:1">
      <c r="A65" s="33"/>
    </row>
    <row r="66" spans="1:1">
      <c r="A66" s="33"/>
    </row>
    <row r="67" spans="1:1">
      <c r="A67" s="33"/>
    </row>
    <row r="68" spans="1:1">
      <c r="A68" s="33"/>
    </row>
    <row r="69" spans="1:1">
      <c r="A69" s="33"/>
    </row>
    <row r="70" spans="1:1">
      <c r="A70" s="33"/>
    </row>
    <row r="71" spans="1:1">
      <c r="A71" s="33"/>
    </row>
    <row r="72" spans="1:1">
      <c r="A72" s="33"/>
    </row>
    <row r="73" spans="1:1">
      <c r="A73" s="33"/>
    </row>
    <row r="74" spans="1:1">
      <c r="A74" s="33"/>
    </row>
    <row r="75" spans="1:1">
      <c r="A75" s="33"/>
    </row>
    <row r="76" spans="1:1">
      <c r="A76" s="33"/>
    </row>
    <row r="77" spans="1:1">
      <c r="A77" s="33"/>
    </row>
    <row r="78" spans="1:1">
      <c r="A78" s="33"/>
    </row>
    <row r="79" spans="1:1">
      <c r="A79" s="33"/>
    </row>
    <row r="80" spans="1:1">
      <c r="A80" s="33"/>
    </row>
    <row r="81" spans="1:1">
      <c r="A81" s="33"/>
    </row>
  </sheetData>
  <conditionalFormatting sqref="C25:C54">
    <cfRule type="cellIs" dxfId="0" priority="1" operator="equal">
      <formula>"Absent"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H20"/>
  <sheetViews>
    <sheetView workbookViewId="0"/>
  </sheetViews>
  <sheetFormatPr defaultColWidth="11.42578125" defaultRowHeight="15.75"/>
  <cols>
    <col min="1" max="1" width="18.7109375" style="13" customWidth="1"/>
    <col min="2" max="2" width="18.42578125" customWidth="1"/>
    <col min="3" max="3" width="3.140625" customWidth="1"/>
    <col min="4" max="5" width="18.7109375" customWidth="1"/>
    <col min="6" max="6" width="27.140625" bestFit="1" customWidth="1"/>
    <col min="7" max="7" width="3.140625" customWidth="1"/>
    <col min="12" max="12" width="15.7109375" customWidth="1"/>
  </cols>
  <sheetData>
    <row r="1" spans="1:8">
      <c r="A1" s="24" t="s">
        <v>20</v>
      </c>
      <c r="B1" s="25" t="s">
        <v>23</v>
      </c>
      <c r="C1" s="21"/>
      <c r="D1" s="14" t="s">
        <v>21</v>
      </c>
      <c r="E1" s="14" t="s">
        <v>22</v>
      </c>
      <c r="F1" s="14" t="s">
        <v>25</v>
      </c>
      <c r="G1" s="21"/>
      <c r="H1" s="27" t="s">
        <v>26</v>
      </c>
    </row>
    <row r="2" spans="1:8">
      <c r="A2" s="11" t="str">
        <f t="array" ref="A2">IFERROR(INDEX(maplage,MATCH(0,COUNTIF(maplage,"&lt;"&amp;maplage)-SUM(COUNTIF(maplage,A$1:A1)),0)),"")</f>
        <v>Anna</v>
      </c>
      <c r="B2" s="23" t="str">
        <f t="array" ref="B2">IFERROR(IFERROR(SMALL(IF((COUNTIF($B$1:B1, $F$2:$F$9)=0)*ISNUMBER($F$2:$F$9), $F$2:$F$9, "A"), 1), INDEX($F$2:$F$9, MATCH(SMALL(IF(ISTEXT($F$2:$F$9)*(COUNTIF(B1:$B$1, $F$2:$F$9)=0), COUNTIF($F$2:$F$9, "&lt;"&amp;$F$2:$F$9), ""), 1), IF(ISTEXT($F$2:$F$9), COUNTIF($F$2:$F$9, "&lt;"&amp;$F$2:$F$9), ""), 0))),"")</f>
        <v>Clara</v>
      </c>
      <c r="C2" s="22"/>
      <c r="D2" s="16" t="str">
        <f t="array" ref="D2">IFERROR(INDEX(passagers1,MATCH(0,COUNTIF(passagers1,"&lt;"&amp;passagers1)-SUM(COUNTIF(passagers1,D$1:D1)),0)),"")</f>
        <v>Dianne</v>
      </c>
      <c r="E2" s="16" t="str">
        <f t="array" ref="E2">IFERROR(INDEX(passagers2,MATCH(0,COUNTIF(passagers2,"&lt;"&amp;passagers2)-SUM(COUNTIF(passagers2,E$1:E1)),0)),"")</f>
        <v>Clara</v>
      </c>
      <c r="F2" s="16" t="str">
        <f t="array" ref="F2">IFERROR(IFERROR(INDEX($E$2:$E$4, MATCH(ROWS(F$2:$F2)-1, COUNTIF($E$2:$E$4, "&lt;"&amp;$E$2:$E$4)+COUNTIF($D$2:$D$6, "&lt;"&amp;$E$2:$E$4)+IF((COUNTIF($E$2:$E$4, $E$2:$E$4)+COUNTIF($D$2:$D$6, $E$2:$E$4))&lt;=COUNTIF($F$1:F1, $E$2:$E$4), 0, COUNTIF($F$1:F1, $E$2:$E$4)), 0)), INDEX($D$2:$D$6, MATCH(ROWS(F$3:$F3)-1, COUNTIF($D$2:$D$6, "&lt;"&amp;$D$2:$D$6)+COUNTIF($E$2:$E$4, "&lt;"&amp;$D$2:$D$6)+IF((COUNTIF($D$2:$D$6, $D$2:$D$6)+COUNTIF($E$2:$E$4, $D$2:$D$6))&lt;=COUNTIF($F$1:F1, $D$2:$D$6), 0, COUNTIF($F$1:F1, $D$2:$D$6)), 0))),"")</f>
        <v>Clara</v>
      </c>
      <c r="G2" s="22"/>
      <c r="H2" s="27" t="s">
        <v>27</v>
      </c>
    </row>
    <row r="3" spans="1:8">
      <c r="A3" s="11" t="str">
        <f t="array" ref="A3">IFERROR(INDEX(maplage,MATCH(0,COUNTIF(maplage,"&lt;"&amp;maplage)-SUM(COUNTIF(maplage,A$1:A2)),0)),"")</f>
        <v>Arthur</v>
      </c>
      <c r="B3" s="23" t="str">
        <f t="array" ref="B3">IFERROR(IFERROR(SMALL(IF((COUNTIF($B$1:B2, $F$2:$F$9)=0)*ISNUMBER($F$2:$F$9), $F$2:$F$9, "A"), 1), INDEX($F$2:$F$9, MATCH(SMALL(IF(ISTEXT($F$2:$F$9)*(COUNTIF(B$1:$B2, $F$2:$F$9)=0), COUNTIF($F$2:$F$9, "&lt;"&amp;$F$2:$F$9), ""), 1), IF(ISTEXT($F$2:$F$9), COUNTIF($F$2:$F$9, "&lt;"&amp;$F$2:$F$9), ""), 0))),"")</f>
        <v>Dianne</v>
      </c>
      <c r="C3" s="22"/>
      <c r="D3" s="16" t="str">
        <f t="array" ref="D3">IFERROR(INDEX(passagers1,MATCH(0,COUNTIF(passagers1,"&lt;"&amp;passagers1)-SUM(COUNTIF(passagers1,D$1:D2)),0)),"")</f>
        <v>Francine</v>
      </c>
      <c r="E3" s="16" t="str">
        <f t="array" ref="E3">IFERROR(INDEX(passagers2,MATCH(0,COUNTIF(passagers2,"&lt;"&amp;passagers2)-SUM(COUNTIF(passagers2,E$1:E2)),0)),"")</f>
        <v>Francine</v>
      </c>
      <c r="F3" s="16" t="str">
        <f t="array" ref="F3">IFERROR(IFERROR(INDEX($E$2:$E$4, MATCH(ROWS(F$2:$F3)-1, COUNTIF($E$2:$E$4, "&lt;"&amp;$E$2:$E$4)+COUNTIF($D$2:$D$6, "&lt;"&amp;$E$2:$E$4)+IF((COUNTIF($E$2:$E$4, $E$2:$E$4)+COUNTIF($D$2:$D$6, $E$2:$E$4))&lt;=COUNTIF($F$1:F2, $E$2:$E$4), 0, COUNTIF($F$1:F2, $E$2:$E$4)), 0)), INDEX($D$2:$D$6, MATCH(ROWS(F$3:$F4)-1, COUNTIF($D$2:$D$6, "&lt;"&amp;$D$2:$D$6)+COUNTIF($E$2:$E$4, "&lt;"&amp;$D$2:$D$6)+IF((COUNTIF($D$2:$D$6, $D$2:$D$6)+COUNTIF($E$2:$E$4, $D$2:$D$6))&lt;=COUNTIF($F$1:F2, $D$2:$D$6), 0, COUNTIF($F$1:F2, $D$2:$D$6)), 0))),"")</f>
        <v>Dianne</v>
      </c>
      <c r="G3" s="22"/>
      <c r="H3" s="23"/>
    </row>
    <row r="4" spans="1:8">
      <c r="A4" s="11" t="str">
        <f t="array" ref="A4">IFERROR(INDEX(maplage,MATCH(0,COUNTIF(maplage,"&lt;"&amp;maplage)-SUM(COUNTIF(maplage,A$1:A3)),0)),"")</f>
        <v>Aude</v>
      </c>
      <c r="B4" s="23" t="str">
        <f t="array" ref="B4">IFERROR(IFERROR(SMALL(IF((COUNTIF($B$1:B3, $F$2:$F$9)=0)*ISNUMBER($F$2:$F$9), $F$2:$F$9, "A"), 1), INDEX($F$2:$F$9, MATCH(SMALL(IF(ISTEXT($F$2:$F$9)*(COUNTIF(B$1:$B3, $F$2:$F$9)=0), COUNTIF($F$2:$F$9, "&lt;"&amp;$F$2:$F$9), ""), 1), IF(ISTEXT($F$2:$F$9), COUNTIF($F$2:$F$9, "&lt;"&amp;$F$2:$F$9), ""), 0))),"")</f>
        <v>Francine</v>
      </c>
      <c r="C4" s="22"/>
      <c r="D4" s="16" t="str">
        <f t="array" ref="D4">IFERROR(INDEX(passagers1,MATCH(0,COUNTIF(passagers1,"&lt;"&amp;passagers1)-SUM(COUNTIF(passagers1,D$1:D3)),0)),"")</f>
        <v>Jules</v>
      </c>
      <c r="E4" s="16" t="str">
        <f t="array" ref="E4">IFERROR(INDEX(passagers2,MATCH(0,COUNTIF(passagers2,"&lt;"&amp;passagers2)-SUM(COUNTIF(passagers2,E$1:E3)),0)),"")</f>
        <v>Lucas</v>
      </c>
      <c r="F4" s="16" t="str">
        <f t="array" ref="F4">IFERROR(IFERROR(INDEX($E$2:$E$4, MATCH(ROWS(F$2:$F4)-1, COUNTIF($E$2:$E$4, "&lt;"&amp;$E$2:$E$4)+COUNTIF($D$2:$D$6, "&lt;"&amp;$E$2:$E$4)+IF((COUNTIF($E$2:$E$4, $E$2:$E$4)+COUNTIF($D$2:$D$6, $E$2:$E$4))&lt;=COUNTIF($F$1:F3, $E$2:$E$4), 0, COUNTIF($F$1:F3, $E$2:$E$4)), 0)), INDEX($D$2:$D$6, MATCH(ROWS(F$3:$F5)-1, COUNTIF($D$2:$D$6, "&lt;"&amp;$D$2:$D$6)+COUNTIF($E$2:$E$4, "&lt;"&amp;$D$2:$D$6)+IF((COUNTIF($D$2:$D$6, $D$2:$D$6)+COUNTIF($E$2:$E$4, $D$2:$D$6))&lt;=COUNTIF($F$1:F3, $D$2:$D$6), 0, COUNTIF($F$1:F3, $D$2:$D$6)), 0))),"")</f>
        <v>Francine</v>
      </c>
      <c r="G4" s="22"/>
      <c r="H4" s="23"/>
    </row>
    <row r="5" spans="1:8">
      <c r="A5" s="11" t="str">
        <f t="array" ref="A5">IFERROR(INDEX(maplage,MATCH(0,COUNTIF(maplage,"&lt;"&amp;maplage)-SUM(COUNTIF(maplage,A$1:A4)),0)),"")</f>
        <v>Joseph</v>
      </c>
      <c r="B5" s="23" t="str">
        <f t="array" ref="B5">IFERROR(IFERROR(SMALL(IF((COUNTIF($B$1:B4, $F$2:$F$9)=0)*ISNUMBER($F$2:$F$9), $F$2:$F$9, "A"), 1), INDEX($F$2:$F$9, MATCH(SMALL(IF(ISTEXT($F$2:$F$9)*(COUNTIF(B$1:$B4, $F$2:$F$9)=0), COUNTIF($F$2:$F$9, "&lt;"&amp;$F$2:$F$9), ""), 1), IF(ISTEXT($F$2:$F$9), COUNTIF($F$2:$F$9, "&lt;"&amp;$F$2:$F$9), ""), 0))),"")</f>
        <v>Jules</v>
      </c>
      <c r="C5" s="22"/>
      <c r="D5" s="16" t="str">
        <f t="array" ref="D5">IFERROR(INDEX(passagers1,MATCH(0,COUNTIF(passagers1,"&lt;"&amp;passagers1)-SUM(COUNTIF(passagers1,D$1:D4)),0)),"")</f>
        <v>Lucas</v>
      </c>
      <c r="E5" s="16"/>
      <c r="F5" s="16" t="str">
        <f t="array" ref="F5">IFERROR(IFERROR(INDEX($E$2:$E$4, MATCH(ROWS(F$2:$F5)-1, COUNTIF($E$2:$E$4, "&lt;"&amp;$E$2:$E$4)+COUNTIF($D$2:$D$6, "&lt;"&amp;$E$2:$E$4)+IF((COUNTIF($E$2:$E$4, $E$2:$E$4)+COUNTIF($D$2:$D$6, $E$2:$E$4))&lt;=COUNTIF($F$1:F4, $E$2:$E$4), 0, COUNTIF($F$1:F4, $E$2:$E$4)), 0)), INDEX($D$2:$D$6, MATCH(ROWS(F$3:$F6)-1, COUNTIF($D$2:$D$6, "&lt;"&amp;$D$2:$D$6)+COUNTIF($E$2:$E$4, "&lt;"&amp;$D$2:$D$6)+IF((COUNTIF($D$2:$D$6, $D$2:$D$6)+COUNTIF($E$2:$E$4, $D$2:$D$6))&lt;=COUNTIF($F$1:F4, $D$2:$D$6), 0, COUNTIF($F$1:F4, $D$2:$D$6)), 0))),"")</f>
        <v>Francine</v>
      </c>
      <c r="G5" s="22"/>
      <c r="H5" s="23"/>
    </row>
    <row r="6" spans="1:8">
      <c r="A6" s="11" t="str">
        <f t="array" ref="A6">IFERROR(INDEX(maplage,MATCH(0,COUNTIF(maplage,"&lt;"&amp;maplage)-SUM(COUNTIF(maplage,A$1:A5)),0)),"")</f>
        <v/>
      </c>
      <c r="B6" s="23" t="str">
        <f t="array" ref="B6">IFERROR(IFERROR(SMALL(IF((COUNTIF($B$1:B5, $F$2:$F$9)=0)*ISNUMBER($F$2:$F$9), $F$2:$F$9, "A"), 1), INDEX($F$2:$F$9, MATCH(SMALL(IF(ISTEXT($F$2:$F$9)*(COUNTIF(B$1:$B5, $F$2:$F$9)=0), COUNTIF($F$2:$F$9, "&lt;"&amp;$F$2:$F$9), ""), 1), IF(ISTEXT($F$2:$F$9), COUNTIF($F$2:$F$9, "&lt;"&amp;$F$2:$F$9), ""), 0))),"")</f>
        <v>Lucas</v>
      </c>
      <c r="C6" s="22"/>
      <c r="D6" s="16" t="str">
        <f t="array" ref="D6">IFERROR(INDEX(passagers1,MATCH(0,COUNTIF(passagers1,"&lt;"&amp;passagers1)-SUM(COUNTIF(passagers1,D$1:D5)),0)),"")</f>
        <v>Rebecca</v>
      </c>
      <c r="E6" s="16"/>
      <c r="F6" s="16" t="str">
        <f t="array" ref="F6">IFERROR(IFERROR(INDEX($E$2:$E$4, MATCH(ROWS(F$2:$F6)-1, COUNTIF($E$2:$E$4, "&lt;"&amp;$E$2:$E$4)+COUNTIF($D$2:$D$6, "&lt;"&amp;$E$2:$E$4)+IF((COUNTIF($E$2:$E$4, $E$2:$E$4)+COUNTIF($D$2:$D$6, $E$2:$E$4))&lt;=COUNTIF($F$1:F5, $E$2:$E$4), 0, COUNTIF($F$1:F5, $E$2:$E$4)), 0)), INDEX($D$2:$D$6, MATCH(ROWS(F$3:$F7)-1, COUNTIF($D$2:$D$6, "&lt;"&amp;$D$2:$D$6)+COUNTIF($E$2:$E$4, "&lt;"&amp;$D$2:$D$6)+IF((COUNTIF($D$2:$D$6, $D$2:$D$6)+COUNTIF($E$2:$E$4, $D$2:$D$6))&lt;=COUNTIF($F$1:F5, $D$2:$D$6), 0, COUNTIF($F$1:F5, $D$2:$D$6)), 0))),"")</f>
        <v>Jules</v>
      </c>
      <c r="G6" s="22"/>
      <c r="H6" s="23"/>
    </row>
    <row r="7" spans="1:8">
      <c r="A7" s="11" t="str">
        <f t="array" ref="A7">IFERROR(INDEX(maplage,MATCH(0,COUNTIF(maplage,"&lt;"&amp;maplage)-SUM(COUNTIF(maplage,A$1:A6)),0)),"")</f>
        <v/>
      </c>
      <c r="B7" s="23" t="str">
        <f t="array" ref="B7">IFERROR(IFERROR(SMALL(IF((COUNTIF($B$1:B6, $F$2:$F$9)=0)*ISNUMBER($F$2:$F$9), $F$2:$F$9, "A"), 1), INDEX($F$2:$F$9, MATCH(SMALL(IF(ISTEXT($F$2:$F$9)*(COUNTIF(B$1:$B6, $F$2:$F$9)=0), COUNTIF($F$2:$F$9, "&lt;"&amp;$F$2:$F$9), ""), 1), IF(ISTEXT($F$2:$F$9), COUNTIF($F$2:$F$9, "&lt;"&amp;$F$2:$F$9), ""), 0))),"")</f>
        <v>Rebecca</v>
      </c>
      <c r="C7" s="22"/>
      <c r="D7" s="16"/>
      <c r="E7" s="16"/>
      <c r="F7" s="16" t="str">
        <f t="array" ref="F7">IFERROR(IFERROR(INDEX($E$2:$E$4, MATCH(ROWS(F$2:$F7)-1, COUNTIF($E$2:$E$4, "&lt;"&amp;$E$2:$E$4)+COUNTIF($D$2:$D$6, "&lt;"&amp;$E$2:$E$4)+IF((COUNTIF($E$2:$E$4, $E$2:$E$4)+COUNTIF($D$2:$D$6, $E$2:$E$4))&lt;=COUNTIF($F$1:F6, $E$2:$E$4), 0, COUNTIF($F$1:F6, $E$2:$E$4)), 0)), INDEX($D$2:$D$6, MATCH(ROWS(F$3:$F8)-1, COUNTIF($D$2:$D$6, "&lt;"&amp;$D$2:$D$6)+COUNTIF($E$2:$E$4, "&lt;"&amp;$D$2:$D$6)+IF((COUNTIF($D$2:$D$6, $D$2:$D$6)+COUNTIF($E$2:$E$4, $D$2:$D$6))&lt;=COUNTIF($F$1:F6, $D$2:$D$6), 0, COUNTIF($F$1:F6, $D$2:$D$6)), 0))),"")</f>
        <v>Lucas</v>
      </c>
      <c r="G7" s="22"/>
      <c r="H7" s="23"/>
    </row>
    <row r="8" spans="1:8">
      <c r="A8" s="11" t="str">
        <f t="array" ref="A8">IFERROR(INDEX(maplage,MATCH(0,COUNTIF(maplage,"&lt;"&amp;maplage)-SUM(COUNTIF(maplage,A$1:A7)),0)),"")</f>
        <v/>
      </c>
      <c r="B8" s="23" t="str">
        <f t="array" ref="B8">IFERROR(IFERROR(SMALL(IF((COUNTIF($B$1:B7, $F$2:$F$9)=0)*ISNUMBER($F$2:$F$9), $F$2:$F$9, "A"), 1), INDEX($F$2:$F$9, MATCH(SMALL(IF(ISTEXT($F$2:$F$9)*(COUNTIF(B$1:$B7, $F$2:$F$9)=0), COUNTIF($F$2:$F$9, "&lt;"&amp;$F$2:$F$9), ""), 1), IF(ISTEXT($F$2:$F$9), COUNTIF($F$2:$F$9, "&lt;"&amp;$F$2:$F$9), ""), 0))),"")</f>
        <v/>
      </c>
      <c r="C8" s="1"/>
      <c r="D8" s="16"/>
      <c r="E8" s="16"/>
      <c r="F8" s="16" t="str">
        <f t="array" ref="F8">IFERROR(IFERROR(INDEX($E$2:$E$4, MATCH(ROWS(F$2:$F8)-1, COUNTIF($E$2:$E$4, "&lt;"&amp;$E$2:$E$4)+COUNTIF($D$2:$D$6, "&lt;"&amp;$E$2:$E$4)+IF((COUNTIF($E$2:$E$4, $E$2:$E$4)+COUNTIF($D$2:$D$6, $E$2:$E$4))&lt;=COUNTIF($F$1:F7, $E$2:$E$4), 0, COUNTIF($F$1:F7, $E$2:$E$4)), 0)), INDEX($D$2:$D$6, MATCH(ROWS(F$3:$F9)-1, COUNTIF($D$2:$D$6, "&lt;"&amp;$D$2:$D$6)+COUNTIF($E$2:$E$4, "&lt;"&amp;$D$2:$D$6)+IF((COUNTIF($D$2:$D$6, $D$2:$D$6)+COUNTIF($E$2:$E$4, $D$2:$D$6))&lt;=COUNTIF($F$1:F7, $D$2:$D$6), 0, COUNTIF($F$1:F7, $D$2:$D$6)), 0))),"")</f>
        <v>Lucas</v>
      </c>
      <c r="G8" s="1"/>
      <c r="H8" s="23"/>
    </row>
    <row r="9" spans="1:8">
      <c r="A9" s="11" t="str">
        <f t="array" ref="A9">IFERROR(INDEX(maplage,MATCH(0,COUNTIF(maplage,"&lt;"&amp;maplage)-SUM(COUNTIF(maplage,A$1:A8)),0)),"")</f>
        <v/>
      </c>
      <c r="B9" s="23" t="str">
        <f t="array" ref="B9">IFERROR(IFERROR(SMALL(IF((COUNTIF($B$1:B8, $F$2:$F$9)=0)*ISNUMBER($F$2:$F$9), $F$2:$F$9, "A"), 1), INDEX($F$2:$F$9, MATCH(SMALL(IF(ISTEXT($F$2:$F$9)*(COUNTIF(B$1:$B8, $F$2:$F$9)=0), COUNTIF($F$2:$F$9, "&lt;"&amp;$F$2:$F$9), ""), 1), IF(ISTEXT($F$2:$F$9), COUNTIF($F$2:$F$9, "&lt;"&amp;$F$2:$F$9), ""), 0))),"")</f>
        <v/>
      </c>
      <c r="C9" s="1"/>
      <c r="D9" s="16"/>
      <c r="E9" s="16"/>
      <c r="F9" s="16" t="str">
        <f t="array" ref="F9">IFERROR(IFERROR(INDEX($E$2:$E$4, MATCH(ROWS(F$2:$F9)-1, COUNTIF($E$2:$E$4, "&lt;"&amp;$E$2:$E$4)+COUNTIF($D$2:$D$6, "&lt;"&amp;$E$2:$E$4)+IF((COUNTIF($E$2:$E$4, $E$2:$E$4)+COUNTIF($D$2:$D$6, $E$2:$E$4))&lt;=COUNTIF($F$1:F8, $E$2:$E$4), 0, COUNTIF($F$1:F8, $E$2:$E$4)), 0)), INDEX($D$2:$D$6, MATCH(ROWS(F$3:$F10)-1, COUNTIF($D$2:$D$6, "&lt;"&amp;$D$2:$D$6)+COUNTIF($E$2:$E$4, "&lt;"&amp;$D$2:$D$6)+IF((COUNTIF($D$2:$D$6, $D$2:$D$6)+COUNTIF($E$2:$E$4, $D$2:$D$6))&lt;=COUNTIF($F$1:F8, $D$2:$D$6), 0, COUNTIF($F$1:F8, $D$2:$D$6)), 0))),"")</f>
        <v>Rebecca</v>
      </c>
      <c r="G9" s="1"/>
      <c r="H9" s="23"/>
    </row>
    <row r="10" spans="1:8">
      <c r="A10" s="11" t="str">
        <f t="array" ref="A10">IFERROR(INDEX(maplage,MATCH(0,COUNTIF(maplage,"&lt;"&amp;maplage)-SUM(COUNTIF(maplage,A$1:A9)),0)),"")</f>
        <v/>
      </c>
      <c r="B10" s="23" t="str">
        <f t="array" ref="B10">IFERROR(IFERROR(SMALL(IF((COUNTIF($B$1:B9, $F$2:$F$9)=0)*ISNUMBER($F$2:$F$9), $F$2:$F$9, "A"), 1), INDEX($F$2:$F$9, MATCH(SMALL(IF(ISTEXT($F$2:$F$9)*(COUNTIF(B$1:$B9, $F$2:$F$9)=0), COUNTIF($F$2:$F$9, "&lt;"&amp;$F$2:$F$9), ""), 1), IF(ISTEXT($F$2:$F$9), COUNTIF($F$2:$F$9, "&lt;"&amp;$F$2:$F$9), ""), 0))),"")</f>
        <v/>
      </c>
      <c r="C10" s="1"/>
      <c r="D10" s="16"/>
      <c r="E10" s="16"/>
      <c r="F10" s="16" t="str">
        <f t="array" ref="F10">IFERROR(IFERROR(INDEX($E$2:$E$4, MATCH(ROWS(F$2:$F10)-1, COUNTIF($E$2:$E$4, "&lt;"&amp;$E$2:$E$4)+COUNTIF($D$2:$D$6, "&lt;"&amp;$E$2:$E$4)+IF((COUNTIF($E$2:$E$4, $E$2:$E$4)+COUNTIF($D$2:$D$6, $E$2:$E$4))&lt;=COUNTIF($F$1:F9, $E$2:$E$4), 0, COUNTIF($F$1:F9, $E$2:$E$4)), 0)), INDEX($D$2:$D$6, MATCH(ROWS(F$3:$F11)-1, COUNTIF($D$2:$D$6, "&lt;"&amp;$D$2:$D$6)+COUNTIF($E$2:$E$4, "&lt;"&amp;$D$2:$D$6)+IF((COUNTIF($D$2:$D$6, $D$2:$D$6)+COUNTIF($E$2:$E$4, $D$2:$D$6))&lt;=COUNTIF($F$1:F9, $D$2:$D$6), 0, COUNTIF($F$1:F9, $D$2:$D$6)), 0))),"")</f>
        <v/>
      </c>
      <c r="G10" s="1"/>
      <c r="H10" s="23" t="str">
        <f t="array" ref="H10">IFERROR(IFERROR(SMALL(IF((COUNTIF($B$1:B9, $F$2:$F$9)=0)*ISNUMBER($F$2:$F$9), $F$2:$F$9, "A"), 1), INDEX($F$2:$F$9, MATCH(SMALL(IF(ISTEXT($F$2:$F$9)*(COUNTIF(B$1:$B9, $F$2:$F$9)=0), COUNTIF($F$2:$F$9, "&lt;"&amp;$F$2:$F$9), ""), 1), IF(ISTEXT($F$2:$F$9), COUNTIF($F$2:$F$9, "&lt;"&amp;$F$2:$F$9), ""), 0))),"")</f>
        <v/>
      </c>
    </row>
    <row r="11" spans="1:8">
      <c r="A11" s="12"/>
      <c r="B11" s="23" t="str">
        <f t="array" ref="B11">IFERROR(IFERROR(SMALL(IF((COUNTIF($B$1:B10, $F$2:$F$9)=0)*ISNUMBER($F$2:$F$9), $F$2:$F$9, "A"), 1), INDEX($F$2:$F$9, MATCH(SMALL(IF(ISTEXT($F$2:$F$9)*(COUNTIF(B$1:$B10, $F$2:$F$9)=0), COUNTIF($F$2:$F$9, "&lt;"&amp;$F$2:$F$9), ""), 1), IF(ISTEXT($F$2:$F$9), COUNTIF($F$2:$F$9, "&lt;"&amp;$F$2:$F$9), ""), 0))),"")</f>
        <v/>
      </c>
      <c r="C11" s="1"/>
      <c r="D11" s="15"/>
      <c r="E11" s="15"/>
      <c r="F11" s="16" t="str">
        <f t="array" ref="F11">IFERROR(IFERROR(INDEX($E$2:$E$4, MATCH(ROWS(F$2:$F11)-1, COUNTIF($E$2:$E$4, "&lt;"&amp;$E$2:$E$4)+COUNTIF($D$2:$D$6, "&lt;"&amp;$E$2:$E$4)+IF((COUNTIF($E$2:$E$4, $E$2:$E$4)+COUNTIF($D$2:$D$6, $E$2:$E$4))&lt;=COUNTIF($F$1:F10, $E$2:$E$4), 0, COUNTIF($F$1:F10, $E$2:$E$4)), 0)), INDEX($D$2:$D$6, MATCH(ROWS(F$3:$F12)-1, COUNTIF($D$2:$D$6, "&lt;"&amp;$D$2:$D$6)+COUNTIF($E$2:$E$4, "&lt;"&amp;$D$2:$D$6)+IF((COUNTIF($D$2:$D$6, $D$2:$D$6)+COUNTIF($E$2:$E$4, $D$2:$D$6))&lt;=COUNTIF($F$1:F10, $D$2:$D$6), 0, COUNTIF($F$1:F10, $D$2:$D$6)), 0))),"")</f>
        <v/>
      </c>
      <c r="G11" s="1"/>
      <c r="H11" s="23" t="str">
        <f t="array" ref="H11">IFERROR(IFERROR(SMALL(IF((COUNTIF($B$1:B10, $F$2:$F$9)=0)*ISNUMBER($F$2:$F$9), $F$2:$F$9, "A"), 1), INDEX($F$2:$F$9, MATCH(SMALL(IF(ISTEXT($F$2:$F$9)*(COUNTIF(B$1:$B10, $F$2:$F$9)=0), COUNTIF($F$2:$F$9, "&lt;"&amp;$F$2:$F$9), ""), 1), IF(ISTEXT($F$2:$F$9), COUNTIF($F$2:$F$9, "&lt;"&amp;$F$2:$F$9), ""), 0))),"")</f>
        <v/>
      </c>
    </row>
    <row r="12" spans="1:8">
      <c r="B12" s="23" t="str">
        <f t="array" ref="B12">IFERROR(IFERROR(SMALL(IF((COUNTIF($B$1:B11, $F$2:$F$9)=0)*ISNUMBER($F$2:$F$9), $F$2:$F$9, "A"), 1), INDEX($F$2:$F$9, MATCH(SMALL(IF(ISTEXT($F$2:$F$9)*(COUNTIF(B$1:$B11, $F$2:$F$9)=0), COUNTIF($F$2:$F$9, "&lt;"&amp;$F$2:$F$9), ""), 1), IF(ISTEXT($F$2:$F$9), COUNTIF($F$2:$F$9, "&lt;"&amp;$F$2:$F$9), ""), 0))),"")</f>
        <v/>
      </c>
      <c r="D12" s="2"/>
      <c r="E12" s="2"/>
      <c r="F12" s="16" t="str">
        <f t="array" ref="F12">IFERROR(IFERROR(INDEX($E$2:$E$4, MATCH(ROWS(F$2:$F12)-1, COUNTIF($E$2:$E$4, "&lt;"&amp;$E$2:$E$4)+COUNTIF($D$2:$D$6, "&lt;"&amp;$E$2:$E$4)+IF((COUNTIF($E$2:$E$4, $E$2:$E$4)+COUNTIF($D$2:$D$6, $E$2:$E$4))&lt;=COUNTIF($F$1:F11, $E$2:$E$4), 0, COUNTIF($F$1:F11, $E$2:$E$4)), 0)), INDEX($D$2:$D$6, MATCH(ROWS(F$3:$F13)-1, COUNTIF($D$2:$D$6, "&lt;"&amp;$D$2:$D$6)+COUNTIF($E$2:$E$4, "&lt;"&amp;$D$2:$D$6)+IF((COUNTIF($D$2:$D$6, $D$2:$D$6)+COUNTIF($E$2:$E$4, $D$2:$D$6))&lt;=COUNTIF($F$1:F11, $D$2:$D$6), 0, COUNTIF($F$1:F11, $D$2:$D$6)), 0))),"")</f>
        <v/>
      </c>
      <c r="H12" s="23" t="str">
        <f t="array" ref="H12">IFERROR(IFERROR(SMALL(IF((COUNTIF($B$1:B11, $F$2:$F$9)=0)*ISNUMBER($F$2:$F$9), $F$2:$F$9, "A"), 1), INDEX($F$2:$F$9, MATCH(SMALL(IF(ISTEXT($F$2:$F$9)*(COUNTIF(B$1:$B11, $F$2:$F$9)=0), COUNTIF($F$2:$F$9, "&lt;"&amp;$F$2:$F$9), ""), 1), IF(ISTEXT($F$2:$F$9), COUNTIF($F$2:$F$9, "&lt;"&amp;$F$2:$F$9), ""), 0))),"")</f>
        <v/>
      </c>
    </row>
    <row r="13" spans="1:8">
      <c r="D13" s="2"/>
      <c r="F13" s="16" t="str">
        <f t="array" ref="F13">IFERROR(IFERROR(INDEX($E$2:$E$4, MATCH(ROWS(F$2:$F13)-1, COUNTIF($E$2:$E$4, "&lt;"&amp;$E$2:$E$4)+COUNTIF($D$2:$D$6, "&lt;"&amp;$E$2:$E$4)+IF((COUNTIF($E$2:$E$4, $E$2:$E$4)+COUNTIF($D$2:$D$6, $E$2:$E$4))&lt;=COUNTIF($F$1:F12, $E$2:$E$4), 0, COUNTIF($F$1:F12, $E$2:$E$4)), 0)), INDEX($D$2:$D$6, MATCH(ROWS(F$3:$F14)-1, COUNTIF($D$2:$D$6, "&lt;"&amp;$D$2:$D$6)+COUNTIF($E$2:$E$4, "&lt;"&amp;$D$2:$D$6)+IF((COUNTIF($D$2:$D$6, $D$2:$D$6)+COUNTIF($E$2:$E$4, $D$2:$D$6))&lt;=COUNTIF($F$1:F12, $D$2:$D$6), 0, COUNTIF($F$1:F12, $D$2:$D$6)), 0))),"")</f>
        <v/>
      </c>
      <c r="H13" s="23" t="str">
        <f t="array" ref="H13">IFERROR(IFERROR(SMALL(IF((COUNTIF($B$1:B12, $F$2:$F$9)=0)*ISNUMBER($F$2:$F$9), $F$2:$F$9, "A"), 1), INDEX($F$2:$F$9, MATCH(SMALL(IF(ISTEXT($F$2:$F$9)*(COUNTIF(B$1:$B12, $F$2:$F$9)=0), COUNTIF($F$2:$F$9, "&lt;"&amp;$F$2:$F$9), ""), 1), IF(ISTEXT($F$2:$F$9), COUNTIF($F$2:$F$9, "&lt;"&amp;$F$2:$F$9), ""), 0))),"")</f>
        <v/>
      </c>
    </row>
    <row r="14" spans="1:8">
      <c r="D14" s="2"/>
      <c r="F14" s="16" t="str">
        <f t="array" ref="F14">IFERROR(IFERROR(INDEX($E$2:$E$4, MATCH(ROWS(F$2:$F14)-1, COUNTIF($E$2:$E$4, "&lt;"&amp;$E$2:$E$4)+COUNTIF($D$2:$D$6, "&lt;"&amp;$E$2:$E$4)+IF((COUNTIF($E$2:$E$4, $E$2:$E$4)+COUNTIF($D$2:$D$6, $E$2:$E$4))&lt;=COUNTIF($F$1:F13, $E$2:$E$4), 0, COUNTIF($F$1:F13, $E$2:$E$4)), 0)), INDEX($D$2:$D$6, MATCH(ROWS(F$3:$F15)-1, COUNTIF($D$2:$D$6, "&lt;"&amp;$D$2:$D$6)+COUNTIF($E$2:$E$4, "&lt;"&amp;$D$2:$D$6)+IF((COUNTIF($D$2:$D$6, $D$2:$D$6)+COUNTIF($E$2:$E$4, $D$2:$D$6))&lt;=COUNTIF($F$1:F13, $D$2:$D$6), 0, COUNTIF($F$1:F13, $D$2:$D$6)), 0))),"")</f>
        <v/>
      </c>
    </row>
    <row r="15" spans="1:8">
      <c r="D15" s="2"/>
      <c r="F15" s="16" t="str">
        <f t="array" ref="F15">IFERROR(IFERROR(INDEX($E$2:$E$4, MATCH(ROWS(F$2:$F15)-1, COUNTIF($E$2:$E$4, "&lt;"&amp;$E$2:$E$4)+COUNTIF($D$2:$D$6, "&lt;"&amp;$E$2:$E$4)+IF((COUNTIF($E$2:$E$4, $E$2:$E$4)+COUNTIF($D$2:$D$6, $E$2:$E$4))&lt;=COUNTIF($F$1:F14, $E$2:$E$4), 0, COUNTIF($F$1:F14, $E$2:$E$4)), 0)), INDEX($D$2:$D$6, MATCH(ROWS(F$3:$F16)-1, COUNTIF($D$2:$D$6, "&lt;"&amp;$D$2:$D$6)+COUNTIF($E$2:$E$4, "&lt;"&amp;$D$2:$D$6)+IF((COUNTIF($D$2:$D$6, $D$2:$D$6)+COUNTIF($E$2:$E$4, $D$2:$D$6))&lt;=COUNTIF($F$1:F14, $D$2:$D$6), 0, COUNTIF($F$1:F14, $D$2:$D$6)), 0))),"")</f>
        <v/>
      </c>
    </row>
    <row r="16" spans="1:8">
      <c r="F16" s="16" t="str">
        <f t="array" ref="F16">IFERROR(IFERROR(INDEX($E$2:$E$4, MATCH(ROWS(F$2:$F16)-1, COUNTIF($E$2:$E$4, "&lt;"&amp;$E$2:$E$4)+COUNTIF($D$2:$D$6, "&lt;"&amp;$E$2:$E$4)+IF((COUNTIF($E$2:$E$4, $E$2:$E$4)+COUNTIF($D$2:$D$6, $E$2:$E$4))&lt;=COUNTIF($F$1:F15, $E$2:$E$4), 0, COUNTIF($F$1:F15, $E$2:$E$4)), 0)), INDEX($D$2:$D$6, MATCH(ROWS(F$3:$F17)-1, COUNTIF($D$2:$D$6, "&lt;"&amp;$D$2:$D$6)+COUNTIF($E$2:$E$4, "&lt;"&amp;$D$2:$D$6)+IF((COUNTIF($D$2:$D$6, $D$2:$D$6)+COUNTIF($E$2:$E$4, $D$2:$D$6))&lt;=COUNTIF($F$1:F15, $D$2:$D$6), 0, COUNTIF($F$1:F15, $D$2:$D$6)), 0))),"")</f>
        <v/>
      </c>
    </row>
    <row r="17" spans="6:6">
      <c r="F17" s="16" t="str">
        <f t="array" ref="F17">IFERROR(IFERROR(INDEX($E$2:$E$4, MATCH(ROWS(F$2:$F17)-1, COUNTIF($E$2:$E$4, "&lt;"&amp;$E$2:$E$4)+COUNTIF($D$2:$D$6, "&lt;"&amp;$E$2:$E$4)+IF((COUNTIF($E$2:$E$4, $E$2:$E$4)+COUNTIF($D$2:$D$6, $E$2:$E$4))&lt;=COUNTIF($F$1:F16, $E$2:$E$4), 0, COUNTIF($F$1:F16, $E$2:$E$4)), 0)), INDEX($D$2:$D$6, MATCH(ROWS(F$3:$F18)-1, COUNTIF($D$2:$D$6, "&lt;"&amp;$D$2:$D$6)+COUNTIF($E$2:$E$4, "&lt;"&amp;$D$2:$D$6)+IF((COUNTIF($D$2:$D$6, $D$2:$D$6)+COUNTIF($E$2:$E$4, $D$2:$D$6))&lt;=COUNTIF($F$1:F16, $D$2:$D$6), 0, COUNTIF($F$1:F16, $D$2:$D$6)), 0))),"")</f>
        <v/>
      </c>
    </row>
    <row r="18" spans="6:6">
      <c r="F18" s="16" t="str">
        <f t="array" ref="F18">IFERROR(IFERROR(INDEX($E$2:$E$4, MATCH(ROWS(F$2:$F18)-1, COUNTIF($E$2:$E$4, "&lt;"&amp;$E$2:$E$4)+COUNTIF($D$2:$D$6, "&lt;"&amp;$E$2:$E$4)+IF((COUNTIF($E$2:$E$4, $E$2:$E$4)+COUNTIF($D$2:$D$6, $E$2:$E$4))&lt;=COUNTIF($F$1:F17, $E$2:$E$4), 0, COUNTIF($F$1:F17, $E$2:$E$4)), 0)), INDEX($D$2:$D$6, MATCH(ROWS(F$3:$F19)-1, COUNTIF($D$2:$D$6, "&lt;"&amp;$D$2:$D$6)+COUNTIF($E$2:$E$4, "&lt;"&amp;$D$2:$D$6)+IF((COUNTIF($D$2:$D$6, $D$2:$D$6)+COUNTIF($E$2:$E$4, $D$2:$D$6))&lt;=COUNTIF($F$1:F17, $D$2:$D$6), 0, COUNTIF($F$1:F17, $D$2:$D$6)), 0))),"")</f>
        <v/>
      </c>
    </row>
    <row r="19" spans="6:6">
      <c r="F19" s="16" t="str">
        <f t="array" ref="F19">IFERROR(IFERROR(INDEX($E$2:$E$4, MATCH(ROWS(F$2:$F19)-1, COUNTIF($E$2:$E$4, "&lt;"&amp;$E$2:$E$4)+COUNTIF($D$2:$D$6, "&lt;"&amp;$E$2:$E$4)+IF((COUNTIF($E$2:$E$4, $E$2:$E$4)+COUNTIF($D$2:$D$6, $E$2:$E$4))&lt;=COUNTIF($F$1:F18, $E$2:$E$4), 0, COUNTIF($F$1:F18, $E$2:$E$4)), 0)), INDEX($D$2:$D$6, MATCH(ROWS(F$3:$F20)-1, COUNTIF($D$2:$D$6, "&lt;"&amp;$D$2:$D$6)+COUNTIF($E$2:$E$4, "&lt;"&amp;$D$2:$D$6)+IF((COUNTIF($D$2:$D$6, $D$2:$D$6)+COUNTIF($E$2:$E$4, $D$2:$D$6))&lt;=COUNTIF($F$1:F18, $D$2:$D$6), 0, COUNTIF($F$1:F18, $D$2:$D$6)), 0))),"")</f>
        <v/>
      </c>
    </row>
    <row r="20" spans="6:6">
      <c r="F20" s="16" t="str">
        <f t="array" ref="F20">IFERROR(IFERROR(INDEX($E$2:$E$4, MATCH(ROWS(F$2:$F20)-1, COUNTIF($E$2:$E$4, "&lt;"&amp;$E$2:$E$4)+COUNTIF($D$2:$D$6, "&lt;"&amp;$E$2:$E$4)+IF((COUNTIF($E$2:$E$4, $E$2:$E$4)+COUNTIF($D$2:$D$6, $E$2:$E$4))&lt;=COUNTIF($F$1:F19, $E$2:$E$4), 0, COUNTIF($F$1:F19, $E$2:$E$4)), 0)), INDEX($D$2:$D$6, MATCH(ROWS(F$3:$F21)-1, COUNTIF($D$2:$D$6, "&lt;"&amp;$D$2:$D$6)+COUNTIF($E$2:$E$4, "&lt;"&amp;$D$2:$D$6)+IF((COUNTIF($D$2:$D$6, $D$2:$D$6)+COUNTIF($E$2:$E$4, $D$2:$D$6))&lt;=COUNTIF($F$1:F19, $D$2:$D$6), 0, COUNTIF($F$1:F19, $D$2:$D$6)), 0))),"")</f>
        <v/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Semaine 1</vt:lpstr>
      <vt:lpstr>Listes</vt:lpstr>
      <vt:lpstr>maplage</vt:lpstr>
      <vt:lpstr>passagers1</vt:lpstr>
      <vt:lpstr>passagers2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James007</dc:creator>
  <cp:lastModifiedBy>Carim</cp:lastModifiedBy>
  <dcterms:created xsi:type="dcterms:W3CDTF">2019-05-16T16:04:40Z</dcterms:created>
  <dcterms:modified xsi:type="dcterms:W3CDTF">2019-05-18T11:00:04Z</dcterms:modified>
</cp:coreProperties>
</file>