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/>
  <bookViews>
    <workbookView xWindow="1860" yWindow="795" windowWidth="18360" windowHeight="13620"/>
  </bookViews>
  <sheets>
    <sheet name="bd" sheetId="3" r:id="rId1"/>
    <sheet name="ce" sheetId="7" r:id="rId2"/>
    <sheet name="cl" sheetId="9" r:id="rId3"/>
  </sheets>
  <definedNames>
    <definedName name="atoa">ce!$A:$A</definedName>
    <definedName name="btob">ce!$B:$B</definedName>
    <definedName name="DIRECTION">#REF!</definedName>
    <definedName name="pole">#REF!</definedName>
    <definedName name="pouille">#REF!</definedName>
    <definedName name="soif">#REF!</definedName>
  </definedNames>
  <calcPr calcId="125725"/>
  <customWorkbookViews>
    <customWorkbookView name="l" guid="{B5CA9B08-63E4-5842-8139-E2AA43014C5F}" windowWidth="1320" windowHeight="570" activeSheetId="3"/>
  </customWorkbookView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2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R482"/>
  <c r="R483"/>
  <c r="R484"/>
  <c r="R485"/>
  <c r="R486"/>
  <c r="R487"/>
  <c r="R488"/>
  <c r="R489"/>
  <c r="R490"/>
  <c r="R491"/>
  <c r="R492"/>
  <c r="R493"/>
  <c r="R494"/>
  <c r="R495"/>
  <c r="R496"/>
  <c r="R497"/>
  <c r="R498"/>
  <c r="R499"/>
  <c r="R500"/>
  <c r="R501"/>
  <c r="R502"/>
  <c r="R503"/>
  <c r="R504"/>
  <c r="R505"/>
  <c r="R506"/>
  <c r="R507"/>
  <c r="R508"/>
  <c r="R509"/>
  <c r="R510"/>
  <c r="R511"/>
  <c r="R512"/>
  <c r="R513"/>
  <c r="R514"/>
  <c r="R515"/>
  <c r="R516"/>
  <c r="R517"/>
  <c r="R518"/>
  <c r="R519"/>
  <c r="R520"/>
  <c r="R521"/>
  <c r="R522"/>
  <c r="R523"/>
  <c r="R524"/>
  <c r="R525"/>
  <c r="R526"/>
  <c r="R527"/>
  <c r="R528"/>
  <c r="R529"/>
  <c r="R530"/>
  <c r="R531"/>
  <c r="R532"/>
  <c r="R533"/>
  <c r="R534"/>
  <c r="R535"/>
  <c r="R536"/>
  <c r="R537"/>
  <c r="R538"/>
  <c r="R539"/>
  <c r="R540"/>
  <c r="R541"/>
  <c r="R542"/>
  <c r="R543"/>
  <c r="R544"/>
  <c r="R545"/>
  <c r="R546"/>
  <c r="R547"/>
  <c r="R548"/>
  <c r="R549"/>
  <c r="R550"/>
  <c r="R551"/>
  <c r="R552"/>
  <c r="R553"/>
  <c r="R554"/>
  <c r="R555"/>
  <c r="R556"/>
  <c r="R557"/>
  <c r="R558"/>
  <c r="R559"/>
  <c r="R560"/>
  <c r="R561"/>
  <c r="R562"/>
  <c r="R563"/>
  <c r="R564"/>
  <c r="R565"/>
  <c r="R566"/>
  <c r="R567"/>
  <c r="R568"/>
  <c r="R569"/>
  <c r="R570"/>
  <c r="R571"/>
  <c r="R572"/>
  <c r="R573"/>
  <c r="R574"/>
  <c r="R575"/>
  <c r="R576"/>
  <c r="R577"/>
  <c r="R578"/>
  <c r="R579"/>
  <c r="R580"/>
  <c r="R581"/>
  <c r="R582"/>
  <c r="R583"/>
  <c r="R584"/>
  <c r="R585"/>
  <c r="R586"/>
  <c r="R587"/>
  <c r="R588"/>
  <c r="R589"/>
  <c r="R590"/>
  <c r="R591"/>
  <c r="R592"/>
  <c r="R593"/>
  <c r="R594"/>
  <c r="R595"/>
  <c r="R596"/>
  <c r="R597"/>
  <c r="R598"/>
  <c r="R599"/>
  <c r="R600"/>
  <c r="R601"/>
  <c r="R602"/>
  <c r="R603"/>
  <c r="R604"/>
  <c r="R605"/>
  <c r="R606"/>
  <c r="R607"/>
  <c r="R608"/>
  <c r="R609"/>
  <c r="R610"/>
  <c r="R611"/>
  <c r="R612"/>
  <c r="R613"/>
  <c r="R614"/>
  <c r="R615"/>
  <c r="R616"/>
  <c r="R617"/>
  <c r="R618"/>
  <c r="R619"/>
  <c r="R620"/>
  <c r="R621"/>
  <c r="R622"/>
  <c r="R623"/>
  <c r="R624"/>
  <c r="R625"/>
  <c r="R626"/>
  <c r="R627"/>
  <c r="R628"/>
  <c r="R629"/>
  <c r="R630"/>
  <c r="R631"/>
  <c r="R632"/>
  <c r="R633"/>
  <c r="R634"/>
  <c r="R635"/>
  <c r="R636"/>
  <c r="R637"/>
  <c r="R638"/>
  <c r="R639"/>
  <c r="R640"/>
  <c r="R641"/>
  <c r="R642"/>
  <c r="R643"/>
  <c r="R644"/>
  <c r="R645"/>
  <c r="R646"/>
  <c r="R647"/>
  <c r="R648"/>
  <c r="R649"/>
  <c r="R650"/>
  <c r="R651"/>
  <c r="R652"/>
  <c r="R653"/>
  <c r="R654"/>
  <c r="R655"/>
  <c r="R656"/>
  <c r="R657"/>
  <c r="R658"/>
  <c r="R659"/>
  <c r="R660"/>
  <c r="R661"/>
  <c r="R662"/>
  <c r="R663"/>
  <c r="R664"/>
  <c r="R665"/>
  <c r="R666"/>
  <c r="R667"/>
  <c r="R668"/>
  <c r="R669"/>
  <c r="R670"/>
  <c r="R671"/>
  <c r="R672"/>
  <c r="R673"/>
  <c r="R674"/>
  <c r="R675"/>
  <c r="R676"/>
  <c r="R677"/>
  <c r="R678"/>
  <c r="R679"/>
  <c r="R680"/>
  <c r="R681"/>
  <c r="R682"/>
  <c r="R683"/>
  <c r="R684"/>
  <c r="R685"/>
  <c r="R686"/>
  <c r="R687"/>
  <c r="R688"/>
  <c r="R689"/>
  <c r="R690"/>
  <c r="R691"/>
  <c r="R692"/>
  <c r="R693"/>
  <c r="R694"/>
  <c r="R695"/>
  <c r="R696"/>
  <c r="R697"/>
  <c r="R698"/>
  <c r="R699"/>
  <c r="R700"/>
  <c r="R701"/>
  <c r="R702"/>
  <c r="R703"/>
  <c r="R704"/>
  <c r="R705"/>
  <c r="R706"/>
  <c r="R707"/>
  <c r="R708"/>
  <c r="R709"/>
  <c r="R710"/>
  <c r="R711"/>
  <c r="R712"/>
  <c r="R713"/>
  <c r="R714"/>
  <c r="R715"/>
  <c r="R716"/>
  <c r="R717"/>
  <c r="R718"/>
  <c r="R719"/>
  <c r="R720"/>
  <c r="R721"/>
  <c r="R722"/>
  <c r="R723"/>
  <c r="R724"/>
  <c r="R725"/>
  <c r="R726"/>
  <c r="R727"/>
  <c r="R728"/>
  <c r="R729"/>
  <c r="R730"/>
  <c r="R731"/>
  <c r="R732"/>
  <c r="R733"/>
  <c r="R734"/>
  <c r="R735"/>
  <c r="R736"/>
  <c r="R737"/>
  <c r="R738"/>
  <c r="R739"/>
  <c r="R740"/>
  <c r="R741"/>
  <c r="R742"/>
  <c r="R743"/>
  <c r="R744"/>
  <c r="R745"/>
  <c r="R746"/>
  <c r="R747"/>
  <c r="R748"/>
  <c r="R749"/>
  <c r="R750"/>
  <c r="R751"/>
  <c r="R752"/>
  <c r="R753"/>
  <c r="R754"/>
  <c r="R755"/>
  <c r="R756"/>
  <c r="R757"/>
  <c r="R758"/>
  <c r="R759"/>
  <c r="R760"/>
  <c r="R761"/>
  <c r="R762"/>
  <c r="R763"/>
  <c r="R764"/>
  <c r="R765"/>
  <c r="R766"/>
  <c r="R767"/>
  <c r="R768"/>
  <c r="R769"/>
  <c r="R770"/>
  <c r="R771"/>
  <c r="R772"/>
  <c r="R773"/>
  <c r="R774"/>
  <c r="R775"/>
  <c r="R776"/>
  <c r="R777"/>
  <c r="R778"/>
  <c r="R779"/>
  <c r="R780"/>
  <c r="R781"/>
  <c r="R782"/>
  <c r="R783"/>
  <c r="R784"/>
  <c r="R785"/>
  <c r="R786"/>
  <c r="R787"/>
  <c r="R788"/>
  <c r="R789"/>
  <c r="R790"/>
  <c r="R791"/>
  <c r="R792"/>
  <c r="R793"/>
  <c r="R794"/>
  <c r="R795"/>
  <c r="R796"/>
  <c r="R797"/>
  <c r="R798"/>
  <c r="R799"/>
  <c r="R800"/>
  <c r="R801"/>
  <c r="R802"/>
  <c r="R803"/>
  <c r="R804"/>
  <c r="R805"/>
  <c r="R806"/>
  <c r="R807"/>
  <c r="R808"/>
  <c r="R809"/>
  <c r="R810"/>
  <c r="R811"/>
  <c r="R812"/>
  <c r="R813"/>
  <c r="R814"/>
  <c r="R815"/>
  <c r="R816"/>
  <c r="R817"/>
  <c r="R818"/>
  <c r="R819"/>
  <c r="R820"/>
  <c r="R821"/>
  <c r="R822"/>
  <c r="R823"/>
  <c r="R824"/>
  <c r="R825"/>
  <c r="R826"/>
  <c r="R827"/>
  <c r="R828"/>
  <c r="R829"/>
  <c r="R830"/>
  <c r="R831"/>
  <c r="R832"/>
  <c r="R833"/>
  <c r="R834"/>
  <c r="R835"/>
  <c r="R836"/>
  <c r="R837"/>
  <c r="R838"/>
  <c r="R839"/>
  <c r="R840"/>
  <c r="R841"/>
  <c r="R842"/>
  <c r="R843"/>
  <c r="R844"/>
  <c r="R845"/>
  <c r="R846"/>
  <c r="R847"/>
  <c r="R848"/>
  <c r="R849"/>
  <c r="R850"/>
  <c r="R851"/>
  <c r="R852"/>
  <c r="R853"/>
  <c r="R854"/>
  <c r="R855"/>
  <c r="R856"/>
  <c r="R857"/>
  <c r="R858"/>
  <c r="R859"/>
  <c r="R860"/>
  <c r="R861"/>
  <c r="R862"/>
  <c r="R863"/>
  <c r="R864"/>
  <c r="R865"/>
  <c r="R866"/>
  <c r="R867"/>
  <c r="R868"/>
  <c r="R869"/>
  <c r="R870"/>
  <c r="R871"/>
  <c r="R872"/>
  <c r="R873"/>
  <c r="R874"/>
  <c r="R875"/>
  <c r="R876"/>
  <c r="R877"/>
  <c r="R878"/>
  <c r="R879"/>
  <c r="R880"/>
  <c r="R881"/>
  <c r="R882"/>
  <c r="R883"/>
  <c r="R884"/>
  <c r="R885"/>
  <c r="R886"/>
  <c r="R887"/>
  <c r="R888"/>
  <c r="R889"/>
  <c r="R890"/>
  <c r="R891"/>
  <c r="R892"/>
  <c r="R893"/>
  <c r="R894"/>
  <c r="R895"/>
  <c r="R896"/>
  <c r="R897"/>
  <c r="R898"/>
  <c r="R899"/>
  <c r="R900"/>
  <c r="R901"/>
  <c r="R902"/>
  <c r="R903"/>
  <c r="R904"/>
  <c r="R905"/>
  <c r="R906"/>
  <c r="R907"/>
  <c r="R908"/>
  <c r="R2"/>
  <c r="S1" l="1"/>
  <c r="M49" s="1"/>
  <c r="N49" s="1"/>
  <c r="M56"/>
  <c r="N56"/>
  <c r="M88"/>
  <c r="N88"/>
  <c r="M131"/>
  <c r="N131" s="1"/>
  <c r="M139"/>
  <c r="N139" s="1"/>
  <c r="M147"/>
  <c r="N147" s="1"/>
  <c r="M148"/>
  <c r="N148"/>
  <c r="M150"/>
  <c r="N150" s="1"/>
  <c r="M152"/>
  <c r="N152" s="1"/>
  <c r="M154"/>
  <c r="N154" s="1"/>
  <c r="M156"/>
  <c r="N156"/>
  <c r="M157"/>
  <c r="N157" s="1"/>
  <c r="M159"/>
  <c r="N159" s="1"/>
  <c r="M161"/>
  <c r="N161" s="1"/>
  <c r="M163"/>
  <c r="N163" s="1"/>
  <c r="M165"/>
  <c r="N165" s="1"/>
  <c r="M167"/>
  <c r="N167" s="1"/>
  <c r="M169"/>
  <c r="N169" s="1"/>
  <c r="M170"/>
  <c r="N170"/>
  <c r="M172"/>
  <c r="N172" s="1"/>
  <c r="M174"/>
  <c r="N174" s="1"/>
  <c r="M176"/>
  <c r="N176" s="1"/>
  <c r="M178"/>
  <c r="N178" s="1"/>
  <c r="M180"/>
  <c r="N180" s="1"/>
  <c r="M182"/>
  <c r="N182" s="1"/>
  <c r="M184"/>
  <c r="N184" s="1"/>
  <c r="M186"/>
  <c r="N186"/>
  <c r="M187"/>
  <c r="N187" s="1"/>
  <c r="M189"/>
  <c r="N189" s="1"/>
  <c r="M191"/>
  <c r="N191"/>
  <c r="M192"/>
  <c r="N192" s="1"/>
  <c r="M194"/>
  <c r="N194" s="1"/>
  <c r="M196"/>
  <c r="N196" s="1"/>
  <c r="M198"/>
  <c r="N198" s="1"/>
  <c r="M200"/>
  <c r="N200" s="1"/>
  <c r="M202"/>
  <c r="N202" s="1"/>
  <c r="M204"/>
  <c r="N204" s="1"/>
  <c r="M206"/>
  <c r="N206" s="1"/>
  <c r="M208"/>
  <c r="N208" s="1"/>
  <c r="M210"/>
  <c r="N210" s="1"/>
  <c r="M212"/>
  <c r="N212" s="1"/>
  <c r="M214"/>
  <c r="N214" s="1"/>
  <c r="M216"/>
  <c r="N216" s="1"/>
  <c r="M218"/>
  <c r="N218" s="1"/>
  <c r="M220"/>
  <c r="N220"/>
  <c r="M221"/>
  <c r="N221" s="1"/>
  <c r="M223"/>
  <c r="N223" s="1"/>
  <c r="M225"/>
  <c r="N225" s="1"/>
  <c r="M227"/>
  <c r="N227" s="1"/>
  <c r="M229"/>
  <c r="N229" s="1"/>
  <c r="M231"/>
  <c r="N231" s="1"/>
  <c r="M233"/>
  <c r="N233" s="1"/>
  <c r="M235"/>
  <c r="N235" s="1"/>
  <c r="M237"/>
  <c r="N237" s="1"/>
  <c r="M239"/>
  <c r="N239" s="1"/>
  <c r="M241"/>
  <c r="N241" s="1"/>
  <c r="M243"/>
  <c r="N243" s="1"/>
  <c r="M245"/>
  <c r="N245" s="1"/>
  <c r="M247"/>
  <c r="N247" s="1"/>
  <c r="M249"/>
  <c r="N249" s="1"/>
  <c r="M251"/>
  <c r="N251" s="1"/>
  <c r="M253"/>
  <c r="N253" s="1"/>
  <c r="M255"/>
  <c r="N255" s="1"/>
  <c r="M257"/>
  <c r="N257" s="1"/>
  <c r="M258"/>
  <c r="N258"/>
  <c r="M260"/>
  <c r="N260" s="1"/>
  <c r="M262"/>
  <c r="N262" s="1"/>
  <c r="M264"/>
  <c r="N264" s="1"/>
  <c r="M266"/>
  <c r="N266" s="1"/>
  <c r="M268"/>
  <c r="N268" s="1"/>
  <c r="M270"/>
  <c r="N270" s="1"/>
  <c r="M272"/>
  <c r="N272" s="1"/>
  <c r="M274"/>
  <c r="N274" s="1"/>
  <c r="M276"/>
  <c r="N276" s="1"/>
  <c r="M278"/>
  <c r="N278" s="1"/>
  <c r="M280"/>
  <c r="N280" s="1"/>
  <c r="M282"/>
  <c r="N282" s="1"/>
  <c r="M284"/>
  <c r="N284" s="1"/>
  <c r="M286"/>
  <c r="N286" s="1"/>
  <c r="M288"/>
  <c r="N288" s="1"/>
  <c r="M290"/>
  <c r="N290" s="1"/>
  <c r="M292"/>
  <c r="N292" s="1"/>
  <c r="M294"/>
  <c r="N294" s="1"/>
  <c r="M296"/>
  <c r="N296" s="1"/>
  <c r="M298"/>
  <c r="N298" s="1"/>
  <c r="M300"/>
  <c r="N300" s="1"/>
  <c r="M302"/>
  <c r="N302" s="1"/>
  <c r="M304"/>
  <c r="N304" s="1"/>
  <c r="M306"/>
  <c r="N306"/>
  <c r="M307"/>
  <c r="N307" s="1"/>
  <c r="M309"/>
  <c r="N309"/>
  <c r="M310"/>
  <c r="N310" s="1"/>
  <c r="M312"/>
  <c r="N312" s="1"/>
  <c r="M314"/>
  <c r="N314" s="1"/>
  <c r="M316"/>
  <c r="N316" s="1"/>
  <c r="M318"/>
  <c r="N318" s="1"/>
  <c r="M320"/>
  <c r="N320" s="1"/>
  <c r="M322"/>
  <c r="N322" s="1"/>
  <c r="M324"/>
  <c r="N324" s="1"/>
  <c r="M326"/>
  <c r="N326" s="1"/>
  <c r="M328"/>
  <c r="N328" s="1"/>
  <c r="M330"/>
  <c r="N330" s="1"/>
  <c r="M332"/>
  <c r="N332" s="1"/>
  <c r="M334"/>
  <c r="N334" s="1"/>
  <c r="M336"/>
  <c r="N336" s="1"/>
  <c r="M338"/>
  <c r="N338" s="1"/>
  <c r="M340"/>
  <c r="N340" s="1"/>
  <c r="M342"/>
  <c r="N342" s="1"/>
  <c r="M344"/>
  <c r="N344" s="1"/>
  <c r="M346"/>
  <c r="N346" s="1"/>
  <c r="M348"/>
  <c r="N348" s="1"/>
  <c r="M350"/>
  <c r="N350" s="1"/>
  <c r="M352"/>
  <c r="N352" s="1"/>
  <c r="M354"/>
  <c r="N354" s="1"/>
  <c r="M356"/>
  <c r="N356" s="1"/>
  <c r="M358"/>
  <c r="N358" s="1"/>
  <c r="M360"/>
  <c r="N360" s="1"/>
  <c r="M362"/>
  <c r="N362" s="1"/>
  <c r="M364"/>
  <c r="N364" s="1"/>
  <c r="M366"/>
  <c r="N366" s="1"/>
  <c r="M368"/>
  <c r="N368" s="1"/>
  <c r="M370"/>
  <c r="N370" s="1"/>
  <c r="M372"/>
  <c r="N372" s="1"/>
  <c r="M374"/>
  <c r="N374" s="1"/>
  <c r="M376"/>
  <c r="N376" s="1"/>
  <c r="M378"/>
  <c r="N378" s="1"/>
  <c r="M380"/>
  <c r="N380" s="1"/>
  <c r="M382"/>
  <c r="N382" s="1"/>
  <c r="M384"/>
  <c r="N384" s="1"/>
  <c r="M386"/>
  <c r="N386" s="1"/>
  <c r="M388"/>
  <c r="N388" s="1"/>
  <c r="M390"/>
  <c r="N390" s="1"/>
  <c r="M392"/>
  <c r="N392" s="1"/>
  <c r="M394"/>
  <c r="N394" s="1"/>
  <c r="M396"/>
  <c r="N396" s="1"/>
  <c r="M398"/>
  <c r="N398" s="1"/>
  <c r="M400"/>
  <c r="N400" s="1"/>
  <c r="M402"/>
  <c r="N402" s="1"/>
  <c r="M404"/>
  <c r="N404" s="1"/>
  <c r="M406"/>
  <c r="N406" s="1"/>
  <c r="M408"/>
  <c r="N408" s="1"/>
  <c r="M410"/>
  <c r="N410" s="1"/>
  <c r="M412"/>
  <c r="N412" s="1"/>
  <c r="M414"/>
  <c r="N414" s="1"/>
  <c r="M416"/>
  <c r="N416" s="1"/>
  <c r="M418"/>
  <c r="N418" s="1"/>
  <c r="M420"/>
  <c r="N420" s="1"/>
  <c r="M422"/>
  <c r="N422" s="1"/>
  <c r="M424"/>
  <c r="N424" s="1"/>
  <c r="M426"/>
  <c r="N426" s="1"/>
  <c r="M428"/>
  <c r="N428" s="1"/>
  <c r="M430"/>
  <c r="N430" s="1"/>
  <c r="M432"/>
  <c r="N432" s="1"/>
  <c r="M434"/>
  <c r="N434" s="1"/>
  <c r="M436"/>
  <c r="N436" s="1"/>
  <c r="M438"/>
  <c r="N438" s="1"/>
  <c r="M440"/>
  <c r="N440" s="1"/>
  <c r="M442"/>
  <c r="N442" s="1"/>
  <c r="M444"/>
  <c r="N444" s="1"/>
  <c r="M446"/>
  <c r="N446" s="1"/>
  <c r="M448"/>
  <c r="N448" s="1"/>
  <c r="M450"/>
  <c r="N450" s="1"/>
  <c r="M452"/>
  <c r="N452" s="1"/>
  <c r="M454"/>
  <c r="N454" s="1"/>
  <c r="M456"/>
  <c r="N456" s="1"/>
  <c r="M458"/>
  <c r="N458" s="1"/>
  <c r="M460"/>
  <c r="N460" s="1"/>
  <c r="M461"/>
  <c r="N461"/>
  <c r="M463"/>
  <c r="N463" s="1"/>
  <c r="M465"/>
  <c r="N465" s="1"/>
  <c r="M467"/>
  <c r="N467" s="1"/>
  <c r="M469"/>
  <c r="N469" s="1"/>
  <c r="M471"/>
  <c r="N471" s="1"/>
  <c r="M473"/>
  <c r="N473" s="1"/>
  <c r="M475"/>
  <c r="N475" s="1"/>
  <c r="M477"/>
  <c r="N477" s="1"/>
  <c r="M479"/>
  <c r="N479" s="1"/>
  <c r="M481"/>
  <c r="N481" s="1"/>
  <c r="M483"/>
  <c r="N483" s="1"/>
  <c r="M485"/>
  <c r="N485" s="1"/>
  <c r="M487"/>
  <c r="N487" s="1"/>
  <c r="M489"/>
  <c r="N489" s="1"/>
  <c r="M491"/>
  <c r="N491" s="1"/>
  <c r="M493"/>
  <c r="N493" s="1"/>
  <c r="M495"/>
  <c r="N495" s="1"/>
  <c r="M497"/>
  <c r="N497" s="1"/>
  <c r="M499"/>
  <c r="N499" s="1"/>
  <c r="M500"/>
  <c r="N500"/>
  <c r="M502"/>
  <c r="N502" s="1"/>
  <c r="M504"/>
  <c r="N504" s="1"/>
  <c r="M506"/>
  <c r="N506" s="1"/>
  <c r="M508"/>
  <c r="N508" s="1"/>
  <c r="M510"/>
  <c r="N510" s="1"/>
  <c r="M512"/>
  <c r="N512" s="1"/>
  <c r="M514"/>
  <c r="N514" s="1"/>
  <c r="M515"/>
  <c r="N515"/>
  <c r="M517"/>
  <c r="N517" s="1"/>
  <c r="M519"/>
  <c r="N519" s="1"/>
  <c r="M521"/>
  <c r="N521" s="1"/>
  <c r="M523"/>
  <c r="N523"/>
  <c r="M524"/>
  <c r="N524" s="1"/>
  <c r="M526"/>
  <c r="N526" s="1"/>
  <c r="M528"/>
  <c r="N528" s="1"/>
  <c r="M530"/>
  <c r="N530" s="1"/>
  <c r="M532"/>
  <c r="N532" s="1"/>
  <c r="M534"/>
  <c r="N534" s="1"/>
  <c r="M536"/>
  <c r="N536" s="1"/>
  <c r="M538"/>
  <c r="N538" s="1"/>
  <c r="M540"/>
  <c r="N540" s="1"/>
  <c r="M542"/>
  <c r="N542" s="1"/>
  <c r="M544"/>
  <c r="N544" s="1"/>
  <c r="M546"/>
  <c r="N546" s="1"/>
  <c r="M548"/>
  <c r="N548" s="1"/>
  <c r="M550"/>
  <c r="N550" s="1"/>
  <c r="M552"/>
  <c r="N552" s="1"/>
  <c r="M554"/>
  <c r="N554" s="1"/>
  <c r="M556"/>
  <c r="N556" s="1"/>
  <c r="M558"/>
  <c r="N558" s="1"/>
  <c r="M560"/>
  <c r="N560" s="1"/>
  <c r="M562"/>
  <c r="N562" s="1"/>
  <c r="M564"/>
  <c r="N564" s="1"/>
  <c r="M566"/>
  <c r="N566" s="1"/>
  <c r="M568"/>
  <c r="N568" s="1"/>
  <c r="M570"/>
  <c r="N570" s="1"/>
  <c r="M572"/>
  <c r="N572" s="1"/>
  <c r="M573"/>
  <c r="N573" s="1"/>
  <c r="M574"/>
  <c r="N574" s="1"/>
  <c r="M575"/>
  <c r="N575" s="1"/>
  <c r="M576"/>
  <c r="N576" s="1"/>
  <c r="M577"/>
  <c r="N577" s="1"/>
  <c r="M578"/>
  <c r="N578" s="1"/>
  <c r="M579"/>
  <c r="N579" s="1"/>
  <c r="M580"/>
  <c r="N580" s="1"/>
  <c r="M581"/>
  <c r="N581" s="1"/>
  <c r="M582"/>
  <c r="N582"/>
  <c r="M583"/>
  <c r="N583"/>
  <c r="M584"/>
  <c r="N584" s="1"/>
  <c r="M585"/>
  <c r="N585"/>
  <c r="M586"/>
  <c r="N586" s="1"/>
  <c r="M587"/>
  <c r="N587" s="1"/>
  <c r="M588"/>
  <c r="N588" s="1"/>
  <c r="M589"/>
  <c r="N589" s="1"/>
  <c r="M590"/>
  <c r="N590" s="1"/>
  <c r="M591"/>
  <c r="N591" s="1"/>
  <c r="M592"/>
  <c r="N592" s="1"/>
  <c r="M593"/>
  <c r="N593" s="1"/>
  <c r="M594"/>
  <c r="N594" s="1"/>
  <c r="M595"/>
  <c r="N595" s="1"/>
  <c r="M596"/>
  <c r="N596" s="1"/>
  <c r="M597"/>
  <c r="N597" s="1"/>
  <c r="M598"/>
  <c r="N598"/>
  <c r="M599"/>
  <c r="N599"/>
  <c r="M600"/>
  <c r="N600"/>
  <c r="M601"/>
  <c r="N601"/>
  <c r="M602"/>
  <c r="N602"/>
  <c r="M603"/>
  <c r="N603"/>
  <c r="M604"/>
  <c r="N604" s="1"/>
  <c r="M605"/>
  <c r="N605" s="1"/>
  <c r="M606"/>
  <c r="N606" s="1"/>
  <c r="M607"/>
  <c r="N607" s="1"/>
  <c r="M608"/>
  <c r="N608"/>
  <c r="M609"/>
  <c r="N609" s="1"/>
  <c r="M610"/>
  <c r="N610" s="1"/>
  <c r="M611"/>
  <c r="N611" s="1"/>
  <c r="M612"/>
  <c r="N612" s="1"/>
  <c r="M613"/>
  <c r="N613" s="1"/>
  <c r="M614"/>
  <c r="N614" s="1"/>
  <c r="M615"/>
  <c r="N615" s="1"/>
  <c r="M616"/>
  <c r="N616" s="1"/>
  <c r="M617"/>
  <c r="N617" s="1"/>
  <c r="M618"/>
  <c r="N618" s="1"/>
  <c r="M619"/>
  <c r="N619" s="1"/>
  <c r="M620"/>
  <c r="N620" s="1"/>
  <c r="M621"/>
  <c r="N621" s="1"/>
  <c r="M622"/>
  <c r="N622" s="1"/>
  <c r="M623"/>
  <c r="N623" s="1"/>
  <c r="M624"/>
  <c r="N624" s="1"/>
  <c r="M625"/>
  <c r="N625" s="1"/>
  <c r="M626"/>
  <c r="N626" s="1"/>
  <c r="M627"/>
  <c r="N627" s="1"/>
  <c r="M628"/>
  <c r="N628" s="1"/>
  <c r="M629"/>
  <c r="N629" s="1"/>
  <c r="M630"/>
  <c r="N630" s="1"/>
  <c r="M631"/>
  <c r="N631" s="1"/>
  <c r="M632"/>
  <c r="N632" s="1"/>
  <c r="M633"/>
  <c r="N633" s="1"/>
  <c r="M634"/>
  <c r="N634" s="1"/>
  <c r="M635"/>
  <c r="N635" s="1"/>
  <c r="M636"/>
  <c r="N636" s="1"/>
  <c r="M637"/>
  <c r="N637" s="1"/>
  <c r="M638"/>
  <c r="N638" s="1"/>
  <c r="M639"/>
  <c r="N639" s="1"/>
  <c r="M640"/>
  <c r="N640" s="1"/>
  <c r="M641"/>
  <c r="N641" s="1"/>
  <c r="M642"/>
  <c r="N642" s="1"/>
  <c r="M643"/>
  <c r="N643" s="1"/>
  <c r="M644"/>
  <c r="N644" s="1"/>
  <c r="M645"/>
  <c r="N645" s="1"/>
  <c r="M646"/>
  <c r="N646" s="1"/>
  <c r="M647"/>
  <c r="N647" s="1"/>
  <c r="M648"/>
  <c r="N648" s="1"/>
  <c r="M649"/>
  <c r="N649" s="1"/>
  <c r="M650"/>
  <c r="N650" s="1"/>
  <c r="M651"/>
  <c r="N651" s="1"/>
  <c r="M652"/>
  <c r="N652" s="1"/>
  <c r="M653"/>
  <c r="N653" s="1"/>
  <c r="M654"/>
  <c r="N654" s="1"/>
  <c r="M655"/>
  <c r="N655" s="1"/>
  <c r="M656"/>
  <c r="N656" s="1"/>
  <c r="M657"/>
  <c r="N657" s="1"/>
  <c r="M658"/>
  <c r="N658" s="1"/>
  <c r="M659"/>
  <c r="N659" s="1"/>
  <c r="M660"/>
  <c r="N660" s="1"/>
  <c r="M661"/>
  <c r="N661" s="1"/>
  <c r="M662"/>
  <c r="N662" s="1"/>
  <c r="M663"/>
  <c r="N663" s="1"/>
  <c r="M664"/>
  <c r="N664" s="1"/>
  <c r="M665"/>
  <c r="N665" s="1"/>
  <c r="M666"/>
  <c r="N666" s="1"/>
  <c r="M667"/>
  <c r="N667" s="1"/>
  <c r="M668"/>
  <c r="N668" s="1"/>
  <c r="M669"/>
  <c r="N669" s="1"/>
  <c r="M670"/>
  <c r="N670"/>
  <c r="M671"/>
  <c r="N671" s="1"/>
  <c r="M672"/>
  <c r="N672" s="1"/>
  <c r="M673"/>
  <c r="N673" s="1"/>
  <c r="M674"/>
  <c r="N674" s="1"/>
  <c r="M675"/>
  <c r="N675"/>
  <c r="M676"/>
  <c r="N676" s="1"/>
  <c r="M677"/>
  <c r="N677" s="1"/>
  <c r="M678"/>
  <c r="N678" s="1"/>
  <c r="M679"/>
  <c r="N679" s="1"/>
  <c r="M680"/>
  <c r="N680" s="1"/>
  <c r="M681"/>
  <c r="N681" s="1"/>
  <c r="M682"/>
  <c r="N682" s="1"/>
  <c r="M683"/>
  <c r="N683" s="1"/>
  <c r="M684"/>
  <c r="N684" s="1"/>
  <c r="M685"/>
  <c r="N685" s="1"/>
  <c r="M686"/>
  <c r="N686" s="1"/>
  <c r="M687"/>
  <c r="N687" s="1"/>
  <c r="M688"/>
  <c r="N688" s="1"/>
  <c r="M689"/>
  <c r="N689" s="1"/>
  <c r="M690"/>
  <c r="N690" s="1"/>
  <c r="M691"/>
  <c r="N691" s="1"/>
  <c r="M692"/>
  <c r="N692" s="1"/>
  <c r="M693"/>
  <c r="N693" s="1"/>
  <c r="M694"/>
  <c r="N694" s="1"/>
  <c r="M695"/>
  <c r="N695" s="1"/>
  <c r="M696"/>
  <c r="N696" s="1"/>
  <c r="M697"/>
  <c r="N697" s="1"/>
  <c r="M698"/>
  <c r="N698" s="1"/>
  <c r="M699"/>
  <c r="N699" s="1"/>
  <c r="M700"/>
  <c r="N700" s="1"/>
  <c r="M701"/>
  <c r="N701" s="1"/>
  <c r="M702"/>
  <c r="N702" s="1"/>
  <c r="M703"/>
  <c r="N703" s="1"/>
  <c r="M704"/>
  <c r="N704" s="1"/>
  <c r="M705"/>
  <c r="N705" s="1"/>
  <c r="M706"/>
  <c r="N706" s="1"/>
  <c r="M707"/>
  <c r="N707" s="1"/>
  <c r="M708"/>
  <c r="N708" s="1"/>
  <c r="M709"/>
  <c r="N709" s="1"/>
  <c r="M710"/>
  <c r="N710" s="1"/>
  <c r="M711"/>
  <c r="N711" s="1"/>
  <c r="M712"/>
  <c r="N712" s="1"/>
  <c r="M713"/>
  <c r="N713" s="1"/>
  <c r="M714"/>
  <c r="N714" s="1"/>
  <c r="M715"/>
  <c r="N715" s="1"/>
  <c r="M716"/>
  <c r="N716" s="1"/>
  <c r="M717"/>
  <c r="N717" s="1"/>
  <c r="M718"/>
  <c r="N718" s="1"/>
  <c r="M719"/>
  <c r="N719" s="1"/>
  <c r="M720"/>
  <c r="N720" s="1"/>
  <c r="M721"/>
  <c r="N721" s="1"/>
  <c r="M722"/>
  <c r="N722" s="1"/>
  <c r="M723"/>
  <c r="N723" s="1"/>
  <c r="M724"/>
  <c r="N724" s="1"/>
  <c r="M725"/>
  <c r="N725" s="1"/>
  <c r="M726"/>
  <c r="N726" s="1"/>
  <c r="M727"/>
  <c r="N727" s="1"/>
  <c r="M728"/>
  <c r="N728" s="1"/>
  <c r="M729"/>
  <c r="N729" s="1"/>
  <c r="M730"/>
  <c r="N730" s="1"/>
  <c r="M731"/>
  <c r="N731" s="1"/>
  <c r="M732"/>
  <c r="N732" s="1"/>
  <c r="M733"/>
  <c r="N733" s="1"/>
  <c r="M734"/>
  <c r="N734" s="1"/>
  <c r="M735"/>
  <c r="N735" s="1"/>
  <c r="M736"/>
  <c r="N736"/>
  <c r="M737"/>
  <c r="N737" s="1"/>
  <c r="M738"/>
  <c r="N738" s="1"/>
  <c r="M739"/>
  <c r="N739" s="1"/>
  <c r="M740"/>
  <c r="N740" s="1"/>
  <c r="M741"/>
  <c r="N741" s="1"/>
  <c r="M742"/>
  <c r="N742" s="1"/>
  <c r="M743"/>
  <c r="N743" s="1"/>
  <c r="M744"/>
  <c r="N744" s="1"/>
  <c r="M745"/>
  <c r="N745" s="1"/>
  <c r="M746"/>
  <c r="N746" s="1"/>
  <c r="M747"/>
  <c r="N747" s="1"/>
  <c r="M748"/>
  <c r="N748" s="1"/>
  <c r="M749"/>
  <c r="N749" s="1"/>
  <c r="M750"/>
  <c r="N750" s="1"/>
  <c r="M751"/>
  <c r="N751" s="1"/>
  <c r="M752"/>
  <c r="N752" s="1"/>
  <c r="M753"/>
  <c r="N753" s="1"/>
  <c r="M754"/>
  <c r="N754" s="1"/>
  <c r="M755"/>
  <c r="N755" s="1"/>
  <c r="M756"/>
  <c r="N756" s="1"/>
  <c r="M757"/>
  <c r="N757" s="1"/>
  <c r="M758"/>
  <c r="N758" s="1"/>
  <c r="M759"/>
  <c r="N759" s="1"/>
  <c r="M760"/>
  <c r="N760" s="1"/>
  <c r="M761"/>
  <c r="N761" s="1"/>
  <c r="M762"/>
  <c r="N762" s="1"/>
  <c r="M763"/>
  <c r="N763" s="1"/>
  <c r="M764"/>
  <c r="N764" s="1"/>
  <c r="M765"/>
  <c r="N765" s="1"/>
  <c r="M766"/>
  <c r="N766" s="1"/>
  <c r="M767"/>
  <c r="N767" s="1"/>
  <c r="M768"/>
  <c r="N768" s="1"/>
  <c r="M769"/>
  <c r="N769"/>
  <c r="M770"/>
  <c r="N770" s="1"/>
  <c r="M771"/>
  <c r="N771" s="1"/>
  <c r="M772"/>
  <c r="N772" s="1"/>
  <c r="M773"/>
  <c r="N773" s="1"/>
  <c r="M774"/>
  <c r="N774" s="1"/>
  <c r="M775"/>
  <c r="N775" s="1"/>
  <c r="M776"/>
  <c r="N776"/>
  <c r="M777"/>
  <c r="N777" s="1"/>
  <c r="M778"/>
  <c r="N778" s="1"/>
  <c r="M779"/>
  <c r="N779" s="1"/>
  <c r="M780"/>
  <c r="N780" s="1"/>
  <c r="M781"/>
  <c r="N781" s="1"/>
  <c r="M782"/>
  <c r="N782" s="1"/>
  <c r="M783"/>
  <c r="N783" s="1"/>
  <c r="M784"/>
  <c r="N784" s="1"/>
  <c r="M785"/>
  <c r="N785" s="1"/>
  <c r="M786"/>
  <c r="N786" s="1"/>
  <c r="M787"/>
  <c r="N787" s="1"/>
  <c r="M788"/>
  <c r="N788" s="1"/>
  <c r="M789"/>
  <c r="N789" s="1"/>
  <c r="M790"/>
  <c r="N790" s="1"/>
  <c r="M791"/>
  <c r="N791" s="1"/>
  <c r="M792"/>
  <c r="N792" s="1"/>
  <c r="M793"/>
  <c r="N793" s="1"/>
  <c r="M794"/>
  <c r="N794" s="1"/>
  <c r="M795"/>
  <c r="N795" s="1"/>
  <c r="M796"/>
  <c r="N796" s="1"/>
  <c r="M797"/>
  <c r="N797" s="1"/>
  <c r="M798"/>
  <c r="N798" s="1"/>
  <c r="M799"/>
  <c r="N799" s="1"/>
  <c r="M800"/>
  <c r="N800" s="1"/>
  <c r="M801"/>
  <c r="N801" s="1"/>
  <c r="M802"/>
  <c r="N802" s="1"/>
  <c r="M803"/>
  <c r="N803" s="1"/>
  <c r="M804"/>
  <c r="N804" s="1"/>
  <c r="M805"/>
  <c r="N805" s="1"/>
  <c r="M806"/>
  <c r="N806" s="1"/>
  <c r="M807"/>
  <c r="N807" s="1"/>
  <c r="M808"/>
  <c r="N808" s="1"/>
  <c r="M809"/>
  <c r="N809" s="1"/>
  <c r="M810"/>
  <c r="N810" s="1"/>
  <c r="M811"/>
  <c r="N811" s="1"/>
  <c r="M812"/>
  <c r="N812" s="1"/>
  <c r="M813"/>
  <c r="N813" s="1"/>
  <c r="M814"/>
  <c r="N814" s="1"/>
  <c r="M815"/>
  <c r="N815" s="1"/>
  <c r="M816"/>
  <c r="N816" s="1"/>
  <c r="M817"/>
  <c r="N817" s="1"/>
  <c r="M818"/>
  <c r="N818" s="1"/>
  <c r="M819"/>
  <c r="N819" s="1"/>
  <c r="M820"/>
  <c r="N820" s="1"/>
  <c r="M821"/>
  <c r="N821" s="1"/>
  <c r="M822"/>
  <c r="N822" s="1"/>
  <c r="M823"/>
  <c r="N823" s="1"/>
  <c r="M824"/>
  <c r="N824" s="1"/>
  <c r="M825"/>
  <c r="N825" s="1"/>
  <c r="M826"/>
  <c r="N826" s="1"/>
  <c r="M827"/>
  <c r="N827" s="1"/>
  <c r="M828"/>
  <c r="N828" s="1"/>
  <c r="M829"/>
  <c r="N829" s="1"/>
  <c r="M830"/>
  <c r="N830" s="1"/>
  <c r="M831"/>
  <c r="N831" s="1"/>
  <c r="M832"/>
  <c r="N832" s="1"/>
  <c r="M833"/>
  <c r="N833" s="1"/>
  <c r="M834"/>
  <c r="N834" s="1"/>
  <c r="M835"/>
  <c r="N835" s="1"/>
  <c r="M836"/>
  <c r="N836" s="1"/>
  <c r="M837"/>
  <c r="N837" s="1"/>
  <c r="M838"/>
  <c r="N838" s="1"/>
  <c r="M839"/>
  <c r="N839" s="1"/>
  <c r="M840"/>
  <c r="N840" s="1"/>
  <c r="M841"/>
  <c r="N841" s="1"/>
  <c r="M842"/>
  <c r="N842" s="1"/>
  <c r="M843"/>
  <c r="N843" s="1"/>
  <c r="M844"/>
  <c r="N844" s="1"/>
  <c r="M845"/>
  <c r="N845" s="1"/>
  <c r="M846"/>
  <c r="N846" s="1"/>
  <c r="M847"/>
  <c r="N847" s="1"/>
  <c r="M848"/>
  <c r="N848" s="1"/>
  <c r="M849"/>
  <c r="N849" s="1"/>
  <c r="M850"/>
  <c r="N850" s="1"/>
  <c r="M851"/>
  <c r="N851" s="1"/>
  <c r="M852"/>
  <c r="N852" s="1"/>
  <c r="M853"/>
  <c r="N853" s="1"/>
  <c r="M854"/>
  <c r="N854" s="1"/>
  <c r="M855"/>
  <c r="N855" s="1"/>
  <c r="M856"/>
  <c r="N856" s="1"/>
  <c r="M857"/>
  <c r="N857" s="1"/>
  <c r="M858"/>
  <c r="N858" s="1"/>
  <c r="M859"/>
  <c r="N859" s="1"/>
  <c r="M860"/>
  <c r="N860" s="1"/>
  <c r="M861"/>
  <c r="N861"/>
  <c r="M862"/>
  <c r="N862" s="1"/>
  <c r="M863"/>
  <c r="N863" s="1"/>
  <c r="M864"/>
  <c r="N864" s="1"/>
  <c r="M865"/>
  <c r="N865" s="1"/>
  <c r="M866"/>
  <c r="N866"/>
  <c r="M867"/>
  <c r="N867" s="1"/>
  <c r="M868"/>
  <c r="N868" s="1"/>
  <c r="M869"/>
  <c r="N869" s="1"/>
  <c r="M870"/>
  <c r="N870" s="1"/>
  <c r="M871"/>
  <c r="N871" s="1"/>
  <c r="M872"/>
  <c r="N872" s="1"/>
  <c r="M873"/>
  <c r="N873" s="1"/>
  <c r="M874"/>
  <c r="N874"/>
  <c r="M875"/>
  <c r="N875"/>
  <c r="M876"/>
  <c r="N876"/>
  <c r="M877"/>
  <c r="N877"/>
  <c r="M878"/>
  <c r="N878"/>
  <c r="M879"/>
  <c r="N879"/>
  <c r="M880"/>
  <c r="N880"/>
  <c r="M881"/>
  <c r="N881"/>
  <c r="M882"/>
  <c r="N882"/>
  <c r="M883"/>
  <c r="N883"/>
  <c r="M884"/>
  <c r="N884"/>
  <c r="M885"/>
  <c r="N885"/>
  <c r="M886"/>
  <c r="N886"/>
  <c r="M887"/>
  <c r="N887"/>
  <c r="M888"/>
  <c r="N888"/>
  <c r="M889"/>
  <c r="N889"/>
  <c r="M890"/>
  <c r="N890"/>
  <c r="M891"/>
  <c r="N891"/>
  <c r="M892"/>
  <c r="N892"/>
  <c r="M893"/>
  <c r="N893"/>
  <c r="M894"/>
  <c r="N894" s="1"/>
  <c r="M895"/>
  <c r="N895" s="1"/>
  <c r="M896"/>
  <c r="N896" s="1"/>
  <c r="M897"/>
  <c r="N897" s="1"/>
  <c r="M898"/>
  <c r="N898" s="1"/>
  <c r="M899"/>
  <c r="N899" s="1"/>
  <c r="M900"/>
  <c r="N900" s="1"/>
  <c r="M901"/>
  <c r="N901" s="1"/>
  <c r="M902"/>
  <c r="N902" s="1"/>
  <c r="M903"/>
  <c r="N903" s="1"/>
  <c r="M904"/>
  <c r="N904" s="1"/>
  <c r="M905"/>
  <c r="N905" s="1"/>
  <c r="M906"/>
  <c r="N906" s="1"/>
  <c r="M907"/>
  <c r="N907" s="1"/>
  <c r="M908"/>
  <c r="N908" s="1"/>
  <c r="M3"/>
  <c r="N3" s="1"/>
  <c r="M4"/>
  <c r="N4" s="1"/>
  <c r="M5"/>
  <c r="N5" s="1"/>
  <c r="M6"/>
  <c r="N6" s="1"/>
  <c r="M7"/>
  <c r="N7" s="1"/>
  <c r="M8"/>
  <c r="N8" s="1"/>
  <c r="M9"/>
  <c r="N9" s="1"/>
  <c r="M10"/>
  <c r="N10" s="1"/>
  <c r="M11"/>
  <c r="N11" s="1"/>
  <c r="M12"/>
  <c r="N12" s="1"/>
  <c r="M13"/>
  <c r="N13" s="1"/>
  <c r="M14"/>
  <c r="N14" s="1"/>
  <c r="M15"/>
  <c r="N15" s="1"/>
  <c r="M16"/>
  <c r="N16" s="1"/>
  <c r="M17"/>
  <c r="N17" s="1"/>
  <c r="M18"/>
  <c r="N18" s="1"/>
  <c r="M19"/>
  <c r="N19" s="1"/>
  <c r="M20"/>
  <c r="N20" s="1"/>
  <c r="M21"/>
  <c r="N21" s="1"/>
  <c r="M22"/>
  <c r="N22" s="1"/>
  <c r="M23"/>
  <c r="N23" s="1"/>
  <c r="M24"/>
  <c r="N24" s="1"/>
  <c r="M25"/>
  <c r="N25" s="1"/>
  <c r="M26"/>
  <c r="N26" s="1"/>
  <c r="M27"/>
  <c r="N27" s="1"/>
  <c r="M28"/>
  <c r="N28" s="1"/>
  <c r="M29"/>
  <c r="N29" s="1"/>
  <c r="M30"/>
  <c r="N30" s="1"/>
  <c r="M31"/>
  <c r="N31" s="1"/>
  <c r="M32"/>
  <c r="N32" s="1"/>
  <c r="M33"/>
  <c r="N33" s="1"/>
  <c r="M34"/>
  <c r="N34" s="1"/>
  <c r="M35"/>
  <c r="N35" s="1"/>
  <c r="M36"/>
  <c r="N36" s="1"/>
  <c r="M37"/>
  <c r="N37" s="1"/>
  <c r="M38"/>
  <c r="N38" s="1"/>
  <c r="M39"/>
  <c r="N39" s="1"/>
  <c r="M40"/>
  <c r="N40" s="1"/>
  <c r="M41"/>
  <c r="N41" s="1"/>
  <c r="M42"/>
  <c r="N42" s="1"/>
  <c r="M43"/>
  <c r="N43" s="1"/>
  <c r="M44"/>
  <c r="N44"/>
  <c r="M2"/>
  <c r="N2" s="1"/>
  <c r="M143" l="1"/>
  <c r="N143" s="1"/>
  <c r="M135"/>
  <c r="N135" s="1"/>
  <c r="M127"/>
  <c r="N127" s="1"/>
  <c r="M119"/>
  <c r="N119" s="1"/>
  <c r="M111"/>
  <c r="N111" s="1"/>
  <c r="M123"/>
  <c r="N123" s="1"/>
  <c r="M115"/>
  <c r="N115" s="1"/>
  <c r="M103"/>
  <c r="N103" s="1"/>
  <c r="M95"/>
  <c r="N95" s="1"/>
  <c r="M86"/>
  <c r="N86" s="1"/>
  <c r="M78"/>
  <c r="N78" s="1"/>
  <c r="M107"/>
  <c r="N107" s="1"/>
  <c r="M99"/>
  <c r="N99" s="1"/>
  <c r="M91"/>
  <c r="N91" s="1"/>
  <c r="M82"/>
  <c r="N82" s="1"/>
  <c r="M70"/>
  <c r="N70" s="1"/>
  <c r="M62"/>
  <c r="N62" s="1"/>
  <c r="M53"/>
  <c r="N53" s="1"/>
  <c r="M145"/>
  <c r="N145" s="1"/>
  <c r="M141"/>
  <c r="N141" s="1"/>
  <c r="M137"/>
  <c r="N137" s="1"/>
  <c r="M133"/>
  <c r="N133" s="1"/>
  <c r="M129"/>
  <c r="N129" s="1"/>
  <c r="M125"/>
  <c r="N125" s="1"/>
  <c r="M121"/>
  <c r="N121" s="1"/>
  <c r="M117"/>
  <c r="N117" s="1"/>
  <c r="M113"/>
  <c r="N113" s="1"/>
  <c r="M109"/>
  <c r="N109" s="1"/>
  <c r="M105"/>
  <c r="N105" s="1"/>
  <c r="M101"/>
  <c r="N101" s="1"/>
  <c r="M97"/>
  <c r="N97" s="1"/>
  <c r="M93"/>
  <c r="N93" s="1"/>
  <c r="M89"/>
  <c r="N89" s="1"/>
  <c r="M84"/>
  <c r="N84" s="1"/>
  <c r="M80"/>
  <c r="N80" s="1"/>
  <c r="M74"/>
  <c r="N74" s="1"/>
  <c r="M66"/>
  <c r="N66" s="1"/>
  <c r="M58"/>
  <c r="N58" s="1"/>
  <c r="M45"/>
  <c r="N45" s="1"/>
  <c r="M46"/>
  <c r="N46" s="1"/>
  <c r="M48"/>
  <c r="N48" s="1"/>
  <c r="M50"/>
  <c r="N50" s="1"/>
  <c r="M52"/>
  <c r="N52" s="1"/>
  <c r="M54"/>
  <c r="N54" s="1"/>
  <c r="M57"/>
  <c r="N57" s="1"/>
  <c r="M59"/>
  <c r="N59" s="1"/>
  <c r="M61"/>
  <c r="N61" s="1"/>
  <c r="M63"/>
  <c r="N63" s="1"/>
  <c r="M65"/>
  <c r="N65" s="1"/>
  <c r="M67"/>
  <c r="N67" s="1"/>
  <c r="M69"/>
  <c r="N69" s="1"/>
  <c r="M71"/>
  <c r="N71" s="1"/>
  <c r="M73"/>
  <c r="N73" s="1"/>
  <c r="M75"/>
  <c r="N75" s="1"/>
  <c r="M77"/>
  <c r="N77" s="1"/>
  <c r="M79"/>
  <c r="N79" s="1"/>
  <c r="M81"/>
  <c r="N81" s="1"/>
  <c r="M83"/>
  <c r="N83" s="1"/>
  <c r="M85"/>
  <c r="N85" s="1"/>
  <c r="M87"/>
  <c r="N87" s="1"/>
  <c r="M90"/>
  <c r="N90" s="1"/>
  <c r="M92"/>
  <c r="N92" s="1"/>
  <c r="M94"/>
  <c r="N94" s="1"/>
  <c r="M96"/>
  <c r="N96" s="1"/>
  <c r="M98"/>
  <c r="N98" s="1"/>
  <c r="M100"/>
  <c r="N100" s="1"/>
  <c r="M102"/>
  <c r="N102" s="1"/>
  <c r="M104"/>
  <c r="N104" s="1"/>
  <c r="M106"/>
  <c r="N106" s="1"/>
  <c r="M108"/>
  <c r="N108" s="1"/>
  <c r="M110"/>
  <c r="N110" s="1"/>
  <c r="M112"/>
  <c r="N112" s="1"/>
  <c r="M114"/>
  <c r="N114" s="1"/>
  <c r="M116"/>
  <c r="N116" s="1"/>
  <c r="M118"/>
  <c r="N118" s="1"/>
  <c r="M120"/>
  <c r="N120" s="1"/>
  <c r="M122"/>
  <c r="N122" s="1"/>
  <c r="M124"/>
  <c r="N124" s="1"/>
  <c r="M126"/>
  <c r="N126" s="1"/>
  <c r="M128"/>
  <c r="N128" s="1"/>
  <c r="M130"/>
  <c r="N130" s="1"/>
  <c r="M132"/>
  <c r="N132" s="1"/>
  <c r="M134"/>
  <c r="N134" s="1"/>
  <c r="M136"/>
  <c r="N136" s="1"/>
  <c r="M138"/>
  <c r="N138" s="1"/>
  <c r="M140"/>
  <c r="N140" s="1"/>
  <c r="M142"/>
  <c r="N142" s="1"/>
  <c r="M144"/>
  <c r="N144" s="1"/>
  <c r="M146"/>
  <c r="N146" s="1"/>
  <c r="M149"/>
  <c r="N149" s="1"/>
  <c r="M151"/>
  <c r="N151" s="1"/>
  <c r="M153"/>
  <c r="N153" s="1"/>
  <c r="M155"/>
  <c r="N155" s="1"/>
  <c r="M158"/>
  <c r="N158" s="1"/>
  <c r="M160"/>
  <c r="N160" s="1"/>
  <c r="M162"/>
  <c r="N162" s="1"/>
  <c r="M164"/>
  <c r="N164" s="1"/>
  <c r="M166"/>
  <c r="N166" s="1"/>
  <c r="M168"/>
  <c r="N168" s="1"/>
  <c r="M171"/>
  <c r="N171" s="1"/>
  <c r="M173"/>
  <c r="N173" s="1"/>
  <c r="M175"/>
  <c r="N175" s="1"/>
  <c r="M177"/>
  <c r="N177" s="1"/>
  <c r="M179"/>
  <c r="N179" s="1"/>
  <c r="M181"/>
  <c r="N181" s="1"/>
  <c r="M183"/>
  <c r="N183" s="1"/>
  <c r="M185"/>
  <c r="N185" s="1"/>
  <c r="M188"/>
  <c r="N188" s="1"/>
  <c r="M190"/>
  <c r="N190" s="1"/>
  <c r="M193"/>
  <c r="N193" s="1"/>
  <c r="M195"/>
  <c r="N195" s="1"/>
  <c r="M197"/>
  <c r="N197" s="1"/>
  <c r="M199"/>
  <c r="N199" s="1"/>
  <c r="M201"/>
  <c r="N201" s="1"/>
  <c r="M203"/>
  <c r="N203" s="1"/>
  <c r="M205"/>
  <c r="N205" s="1"/>
  <c r="M207"/>
  <c r="N207" s="1"/>
  <c r="M209"/>
  <c r="N209" s="1"/>
  <c r="M211"/>
  <c r="N211" s="1"/>
  <c r="M213"/>
  <c r="N213" s="1"/>
  <c r="M215"/>
  <c r="N215" s="1"/>
  <c r="M217"/>
  <c r="N217" s="1"/>
  <c r="M219"/>
  <c r="N219" s="1"/>
  <c r="M222"/>
  <c r="N222" s="1"/>
  <c r="M224"/>
  <c r="N224" s="1"/>
  <c r="M226"/>
  <c r="N226" s="1"/>
  <c r="M228"/>
  <c r="N228" s="1"/>
  <c r="M230"/>
  <c r="N230" s="1"/>
  <c r="M232"/>
  <c r="N232" s="1"/>
  <c r="M234"/>
  <c r="N234" s="1"/>
  <c r="M236"/>
  <c r="N236" s="1"/>
  <c r="M238"/>
  <c r="N238" s="1"/>
  <c r="M240"/>
  <c r="N240" s="1"/>
  <c r="M242"/>
  <c r="N242" s="1"/>
  <c r="M244"/>
  <c r="N244" s="1"/>
  <c r="M246"/>
  <c r="N246" s="1"/>
  <c r="M248"/>
  <c r="N248" s="1"/>
  <c r="M250"/>
  <c r="N250" s="1"/>
  <c r="M252"/>
  <c r="N252" s="1"/>
  <c r="M254"/>
  <c r="N254" s="1"/>
  <c r="M256"/>
  <c r="N256" s="1"/>
  <c r="M259"/>
  <c r="N259" s="1"/>
  <c r="M261"/>
  <c r="N261" s="1"/>
  <c r="M263"/>
  <c r="N263" s="1"/>
  <c r="M265"/>
  <c r="N265" s="1"/>
  <c r="M267"/>
  <c r="N267" s="1"/>
  <c r="M269"/>
  <c r="N269" s="1"/>
  <c r="M271"/>
  <c r="N271" s="1"/>
  <c r="M273"/>
  <c r="N273" s="1"/>
  <c r="M275"/>
  <c r="N275" s="1"/>
  <c r="M277"/>
  <c r="N277" s="1"/>
  <c r="M279"/>
  <c r="N279" s="1"/>
  <c r="M281"/>
  <c r="N281" s="1"/>
  <c r="M283"/>
  <c r="N283" s="1"/>
  <c r="M285"/>
  <c r="N285" s="1"/>
  <c r="M287"/>
  <c r="N287" s="1"/>
  <c r="M289"/>
  <c r="N289" s="1"/>
  <c r="M291"/>
  <c r="N291" s="1"/>
  <c r="M293"/>
  <c r="N293" s="1"/>
  <c r="M295"/>
  <c r="N295" s="1"/>
  <c r="M297"/>
  <c r="N297" s="1"/>
  <c r="M299"/>
  <c r="N299" s="1"/>
  <c r="M301"/>
  <c r="N301" s="1"/>
  <c r="M303"/>
  <c r="N303" s="1"/>
  <c r="M305"/>
  <c r="N305" s="1"/>
  <c r="M308"/>
  <c r="N308" s="1"/>
  <c r="M311"/>
  <c r="N311" s="1"/>
  <c r="M313"/>
  <c r="N313" s="1"/>
  <c r="M315"/>
  <c r="N315" s="1"/>
  <c r="M317"/>
  <c r="N317" s="1"/>
  <c r="M319"/>
  <c r="N319" s="1"/>
  <c r="M321"/>
  <c r="N321" s="1"/>
  <c r="M323"/>
  <c r="N323" s="1"/>
  <c r="M325"/>
  <c r="N325" s="1"/>
  <c r="M327"/>
  <c r="N327" s="1"/>
  <c r="M329"/>
  <c r="N329" s="1"/>
  <c r="M331"/>
  <c r="N331" s="1"/>
  <c r="M333"/>
  <c r="N333" s="1"/>
  <c r="M335"/>
  <c r="N335" s="1"/>
  <c r="M337"/>
  <c r="N337" s="1"/>
  <c r="M339"/>
  <c r="N339" s="1"/>
  <c r="M341"/>
  <c r="N341" s="1"/>
  <c r="M343"/>
  <c r="N343" s="1"/>
  <c r="M345"/>
  <c r="N345" s="1"/>
  <c r="M347"/>
  <c r="N347" s="1"/>
  <c r="M349"/>
  <c r="N349" s="1"/>
  <c r="M351"/>
  <c r="N351" s="1"/>
  <c r="M353"/>
  <c r="N353" s="1"/>
  <c r="M355"/>
  <c r="N355" s="1"/>
  <c r="M357"/>
  <c r="N357" s="1"/>
  <c r="M359"/>
  <c r="N359" s="1"/>
  <c r="M361"/>
  <c r="N361" s="1"/>
  <c r="M363"/>
  <c r="N363" s="1"/>
  <c r="M365"/>
  <c r="N365" s="1"/>
  <c r="M367"/>
  <c r="N367" s="1"/>
  <c r="M369"/>
  <c r="N369" s="1"/>
  <c r="M371"/>
  <c r="N371" s="1"/>
  <c r="M373"/>
  <c r="N373" s="1"/>
  <c r="M375"/>
  <c r="N375" s="1"/>
  <c r="M377"/>
  <c r="N377" s="1"/>
  <c r="M379"/>
  <c r="N379" s="1"/>
  <c r="M381"/>
  <c r="N381" s="1"/>
  <c r="M383"/>
  <c r="N383" s="1"/>
  <c r="M385"/>
  <c r="N385" s="1"/>
  <c r="M387"/>
  <c r="N387" s="1"/>
  <c r="M389"/>
  <c r="N389" s="1"/>
  <c r="M391"/>
  <c r="N391" s="1"/>
  <c r="M393"/>
  <c r="N393" s="1"/>
  <c r="M395"/>
  <c r="N395" s="1"/>
  <c r="M397"/>
  <c r="N397" s="1"/>
  <c r="M399"/>
  <c r="N399" s="1"/>
  <c r="M401"/>
  <c r="N401" s="1"/>
  <c r="M403"/>
  <c r="N403" s="1"/>
  <c r="M405"/>
  <c r="N405" s="1"/>
  <c r="M407"/>
  <c r="N407" s="1"/>
  <c r="M409"/>
  <c r="N409" s="1"/>
  <c r="M411"/>
  <c r="N411" s="1"/>
  <c r="M413"/>
  <c r="N413" s="1"/>
  <c r="M415"/>
  <c r="N415" s="1"/>
  <c r="M417"/>
  <c r="N417" s="1"/>
  <c r="M419"/>
  <c r="N419" s="1"/>
  <c r="M421"/>
  <c r="N421" s="1"/>
  <c r="M423"/>
  <c r="N423" s="1"/>
  <c r="M425"/>
  <c r="N425" s="1"/>
  <c r="M427"/>
  <c r="N427" s="1"/>
  <c r="M429"/>
  <c r="N429" s="1"/>
  <c r="M431"/>
  <c r="N431" s="1"/>
  <c r="M433"/>
  <c r="N433" s="1"/>
  <c r="M435"/>
  <c r="N435" s="1"/>
  <c r="M437"/>
  <c r="N437" s="1"/>
  <c r="M439"/>
  <c r="N439" s="1"/>
  <c r="M441"/>
  <c r="N441" s="1"/>
  <c r="M443"/>
  <c r="N443" s="1"/>
  <c r="M445"/>
  <c r="N445" s="1"/>
  <c r="M447"/>
  <c r="N447" s="1"/>
  <c r="M449"/>
  <c r="N449" s="1"/>
  <c r="M451"/>
  <c r="N451" s="1"/>
  <c r="M453"/>
  <c r="N453" s="1"/>
  <c r="M455"/>
  <c r="N455" s="1"/>
  <c r="M457"/>
  <c r="N457" s="1"/>
  <c r="M459"/>
  <c r="N459" s="1"/>
  <c r="M462"/>
  <c r="N462" s="1"/>
  <c r="M464"/>
  <c r="N464" s="1"/>
  <c r="M466"/>
  <c r="N466" s="1"/>
  <c r="M468"/>
  <c r="N468" s="1"/>
  <c r="M470"/>
  <c r="N470" s="1"/>
  <c r="M472"/>
  <c r="N472" s="1"/>
  <c r="M474"/>
  <c r="N474" s="1"/>
  <c r="M476"/>
  <c r="N476" s="1"/>
  <c r="M478"/>
  <c r="N478" s="1"/>
  <c r="M480"/>
  <c r="N480" s="1"/>
  <c r="M482"/>
  <c r="N482" s="1"/>
  <c r="M484"/>
  <c r="N484" s="1"/>
  <c r="M486"/>
  <c r="N486" s="1"/>
  <c r="M488"/>
  <c r="N488" s="1"/>
  <c r="M490"/>
  <c r="N490" s="1"/>
  <c r="M492"/>
  <c r="N492" s="1"/>
  <c r="M494"/>
  <c r="N494" s="1"/>
  <c r="M496"/>
  <c r="N496" s="1"/>
  <c r="M498"/>
  <c r="N498" s="1"/>
  <c r="M501"/>
  <c r="N501" s="1"/>
  <c r="M503"/>
  <c r="N503" s="1"/>
  <c r="M505"/>
  <c r="N505" s="1"/>
  <c r="M507"/>
  <c r="N507" s="1"/>
  <c r="M509"/>
  <c r="N509" s="1"/>
  <c r="M511"/>
  <c r="N511" s="1"/>
  <c r="M513"/>
  <c r="N513" s="1"/>
  <c r="M516"/>
  <c r="N516" s="1"/>
  <c r="M518"/>
  <c r="N518" s="1"/>
  <c r="M520"/>
  <c r="N520" s="1"/>
  <c r="M522"/>
  <c r="N522" s="1"/>
  <c r="M525"/>
  <c r="N525" s="1"/>
  <c r="M527"/>
  <c r="N527" s="1"/>
  <c r="M529"/>
  <c r="N529" s="1"/>
  <c r="M531"/>
  <c r="N531" s="1"/>
  <c r="M533"/>
  <c r="N533" s="1"/>
  <c r="M535"/>
  <c r="N535" s="1"/>
  <c r="M537"/>
  <c r="N537" s="1"/>
  <c r="M539"/>
  <c r="N539" s="1"/>
  <c r="M541"/>
  <c r="N541" s="1"/>
  <c r="M543"/>
  <c r="N543" s="1"/>
  <c r="M545"/>
  <c r="N545" s="1"/>
  <c r="M547"/>
  <c r="N547" s="1"/>
  <c r="M549"/>
  <c r="N549" s="1"/>
  <c r="M551"/>
  <c r="N551" s="1"/>
  <c r="M553"/>
  <c r="N553" s="1"/>
  <c r="M555"/>
  <c r="N555" s="1"/>
  <c r="M557"/>
  <c r="N557" s="1"/>
  <c r="M559"/>
  <c r="N559" s="1"/>
  <c r="M561"/>
  <c r="N561" s="1"/>
  <c r="M563"/>
  <c r="N563" s="1"/>
  <c r="M565"/>
  <c r="N565" s="1"/>
  <c r="M567"/>
  <c r="N567" s="1"/>
  <c r="M569"/>
  <c r="N569" s="1"/>
  <c r="M571"/>
  <c r="N571" s="1"/>
  <c r="M76"/>
  <c r="N76" s="1"/>
  <c r="M72"/>
  <c r="N72" s="1"/>
  <c r="M68"/>
  <c r="N68" s="1"/>
  <c r="M64"/>
  <c r="N64" s="1"/>
  <c r="M60"/>
  <c r="N60" s="1"/>
  <c r="M55"/>
  <c r="N55" s="1"/>
  <c r="M51"/>
  <c r="N51" s="1"/>
  <c r="M47"/>
  <c r="N47" s="1"/>
</calcChain>
</file>

<file path=xl/sharedStrings.xml><?xml version="1.0" encoding="utf-8"?>
<sst xmlns="http://schemas.openxmlformats.org/spreadsheetml/2006/main" count="4912" uniqueCount="1980">
  <si>
    <t>Direction</t>
  </si>
  <si>
    <t>Poste</t>
  </si>
  <si>
    <t>ETP présents</t>
  </si>
  <si>
    <t>Matricule</t>
  </si>
  <si>
    <t>Statut</t>
  </si>
  <si>
    <t>etab</t>
  </si>
  <si>
    <t>Centre de Frais</t>
  </si>
  <si>
    <t>vBase poste</t>
  </si>
  <si>
    <t>nb salariés</t>
  </si>
  <si>
    <t>ETP</t>
  </si>
  <si>
    <t>Etat</t>
  </si>
  <si>
    <t>Date de Naissance</t>
  </si>
  <si>
    <t>Sexe (Code)</t>
  </si>
  <si>
    <t>Emploi (Code)</t>
  </si>
  <si>
    <t>30</t>
  </si>
  <si>
    <t>18500</t>
  </si>
  <si>
    <t>1081116</t>
  </si>
  <si>
    <t>M</t>
  </si>
  <si>
    <t>CADRE</t>
  </si>
  <si>
    <t>18501</t>
  </si>
  <si>
    <t>1009176</t>
  </si>
  <si>
    <t>F</t>
  </si>
  <si>
    <t>EMPLOYE</t>
  </si>
  <si>
    <t>18503</t>
  </si>
  <si>
    <t>1081114</t>
  </si>
  <si>
    <t>18504</t>
  </si>
  <si>
    <t>1081131</t>
  </si>
  <si>
    <t>18505</t>
  </si>
  <si>
    <t>1080065</t>
  </si>
  <si>
    <t>18507</t>
  </si>
  <si>
    <t>1003676</t>
  </si>
  <si>
    <t>18508</t>
  </si>
  <si>
    <t>1006464</t>
  </si>
  <si>
    <t>18509</t>
  </si>
  <si>
    <t>1084050</t>
  </si>
  <si>
    <t>18512</t>
  </si>
  <si>
    <t>1083122</t>
  </si>
  <si>
    <t>18513</t>
  </si>
  <si>
    <t>1083425</t>
  </si>
  <si>
    <t>18514</t>
  </si>
  <si>
    <t>1084275</t>
  </si>
  <si>
    <t>18516</t>
  </si>
  <si>
    <t>SOUSOCC.</t>
  </si>
  <si>
    <t>1084023</t>
  </si>
  <si>
    <t>18517</t>
  </si>
  <si>
    <t>1083715</t>
  </si>
  <si>
    <t>18518</t>
  </si>
  <si>
    <t>1080029</t>
  </si>
  <si>
    <t>18520</t>
  </si>
  <si>
    <t>1084211</t>
  </si>
  <si>
    <t>19323</t>
  </si>
  <si>
    <t>1001296</t>
  </si>
  <si>
    <t>18521</t>
  </si>
  <si>
    <t>1069279</t>
  </si>
  <si>
    <t>18522</t>
  </si>
  <si>
    <t>1005033</t>
  </si>
  <si>
    <t>18523</t>
  </si>
  <si>
    <t>1083144</t>
  </si>
  <si>
    <t>18524</t>
  </si>
  <si>
    <t>1074897</t>
  </si>
  <si>
    <t>18527</t>
  </si>
  <si>
    <t>1080633</t>
  </si>
  <si>
    <t>18529</t>
  </si>
  <si>
    <t>1082681</t>
  </si>
  <si>
    <t>19322</t>
  </si>
  <si>
    <t>1084923</t>
  </si>
  <si>
    <t>18530</t>
  </si>
  <si>
    <t>1084272</t>
  </si>
  <si>
    <t>18531</t>
  </si>
  <si>
    <t>1083934</t>
  </si>
  <si>
    <t>18532</t>
  </si>
  <si>
    <t>1084957</t>
  </si>
  <si>
    <t>18533</t>
  </si>
  <si>
    <t>1010512</t>
  </si>
  <si>
    <t>18535</t>
  </si>
  <si>
    <t>1091023</t>
  </si>
  <si>
    <t>18537</t>
  </si>
  <si>
    <t>1084220</t>
  </si>
  <si>
    <t>18538</t>
  </si>
  <si>
    <t>1069340</t>
  </si>
  <si>
    <t>18540</t>
  </si>
  <si>
    <t>1084450</t>
  </si>
  <si>
    <t>18543</t>
  </si>
  <si>
    <t>1083413</t>
  </si>
  <si>
    <t>18544</t>
  </si>
  <si>
    <t>1084934</t>
  </si>
  <si>
    <t>18545</t>
  </si>
  <si>
    <t>1007312</t>
  </si>
  <si>
    <t>18547</t>
  </si>
  <si>
    <t>1083037</t>
  </si>
  <si>
    <t>18548</t>
  </si>
  <si>
    <t>1007711</t>
  </si>
  <si>
    <t>18550</t>
  </si>
  <si>
    <t>1000002</t>
  </si>
  <si>
    <t>18551</t>
  </si>
  <si>
    <t>1080212</t>
  </si>
  <si>
    <t>18552</t>
  </si>
  <si>
    <t>1083405</t>
  </si>
  <si>
    <t>18553</t>
  </si>
  <si>
    <t>1081647</t>
  </si>
  <si>
    <t>18554</t>
  </si>
  <si>
    <t>1080980</t>
  </si>
  <si>
    <t>18556</t>
  </si>
  <si>
    <t>1081334</t>
  </si>
  <si>
    <t>18558</t>
  </si>
  <si>
    <t>VACANT</t>
  </si>
  <si>
    <t>18559</t>
  </si>
  <si>
    <t>1000772</t>
  </si>
  <si>
    <t>18560</t>
  </si>
  <si>
    <t>1081102</t>
  </si>
  <si>
    <t>18562</t>
  </si>
  <si>
    <t>1076750</t>
  </si>
  <si>
    <t>18563</t>
  </si>
  <si>
    <t>1013900</t>
  </si>
  <si>
    <t>19326</t>
  </si>
  <si>
    <t>1080203</t>
  </si>
  <si>
    <t>18565</t>
  </si>
  <si>
    <t>1009144</t>
  </si>
  <si>
    <t>18567</t>
  </si>
  <si>
    <t>1080737</t>
  </si>
  <si>
    <t>18568</t>
  </si>
  <si>
    <t>1091158</t>
  </si>
  <si>
    <t>18569</t>
  </si>
  <si>
    <t>1011760</t>
  </si>
  <si>
    <t>18570</t>
  </si>
  <si>
    <t>1006374</t>
  </si>
  <si>
    <t>18571</t>
  </si>
  <si>
    <t>1084759</t>
  </si>
  <si>
    <t>18572</t>
  </si>
  <si>
    <t>18576</t>
  </si>
  <si>
    <t>1084008</t>
  </si>
  <si>
    <t>18577</t>
  </si>
  <si>
    <t>1008050</t>
  </si>
  <si>
    <t>18579</t>
  </si>
  <si>
    <t>1083351</t>
  </si>
  <si>
    <t>18580</t>
  </si>
  <si>
    <t>1064150</t>
  </si>
  <si>
    <t>18581</t>
  </si>
  <si>
    <t>1080793</t>
  </si>
  <si>
    <t>18584</t>
  </si>
  <si>
    <t>1007155</t>
  </si>
  <si>
    <t>18627</t>
  </si>
  <si>
    <t>1075550</t>
  </si>
  <si>
    <t>18585</t>
  </si>
  <si>
    <t>1014813</t>
  </si>
  <si>
    <t>18586</t>
  </si>
  <si>
    <t>1055131</t>
  </si>
  <si>
    <t>18587</t>
  </si>
  <si>
    <t>1083350</t>
  </si>
  <si>
    <t>18588</t>
  </si>
  <si>
    <t>1083490</t>
  </si>
  <si>
    <t>18590</t>
  </si>
  <si>
    <t>1012660</t>
  </si>
  <si>
    <t>19330</t>
  </si>
  <si>
    <t>1010245</t>
  </si>
  <si>
    <t>18539</t>
  </si>
  <si>
    <t>1006285</t>
  </si>
  <si>
    <t>18591</t>
  </si>
  <si>
    <t>1091265</t>
  </si>
  <si>
    <t>18592</t>
  </si>
  <si>
    <t>1082713</t>
  </si>
  <si>
    <t>18593</t>
  </si>
  <si>
    <t>1084028</t>
  </si>
  <si>
    <t>18594</t>
  </si>
  <si>
    <t>1080972</t>
  </si>
  <si>
    <t>18595</t>
  </si>
  <si>
    <t>1082066</t>
  </si>
  <si>
    <t>18597</t>
  </si>
  <si>
    <t>1084313</t>
  </si>
  <si>
    <t>18599</t>
  </si>
  <si>
    <t>1082712</t>
  </si>
  <si>
    <t>18600</t>
  </si>
  <si>
    <t>1012988</t>
  </si>
  <si>
    <t>18601</t>
  </si>
  <si>
    <t>1009539</t>
  </si>
  <si>
    <t>18602</t>
  </si>
  <si>
    <t>1005952</t>
  </si>
  <si>
    <t>18603</t>
  </si>
  <si>
    <t>1006471</t>
  </si>
  <si>
    <t>18604</t>
  </si>
  <si>
    <t>1007777</t>
  </si>
  <si>
    <t>18606</t>
  </si>
  <si>
    <t>1058728</t>
  </si>
  <si>
    <t>18607</t>
  </si>
  <si>
    <t>1083453</t>
  </si>
  <si>
    <t>18608</t>
  </si>
  <si>
    <t>1001198</t>
  </si>
  <si>
    <t>18609</t>
  </si>
  <si>
    <t>1007007</t>
  </si>
  <si>
    <t>19331</t>
  </si>
  <si>
    <t>1084338</t>
  </si>
  <si>
    <t>18610</t>
  </si>
  <si>
    <t>18611</t>
  </si>
  <si>
    <t>1082168</t>
  </si>
  <si>
    <t>18613</t>
  </si>
  <si>
    <t>1001600</t>
  </si>
  <si>
    <t>18614</t>
  </si>
  <si>
    <t>1068431</t>
  </si>
  <si>
    <t>18615</t>
  </si>
  <si>
    <t>1010777</t>
  </si>
  <si>
    <t>18617</t>
  </si>
  <si>
    <t>1012164</t>
  </si>
  <si>
    <t>18618</t>
  </si>
  <si>
    <t>1075409</t>
  </si>
  <si>
    <t>18619</t>
  </si>
  <si>
    <t>1055013</t>
  </si>
  <si>
    <t>18620</t>
  </si>
  <si>
    <t>1081672</t>
  </si>
  <si>
    <t>18621</t>
  </si>
  <si>
    <t>1080165</t>
  </si>
  <si>
    <t>18622</t>
  </si>
  <si>
    <t>1084677</t>
  </si>
  <si>
    <t>18624</t>
  </si>
  <si>
    <t>1081603</t>
  </si>
  <si>
    <t>19327</t>
  </si>
  <si>
    <t>1084953</t>
  </si>
  <si>
    <t>18626</t>
  </si>
  <si>
    <t>1082244</t>
  </si>
  <si>
    <t>18628</t>
  </si>
  <si>
    <t>1084829</t>
  </si>
  <si>
    <t>18629</t>
  </si>
  <si>
    <t>1076826</t>
  </si>
  <si>
    <t>18630</t>
  </si>
  <si>
    <t>1008242</t>
  </si>
  <si>
    <t>18631</t>
  </si>
  <si>
    <t>1080587</t>
  </si>
  <si>
    <t>18633</t>
  </si>
  <si>
    <t>1004134</t>
  </si>
  <si>
    <t>18634</t>
  </si>
  <si>
    <t>1084027</t>
  </si>
  <si>
    <t>18635</t>
  </si>
  <si>
    <t>1069530</t>
  </si>
  <si>
    <t>18636</t>
  </si>
  <si>
    <t>1083353</t>
  </si>
  <si>
    <t>18648</t>
  </si>
  <si>
    <t>1006335</t>
  </si>
  <si>
    <t>18638</t>
  </si>
  <si>
    <t>1080465</t>
  </si>
  <si>
    <t>18639</t>
  </si>
  <si>
    <t>1003436</t>
  </si>
  <si>
    <t>18640</t>
  </si>
  <si>
    <t>1004299</t>
  </si>
  <si>
    <t>18641</t>
  </si>
  <si>
    <t>1055109</t>
  </si>
  <si>
    <t>18643</t>
  </si>
  <si>
    <t>1083649</t>
  </si>
  <si>
    <t>18645</t>
  </si>
  <si>
    <t>1068417</t>
  </si>
  <si>
    <t>18647</t>
  </si>
  <si>
    <t>1013312</t>
  </si>
  <si>
    <t>19328</t>
  </si>
  <si>
    <t>1083680</t>
  </si>
  <si>
    <t>18612</t>
  </si>
  <si>
    <t>1009820</t>
  </si>
  <si>
    <t>18650</t>
  </si>
  <si>
    <t>1081674</t>
  </si>
  <si>
    <t>18651</t>
  </si>
  <si>
    <t>1081469</t>
  </si>
  <si>
    <t>18652</t>
  </si>
  <si>
    <t>1083139</t>
  </si>
  <si>
    <t>18654</t>
  </si>
  <si>
    <t>1055062</t>
  </si>
  <si>
    <t>18637</t>
  </si>
  <si>
    <t>1000712</t>
  </si>
  <si>
    <t>18656</t>
  </si>
  <si>
    <t>1068375</t>
  </si>
  <si>
    <t>18658</t>
  </si>
  <si>
    <t>1068386</t>
  </si>
  <si>
    <t>18659</t>
  </si>
  <si>
    <t>1055098</t>
  </si>
  <si>
    <t>18660</t>
  </si>
  <si>
    <t>1082263</t>
  </si>
  <si>
    <t>SUROCC.</t>
  </si>
  <si>
    <t>1082806</t>
  </si>
  <si>
    <t>19329</t>
  </si>
  <si>
    <t>1083200</t>
  </si>
  <si>
    <t>18661</t>
  </si>
  <si>
    <t>1069516</t>
  </si>
  <si>
    <t>18662</t>
  </si>
  <si>
    <t>1083750</t>
  </si>
  <si>
    <t>18663</t>
  </si>
  <si>
    <t>1084099</t>
  </si>
  <si>
    <t>18664</t>
  </si>
  <si>
    <t>1091515</t>
  </si>
  <si>
    <t>1ST43</t>
  </si>
  <si>
    <t>1080996</t>
  </si>
  <si>
    <t>18665</t>
  </si>
  <si>
    <t>1080965</t>
  </si>
  <si>
    <t>18666</t>
  </si>
  <si>
    <t>1083935</t>
  </si>
  <si>
    <t>18668</t>
  </si>
  <si>
    <t>1080786</t>
  </si>
  <si>
    <t>1082714</t>
  </si>
  <si>
    <t>1084463</t>
  </si>
  <si>
    <t>18669</t>
  </si>
  <si>
    <t>1007313</t>
  </si>
  <si>
    <t>18670</t>
  </si>
  <si>
    <t>1076430</t>
  </si>
  <si>
    <t>18671</t>
  </si>
  <si>
    <t>1084455</t>
  </si>
  <si>
    <t>1SY36</t>
  </si>
  <si>
    <t>1081244</t>
  </si>
  <si>
    <t>18534</t>
  </si>
  <si>
    <t>1083796</t>
  </si>
  <si>
    <t>18672</t>
  </si>
  <si>
    <t>1009944</t>
  </si>
  <si>
    <t>18673</t>
  </si>
  <si>
    <t>1013179</t>
  </si>
  <si>
    <t>18674</t>
  </si>
  <si>
    <t>18675</t>
  </si>
  <si>
    <t>1083410</t>
  </si>
  <si>
    <t>1SY35</t>
  </si>
  <si>
    <t>1084011</t>
  </si>
  <si>
    <t>18525</t>
  </si>
  <si>
    <t>1069332</t>
  </si>
  <si>
    <t>18677</t>
  </si>
  <si>
    <t>1084002</t>
  </si>
  <si>
    <t>18678</t>
  </si>
  <si>
    <t>1084484</t>
  </si>
  <si>
    <t>18679</t>
  </si>
  <si>
    <t>1083688</t>
  </si>
  <si>
    <t>18680</t>
  </si>
  <si>
    <t>1083138</t>
  </si>
  <si>
    <t>18681</t>
  </si>
  <si>
    <t>18682</t>
  </si>
  <si>
    <t>1000154</t>
  </si>
  <si>
    <t>18683</t>
  </si>
  <si>
    <t>1082968</t>
  </si>
  <si>
    <t>19340</t>
  </si>
  <si>
    <t>1074874</t>
  </si>
  <si>
    <t>18685</t>
  </si>
  <si>
    <t>1084006</t>
  </si>
  <si>
    <t>18686</t>
  </si>
  <si>
    <t>1083131</t>
  </si>
  <si>
    <t>18687</t>
  </si>
  <si>
    <t>1084301</t>
  </si>
  <si>
    <t>18688</t>
  </si>
  <si>
    <t>1084630</t>
  </si>
  <si>
    <t>18689</t>
  </si>
  <si>
    <t>1007395</t>
  </si>
  <si>
    <t>18690</t>
  </si>
  <si>
    <t>1084646</t>
  </si>
  <si>
    <t>18691</t>
  </si>
  <si>
    <t>1012409</t>
  </si>
  <si>
    <t>18692</t>
  </si>
  <si>
    <t>1075303</t>
  </si>
  <si>
    <t>19343</t>
  </si>
  <si>
    <t>1083156</t>
  </si>
  <si>
    <t>18511</t>
  </si>
  <si>
    <t>1081084</t>
  </si>
  <si>
    <t>18699</t>
  </si>
  <si>
    <t>18701</t>
  </si>
  <si>
    <t>1083790</t>
  </si>
  <si>
    <t>18702</t>
  </si>
  <si>
    <t>1084918</t>
  </si>
  <si>
    <t>18703</t>
  </si>
  <si>
    <t>1084254</t>
  </si>
  <si>
    <t>18704</t>
  </si>
  <si>
    <t>1083845</t>
  </si>
  <si>
    <t>18705</t>
  </si>
  <si>
    <t>1003228</t>
  </si>
  <si>
    <t>18706</t>
  </si>
  <si>
    <t>1084447</t>
  </si>
  <si>
    <t>19344</t>
  </si>
  <si>
    <t>1084966</t>
  </si>
  <si>
    <t>18546</t>
  </si>
  <si>
    <t>1083928</t>
  </si>
  <si>
    <t>18667</t>
  </si>
  <si>
    <t>1011976</t>
  </si>
  <si>
    <t>18708</t>
  </si>
  <si>
    <t>1083133</t>
  </si>
  <si>
    <t>18710</t>
  </si>
  <si>
    <t>1006331</t>
  </si>
  <si>
    <t>18711</t>
  </si>
  <si>
    <t>1082805</t>
  </si>
  <si>
    <t>18712</t>
  </si>
  <si>
    <t>1084922</t>
  </si>
  <si>
    <t>18713</t>
  </si>
  <si>
    <t>1084684</t>
  </si>
  <si>
    <t>18714</t>
  </si>
  <si>
    <t>1010215</t>
  </si>
  <si>
    <t>18715</t>
  </si>
  <si>
    <t>18716</t>
  </si>
  <si>
    <t>1091189</t>
  </si>
  <si>
    <t>18717</t>
  </si>
  <si>
    <t>1083499</t>
  </si>
  <si>
    <t>18700</t>
  </si>
  <si>
    <t>1003541</t>
  </si>
  <si>
    <t>18718</t>
  </si>
  <si>
    <t>1083847</t>
  </si>
  <si>
    <t>18719</t>
  </si>
  <si>
    <t>18720</t>
  </si>
  <si>
    <t>1084915</t>
  </si>
  <si>
    <t>18721</t>
  </si>
  <si>
    <t>1003189</t>
  </si>
  <si>
    <t>18722</t>
  </si>
  <si>
    <t>1083448</t>
  </si>
  <si>
    <t>1SM19</t>
  </si>
  <si>
    <t>1080358</t>
  </si>
  <si>
    <t>18723</t>
  </si>
  <si>
    <t>1083418</t>
  </si>
  <si>
    <t>18724</t>
  </si>
  <si>
    <t>1083711</t>
  </si>
  <si>
    <t>18725</t>
  </si>
  <si>
    <t>1001858</t>
  </si>
  <si>
    <t>18726</t>
  </si>
  <si>
    <t>1082403</t>
  </si>
  <si>
    <t>18727</t>
  </si>
  <si>
    <t>1011696</t>
  </si>
  <si>
    <t>18728</t>
  </si>
  <si>
    <t>1001318</t>
  </si>
  <si>
    <t>18729</t>
  </si>
  <si>
    <t>1005411</t>
  </si>
  <si>
    <t>18730</t>
  </si>
  <si>
    <t>1055141</t>
  </si>
  <si>
    <t>18731</t>
  </si>
  <si>
    <t>1081596</t>
  </si>
  <si>
    <t>18734</t>
  </si>
  <si>
    <t>1010623</t>
  </si>
  <si>
    <t>18736</t>
  </si>
  <si>
    <t>1083867</t>
  </si>
  <si>
    <t>18737</t>
  </si>
  <si>
    <t>1084222</t>
  </si>
  <si>
    <t>18738</t>
  </si>
  <si>
    <t>1081661</t>
  </si>
  <si>
    <t>18739</t>
  </si>
  <si>
    <t>1055113</t>
  </si>
  <si>
    <t>18740</t>
  </si>
  <si>
    <t>1084875</t>
  </si>
  <si>
    <t>18741</t>
  </si>
  <si>
    <t>1083854</t>
  </si>
  <si>
    <t>18742</t>
  </si>
  <si>
    <t>1084029</t>
  </si>
  <si>
    <t>18744</t>
  </si>
  <si>
    <t>1010281</t>
  </si>
  <si>
    <t>18745</t>
  </si>
  <si>
    <t>1076721</t>
  </si>
  <si>
    <t>1SM96</t>
  </si>
  <si>
    <t>1069848</t>
  </si>
  <si>
    <t>18684</t>
  </si>
  <si>
    <t>1081291</t>
  </si>
  <si>
    <t>18746</t>
  </si>
  <si>
    <t>1084885</t>
  </si>
  <si>
    <t>18747</t>
  </si>
  <si>
    <t>1006792</t>
  </si>
  <si>
    <t>18749</t>
  </si>
  <si>
    <t>1005605</t>
  </si>
  <si>
    <t>18750</t>
  </si>
  <si>
    <t>18751</t>
  </si>
  <si>
    <t>1080472</t>
  </si>
  <si>
    <t>19345</t>
  </si>
  <si>
    <t>1082075</t>
  </si>
  <si>
    <t>18753</t>
  </si>
  <si>
    <t>1007240</t>
  </si>
  <si>
    <t>18754</t>
  </si>
  <si>
    <t>1083710</t>
  </si>
  <si>
    <t>18755</t>
  </si>
  <si>
    <t>1083189</t>
  </si>
  <si>
    <t>18756</t>
  </si>
  <si>
    <t>1009943</t>
  </si>
  <si>
    <t>18757</t>
  </si>
  <si>
    <t>1083219</t>
  </si>
  <si>
    <t>19335</t>
  </si>
  <si>
    <t>1083374</t>
  </si>
  <si>
    <t>1SM23</t>
  </si>
  <si>
    <t>1084282</t>
  </si>
  <si>
    <t>18583</t>
  </si>
  <si>
    <t>1006635</t>
  </si>
  <si>
    <t>18760</t>
  </si>
  <si>
    <t>1084921</t>
  </si>
  <si>
    <t>18761</t>
  </si>
  <si>
    <t>1083650</t>
  </si>
  <si>
    <t>18762</t>
  </si>
  <si>
    <t>1084524</t>
  </si>
  <si>
    <t>18763</t>
  </si>
  <si>
    <t>1014806</t>
  </si>
  <si>
    <t>18765</t>
  </si>
  <si>
    <t>1083433</t>
  </si>
  <si>
    <t>18766</t>
  </si>
  <si>
    <t>1091947</t>
  </si>
  <si>
    <t>18979</t>
  </si>
  <si>
    <t>1082155</t>
  </si>
  <si>
    <t>19228</t>
  </si>
  <si>
    <t>1084012</t>
  </si>
  <si>
    <t>18623</t>
  </si>
  <si>
    <t>1008197</t>
  </si>
  <si>
    <t>18769</t>
  </si>
  <si>
    <t>1010730</t>
  </si>
  <si>
    <t>18770</t>
  </si>
  <si>
    <t>1084992</t>
  </si>
  <si>
    <t>18771</t>
  </si>
  <si>
    <t>1055004</t>
  </si>
  <si>
    <t>18772</t>
  </si>
  <si>
    <t>1082963</t>
  </si>
  <si>
    <t>18774</t>
  </si>
  <si>
    <t>1082376</t>
  </si>
  <si>
    <t>18775</t>
  </si>
  <si>
    <t>1010280</t>
  </si>
  <si>
    <t>1084660</t>
  </si>
  <si>
    <t>19346</t>
  </si>
  <si>
    <t>1068340</t>
  </si>
  <si>
    <t>18776</t>
  </si>
  <si>
    <t>1010385</t>
  </si>
  <si>
    <t>18777</t>
  </si>
  <si>
    <t>1083214</t>
  </si>
  <si>
    <t>18778</t>
  </si>
  <si>
    <t>1055137</t>
  </si>
  <si>
    <t>18779</t>
  </si>
  <si>
    <t>1084888</t>
  </si>
  <si>
    <t>18781</t>
  </si>
  <si>
    <t>1004153</t>
  </si>
  <si>
    <t>18783</t>
  </si>
  <si>
    <t>1083454</t>
  </si>
  <si>
    <t>18981</t>
  </si>
  <si>
    <t>1005389</t>
  </si>
  <si>
    <t>18982</t>
  </si>
  <si>
    <t>1084070</t>
  </si>
  <si>
    <t>19332</t>
  </si>
  <si>
    <t>1006332</t>
  </si>
  <si>
    <t>18784</t>
  </si>
  <si>
    <t>1080833</t>
  </si>
  <si>
    <t>18787</t>
  </si>
  <si>
    <t>18789</t>
  </si>
  <si>
    <t>1081240</t>
  </si>
  <si>
    <t>18790</t>
  </si>
  <si>
    <t>1066094</t>
  </si>
  <si>
    <t>18791</t>
  </si>
  <si>
    <t>1082953</t>
  </si>
  <si>
    <t>18793</t>
  </si>
  <si>
    <t>1002896</t>
  </si>
  <si>
    <t>18794</t>
  </si>
  <si>
    <t>1080944</t>
  </si>
  <si>
    <t>18796</t>
  </si>
  <si>
    <t>1083358</t>
  </si>
  <si>
    <t>1SMF9</t>
  </si>
  <si>
    <t>1074880</t>
  </si>
  <si>
    <t>18797</t>
  </si>
  <si>
    <t>1084886</t>
  </si>
  <si>
    <t>18798</t>
  </si>
  <si>
    <t>1004462</t>
  </si>
  <si>
    <t>18799</t>
  </si>
  <si>
    <t>1080872</t>
  </si>
  <si>
    <t>18801</t>
  </si>
  <si>
    <t>1084987</t>
  </si>
  <si>
    <t>18802</t>
  </si>
  <si>
    <t>1083227</t>
  </si>
  <si>
    <t>18803</t>
  </si>
  <si>
    <t>1003175</t>
  </si>
  <si>
    <t>1ST92</t>
  </si>
  <si>
    <t>1083862</t>
  </si>
  <si>
    <t>18561</t>
  </si>
  <si>
    <t>1091048</t>
  </si>
  <si>
    <t>18804</t>
  </si>
  <si>
    <t>1082080</t>
  </si>
  <si>
    <t>18805</t>
  </si>
  <si>
    <t>1080221</t>
  </si>
  <si>
    <t>18806</t>
  </si>
  <si>
    <t>1076786</t>
  </si>
  <si>
    <t>1080378</t>
  </si>
  <si>
    <t>18807</t>
  </si>
  <si>
    <t>1084115</t>
  </si>
  <si>
    <t>18809</t>
  </si>
  <si>
    <t>1083497</t>
  </si>
  <si>
    <t>18810</t>
  </si>
  <si>
    <t>1084159</t>
  </si>
  <si>
    <t>18811</t>
  </si>
  <si>
    <t>1083870</t>
  </si>
  <si>
    <t>18813</t>
  </si>
  <si>
    <t>1083784</t>
  </si>
  <si>
    <t>18814</t>
  </si>
  <si>
    <t>1064328</t>
  </si>
  <si>
    <t>18816</t>
  </si>
  <si>
    <t>1083666</t>
  </si>
  <si>
    <t>18818</t>
  </si>
  <si>
    <t>1084685</t>
  </si>
  <si>
    <t>18819</t>
  </si>
  <si>
    <t>1082526</t>
  </si>
  <si>
    <t>18820</t>
  </si>
  <si>
    <t>1068545</t>
  </si>
  <si>
    <t>1ST50</t>
  </si>
  <si>
    <t>1082846</t>
  </si>
  <si>
    <t>18693</t>
  </si>
  <si>
    <t>1004217</t>
  </si>
  <si>
    <t>1004331</t>
  </si>
  <si>
    <t>18822</t>
  </si>
  <si>
    <t>1082817</t>
  </si>
  <si>
    <t>18823</t>
  </si>
  <si>
    <t>1069633</t>
  </si>
  <si>
    <t>18824</t>
  </si>
  <si>
    <t>1084971</t>
  </si>
  <si>
    <t>18825</t>
  </si>
  <si>
    <t>1083703</t>
  </si>
  <si>
    <t>18826</t>
  </si>
  <si>
    <t>1083204</t>
  </si>
  <si>
    <t>18828</t>
  </si>
  <si>
    <t>1084593</t>
  </si>
  <si>
    <t>18830</t>
  </si>
  <si>
    <t>1084290</t>
  </si>
  <si>
    <t>18831</t>
  </si>
  <si>
    <t>1084909</t>
  </si>
  <si>
    <t>19336</t>
  </si>
  <si>
    <t>1011705</t>
  </si>
  <si>
    <t>1091243</t>
  </si>
  <si>
    <t>19337</t>
  </si>
  <si>
    <t>1084741</t>
  </si>
  <si>
    <t>18834</t>
  </si>
  <si>
    <t>1082236</t>
  </si>
  <si>
    <t>18835</t>
  </si>
  <si>
    <t>1076433</t>
  </si>
  <si>
    <t>18836</t>
  </si>
  <si>
    <t>1084962</t>
  </si>
  <si>
    <t>18838</t>
  </si>
  <si>
    <t>1082808</t>
  </si>
  <si>
    <t>18839</t>
  </si>
  <si>
    <t>18840</t>
  </si>
  <si>
    <t>1014513</t>
  </si>
  <si>
    <t>18841</t>
  </si>
  <si>
    <t>1084692</t>
  </si>
  <si>
    <t>18842</t>
  </si>
  <si>
    <t>18843</t>
  </si>
  <si>
    <t>1084265</t>
  </si>
  <si>
    <t>18844</t>
  </si>
  <si>
    <t>1084448</t>
  </si>
  <si>
    <t>18846</t>
  </si>
  <si>
    <t>1083118</t>
  </si>
  <si>
    <t>18847</t>
  </si>
  <si>
    <t>1083658</t>
  </si>
  <si>
    <t>18849</t>
  </si>
  <si>
    <t>1083288</t>
  </si>
  <si>
    <t>18850</t>
  </si>
  <si>
    <t>1084212</t>
  </si>
  <si>
    <t>18851</t>
  </si>
  <si>
    <t>1001793</t>
  </si>
  <si>
    <t>19338</t>
  </si>
  <si>
    <t>1084312</t>
  </si>
  <si>
    <t>18695</t>
  </si>
  <si>
    <t>1084069</t>
  </si>
  <si>
    <t>18696</t>
  </si>
  <si>
    <t>1009140</t>
  </si>
  <si>
    <t>18697</t>
  </si>
  <si>
    <t>1009177</t>
  </si>
  <si>
    <t>18852</t>
  </si>
  <si>
    <t>1084437</t>
  </si>
  <si>
    <t>18853</t>
  </si>
  <si>
    <t>1083392</t>
  </si>
  <si>
    <t>18855</t>
  </si>
  <si>
    <t>1080792</t>
  </si>
  <si>
    <t>18856</t>
  </si>
  <si>
    <t>1006473</t>
  </si>
  <si>
    <t>18857</t>
  </si>
  <si>
    <t>1084880</t>
  </si>
  <si>
    <t>18860</t>
  </si>
  <si>
    <t>1084273</t>
  </si>
  <si>
    <t>1SM70</t>
  </si>
  <si>
    <t>1080349</t>
  </si>
  <si>
    <t>18862</t>
  </si>
  <si>
    <t>1084233</t>
  </si>
  <si>
    <t>18863</t>
  </si>
  <si>
    <t>1068484</t>
  </si>
  <si>
    <t>18864</t>
  </si>
  <si>
    <t>1084959</t>
  </si>
  <si>
    <t>18865</t>
  </si>
  <si>
    <t>1076921</t>
  </si>
  <si>
    <t>1080321</t>
  </si>
  <si>
    <t>18868</t>
  </si>
  <si>
    <t>1083140</t>
  </si>
  <si>
    <t>18870</t>
  </si>
  <si>
    <t>1007327</t>
  </si>
  <si>
    <t>18871</t>
  </si>
  <si>
    <t>1080999</t>
  </si>
  <si>
    <t>18872</t>
  </si>
  <si>
    <t>1002036</t>
  </si>
  <si>
    <t>18873</t>
  </si>
  <si>
    <t>1003191</t>
  </si>
  <si>
    <t>18874</t>
  </si>
  <si>
    <t>1082426</t>
  </si>
  <si>
    <t>18875</t>
  </si>
  <si>
    <t>1055099</t>
  </si>
  <si>
    <t>18876</t>
  </si>
  <si>
    <t>1084725</t>
  </si>
  <si>
    <t>18642</t>
  </si>
  <si>
    <t>1004464</t>
  </si>
  <si>
    <t>18877</t>
  </si>
  <si>
    <t>1084993</t>
  </si>
  <si>
    <t>18878</t>
  </si>
  <si>
    <t>1084752</t>
  </si>
  <si>
    <t>18879</t>
  </si>
  <si>
    <t>1084704</t>
  </si>
  <si>
    <t>18880</t>
  </si>
  <si>
    <t>1080839</t>
  </si>
  <si>
    <t>18881</t>
  </si>
  <si>
    <t>1010731</t>
  </si>
  <si>
    <t>18510</t>
  </si>
  <si>
    <t>1082951</t>
  </si>
  <si>
    <t>18732</t>
  </si>
  <si>
    <t>1081800</t>
  </si>
  <si>
    <t>18883</t>
  </si>
  <si>
    <t>1000852</t>
  </si>
  <si>
    <t>18884</t>
  </si>
  <si>
    <t>1083450</t>
  </si>
  <si>
    <t>18885</t>
  </si>
  <si>
    <t>1000846</t>
  </si>
  <si>
    <t>18886</t>
  </si>
  <si>
    <t>1081642</t>
  </si>
  <si>
    <t>18887</t>
  </si>
  <si>
    <t>1080635</t>
  </si>
  <si>
    <t>18888</t>
  </si>
  <si>
    <t>1066212</t>
  </si>
  <si>
    <t>18889</t>
  </si>
  <si>
    <t>1083108</t>
  </si>
  <si>
    <t>18890</t>
  </si>
  <si>
    <t>1082157</t>
  </si>
  <si>
    <t>18893</t>
  </si>
  <si>
    <t>1083861</t>
  </si>
  <si>
    <t>18894</t>
  </si>
  <si>
    <t>1081583</t>
  </si>
  <si>
    <t>18895</t>
  </si>
  <si>
    <t>1001301</t>
  </si>
  <si>
    <t>18896</t>
  </si>
  <si>
    <t>1081606</t>
  </si>
  <si>
    <t>19348</t>
  </si>
  <si>
    <t>1084967</t>
  </si>
  <si>
    <t>18897</t>
  </si>
  <si>
    <t>1083782</t>
  </si>
  <si>
    <t>18898</t>
  </si>
  <si>
    <t>1008868</t>
  </si>
  <si>
    <t>18899</t>
  </si>
  <si>
    <t>1069399</t>
  </si>
  <si>
    <t>18900</t>
  </si>
  <si>
    <t>1083160</t>
  </si>
  <si>
    <t>18901</t>
  </si>
  <si>
    <t>1082256</t>
  </si>
  <si>
    <t>18903</t>
  </si>
  <si>
    <t>1082221</t>
  </si>
  <si>
    <t>18904</t>
  </si>
  <si>
    <t>1083333</t>
  </si>
  <si>
    <t>18905</t>
  </si>
  <si>
    <t>1083191</t>
  </si>
  <si>
    <t>18907</t>
  </si>
  <si>
    <t>1084890</t>
  </si>
  <si>
    <t>18908</t>
  </si>
  <si>
    <t>1084727</t>
  </si>
  <si>
    <t>18910</t>
  </si>
  <si>
    <t>1083158</t>
  </si>
  <si>
    <t>18911</t>
  </si>
  <si>
    <t>1083110</t>
  </si>
  <si>
    <t>18912</t>
  </si>
  <si>
    <t>1084077</t>
  </si>
  <si>
    <t>18913</t>
  </si>
  <si>
    <t>1084702</t>
  </si>
  <si>
    <t>18914</t>
  </si>
  <si>
    <t>1075344</t>
  </si>
  <si>
    <t>18915</t>
  </si>
  <si>
    <t>1083272</t>
  </si>
  <si>
    <t>18916</t>
  </si>
  <si>
    <t>1074915</t>
  </si>
  <si>
    <t>18917</t>
  </si>
  <si>
    <t>1080776</t>
  </si>
  <si>
    <t>1083683</t>
  </si>
  <si>
    <t>18918</t>
  </si>
  <si>
    <t>1010622</t>
  </si>
  <si>
    <t>18920</t>
  </si>
  <si>
    <t>1082304</t>
  </si>
  <si>
    <t>18921</t>
  </si>
  <si>
    <t>1083099</t>
  </si>
  <si>
    <t>1SMC9</t>
  </si>
  <si>
    <t>1068391</t>
  </si>
  <si>
    <t>18922</t>
  </si>
  <si>
    <t>1011697</t>
  </si>
  <si>
    <t>18923</t>
  </si>
  <si>
    <t>1084095</t>
  </si>
  <si>
    <t>18924</t>
  </si>
  <si>
    <t>1009135</t>
  </si>
  <si>
    <t>18925</t>
  </si>
  <si>
    <t>1084281</t>
  </si>
  <si>
    <t>18927</t>
  </si>
  <si>
    <t>1083130</t>
  </si>
  <si>
    <t>18928</t>
  </si>
  <si>
    <t>1001691</t>
  </si>
  <si>
    <t>18929</t>
  </si>
  <si>
    <t>1084873</t>
  </si>
  <si>
    <t>18930</t>
  </si>
  <si>
    <t>1084162</t>
  </si>
  <si>
    <t>18931</t>
  </si>
  <si>
    <t>1008152</t>
  </si>
  <si>
    <t>18932</t>
  </si>
  <si>
    <t>1011692</t>
  </si>
  <si>
    <t>18933</t>
  </si>
  <si>
    <t>1080189</t>
  </si>
  <si>
    <t>18934</t>
  </si>
  <si>
    <t>1090908</t>
  </si>
  <si>
    <t>18935</t>
  </si>
  <si>
    <t>1006781</t>
  </si>
  <si>
    <t>18936</t>
  </si>
  <si>
    <t>1083483</t>
  </si>
  <si>
    <t>18937</t>
  </si>
  <si>
    <t>1084031</t>
  </si>
  <si>
    <t>18938</t>
  </si>
  <si>
    <t>1083111</t>
  </si>
  <si>
    <t>18939</t>
  </si>
  <si>
    <t>1080932</t>
  </si>
  <si>
    <t>18940</t>
  </si>
  <si>
    <t>1091050</t>
  </si>
  <si>
    <t>18941</t>
  </si>
  <si>
    <t>1082700</t>
  </si>
  <si>
    <t>18942</t>
  </si>
  <si>
    <t>1084419</t>
  </si>
  <si>
    <t>18943</t>
  </si>
  <si>
    <t>1075575</t>
  </si>
  <si>
    <t>18944</t>
  </si>
  <si>
    <t>1076663</t>
  </si>
  <si>
    <t>18945</t>
  </si>
  <si>
    <t>1001598</t>
  </si>
  <si>
    <t>18946</t>
  </si>
  <si>
    <t>1091498</t>
  </si>
  <si>
    <t>18947</t>
  </si>
  <si>
    <t>1003413</t>
  </si>
  <si>
    <t>18948</t>
  </si>
  <si>
    <t>1084368</t>
  </si>
  <si>
    <t>19349</t>
  </si>
  <si>
    <t>1084895</t>
  </si>
  <si>
    <t>18528</t>
  </si>
  <si>
    <t>1084933</t>
  </si>
  <si>
    <t>18949</t>
  </si>
  <si>
    <t>1055103</t>
  </si>
  <si>
    <t>18950</t>
  </si>
  <si>
    <t>1000845</t>
  </si>
  <si>
    <t>1084937</t>
  </si>
  <si>
    <t>18951</t>
  </si>
  <si>
    <t>1062515</t>
  </si>
  <si>
    <t>18953</t>
  </si>
  <si>
    <t>1010565</t>
  </si>
  <si>
    <t>18859</t>
  </si>
  <si>
    <t>1083864</t>
  </si>
  <si>
    <t>18954</t>
  </si>
  <si>
    <t>1069862</t>
  </si>
  <si>
    <t>18956</t>
  </si>
  <si>
    <t>1083109</t>
  </si>
  <si>
    <t>18957</t>
  </si>
  <si>
    <t>1083382</t>
  </si>
  <si>
    <t>18958</t>
  </si>
  <si>
    <t>1084486</t>
  </si>
  <si>
    <t>18827</t>
  </si>
  <si>
    <t>1007243</t>
  </si>
  <si>
    <t>18959</t>
  </si>
  <si>
    <t>1006537</t>
  </si>
  <si>
    <t>18961</t>
  </si>
  <si>
    <t>1076936</t>
  </si>
  <si>
    <t>18962</t>
  </si>
  <si>
    <t>1084436</t>
  </si>
  <si>
    <t>18963</t>
  </si>
  <si>
    <t>1083359</t>
  </si>
  <si>
    <t>19339</t>
  </si>
  <si>
    <t>1082711</t>
  </si>
  <si>
    <t>19364</t>
  </si>
  <si>
    <t>1083493</t>
  </si>
  <si>
    <t>1ST76</t>
  </si>
  <si>
    <t>1081086</t>
  </si>
  <si>
    <t>18964</t>
  </si>
  <si>
    <t>1003178</t>
  </si>
  <si>
    <t>18966</t>
  </si>
  <si>
    <t>1082358</t>
  </si>
  <si>
    <t>18967</t>
  </si>
  <si>
    <t>1074796</t>
  </si>
  <si>
    <t>18968</t>
  </si>
  <si>
    <t>1004364</t>
  </si>
  <si>
    <t>18969</t>
  </si>
  <si>
    <t>1082251</t>
  </si>
  <si>
    <t>18970</t>
  </si>
  <si>
    <t>1069311</t>
  </si>
  <si>
    <t>18972</t>
  </si>
  <si>
    <t>1010624</t>
  </si>
  <si>
    <t>18974</t>
  </si>
  <si>
    <t>1084441</t>
  </si>
  <si>
    <t>18975</t>
  </si>
  <si>
    <t>1076431</t>
  </si>
  <si>
    <t>18976</t>
  </si>
  <si>
    <t>1091468</t>
  </si>
  <si>
    <t>18977</t>
  </si>
  <si>
    <t>1084237</t>
  </si>
  <si>
    <t>18978</t>
  </si>
  <si>
    <t>1083190</t>
  </si>
  <si>
    <t>18983</t>
  </si>
  <si>
    <t>1003188</t>
  </si>
  <si>
    <t>18984</t>
  </si>
  <si>
    <t>1006469</t>
  </si>
  <si>
    <t>18985</t>
  </si>
  <si>
    <t>1084968</t>
  </si>
  <si>
    <t>18986</t>
  </si>
  <si>
    <t>1091213</t>
  </si>
  <si>
    <t>12559</t>
  </si>
  <si>
    <t>1084828</t>
  </si>
  <si>
    <t>12575</t>
  </si>
  <si>
    <t>1068359</t>
  </si>
  <si>
    <t>18987</t>
  </si>
  <si>
    <t>1003180</t>
  </si>
  <si>
    <t>18989</t>
  </si>
  <si>
    <t>1047444</t>
  </si>
  <si>
    <t>18990</t>
  </si>
  <si>
    <t>1010625</t>
  </si>
  <si>
    <t>18991</t>
  </si>
  <si>
    <t>1010258</t>
  </si>
  <si>
    <t>18992</t>
  </si>
  <si>
    <t>1083714</t>
  </si>
  <si>
    <t>18993</t>
  </si>
  <si>
    <t>1047455</t>
  </si>
  <si>
    <t>18995</t>
  </si>
  <si>
    <t>1056461</t>
  </si>
  <si>
    <t>18997</t>
  </si>
  <si>
    <t>1011877</t>
  </si>
  <si>
    <t>1SM72</t>
  </si>
  <si>
    <t>1084112</t>
  </si>
  <si>
    <t>18998</t>
  </si>
  <si>
    <t>1081282</t>
  </si>
  <si>
    <t>18999</t>
  </si>
  <si>
    <t>1083296</t>
  </si>
  <si>
    <t>19001</t>
  </si>
  <si>
    <t>1083836</t>
  </si>
  <si>
    <t>19002</t>
  </si>
  <si>
    <t>19003</t>
  </si>
  <si>
    <t>1083142</t>
  </si>
  <si>
    <t>19005</t>
  </si>
  <si>
    <t>1084956</t>
  </si>
  <si>
    <t>19006</t>
  </si>
  <si>
    <t>1080442</t>
  </si>
  <si>
    <t>19007</t>
  </si>
  <si>
    <t>1083409</t>
  </si>
  <si>
    <t>19009</t>
  </si>
  <si>
    <t>1007805</t>
  </si>
  <si>
    <t>19010</t>
  </si>
  <si>
    <t>1065248</t>
  </si>
  <si>
    <t>19067</t>
  </si>
  <si>
    <t>1002667</t>
  </si>
  <si>
    <t>19071</t>
  </si>
  <si>
    <t>1083648</t>
  </si>
  <si>
    <t>19011</t>
  </si>
  <si>
    <t>1011698</t>
  </si>
  <si>
    <t>19013</t>
  </si>
  <si>
    <t>1075347</t>
  </si>
  <si>
    <t>19014</t>
  </si>
  <si>
    <t>1082099</t>
  </si>
  <si>
    <t>19015</t>
  </si>
  <si>
    <t>1076527</t>
  </si>
  <si>
    <t>19016</t>
  </si>
  <si>
    <t>1081808</t>
  </si>
  <si>
    <t>19017</t>
  </si>
  <si>
    <t>1001259</t>
  </si>
  <si>
    <t>19018</t>
  </si>
  <si>
    <t>1014381</t>
  </si>
  <si>
    <t>1SM04</t>
  </si>
  <si>
    <t>1080410</t>
  </si>
  <si>
    <t>18575</t>
  </si>
  <si>
    <t>1012537</t>
  </si>
  <si>
    <t>18952</t>
  </si>
  <si>
    <t>1076696</t>
  </si>
  <si>
    <t>19021</t>
  </si>
  <si>
    <t>1010536</t>
  </si>
  <si>
    <t>19024</t>
  </si>
  <si>
    <t>1010596</t>
  </si>
  <si>
    <t>19025</t>
  </si>
  <si>
    <t>1013373</t>
  </si>
  <si>
    <t>19026</t>
  </si>
  <si>
    <t>1083694</t>
  </si>
  <si>
    <t>19027</t>
  </si>
  <si>
    <t>1080955</t>
  </si>
  <si>
    <t>19028</t>
  </si>
  <si>
    <t>1005507</t>
  </si>
  <si>
    <t>19031</t>
  </si>
  <si>
    <t>1080658</t>
  </si>
  <si>
    <t>19033</t>
  </si>
  <si>
    <t>1011761</t>
  </si>
  <si>
    <t>19034</t>
  </si>
  <si>
    <t>1081292</t>
  </si>
  <si>
    <t>19035</t>
  </si>
  <si>
    <t>1009305</t>
  </si>
  <si>
    <t>19036</t>
  </si>
  <si>
    <t>1084263</t>
  </si>
  <si>
    <t>19037</t>
  </si>
  <si>
    <t>1080426</t>
  </si>
  <si>
    <t>1ST19</t>
  </si>
  <si>
    <t>1083452</t>
  </si>
  <si>
    <t>19038</t>
  </si>
  <si>
    <t>1080412</t>
  </si>
  <si>
    <t>19039</t>
  </si>
  <si>
    <t>1080468</t>
  </si>
  <si>
    <t>19040</t>
  </si>
  <si>
    <t>1007303</t>
  </si>
  <si>
    <t>19041</t>
  </si>
  <si>
    <t>1081306</t>
  </si>
  <si>
    <t>19042</t>
  </si>
  <si>
    <t>1083515</t>
  </si>
  <si>
    <t>19043</t>
  </si>
  <si>
    <t>1012410</t>
  </si>
  <si>
    <t>19045</t>
  </si>
  <si>
    <t>1047503</t>
  </si>
  <si>
    <t>19046</t>
  </si>
  <si>
    <t>19047</t>
  </si>
  <si>
    <t>1084982</t>
  </si>
  <si>
    <t>19048</t>
  </si>
  <si>
    <t>1068512</t>
  </si>
  <si>
    <t>19049</t>
  </si>
  <si>
    <t>1012632</t>
  </si>
  <si>
    <t>19050</t>
  </si>
  <si>
    <t>1090098</t>
  </si>
  <si>
    <t>18748</t>
  </si>
  <si>
    <t>1091191</t>
  </si>
  <si>
    <t>19051</t>
  </si>
  <si>
    <t>1047577</t>
  </si>
  <si>
    <t>19053</t>
  </si>
  <si>
    <t>1003190</t>
  </si>
  <si>
    <t>19054</t>
  </si>
  <si>
    <t>1068335</t>
  </si>
  <si>
    <t>19055</t>
  </si>
  <si>
    <t>1003944</t>
  </si>
  <si>
    <t>1SM28</t>
  </si>
  <si>
    <t>1083844</t>
  </si>
  <si>
    <t>19056</t>
  </si>
  <si>
    <t>1084068</t>
  </si>
  <si>
    <t>19057</t>
  </si>
  <si>
    <t>1006319</t>
  </si>
  <si>
    <t>19058</t>
  </si>
  <si>
    <t>1069861</t>
  </si>
  <si>
    <t>19059</t>
  </si>
  <si>
    <t>1084451</t>
  </si>
  <si>
    <t>16956</t>
  </si>
  <si>
    <t>19060</t>
  </si>
  <si>
    <t>1058875</t>
  </si>
  <si>
    <t>19062</t>
  </si>
  <si>
    <t>1081433</t>
  </si>
  <si>
    <t>19183</t>
  </si>
  <si>
    <t>1014698</t>
  </si>
  <si>
    <t>19195</t>
  </si>
  <si>
    <t>1084511</t>
  </si>
  <si>
    <t>19325</t>
  </si>
  <si>
    <t>1008383</t>
  </si>
  <si>
    <t>1009211</t>
  </si>
  <si>
    <t>19352</t>
  </si>
  <si>
    <t>1007413</t>
  </si>
  <si>
    <t>19887</t>
  </si>
  <si>
    <t>19068</t>
  </si>
  <si>
    <t>1003909</t>
  </si>
  <si>
    <t>19069</t>
  </si>
  <si>
    <t>1083471</t>
  </si>
  <si>
    <t>19232</t>
  </si>
  <si>
    <t>1082958</t>
  </si>
  <si>
    <t>19531</t>
  </si>
  <si>
    <t>1083285</t>
  </si>
  <si>
    <t>19070</t>
  </si>
  <si>
    <t>1076975</t>
  </si>
  <si>
    <t>19189</t>
  </si>
  <si>
    <t>1075346</t>
  </si>
  <si>
    <t>19296</t>
  </si>
  <si>
    <t>1084668</t>
  </si>
  <si>
    <t>19272</t>
  </si>
  <si>
    <t>1069637</t>
  </si>
  <si>
    <t>1082234</t>
  </si>
  <si>
    <t>18519</t>
  </si>
  <si>
    <t>1096651</t>
  </si>
  <si>
    <t>18564</t>
  </si>
  <si>
    <t>1004058</t>
  </si>
  <si>
    <t>19225</t>
  </si>
  <si>
    <t>1058883</t>
  </si>
  <si>
    <t>19230</t>
  </si>
  <si>
    <t>1084098</t>
  </si>
  <si>
    <t>1SC50</t>
  </si>
  <si>
    <t>1079266</t>
  </si>
  <si>
    <t>1080034</t>
  </si>
  <si>
    <t>1080331</t>
  </si>
  <si>
    <t>1081426</t>
  </si>
  <si>
    <t>1081478</t>
  </si>
  <si>
    <t>1081491</t>
  </si>
  <si>
    <t>1081707</t>
  </si>
  <si>
    <t>1082248</t>
  </si>
  <si>
    <t>19061</t>
  </si>
  <si>
    <t>1062723</t>
  </si>
  <si>
    <t>19073</t>
  </si>
  <si>
    <t>1076491</t>
  </si>
  <si>
    <t>19075</t>
  </si>
  <si>
    <t>1007492</t>
  </si>
  <si>
    <t>1082842</t>
  </si>
  <si>
    <t>1ST05</t>
  </si>
  <si>
    <t>1080819</t>
  </si>
  <si>
    <t>1ST2U</t>
  </si>
  <si>
    <t>1080405</t>
  </si>
  <si>
    <t>1ST2W</t>
  </si>
  <si>
    <t>1083169</t>
  </si>
  <si>
    <t>19103</t>
  </si>
  <si>
    <t>1083682</t>
  </si>
  <si>
    <t>19104</t>
  </si>
  <si>
    <t>1047559</t>
  </si>
  <si>
    <t>19110</t>
  </si>
  <si>
    <t>1076113</t>
  </si>
  <si>
    <t>19123</t>
  </si>
  <si>
    <t>1080466</t>
  </si>
  <si>
    <t>19241</t>
  </si>
  <si>
    <t>1066547</t>
  </si>
  <si>
    <t>17326</t>
  </si>
  <si>
    <t>1059553</t>
  </si>
  <si>
    <t>18655</t>
  </si>
  <si>
    <t>1080049</t>
  </si>
  <si>
    <t>19091</t>
  </si>
  <si>
    <t>1083114</t>
  </si>
  <si>
    <t>19092</t>
  </si>
  <si>
    <t>1082990</t>
  </si>
  <si>
    <t>19094</t>
  </si>
  <si>
    <t>1080177</t>
  </si>
  <si>
    <t>19096</t>
  </si>
  <si>
    <t>1080077</t>
  </si>
  <si>
    <t>19116</t>
  </si>
  <si>
    <t>1080136</t>
  </si>
  <si>
    <t>19117</t>
  </si>
  <si>
    <t>1082082</t>
  </si>
  <si>
    <t>19405</t>
  </si>
  <si>
    <t>1080953</t>
  </si>
  <si>
    <t>19406</t>
  </si>
  <si>
    <t>1066009</t>
  </si>
  <si>
    <t>19408</t>
  </si>
  <si>
    <t>1080767</t>
  </si>
  <si>
    <t>19409</t>
  </si>
  <si>
    <t>1080025</t>
  </si>
  <si>
    <t>1ST11</t>
  </si>
  <si>
    <t>1080771</t>
  </si>
  <si>
    <t>18821</t>
  </si>
  <si>
    <t>1082696</t>
  </si>
  <si>
    <t>19124</t>
  </si>
  <si>
    <t>1069851</t>
  </si>
  <si>
    <t>19126</t>
  </si>
  <si>
    <t>1083385</t>
  </si>
  <si>
    <t>19127</t>
  </si>
  <si>
    <t>1083125</t>
  </si>
  <si>
    <t>19258</t>
  </si>
  <si>
    <t>1081056</t>
  </si>
  <si>
    <t>19357</t>
  </si>
  <si>
    <t>1081610</t>
  </si>
  <si>
    <t>19358</t>
  </si>
  <si>
    <t>1084260</t>
  </si>
  <si>
    <t>1SM47</t>
  </si>
  <si>
    <t>1069817</t>
  </si>
  <si>
    <t>1ST1A</t>
  </si>
  <si>
    <t>1083489</t>
  </si>
  <si>
    <t>1084688</t>
  </si>
  <si>
    <t>1ST2B</t>
  </si>
  <si>
    <t>1076942</t>
  </si>
  <si>
    <t>1ST2C</t>
  </si>
  <si>
    <t>1083486</t>
  </si>
  <si>
    <t>1ST2F</t>
  </si>
  <si>
    <t>1ST2J</t>
  </si>
  <si>
    <t>1ST2L</t>
  </si>
  <si>
    <t>1068399</t>
  </si>
  <si>
    <t>1ST2T</t>
  </si>
  <si>
    <t>1ST35</t>
  </si>
  <si>
    <t>1080278</t>
  </si>
  <si>
    <t>19125</t>
  </si>
  <si>
    <t>1081651</t>
  </si>
  <si>
    <t>19168</t>
  </si>
  <si>
    <t>1084489</t>
  </si>
  <si>
    <t>19169</t>
  </si>
  <si>
    <t>1083834</t>
  </si>
  <si>
    <t>19170</t>
  </si>
  <si>
    <t>1082383</t>
  </si>
  <si>
    <t>19238</t>
  </si>
  <si>
    <t>1055124</t>
  </si>
  <si>
    <t>19275</t>
  </si>
  <si>
    <t>1069342</t>
  </si>
  <si>
    <t>19305</t>
  </si>
  <si>
    <t>1084093</t>
  </si>
  <si>
    <t>19359</t>
  </si>
  <si>
    <t>1081627</t>
  </si>
  <si>
    <t>19394</t>
  </si>
  <si>
    <t>1011688</t>
  </si>
  <si>
    <t>19395</t>
  </si>
  <si>
    <t>1014412</t>
  </si>
  <si>
    <t>19396</t>
  </si>
  <si>
    <t>1014512</t>
  </si>
  <si>
    <t>19397</t>
  </si>
  <si>
    <t>19398</t>
  </si>
  <si>
    <t>19399</t>
  </si>
  <si>
    <t>19400</t>
  </si>
  <si>
    <t>19401</t>
  </si>
  <si>
    <t>19402</t>
  </si>
  <si>
    <t>19403</t>
  </si>
  <si>
    <t>1015200</t>
  </si>
  <si>
    <t>CDD</t>
  </si>
  <si>
    <t>19173</t>
  </si>
  <si>
    <t>1084715</t>
  </si>
  <si>
    <t>19174</t>
  </si>
  <si>
    <t>1083933</t>
  </si>
  <si>
    <t>19306</t>
  </si>
  <si>
    <t>1069911</t>
  </si>
  <si>
    <t>19404</t>
  </si>
  <si>
    <t>19407</t>
  </si>
  <si>
    <t>1001016</t>
  </si>
  <si>
    <t>19411</t>
  </si>
  <si>
    <t>1069803</t>
  </si>
  <si>
    <t>1075891</t>
  </si>
  <si>
    <t>19412</t>
  </si>
  <si>
    <t>1084035</t>
  </si>
  <si>
    <t>19413</t>
  </si>
  <si>
    <t>1075292</t>
  </si>
  <si>
    <t>19414</t>
  </si>
  <si>
    <t>1083662</t>
  </si>
  <si>
    <t>19415</t>
  </si>
  <si>
    <t>1091021</t>
  </si>
  <si>
    <t>19416</t>
  </si>
  <si>
    <t>1076459</t>
  </si>
  <si>
    <t>19177</t>
  </si>
  <si>
    <t>1055104</t>
  </si>
  <si>
    <t>19178</t>
  </si>
  <si>
    <t>1002662</t>
  </si>
  <si>
    <t>19179</t>
  </si>
  <si>
    <t>1084706</t>
  </si>
  <si>
    <t>19362</t>
  </si>
  <si>
    <t>1050346</t>
  </si>
  <si>
    <t>19180</t>
  </si>
  <si>
    <t>1084367</t>
  </si>
  <si>
    <t>19181</t>
  </si>
  <si>
    <t>1090579</t>
  </si>
  <si>
    <t>18506</t>
  </si>
  <si>
    <t>1082084</t>
  </si>
  <si>
    <t>18515</t>
  </si>
  <si>
    <t>1057964</t>
  </si>
  <si>
    <t>18526</t>
  </si>
  <si>
    <t>1003678</t>
  </si>
  <si>
    <t>18644</t>
  </si>
  <si>
    <t>1080488</t>
  </si>
  <si>
    <t>18646</t>
  </si>
  <si>
    <t>1083386</t>
  </si>
  <si>
    <t>18657</t>
  </si>
  <si>
    <t>1055097</t>
  </si>
  <si>
    <t>19185</t>
  </si>
  <si>
    <t>1081063</t>
  </si>
  <si>
    <t>19186</t>
  </si>
  <si>
    <t>1080524</t>
  </si>
  <si>
    <t>19187</t>
  </si>
  <si>
    <t>1076498</t>
  </si>
  <si>
    <t>19188</t>
  </si>
  <si>
    <t>1083207</t>
  </si>
  <si>
    <t>19191</t>
  </si>
  <si>
    <t>1012870</t>
  </si>
  <si>
    <t>19192</t>
  </si>
  <si>
    <t>1084280</t>
  </si>
  <si>
    <t>1SMF1</t>
  </si>
  <si>
    <t>1069351</t>
  </si>
  <si>
    <t>18542</t>
  </si>
  <si>
    <t>1084691</t>
  </si>
  <si>
    <t>18555</t>
  </si>
  <si>
    <t>1082658</t>
  </si>
  <si>
    <t>18557</t>
  </si>
  <si>
    <t>1006325</t>
  </si>
  <si>
    <t>18566</t>
  </si>
  <si>
    <t>1083936</t>
  </si>
  <si>
    <t>18574</t>
  </si>
  <si>
    <t>1069432</t>
  </si>
  <si>
    <t>18578</t>
  </si>
  <si>
    <t>1012337</t>
  </si>
  <si>
    <t>18589</t>
  </si>
  <si>
    <t>1084647</t>
  </si>
  <si>
    <t>18596</t>
  </si>
  <si>
    <t>1068509</t>
  </si>
  <si>
    <t>18598</t>
  </si>
  <si>
    <t>1083510</t>
  </si>
  <si>
    <t>18605</t>
  </si>
  <si>
    <t>1084832</t>
  </si>
  <si>
    <t>18616</t>
  </si>
  <si>
    <t>1003677</t>
  </si>
  <si>
    <t>18632</t>
  </si>
  <si>
    <t>1084905</t>
  </si>
  <si>
    <t>18649</t>
  </si>
  <si>
    <t>1084032</t>
  </si>
  <si>
    <t>18653</t>
  </si>
  <si>
    <t>1011732</t>
  </si>
  <si>
    <t>19190</t>
  </si>
  <si>
    <t>1083869</t>
  </si>
  <si>
    <t>19193</t>
  </si>
  <si>
    <t>1084710</t>
  </si>
  <si>
    <t>19194</t>
  </si>
  <si>
    <t>1081441</t>
  </si>
  <si>
    <t>19324</t>
  </si>
  <si>
    <t>1084490</t>
  </si>
  <si>
    <t>19196</t>
  </si>
  <si>
    <t>1014975</t>
  </si>
  <si>
    <t>19197</t>
  </si>
  <si>
    <t>1014522</t>
  </si>
  <si>
    <t>19198</t>
  </si>
  <si>
    <t>1010241</t>
  </si>
  <si>
    <t>19199</t>
  </si>
  <si>
    <t>1010446</t>
  </si>
  <si>
    <t>19200</t>
  </si>
  <si>
    <t>1012782</t>
  </si>
  <si>
    <t>19201</t>
  </si>
  <si>
    <t>1011762</t>
  </si>
  <si>
    <t>19202</t>
  </si>
  <si>
    <t>1015092</t>
  </si>
  <si>
    <t>19203</t>
  </si>
  <si>
    <t>1014866</t>
  </si>
  <si>
    <t>19206</t>
  </si>
  <si>
    <t>1009216</t>
  </si>
  <si>
    <t>19207</t>
  </si>
  <si>
    <t>1081422</t>
  </si>
  <si>
    <t>19208</t>
  </si>
  <si>
    <t>1007839</t>
  </si>
  <si>
    <t>19209</t>
  </si>
  <si>
    <t>1014380</t>
  </si>
  <si>
    <t>19210</t>
  </si>
  <si>
    <t>1010240</t>
  </si>
  <si>
    <t>19211</t>
  </si>
  <si>
    <t>1014848</t>
  </si>
  <si>
    <t>19212</t>
  </si>
  <si>
    <t>1015273</t>
  </si>
  <si>
    <t>19213</t>
  </si>
  <si>
    <t>1010765</t>
  </si>
  <si>
    <t>19214</t>
  </si>
  <si>
    <t>19215</t>
  </si>
  <si>
    <t>1083036</t>
  </si>
  <si>
    <t>19217</t>
  </si>
  <si>
    <t>1004876</t>
  </si>
  <si>
    <t>1SY41</t>
  </si>
  <si>
    <t>1080075</t>
  </si>
  <si>
    <t>19372</t>
  </si>
  <si>
    <t>1080178</t>
  </si>
  <si>
    <t>19375</t>
  </si>
  <si>
    <t>19376</t>
  </si>
  <si>
    <t>1081663</t>
  </si>
  <si>
    <t>19377</t>
  </si>
  <si>
    <t>1081629</t>
  </si>
  <si>
    <t>19378</t>
  </si>
  <si>
    <t>1083641</t>
  </si>
  <si>
    <t>19379</t>
  </si>
  <si>
    <t>1080213</t>
  </si>
  <si>
    <t>19383</t>
  </si>
  <si>
    <t>1083289</t>
  </si>
  <si>
    <t>18549</t>
  </si>
  <si>
    <t>1091421</t>
  </si>
  <si>
    <t>18767</t>
  </si>
  <si>
    <t>1084326</t>
  </si>
  <si>
    <t>18768</t>
  </si>
  <si>
    <t>1084740</t>
  </si>
  <si>
    <t>18780</t>
  </si>
  <si>
    <t>1000118</t>
  </si>
  <si>
    <t>18782</t>
  </si>
  <si>
    <t>1082653</t>
  </si>
  <si>
    <t>18785</t>
  </si>
  <si>
    <t>1083701</t>
  </si>
  <si>
    <t>18795</t>
  </si>
  <si>
    <t>1076473</t>
  </si>
  <si>
    <t>18800</t>
  </si>
  <si>
    <t>1069512</t>
  </si>
  <si>
    <t>18867</t>
  </si>
  <si>
    <t>1005509</t>
  </si>
  <si>
    <t>18869</t>
  </si>
  <si>
    <t>1076590</t>
  </si>
  <si>
    <t>18902</t>
  </si>
  <si>
    <t>1084831</t>
  </si>
  <si>
    <t>18906</t>
  </si>
  <si>
    <t>1091395</t>
  </si>
  <si>
    <t>19029</t>
  </si>
  <si>
    <t>1055003</t>
  </si>
  <si>
    <t>19223</t>
  </si>
  <si>
    <t>1080922</t>
  </si>
  <si>
    <t>19224</t>
  </si>
  <si>
    <t>1082834</t>
  </si>
  <si>
    <t>19226</t>
  </si>
  <si>
    <t>1083172</t>
  </si>
  <si>
    <t>19227</t>
  </si>
  <si>
    <t>1081088</t>
  </si>
  <si>
    <t>19334</t>
  </si>
  <si>
    <t>1083656</t>
  </si>
  <si>
    <t>18541</t>
  </si>
  <si>
    <t>1084907</t>
  </si>
  <si>
    <t>18573</t>
  </si>
  <si>
    <t>1004385</t>
  </si>
  <si>
    <t>18625</t>
  </si>
  <si>
    <t>1083730</t>
  </si>
  <si>
    <t>18758</t>
  </si>
  <si>
    <t>1083426</t>
  </si>
  <si>
    <t>18759</t>
  </si>
  <si>
    <t>1003858</t>
  </si>
  <si>
    <t>18815</t>
  </si>
  <si>
    <t>1084670</t>
  </si>
  <si>
    <t>18817</t>
  </si>
  <si>
    <t>1009145</t>
  </si>
  <si>
    <t>18829</t>
  </si>
  <si>
    <t>1084938</t>
  </si>
  <si>
    <t>18832</t>
  </si>
  <si>
    <t>1068542</t>
  </si>
  <si>
    <t>18833</t>
  </si>
  <si>
    <t>1001195</t>
  </si>
  <si>
    <t>18845</t>
  </si>
  <si>
    <t>1055126</t>
  </si>
  <si>
    <t>18848</t>
  </si>
  <si>
    <t>1084914</t>
  </si>
  <si>
    <t>18960</t>
  </si>
  <si>
    <t>1068371</t>
  </si>
  <si>
    <t>1084748</t>
  </si>
  <si>
    <t>19229</t>
  </si>
  <si>
    <t>1083175</t>
  </si>
  <si>
    <t>19231</t>
  </si>
  <si>
    <t>1007592</t>
  </si>
  <si>
    <t>19233</t>
  </si>
  <si>
    <t>1083352</t>
  </si>
  <si>
    <t>19234</t>
  </si>
  <si>
    <t>1008926</t>
  </si>
  <si>
    <t>19350</t>
  </si>
  <si>
    <t>1076174</t>
  </si>
  <si>
    <t>19536</t>
  </si>
  <si>
    <t>1083203</t>
  </si>
  <si>
    <t>18709</t>
  </si>
  <si>
    <t>1055116</t>
  </si>
  <si>
    <t>18733</t>
  </si>
  <si>
    <t>1091507</t>
  </si>
  <si>
    <t>18735</t>
  </si>
  <si>
    <t>1006336</t>
  </si>
  <si>
    <t>18743</t>
  </si>
  <si>
    <t>1082942</t>
  </si>
  <si>
    <t>18788</t>
  </si>
  <si>
    <t>1082665</t>
  </si>
  <si>
    <t>18808</t>
  </si>
  <si>
    <t>1069754</t>
  </si>
  <si>
    <t>18812</t>
  </si>
  <si>
    <t>1009337</t>
  </si>
  <si>
    <t>18837</t>
  </si>
  <si>
    <t>1083154</t>
  </si>
  <si>
    <t>18909</t>
  </si>
  <si>
    <t>1008379</t>
  </si>
  <si>
    <t>18926</t>
  </si>
  <si>
    <t>1084824</t>
  </si>
  <si>
    <t>1090097</t>
  </si>
  <si>
    <t>18994</t>
  </si>
  <si>
    <t>1007643</t>
  </si>
  <si>
    <t>19030</t>
  </si>
  <si>
    <t>1075561</t>
  </si>
  <si>
    <t>19235</t>
  </si>
  <si>
    <t>1084009</t>
  </si>
  <si>
    <t>19236</t>
  </si>
  <si>
    <t>1007723</t>
  </si>
  <si>
    <t>19237</t>
  </si>
  <si>
    <t>1080804</t>
  </si>
  <si>
    <t>19239</t>
  </si>
  <si>
    <t>1083508</t>
  </si>
  <si>
    <t>19274</t>
  </si>
  <si>
    <t>19333</t>
  </si>
  <si>
    <t>1083434</t>
  </si>
  <si>
    <t>19341</t>
  </si>
  <si>
    <t>1082163</t>
  </si>
  <si>
    <t>19342</t>
  </si>
  <si>
    <t>1084415</t>
  </si>
  <si>
    <t>19072</t>
  </si>
  <si>
    <t>1058849</t>
  </si>
  <si>
    <t>19074</t>
  </si>
  <si>
    <t>1081303</t>
  </si>
  <si>
    <t>19076</t>
  </si>
  <si>
    <t>1058861</t>
  </si>
  <si>
    <t>19240</t>
  </si>
  <si>
    <t>1008447</t>
  </si>
  <si>
    <t>19242</t>
  </si>
  <si>
    <t>1080144</t>
  </si>
  <si>
    <t>19243</t>
  </si>
  <si>
    <t>1083801</t>
  </si>
  <si>
    <t>19244</t>
  </si>
  <si>
    <t>1083417</t>
  </si>
  <si>
    <t>19205</t>
  </si>
  <si>
    <t>1014892</t>
  </si>
  <si>
    <t>19245</t>
  </si>
  <si>
    <t>1083492</t>
  </si>
  <si>
    <t>19246</t>
  </si>
  <si>
    <t>1007713</t>
  </si>
  <si>
    <t>1012606</t>
  </si>
  <si>
    <t>19247</t>
  </si>
  <si>
    <t>1010451</t>
  </si>
  <si>
    <t>19248</t>
  </si>
  <si>
    <t>1009136</t>
  </si>
  <si>
    <t>19249</t>
  </si>
  <si>
    <t>1009802</t>
  </si>
  <si>
    <t>19250</t>
  </si>
  <si>
    <t>1011966</t>
  </si>
  <si>
    <t>19251</t>
  </si>
  <si>
    <t>1011318</t>
  </si>
  <si>
    <t>19252</t>
  </si>
  <si>
    <t>1011317</t>
  </si>
  <si>
    <t>19253</t>
  </si>
  <si>
    <t>1082801</t>
  </si>
  <si>
    <t>19254</t>
  </si>
  <si>
    <t>1011969</t>
  </si>
  <si>
    <t>19255</t>
  </si>
  <si>
    <t>1008925</t>
  </si>
  <si>
    <t>19256</t>
  </si>
  <si>
    <t>1014378</t>
  </si>
  <si>
    <t>19257</t>
  </si>
  <si>
    <t>1082112</t>
  </si>
  <si>
    <t>19259</t>
  </si>
  <si>
    <t>1014421</t>
  </si>
  <si>
    <t>19260</t>
  </si>
  <si>
    <t>1009823</t>
  </si>
  <si>
    <t>19261</t>
  </si>
  <si>
    <t>1012171</t>
  </si>
  <si>
    <t>19262</t>
  </si>
  <si>
    <t>1006658</t>
  </si>
  <si>
    <t>1011205</t>
  </si>
  <si>
    <t>19263</t>
  </si>
  <si>
    <t>1014383</t>
  </si>
  <si>
    <t>19264</t>
  </si>
  <si>
    <t>1012121</t>
  </si>
  <si>
    <t>19265</t>
  </si>
  <si>
    <t>19266</t>
  </si>
  <si>
    <t>1005181</t>
  </si>
  <si>
    <t>19353</t>
  </si>
  <si>
    <t>1080316</t>
  </si>
  <si>
    <t>19356</t>
  </si>
  <si>
    <t>1083035</t>
  </si>
  <si>
    <t>1SM32</t>
  </si>
  <si>
    <t>1082962</t>
  </si>
  <si>
    <t>19365</t>
  </si>
  <si>
    <t>1081085</t>
  </si>
  <si>
    <t>19366</t>
  </si>
  <si>
    <t>1082934</t>
  </si>
  <si>
    <t>19367</t>
  </si>
  <si>
    <t>19368</t>
  </si>
  <si>
    <t>1080609</t>
  </si>
  <si>
    <t>19369</t>
  </si>
  <si>
    <t>1082132</t>
  </si>
  <si>
    <t>19370</t>
  </si>
  <si>
    <t>1083859</t>
  </si>
  <si>
    <t>19371</t>
  </si>
  <si>
    <t>1068522</t>
  </si>
  <si>
    <t>19373</t>
  </si>
  <si>
    <t>1082220</t>
  </si>
  <si>
    <t>19374</t>
  </si>
  <si>
    <t>1069452</t>
  </si>
  <si>
    <t>19380</t>
  </si>
  <si>
    <t>1068525</t>
  </si>
  <si>
    <t>19381</t>
  </si>
  <si>
    <t>1083807</t>
  </si>
  <si>
    <t>19386</t>
  </si>
  <si>
    <t>1082981</t>
  </si>
  <si>
    <t>19392</t>
  </si>
  <si>
    <t>1084735</t>
  </si>
  <si>
    <t>19271</t>
  </si>
  <si>
    <t>1068490</t>
  </si>
  <si>
    <t>19273</t>
  </si>
  <si>
    <t>1082995</t>
  </si>
  <si>
    <t>12551</t>
  </si>
  <si>
    <t>1006782</t>
  </si>
  <si>
    <t>18996</t>
  </si>
  <si>
    <t>1004416</t>
  </si>
  <si>
    <t>19000</t>
  </si>
  <si>
    <t>1006373</t>
  </si>
  <si>
    <t>19004</t>
  </si>
  <si>
    <t>1005616</t>
  </si>
  <si>
    <t>19008</t>
  </si>
  <si>
    <t>1004157</t>
  </si>
  <si>
    <t>19012</t>
  </si>
  <si>
    <t>1075291</t>
  </si>
  <si>
    <t>19019</t>
  </si>
  <si>
    <t>1006979</t>
  </si>
  <si>
    <t>19020</t>
  </si>
  <si>
    <t>1009403</t>
  </si>
  <si>
    <t>19022</t>
  </si>
  <si>
    <t>1012411</t>
  </si>
  <si>
    <t>19023</t>
  </si>
  <si>
    <t>1005412</t>
  </si>
  <si>
    <t>19032</t>
  </si>
  <si>
    <t>1003255</t>
  </si>
  <si>
    <t>19044</t>
  </si>
  <si>
    <t>1006510</t>
  </si>
  <si>
    <t>19276</t>
  </si>
  <si>
    <t>1082225</t>
  </si>
  <si>
    <t>19277</t>
  </si>
  <si>
    <t>1081623</t>
  </si>
  <si>
    <t>19278</t>
  </si>
  <si>
    <t>1084258</t>
  </si>
  <si>
    <t>19279</t>
  </si>
  <si>
    <t>1081502</t>
  </si>
  <si>
    <t>19382</t>
  </si>
  <si>
    <t>1002898</t>
  </si>
  <si>
    <t>19064</t>
  </si>
  <si>
    <t>1081103</t>
  </si>
  <si>
    <t>19065</t>
  </si>
  <si>
    <t>1012049</t>
  </si>
  <si>
    <t>19066</t>
  </si>
  <si>
    <t>1015060</t>
  </si>
  <si>
    <t>19280</t>
  </si>
  <si>
    <t>1012175</t>
  </si>
  <si>
    <t>19281</t>
  </si>
  <si>
    <t>1014796</t>
  </si>
  <si>
    <t>19282</t>
  </si>
  <si>
    <t>1014367</t>
  </si>
  <si>
    <t>19283</t>
  </si>
  <si>
    <t>1014800</t>
  </si>
  <si>
    <t>19284</t>
  </si>
  <si>
    <t>1012607</t>
  </si>
  <si>
    <t>19285</t>
  </si>
  <si>
    <t>1009172</t>
  </si>
  <si>
    <t>1012604</t>
  </si>
  <si>
    <t>19286</t>
  </si>
  <si>
    <t>1012603</t>
  </si>
  <si>
    <t>19287</t>
  </si>
  <si>
    <t>1014431</t>
  </si>
  <si>
    <t>19288</t>
  </si>
  <si>
    <t>1011826</t>
  </si>
  <si>
    <t>19289</t>
  </si>
  <si>
    <t>1084464</t>
  </si>
  <si>
    <t>19290</t>
  </si>
  <si>
    <t>1009446</t>
  </si>
  <si>
    <t>19291</t>
  </si>
  <si>
    <t>1012517</t>
  </si>
  <si>
    <t>19292</t>
  </si>
  <si>
    <t>1009175</t>
  </si>
  <si>
    <t>19293</t>
  </si>
  <si>
    <t>1081604</t>
  </si>
  <si>
    <t>19294</t>
  </si>
  <si>
    <t>1011680</t>
  </si>
  <si>
    <t>19295</t>
  </si>
  <si>
    <t>1009178</t>
  </si>
  <si>
    <t>19297</t>
  </si>
  <si>
    <t>1008109</t>
  </si>
  <si>
    <t>19298</t>
  </si>
  <si>
    <t>1014713</t>
  </si>
  <si>
    <t>19299</t>
  </si>
  <si>
    <t>1012043</t>
  </si>
  <si>
    <t>19300</t>
  </si>
  <si>
    <t>1081098</t>
  </si>
  <si>
    <t>18707</t>
  </si>
  <si>
    <t>1002227</t>
  </si>
  <si>
    <t>18752</t>
  </si>
  <si>
    <t>1084690</t>
  </si>
  <si>
    <t>18764</t>
  </si>
  <si>
    <t>1002138</t>
  </si>
  <si>
    <t>18773</t>
  </si>
  <si>
    <t>1069878</t>
  </si>
  <si>
    <t>18854</t>
  </si>
  <si>
    <t>1006282</t>
  </si>
  <si>
    <t>18858</t>
  </si>
  <si>
    <t>1076720</t>
  </si>
  <si>
    <t>18882</t>
  </si>
  <si>
    <t>1084767</t>
  </si>
  <si>
    <t>18891</t>
  </si>
  <si>
    <t>1084689</t>
  </si>
  <si>
    <t>18892</t>
  </si>
  <si>
    <t>1083367</t>
  </si>
  <si>
    <t>18919</t>
  </si>
  <si>
    <t>1083174</t>
  </si>
  <si>
    <t>19301</t>
  </si>
  <si>
    <t>1014394</t>
  </si>
  <si>
    <t>19302</t>
  </si>
  <si>
    <t>1084877</t>
  </si>
  <si>
    <t>19303</t>
  </si>
  <si>
    <t>1080330</t>
  </si>
  <si>
    <t>19304</t>
  </si>
  <si>
    <t>1083147</t>
  </si>
  <si>
    <t>19347</t>
  </si>
  <si>
    <t>1068673</t>
  </si>
  <si>
    <t>18502</t>
  </si>
  <si>
    <t>1006449</t>
  </si>
  <si>
    <t>18980</t>
  </si>
  <si>
    <t>1084048</t>
  </si>
  <si>
    <t>19089</t>
  </si>
  <si>
    <t>1080836</t>
  </si>
  <si>
    <t>19099</t>
  </si>
  <si>
    <t>1080379</t>
  </si>
  <si>
    <t>19384</t>
  </si>
  <si>
    <t>1081156</t>
  </si>
  <si>
    <t>19385</t>
  </si>
  <si>
    <t>1080471</t>
  </si>
  <si>
    <t>19387</t>
  </si>
  <si>
    <t>1081329</t>
  </si>
  <si>
    <t>19388</t>
  </si>
  <si>
    <t>1082336</t>
  </si>
  <si>
    <t>19389</t>
  </si>
  <si>
    <t>1083860</t>
  </si>
  <si>
    <t>19390</t>
  </si>
  <si>
    <t>1081269</t>
  </si>
  <si>
    <t>19391</t>
  </si>
  <si>
    <t>1084864</t>
  </si>
  <si>
    <t>19393</t>
  </si>
  <si>
    <t>1081619</t>
  </si>
  <si>
    <t>19529</t>
  </si>
  <si>
    <t>1080648</t>
  </si>
  <si>
    <t>19530</t>
  </si>
  <si>
    <t>1081655</t>
  </si>
  <si>
    <t>19532</t>
  </si>
  <si>
    <t>1082237</t>
  </si>
  <si>
    <t>19533</t>
  </si>
  <si>
    <t>1082960</t>
  </si>
  <si>
    <t>19886</t>
  </si>
  <si>
    <t>19319</t>
  </si>
  <si>
    <t>1082415</t>
  </si>
  <si>
    <t>19321</t>
  </si>
  <si>
    <t>1084079</t>
  </si>
  <si>
    <t>19351</t>
  </si>
  <si>
    <t>1083451</t>
  </si>
  <si>
    <t>19417</t>
  </si>
  <si>
    <t>1084985</t>
  </si>
  <si>
    <t>19204</t>
  </si>
  <si>
    <t>19354</t>
  </si>
  <si>
    <t>1083185</t>
  </si>
  <si>
    <t>19355</t>
  </si>
  <si>
    <t>1082249</t>
  </si>
  <si>
    <t>19545</t>
  </si>
  <si>
    <t>1083148</t>
  </si>
  <si>
    <t>19546</t>
  </si>
  <si>
    <t>1010214</t>
  </si>
  <si>
    <t>1084449</t>
  </si>
  <si>
    <t>19184</t>
  </si>
  <si>
    <t>1081290</t>
  </si>
  <si>
    <t>19360</t>
  </si>
  <si>
    <t>1001990</t>
  </si>
  <si>
    <t>119AT</t>
  </si>
  <si>
    <t>119AU</t>
  </si>
  <si>
    <t>119AV</t>
  </si>
  <si>
    <t>119AW</t>
  </si>
  <si>
    <t>119AX</t>
  </si>
  <si>
    <t>119AY</t>
  </si>
  <si>
    <t>119AZ</t>
  </si>
  <si>
    <t>119BA</t>
  </si>
  <si>
    <t>119BB</t>
  </si>
  <si>
    <t>119BC</t>
  </si>
  <si>
    <t>119BD</t>
  </si>
  <si>
    <t>119BE</t>
  </si>
  <si>
    <t>119BF</t>
  </si>
  <si>
    <t>119BG</t>
  </si>
  <si>
    <t>119BH</t>
  </si>
  <si>
    <t>119BI</t>
  </si>
  <si>
    <t>119BJ</t>
  </si>
  <si>
    <t>119BK</t>
  </si>
  <si>
    <t>119BL</t>
  </si>
  <si>
    <t>119BM</t>
  </si>
  <si>
    <t>1PE01</t>
  </si>
  <si>
    <t>1000010</t>
  </si>
  <si>
    <t>6</t>
  </si>
  <si>
    <t>1ABSS</t>
  </si>
  <si>
    <t>1055129</t>
  </si>
  <si>
    <t>1069622</t>
  </si>
  <si>
    <t>1076789</t>
  </si>
  <si>
    <t>1080070</t>
  </si>
  <si>
    <t>1080243</t>
  </si>
  <si>
    <t>1080365</t>
  </si>
  <si>
    <t>1080431</t>
  </si>
  <si>
    <t>1080820</t>
  </si>
  <si>
    <t>1081215</t>
  </si>
  <si>
    <t>1082156</t>
  </si>
  <si>
    <t>1082309</t>
  </si>
  <si>
    <t>1083155</t>
  </si>
  <si>
    <t>1083690</t>
  </si>
  <si>
    <t>1084357</t>
  </si>
  <si>
    <t>Age</t>
  </si>
  <si>
    <t>Tranche âge</t>
  </si>
  <si>
    <t>Sous Direction</t>
  </si>
  <si>
    <t>FAMILLE DEVELOPPEMENT</t>
  </si>
  <si>
    <t>CONSEILLER DE SERVICE</t>
  </si>
  <si>
    <t>EX CONSEILLER SERVICES 2</t>
  </si>
  <si>
    <t>CONSEILLER CLIENT. PART.</t>
  </si>
  <si>
    <t>EX CONSULTANT CLIENT. 1</t>
  </si>
  <si>
    <t>CHARGE CLIENTELE PART.1</t>
  </si>
  <si>
    <t>CHARGE D'ANIMATION 1</t>
  </si>
  <si>
    <t>EX ATTACHE COMMERCIAL 1</t>
  </si>
  <si>
    <t>EX CHARGE DE CLIENTELE 2</t>
  </si>
  <si>
    <t>EX ATTACHE COMMERCIAL 2</t>
  </si>
  <si>
    <t>EX CONSULTANT CLIENT. 2</t>
  </si>
  <si>
    <t>EX RESPONSABLE GUICHET</t>
  </si>
  <si>
    <t>CHARGE D'ANIMATION 2</t>
  </si>
  <si>
    <t>EX ANIMATEUR COMMERC. 1</t>
  </si>
  <si>
    <t>EX RESP. DE CLIENTELE 1</t>
  </si>
  <si>
    <t>DIRECTEUR DE CAISSE 1</t>
  </si>
  <si>
    <t>CHARGE D'ANIMATION 3</t>
  </si>
  <si>
    <t>DIRECTEUR DE CAISSE 2</t>
  </si>
  <si>
    <t>EX RESP. DE CLIENTELE 2</t>
  </si>
  <si>
    <t>DIRECTEUR DE CAISSE 3</t>
  </si>
  <si>
    <t>EX ANIMATEUR COMMERC. 2</t>
  </si>
  <si>
    <t>DIRECTEUR DE CAISSE 4</t>
  </si>
  <si>
    <t>EX RESP. DE CLIENTELE 3</t>
  </si>
  <si>
    <t>EX RESPONSABLE  SECTEUR</t>
  </si>
  <si>
    <t>DELEGUE REGIONAL 1</t>
  </si>
  <si>
    <t>DIRECTEUR CAISSE ADJOINT</t>
  </si>
  <si>
    <t>DELEGUE REGIONAL 2</t>
  </si>
  <si>
    <t>DIRECTEUR DE CAISSE 5</t>
  </si>
  <si>
    <t>DIRECTEUR DE GROUPE 1</t>
  </si>
  <si>
    <t>DIRECTEUR DE GROUPE 2</t>
  </si>
  <si>
    <t>EX ATTACHE COMMERCIAL 3</t>
  </si>
  <si>
    <t>DIRECTEUR UT 1</t>
  </si>
  <si>
    <t>DIRECTEUR UT 2</t>
  </si>
  <si>
    <t>RESP. POLE PROF ET PAT 1</t>
  </si>
  <si>
    <t>RESP. POLE PROF ET PAT 2</t>
  </si>
  <si>
    <t>RESPONSABLE DE BUREAU</t>
  </si>
  <si>
    <t>ORGANISATEUR</t>
  </si>
  <si>
    <t>MONITEUR BANQUE ASSUR.</t>
  </si>
  <si>
    <t>CHARGE D'AFFAIRES</t>
  </si>
  <si>
    <t>CONSEILLER D'ACCUEIL</t>
  </si>
  <si>
    <t>CHARGE D'ACCUEIL</t>
  </si>
  <si>
    <t>LOGISTICIEN DEVELOPPEMEN</t>
  </si>
  <si>
    <t>CHARGE CLIENTELE PART.2</t>
  </si>
  <si>
    <t>CHARGE CLIENTELE PROF.</t>
  </si>
  <si>
    <t>RESP.CLIENTELE PROF.1</t>
  </si>
  <si>
    <t>RESP.CLIENTELE PROF.2</t>
  </si>
  <si>
    <t>RESP.CLIENTELE PROF.3</t>
  </si>
  <si>
    <t>RESP.CLIENTELE PART.</t>
  </si>
  <si>
    <t>RESP.GEST.PATRIMOINE 1</t>
  </si>
  <si>
    <t>RESP.GEST.PATRIMOINE 2</t>
  </si>
  <si>
    <t>AGENT D'EXPLOITATION</t>
  </si>
  <si>
    <t>CONSEILLER BANQUE ASSUR.</t>
  </si>
  <si>
    <t>CHARGE BANQUE ASSUR.</t>
  </si>
  <si>
    <t>EX FAMILLE ENGAG-MARCHES</t>
  </si>
  <si>
    <t>EX ASSIST  MARCHE/PROD.</t>
  </si>
  <si>
    <t>EX TECHNICIEN CREDITS</t>
  </si>
  <si>
    <t>EX RESPONSABLE CREDITS</t>
  </si>
  <si>
    <t>EX CONSULTANT CREDITS</t>
  </si>
  <si>
    <t>EX GESTIONNAIRE PRODUITS</t>
  </si>
  <si>
    <t>EX ANIMATEUR CREDITS</t>
  </si>
  <si>
    <t>EX DELEGUE MARCHE</t>
  </si>
  <si>
    <t>EX RESPONSABLE MARCHE 1</t>
  </si>
  <si>
    <t>EX RESPONSABLE MARCHE 2</t>
  </si>
  <si>
    <t>EX RESPONS. DES MARCHES</t>
  </si>
  <si>
    <t>FAMILLE FINANCIER</t>
  </si>
  <si>
    <t>ASSIST. FRONT OFFICE</t>
  </si>
  <si>
    <t>GESTION. FRONT OFFICE 1</t>
  </si>
  <si>
    <t>GESTION. FRONT OFFICE 2</t>
  </si>
  <si>
    <t>OPER./MARCHE CAPITAUX</t>
  </si>
  <si>
    <t>RESP. GEST. FRONT OFFICE</t>
  </si>
  <si>
    <t>ASSIST. BACK OFFICE 1</t>
  </si>
  <si>
    <t>ASSIST. BACK OFFICE 2</t>
  </si>
  <si>
    <t>GESTION. BACK-OFFICE</t>
  </si>
  <si>
    <t>FAMILLE ANIM.-COMMUNIC.</t>
  </si>
  <si>
    <t>CHARGE DE COMMUNICATION</t>
  </si>
  <si>
    <t>CHARGE DE FORMATION</t>
  </si>
  <si>
    <t>EX ORGANISATEUR DVLPT</t>
  </si>
  <si>
    <t>EX CONSEILLER PROD.EPARG</t>
  </si>
  <si>
    <t>EX ANIMATEUR DVLPT</t>
  </si>
  <si>
    <t>RESP. D'ANIMATION</t>
  </si>
  <si>
    <t>RESP. DE MARCHE 1</t>
  </si>
  <si>
    <t>EX RESP ACTIV COMMUNIC.-</t>
  </si>
  <si>
    <t>RESP. DE MARCHE 2</t>
  </si>
  <si>
    <t>RESP. RESS.HUMAINES ETAB</t>
  </si>
  <si>
    <t>FAMILLE MANAGEMENT</t>
  </si>
  <si>
    <t>RESP. COORDINATION 1</t>
  </si>
  <si>
    <t>RESP. COORDINATION 2</t>
  </si>
  <si>
    <t>RESP. COORDINATION 3</t>
  </si>
  <si>
    <t>RESP. DE SERVICE 1</t>
  </si>
  <si>
    <t>RESP. DE SERVICE 2</t>
  </si>
  <si>
    <t>RESP. DE SERVICE 3</t>
  </si>
  <si>
    <t>RESP. DE DEPARTEMENT 1</t>
  </si>
  <si>
    <t>RESP. DE DEPARTEMENT 2</t>
  </si>
  <si>
    <t>RESP. DE DEPARTEMENT 3</t>
  </si>
  <si>
    <t>FAMILLE INSPEC.-CONTROLE</t>
  </si>
  <si>
    <t>CONTROLEUR INTERNE</t>
  </si>
  <si>
    <t>INSPECTEUR 1</t>
  </si>
  <si>
    <t>INSPECTEUR 2</t>
  </si>
  <si>
    <t>REDACTEUR CONTENTIEUX</t>
  </si>
  <si>
    <t>AUDITEUR</t>
  </si>
  <si>
    <t>CHEF MISSION INSPECTION</t>
  </si>
  <si>
    <t>RESP. MAITRISE  RISQUES</t>
  </si>
  <si>
    <t>ASSIST. CONT. AUDITEUR</t>
  </si>
  <si>
    <t>CONT. AUDITEUR 1</t>
  </si>
  <si>
    <t>CONT. AUDITEUR 2</t>
  </si>
  <si>
    <t>CONT. AUDITEUR 3</t>
  </si>
  <si>
    <t>CONT. AUDITEUR EXPERT</t>
  </si>
  <si>
    <t>FAMILLE ETUDES-CONSEIL</t>
  </si>
  <si>
    <t>CHARGE ETUDES CONSEIL 1</t>
  </si>
  <si>
    <t>ASSIST. ETUDES CONSEIL</t>
  </si>
  <si>
    <t>ASSIST. DIRECTION</t>
  </si>
  <si>
    <t>CHARGE ETUDES CONSEIL 2</t>
  </si>
  <si>
    <t>JURISTE 1</t>
  </si>
  <si>
    <t>JURISTE 2</t>
  </si>
  <si>
    <t>JURISTE 3</t>
  </si>
  <si>
    <t>RESP. ETUDES CONSEIL</t>
  </si>
  <si>
    <t>CONSULTANT EXPERT 1</t>
  </si>
  <si>
    <t>CONSULTANT EXPERT 2</t>
  </si>
  <si>
    <t>FAMILLE ADMINISTRATION</t>
  </si>
  <si>
    <t>EX AGENT ADMINISTRATIF 1</t>
  </si>
  <si>
    <t>AGENT GESTION</t>
  </si>
  <si>
    <t>TECH. GESTION 1</t>
  </si>
  <si>
    <t>TECH. GESTION 2</t>
  </si>
  <si>
    <t>ASSIST. GESTION 1</t>
  </si>
  <si>
    <t>ASSIST. GESTION 2</t>
  </si>
  <si>
    <t>CHARGE GESTION 1</t>
  </si>
  <si>
    <t>CHARGE GESTION 2</t>
  </si>
  <si>
    <t>FAMILLE SECRETARIAT</t>
  </si>
  <si>
    <t>EX EMPLOYE SECRETARIAT 1</t>
  </si>
  <si>
    <t>EMPLOYE DE SECRETARIAT</t>
  </si>
  <si>
    <t>SECRETAIRE 1</t>
  </si>
  <si>
    <t>SECRETAIRE 2</t>
  </si>
  <si>
    <t>SECRETAIRE 3</t>
  </si>
  <si>
    <t>SECRETAIRE DE DIRECTION</t>
  </si>
  <si>
    <t>SECRETAIRE ASSISTANT</t>
  </si>
  <si>
    <t>FAMILLE LOGISTIQUE</t>
  </si>
  <si>
    <t>EX AGENT LOGISTIQUE 1</t>
  </si>
  <si>
    <t>AGENT LOGISTIQUE</t>
  </si>
  <si>
    <t>TECHNIC. LOGISTIQUE 1</t>
  </si>
  <si>
    <t>TECHNIC. LOGISTIQUE 2</t>
  </si>
  <si>
    <t>RESP. D'EQUIPE</t>
  </si>
  <si>
    <t>ASSIST. LOGISTIQUE 1</t>
  </si>
  <si>
    <t>ASSIST. LOGISTIQUE 2</t>
  </si>
  <si>
    <t>RESP. LOGISTIQUE</t>
  </si>
  <si>
    <t>RESP. IMMOBILIER</t>
  </si>
  <si>
    <t>FAMILLE INFORMATIQUE</t>
  </si>
  <si>
    <t>PROGRAMMEUR 1</t>
  </si>
  <si>
    <t>TECHNIC.EXPLOITATION 1</t>
  </si>
  <si>
    <t>PROGRAMMEUR  2</t>
  </si>
  <si>
    <t>TECHNIC.EXPLOITATION 2</t>
  </si>
  <si>
    <t>RESP. APPLI/ANALYST.EXP1</t>
  </si>
  <si>
    <t>RESP. APPLI/ANALYST.EXP2</t>
  </si>
  <si>
    <t>ANALYSTE SYSTEME</t>
  </si>
  <si>
    <t>INGENIEUR SYSTEME 1</t>
  </si>
  <si>
    <t>RESP. GROUPE INFORMATIQ</t>
  </si>
  <si>
    <t>INGENIEUR SYSTEME 2</t>
  </si>
  <si>
    <t>RESP. DOMAINE INFORMATIQ</t>
  </si>
  <si>
    <t>TECHNICIEN</t>
  </si>
  <si>
    <t>ANALYSTE PROD./SUPPORT 1</t>
  </si>
  <si>
    <t>RESP. APPLICATION</t>
  </si>
  <si>
    <t>ANALYSTE PROD./SUPPORT 2</t>
  </si>
  <si>
    <t>RESP. APPLI/PROJET</t>
  </si>
  <si>
    <t>INGENIEUR ETUDES/SYST. 1</t>
  </si>
  <si>
    <t>RESP. PROJET 1</t>
  </si>
  <si>
    <t>INGENIEUR ETUDES/SYST.2</t>
  </si>
  <si>
    <t>RESP. PROJET 2</t>
  </si>
  <si>
    <t>INGENIEUR ETUDES/SYST. 3</t>
  </si>
  <si>
    <t>RESP. PROJET 3</t>
  </si>
  <si>
    <t>DIRECTEUR</t>
  </si>
  <si>
    <t>RESP. DE DEPARTEMENT</t>
  </si>
  <si>
    <t>RESPONSABLE DE PROJET 1</t>
  </si>
  <si>
    <t>INGENIEUR EXPERT</t>
  </si>
  <si>
    <t>RESPONSABLE DE DOMAINE</t>
  </si>
  <si>
    <t>RESPONSABLE DE PROJET 2</t>
  </si>
  <si>
    <t>RESPONSABLE DE GROUPE</t>
  </si>
  <si>
    <t>RESPONSABLE DE SERVICE 1</t>
  </si>
  <si>
    <t>CHEF DE PROJET 1</t>
  </si>
  <si>
    <t>CONSEILLER ETUD. &amp; GEST</t>
  </si>
  <si>
    <t>RESP. APPLICATION 1</t>
  </si>
  <si>
    <t>RESPONSABLE DE SERVICE 2</t>
  </si>
  <si>
    <t>ANALYSTE EXPLOITATION 1</t>
  </si>
  <si>
    <t>CHEF DE PROJET 2</t>
  </si>
  <si>
    <t>ATTACHE ETUDES &amp; GESTION</t>
  </si>
  <si>
    <t>RESP. DE SERVICE GESTION</t>
  </si>
  <si>
    <t>RESP. APPLICATION 2</t>
  </si>
  <si>
    <t>ANALYSTE EXPLOITATION 2</t>
  </si>
  <si>
    <t>ASSISTANT LOGISTIQUE 1</t>
  </si>
  <si>
    <t>ASSISTANT DE GESTION</t>
  </si>
  <si>
    <t>ANALYSTE PROGRAMMEUR</t>
  </si>
  <si>
    <t>ASSISTANT LOGISTIQUE 2</t>
  </si>
  <si>
    <t>TECHNIC. EXPLOITATION 1</t>
  </si>
  <si>
    <t>SECRETAIRE</t>
  </si>
  <si>
    <t>TECHNICIEN ADMINISTRATIF</t>
  </si>
  <si>
    <t>TECHNIC. EXPLOITATION 2</t>
  </si>
  <si>
    <t>RESPONSABLE DEPARTEMENT</t>
  </si>
  <si>
    <t>FONDE DE POUVOIR BCME</t>
  </si>
  <si>
    <t>DIRECTEUR REGION.RH CMSO</t>
  </si>
  <si>
    <t>DIR.REG.VIE COOPER.CMSO</t>
  </si>
  <si>
    <t>DIR.REG.COMMERCIAL CMSO</t>
  </si>
  <si>
    <t>DIR. REG GEST. ET ENG</t>
  </si>
  <si>
    <t>DIRECTEUR DEPARTEMENTAL</t>
  </si>
  <si>
    <t>ADJOINT DD</t>
  </si>
  <si>
    <t>COMITE DIRECTION FILIALE</t>
  </si>
  <si>
    <t>COMITE DIRECTION FEDE</t>
  </si>
  <si>
    <t>DIRECTEUR CENTRAL</t>
  </si>
  <si>
    <t>DG FEDERATION</t>
  </si>
  <si>
    <t>DIRECTEUR DE FILIALE</t>
  </si>
  <si>
    <t>DIRECTEUR DE POLE</t>
  </si>
  <si>
    <t>INUTILISE</t>
  </si>
  <si>
    <t>ABSENCE LONGUE DUREE</t>
  </si>
  <si>
    <t>PERSONNEL EN FORMATION</t>
  </si>
  <si>
    <t>EN ATTENTE DE CLASSIF.</t>
  </si>
  <si>
    <t>DETACHEMENT GROUPE</t>
  </si>
  <si>
    <t xml:space="preserve">code </t>
  </si>
  <si>
    <t>nom</t>
  </si>
  <si>
    <t>lieu</t>
  </si>
  <si>
    <t>Service</t>
  </si>
  <si>
    <t>CAE</t>
  </si>
  <si>
    <t>DCO</t>
  </si>
  <si>
    <t>DGE</t>
  </si>
  <si>
    <t>DNA</t>
  </si>
  <si>
    <t>DRH</t>
  </si>
  <si>
    <t>DVC</t>
  </si>
  <si>
    <t>BDC</t>
  </si>
  <si>
    <t>ANG</t>
  </si>
  <si>
    <t>BRD</t>
  </si>
  <si>
    <t>DOR</t>
  </si>
  <si>
    <t>GIG</t>
  </si>
  <si>
    <t>MOC</t>
  </si>
  <si>
    <t>PDC</t>
  </si>
  <si>
    <t>PAR</t>
  </si>
  <si>
    <t>DIV</t>
  </si>
  <si>
    <t>Emploi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</si>
</sst>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</font>
    <font>
      <sz val="6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8"/>
      <color rgb="FFFFFFFF"/>
      <name val="Times New Roman"/>
      <family val="1"/>
    </font>
    <font>
      <b/>
      <sz val="12"/>
      <color theme="0"/>
      <name val="Arial"/>
      <family val="2"/>
    </font>
    <font>
      <sz val="6"/>
      <color theme="1"/>
      <name val="Arial"/>
      <family val="2"/>
    </font>
    <font>
      <b/>
      <sz val="12"/>
      <color rgb="FFFFFFFF"/>
      <name val="Times New Roman"/>
      <family val="1"/>
    </font>
    <font>
      <sz val="12"/>
      <color rgb="FF000000"/>
      <name val="Arial"/>
      <family val="2"/>
    </font>
    <font>
      <b/>
      <sz val="12"/>
      <color rgb="FF000000"/>
      <name val="Tahoma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thin">
        <color rgb="FFCAC9D9"/>
      </right>
      <top/>
      <bottom style="thin">
        <color rgb="FFCAC9D9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0" xfId="0" applyFont="1" applyFill="1" applyAlignment="1">
      <alignment horizontal="left"/>
    </xf>
    <xf numFmtId="49" fontId="1" fillId="4" borderId="0" xfId="0" applyNumberFormat="1" applyFont="1" applyFill="1" applyAlignment="1">
      <alignment horizontal="left"/>
    </xf>
    <xf numFmtId="0" fontId="1" fillId="4" borderId="0" xfId="0" applyFont="1" applyFill="1" applyAlignment="1">
      <alignment horizontal="right"/>
    </xf>
    <xf numFmtId="14" fontId="1" fillId="4" borderId="0" xfId="0" applyNumberFormat="1" applyFont="1" applyFill="1" applyAlignment="1">
      <alignment horizontal="left"/>
    </xf>
    <xf numFmtId="14" fontId="1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" fontId="1" fillId="4" borderId="0" xfId="0" applyNumberFormat="1" applyFont="1" applyFill="1" applyAlignment="1">
      <alignment horizontal="center" vertical="center"/>
    </xf>
    <xf numFmtId="0" fontId="1" fillId="4" borderId="0" xfId="0" applyNumberFormat="1" applyFont="1" applyFill="1" applyAlignment="1">
      <alignment horizontal="left"/>
    </xf>
    <xf numFmtId="0" fontId="5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2" fontId="1" fillId="4" borderId="0" xfId="0" applyNumberFormat="1" applyFont="1" applyFill="1" applyAlignment="1">
      <alignment horizontal="left"/>
    </xf>
    <xf numFmtId="2" fontId="0" fillId="0" borderId="0" xfId="0" applyNumberFormat="1"/>
    <xf numFmtId="0" fontId="6" fillId="2" borderId="0" xfId="0" applyNumberFormat="1" applyFont="1" applyFill="1" applyAlignment="1">
      <alignment horizontal="left"/>
    </xf>
    <xf numFmtId="49" fontId="7" fillId="3" borderId="1" xfId="0" applyNumberFormat="1" applyFont="1" applyFill="1" applyBorder="1" applyAlignment="1">
      <alignment horizontal="left"/>
    </xf>
    <xf numFmtId="0" fontId="8" fillId="0" borderId="0" xfId="0" applyFont="1"/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14" fontId="10" fillId="2" borderId="0" xfId="0" applyNumberFormat="1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" fillId="4" borderId="0" xfId="0" applyNumberFormat="1" applyFont="1" applyFill="1" applyAlignment="1">
      <alignment horizontal="center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le3" enableFormatConditionsCalculation="0"/>
  <dimension ref="A1:S958"/>
  <sheetViews>
    <sheetView tabSelected="1" zoomScale="150" zoomScaleNormal="150" zoomScalePageLayoutView="150" workbookViewId="0">
      <selection activeCell="B1" sqref="B1"/>
    </sheetView>
  </sheetViews>
  <sheetFormatPr defaultColWidth="11.42578125" defaultRowHeight="12.75"/>
  <cols>
    <col min="1" max="1" width="2.140625" customWidth="1"/>
    <col min="2" max="2" width="8" bestFit="1" customWidth="1"/>
    <col min="3" max="3" width="12" bestFit="1" customWidth="1"/>
    <col min="4" max="4" width="4.5703125" customWidth="1"/>
    <col min="5" max="5" width="4.140625" customWidth="1"/>
    <col min="6" max="6" width="2.42578125" customWidth="1"/>
    <col min="7" max="7" width="4.85546875" customWidth="1"/>
    <col min="8" max="8" width="5.7109375" customWidth="1"/>
    <col min="9" max="9" width="5.42578125" customWidth="1"/>
    <col min="10" max="10" width="6.140625" customWidth="1"/>
    <col min="11" max="11" width="5.7109375" customWidth="1"/>
    <col min="12" max="12" width="6.7109375" customWidth="1"/>
    <col min="13" max="14" width="6.7109375" style="6" customWidth="1"/>
    <col min="15" max="15" width="2.42578125" customWidth="1"/>
    <col min="16" max="16" width="7.140625" customWidth="1"/>
    <col min="17" max="17" width="6.5703125" customWidth="1"/>
    <col min="18" max="18" width="18.140625" style="6" bestFit="1" customWidth="1"/>
    <col min="19" max="19" width="7.28515625" bestFit="1" customWidth="1"/>
  </cols>
  <sheetData>
    <row r="1" spans="1:19" s="22" customFormat="1" ht="11.25">
      <c r="A1" s="20" t="s">
        <v>5</v>
      </c>
      <c r="B1" s="19" t="s">
        <v>0</v>
      </c>
      <c r="C1" s="19" t="s">
        <v>1746</v>
      </c>
      <c r="D1" s="20" t="s">
        <v>6</v>
      </c>
      <c r="E1" s="20" t="s">
        <v>1</v>
      </c>
      <c r="F1" s="20" t="s">
        <v>7</v>
      </c>
      <c r="G1" s="20" t="s">
        <v>8</v>
      </c>
      <c r="H1" s="20" t="s">
        <v>9</v>
      </c>
      <c r="I1" s="20" t="s">
        <v>2</v>
      </c>
      <c r="J1" s="20" t="s">
        <v>10</v>
      </c>
      <c r="K1" s="20" t="s">
        <v>3</v>
      </c>
      <c r="L1" s="20" t="s">
        <v>11</v>
      </c>
      <c r="M1" s="19" t="s">
        <v>1744</v>
      </c>
      <c r="N1" s="19" t="s">
        <v>1745</v>
      </c>
      <c r="O1" s="20" t="s">
        <v>12</v>
      </c>
      <c r="P1" s="20" t="s">
        <v>4</v>
      </c>
      <c r="Q1" s="20" t="s">
        <v>13</v>
      </c>
      <c r="R1" s="19" t="s">
        <v>1979</v>
      </c>
      <c r="S1" s="21">
        <f ca="1">TODAY()</f>
        <v>43604</v>
      </c>
    </row>
    <row r="2" spans="1:19" s="1" customFormat="1" ht="8.25">
      <c r="A2" s="2" t="s">
        <v>14</v>
      </c>
      <c r="B2" s="23" t="str">
        <f>IFERROR(INDEX(cl!B:B,MATCH(D2,cl!A:A,0)),"")</f>
        <v>ANG</v>
      </c>
      <c r="C2" s="2"/>
      <c r="D2" s="8">
        <v>50100</v>
      </c>
      <c r="E2" s="2" t="s">
        <v>15</v>
      </c>
      <c r="F2" s="3">
        <v>1</v>
      </c>
      <c r="G2" s="3">
        <v>1</v>
      </c>
      <c r="H2" s="3">
        <v>1</v>
      </c>
      <c r="I2" s="3">
        <v>1</v>
      </c>
      <c r="J2" s="2"/>
      <c r="K2" s="2" t="s">
        <v>16</v>
      </c>
      <c r="L2" s="4">
        <v>22878</v>
      </c>
      <c r="M2" s="7">
        <f t="shared" ref="M2:M65" ca="1" si="0">IF($L2="","",DATEDIF($L2,$S$1,"d")/365)</f>
        <v>56.783561643835618</v>
      </c>
      <c r="N2" s="7" t="str">
        <f ca="1">IFERROR(INDEX({"18-25";"26-35";"36-45";"46-55";"55-65"},MATCH($M2,{0;25;35;45;55})),"")</f>
        <v>55-65</v>
      </c>
      <c r="O2" s="2" t="s">
        <v>17</v>
      </c>
      <c r="P2" s="2" t="s">
        <v>18</v>
      </c>
      <c r="Q2" s="8">
        <v>180</v>
      </c>
      <c r="R2" s="14" t="str">
        <f>IFERROR(INDEX(btob,MATCH(Q2,atoa,0)),"")</f>
        <v>RESP.CLIENTELE PART.</v>
      </c>
    </row>
    <row r="3" spans="1:19" s="1" customFormat="1" ht="8.25">
      <c r="A3" s="2" t="s">
        <v>14</v>
      </c>
      <c r="B3" s="23" t="str">
        <f>IFERROR(INDEX(cl!B:B,MATCH(D3,cl!A:A,0)),"")</f>
        <v>ANG</v>
      </c>
      <c r="C3" s="2"/>
      <c r="D3" s="8">
        <v>50100</v>
      </c>
      <c r="E3" s="2" t="s">
        <v>19</v>
      </c>
      <c r="F3" s="3">
        <v>1</v>
      </c>
      <c r="G3" s="3">
        <v>1</v>
      </c>
      <c r="H3" s="3">
        <v>1</v>
      </c>
      <c r="I3" s="3">
        <v>1</v>
      </c>
      <c r="J3" s="2"/>
      <c r="K3" s="2" t="s">
        <v>20</v>
      </c>
      <c r="L3" s="4">
        <v>28246</v>
      </c>
      <c r="M3" s="7">
        <f t="shared" ca="1" si="0"/>
        <v>42.076712328767123</v>
      </c>
      <c r="N3" s="7" t="str">
        <f ca="1">IFERROR(INDEX({"18-25";"26-35";"36-45";"46-55";"55-65"},MATCH($M3,{0;25;35;45;55})),"")</f>
        <v>36-45</v>
      </c>
      <c r="O3" s="2" t="s">
        <v>21</v>
      </c>
      <c r="P3" s="2" t="s">
        <v>22</v>
      </c>
      <c r="Q3" s="8">
        <v>105</v>
      </c>
      <c r="R3" s="14" t="str">
        <f>IFERROR(INDEX(btob,MATCH(Q3,atoa,0)),"")</f>
        <v>CHARGE CLIENTELE PART.1</v>
      </c>
    </row>
    <row r="4" spans="1:19" s="1" customFormat="1" ht="8.25">
      <c r="A4" s="2" t="s">
        <v>14</v>
      </c>
      <c r="B4" s="23" t="str">
        <f>IFERROR(INDEX(cl!B:B,MATCH(D4,cl!A:A,0)),"")</f>
        <v>ANG</v>
      </c>
      <c r="C4" s="2"/>
      <c r="D4" s="8">
        <v>50100</v>
      </c>
      <c r="E4" s="2" t="s">
        <v>23</v>
      </c>
      <c r="F4" s="3">
        <v>1</v>
      </c>
      <c r="G4" s="3">
        <v>1</v>
      </c>
      <c r="H4" s="3">
        <v>1</v>
      </c>
      <c r="I4" s="3">
        <v>1</v>
      </c>
      <c r="J4" s="2"/>
      <c r="K4" s="2" t="s">
        <v>24</v>
      </c>
      <c r="L4" s="4">
        <v>21480</v>
      </c>
      <c r="M4" s="7">
        <f t="shared" ca="1" si="0"/>
        <v>60.613698630136987</v>
      </c>
      <c r="N4" s="7" t="str">
        <f ca="1">IFERROR(INDEX({"18-25";"26-35";"36-45";"46-55";"55-65"},MATCH($M4,{0;25;35;45;55})),"")</f>
        <v>55-65</v>
      </c>
      <c r="O4" s="2" t="s">
        <v>21</v>
      </c>
      <c r="P4" s="2" t="s">
        <v>22</v>
      </c>
      <c r="Q4" s="8">
        <v>165</v>
      </c>
      <c r="R4" s="14" t="str">
        <f>IFERROR(INDEX(btob,MATCH(Q4,atoa,0)),"")</f>
        <v>CHARGE CLIENTELE PART.2</v>
      </c>
    </row>
    <row r="5" spans="1:19" s="1" customFormat="1" ht="8.25">
      <c r="A5" s="2" t="s">
        <v>14</v>
      </c>
      <c r="B5" s="23" t="str">
        <f>IFERROR(INDEX(cl!B:B,MATCH(D5,cl!A:A,0)),"")</f>
        <v>ANG</v>
      </c>
      <c r="C5" s="2"/>
      <c r="D5" s="8">
        <v>50100</v>
      </c>
      <c r="E5" s="2" t="s">
        <v>25</v>
      </c>
      <c r="F5" s="3">
        <v>1</v>
      </c>
      <c r="G5" s="3">
        <v>1</v>
      </c>
      <c r="H5" s="3">
        <v>1</v>
      </c>
      <c r="I5" s="3">
        <v>1</v>
      </c>
      <c r="J5" s="2"/>
      <c r="K5" s="2" t="s">
        <v>26</v>
      </c>
      <c r="L5" s="4">
        <v>23952</v>
      </c>
      <c r="M5" s="7">
        <f t="shared" ca="1" si="0"/>
        <v>53.841095890410962</v>
      </c>
      <c r="N5" s="7" t="str">
        <f ca="1">IFERROR(INDEX({"18-25";"26-35";"36-45";"46-55";"55-65"},MATCH($M5,{0;25;35;45;55})),"")</f>
        <v>46-55</v>
      </c>
      <c r="O5" s="2" t="s">
        <v>21</v>
      </c>
      <c r="P5" s="2" t="s">
        <v>22</v>
      </c>
      <c r="Q5" s="8">
        <v>103</v>
      </c>
      <c r="R5" s="14" t="str">
        <f>IFERROR(INDEX(btob,MATCH(Q5,atoa,0)),"")</f>
        <v>CONSEILLER CLIENT. PART.</v>
      </c>
    </row>
    <row r="6" spans="1:19" s="1" customFormat="1" ht="8.25">
      <c r="A6" s="2" t="s">
        <v>14</v>
      </c>
      <c r="B6" s="23" t="str">
        <f>IFERROR(INDEX(cl!B:B,MATCH(D6,cl!A:A,0)),"")</f>
        <v>ANG</v>
      </c>
      <c r="C6" s="2"/>
      <c r="D6" s="8">
        <v>50100</v>
      </c>
      <c r="E6" s="2" t="s">
        <v>27</v>
      </c>
      <c r="F6" s="3">
        <v>1</v>
      </c>
      <c r="G6" s="3">
        <v>1</v>
      </c>
      <c r="H6" s="3">
        <v>1</v>
      </c>
      <c r="I6" s="3">
        <v>1</v>
      </c>
      <c r="J6" s="2"/>
      <c r="K6" s="2" t="s">
        <v>28</v>
      </c>
      <c r="L6" s="4">
        <v>23671</v>
      </c>
      <c r="M6" s="7">
        <f t="shared" ca="1" si="0"/>
        <v>54.610958904109587</v>
      </c>
      <c r="N6" s="7" t="str">
        <f ca="1">IFERROR(INDEX({"18-25";"26-35";"36-45";"46-55";"55-65"},MATCH($M6,{0;25;35;45;55})),"")</f>
        <v>46-55</v>
      </c>
      <c r="O6" s="2" t="s">
        <v>21</v>
      </c>
      <c r="P6" s="2" t="s">
        <v>18</v>
      </c>
      <c r="Q6" s="8">
        <v>116</v>
      </c>
      <c r="R6" s="14" t="str">
        <f>IFERROR(INDEX(btob,MATCH(Q6,atoa,0)),"")</f>
        <v>CHARGE D'ANIMATION 3</v>
      </c>
    </row>
    <row r="7" spans="1:19" s="1" customFormat="1" ht="8.25">
      <c r="A7" s="2" t="s">
        <v>14</v>
      </c>
      <c r="B7" s="23" t="str">
        <f>IFERROR(INDEX(cl!B:B,MATCH(D7,cl!A:A,0)),"")</f>
        <v>ANG</v>
      </c>
      <c r="C7" s="2"/>
      <c r="D7" s="8">
        <v>50100</v>
      </c>
      <c r="E7" s="2" t="s">
        <v>29</v>
      </c>
      <c r="F7" s="3">
        <v>1</v>
      </c>
      <c r="G7" s="3">
        <v>1</v>
      </c>
      <c r="H7" s="3">
        <v>1</v>
      </c>
      <c r="I7" s="3">
        <v>1</v>
      </c>
      <c r="J7" s="2"/>
      <c r="K7" s="2" t="s">
        <v>30</v>
      </c>
      <c r="L7" s="4">
        <v>32091</v>
      </c>
      <c r="M7" s="7">
        <f t="shared" ca="1" si="0"/>
        <v>31.542465753424658</v>
      </c>
      <c r="N7" s="7" t="str">
        <f ca="1">IFERROR(INDEX({"18-25";"26-35";"36-45";"46-55";"55-65"},MATCH($M7,{0;25;35;45;55})),"")</f>
        <v>26-35</v>
      </c>
      <c r="O7" s="2" t="s">
        <v>17</v>
      </c>
      <c r="P7" s="2" t="s">
        <v>22</v>
      </c>
      <c r="Q7" s="8">
        <v>105</v>
      </c>
      <c r="R7" s="14" t="str">
        <f>IFERROR(INDEX(btob,MATCH(Q7,atoa,0)),"")</f>
        <v>CHARGE CLIENTELE PART.1</v>
      </c>
    </row>
    <row r="8" spans="1:19" s="1" customFormat="1" ht="8.25">
      <c r="A8" s="2" t="s">
        <v>14</v>
      </c>
      <c r="B8" s="23" t="str">
        <f>IFERROR(INDEX(cl!B:B,MATCH(D8,cl!A:A,0)),"")</f>
        <v>ANG</v>
      </c>
      <c r="C8" s="2"/>
      <c r="D8" s="8">
        <v>50100</v>
      </c>
      <c r="E8" s="2" t="s">
        <v>31</v>
      </c>
      <c r="F8" s="3">
        <v>1</v>
      </c>
      <c r="G8" s="3">
        <v>1</v>
      </c>
      <c r="H8" s="3">
        <v>1</v>
      </c>
      <c r="I8" s="3">
        <v>1</v>
      </c>
      <c r="J8" s="2"/>
      <c r="K8" s="2" t="s">
        <v>32</v>
      </c>
      <c r="L8" s="4">
        <v>34714</v>
      </c>
      <c r="M8" s="7">
        <f t="shared" ca="1" si="0"/>
        <v>24.356164383561644</v>
      </c>
      <c r="N8" s="7" t="str">
        <f ca="1">IFERROR(INDEX({"18-25";"26-35";"36-45";"46-55";"55-65"},MATCH($M8,{0;25;35;45;55})),"")</f>
        <v>18-25</v>
      </c>
      <c r="O8" s="2" t="s">
        <v>17</v>
      </c>
      <c r="P8" s="2" t="s">
        <v>22</v>
      </c>
      <c r="Q8" s="8">
        <v>103</v>
      </c>
      <c r="R8" s="14" t="str">
        <f>IFERROR(INDEX(btob,MATCH(Q8,atoa,0)),"")</f>
        <v>CONSEILLER CLIENT. PART.</v>
      </c>
    </row>
    <row r="9" spans="1:19" s="1" customFormat="1" ht="8.25">
      <c r="A9" s="2" t="s">
        <v>14</v>
      </c>
      <c r="B9" s="23" t="str">
        <f>IFERROR(INDEX(cl!B:B,MATCH(D9,cl!A:A,0)),"")</f>
        <v>ANG</v>
      </c>
      <c r="C9" s="2"/>
      <c r="D9" s="8">
        <v>50100</v>
      </c>
      <c r="E9" s="2" t="s">
        <v>33</v>
      </c>
      <c r="F9" s="3">
        <v>1</v>
      </c>
      <c r="G9" s="3">
        <v>1</v>
      </c>
      <c r="H9" s="3">
        <v>1</v>
      </c>
      <c r="I9" s="3">
        <v>1</v>
      </c>
      <c r="J9" s="2"/>
      <c r="K9" s="2" t="s">
        <v>34</v>
      </c>
      <c r="L9" s="4">
        <v>28043</v>
      </c>
      <c r="M9" s="7">
        <f t="shared" ca="1" si="0"/>
        <v>42.632876712328766</v>
      </c>
      <c r="N9" s="7" t="str">
        <f ca="1">IFERROR(INDEX({"18-25";"26-35";"36-45";"46-55";"55-65"},MATCH($M9,{0;25;35;45;55})),"")</f>
        <v>36-45</v>
      </c>
      <c r="O9" s="2" t="s">
        <v>17</v>
      </c>
      <c r="P9" s="2" t="s">
        <v>22</v>
      </c>
      <c r="Q9" s="8">
        <v>165</v>
      </c>
      <c r="R9" s="14" t="str">
        <f>IFERROR(INDEX(btob,MATCH(Q9,atoa,0)),"")</f>
        <v>CHARGE CLIENTELE PART.2</v>
      </c>
    </row>
    <row r="10" spans="1:19" s="1" customFormat="1" ht="8.25">
      <c r="A10" s="2" t="s">
        <v>14</v>
      </c>
      <c r="B10" s="23" t="str">
        <f>IFERROR(INDEX(cl!B:B,MATCH(D10,cl!A:A,0)),"")</f>
        <v>ANG</v>
      </c>
      <c r="C10" s="2"/>
      <c r="D10" s="8">
        <v>50100</v>
      </c>
      <c r="E10" s="2" t="s">
        <v>35</v>
      </c>
      <c r="F10" s="3">
        <v>1</v>
      </c>
      <c r="G10" s="3">
        <v>1</v>
      </c>
      <c r="H10" s="3">
        <v>1</v>
      </c>
      <c r="I10" s="3">
        <v>1</v>
      </c>
      <c r="J10" s="2"/>
      <c r="K10" s="2" t="s">
        <v>36</v>
      </c>
      <c r="L10" s="4">
        <v>28411</v>
      </c>
      <c r="M10" s="7">
        <f t="shared" ca="1" si="0"/>
        <v>41.624657534246573</v>
      </c>
      <c r="N10" s="7" t="str">
        <f ca="1">IFERROR(INDEX({"18-25";"26-35";"36-45";"46-55";"55-65"},MATCH($M10,{0;25;35;45;55})),"")</f>
        <v>36-45</v>
      </c>
      <c r="O10" s="2" t="s">
        <v>21</v>
      </c>
      <c r="P10" s="2" t="s">
        <v>18</v>
      </c>
      <c r="Q10" s="8">
        <v>119</v>
      </c>
      <c r="R10" s="14" t="str">
        <f>IFERROR(INDEX(btob,MATCH(Q10,atoa,0)),"")</f>
        <v>DIRECTEUR DE CAISSE 3</v>
      </c>
    </row>
    <row r="11" spans="1:19" s="1" customFormat="1" ht="8.25">
      <c r="A11" s="2" t="s">
        <v>14</v>
      </c>
      <c r="B11" s="23" t="str">
        <f>IFERROR(INDEX(cl!B:B,MATCH(D11,cl!A:A,0)),"")</f>
        <v>ANG</v>
      </c>
      <c r="C11" s="2"/>
      <c r="D11" s="8">
        <v>50200</v>
      </c>
      <c r="E11" s="2" t="s">
        <v>37</v>
      </c>
      <c r="F11" s="3">
        <v>1</v>
      </c>
      <c r="G11" s="3">
        <v>1</v>
      </c>
      <c r="H11" s="3">
        <v>1</v>
      </c>
      <c r="I11" s="3">
        <v>1</v>
      </c>
      <c r="J11" s="2"/>
      <c r="K11" s="2" t="s">
        <v>38</v>
      </c>
      <c r="L11" s="4">
        <v>28433</v>
      </c>
      <c r="M11" s="7">
        <f t="shared" ca="1" si="0"/>
        <v>41.564383561643837</v>
      </c>
      <c r="N11" s="7" t="str">
        <f ca="1">IFERROR(INDEX({"18-25";"26-35";"36-45";"46-55";"55-65"},MATCH($M11,{0;25;35;45;55})),"")</f>
        <v>36-45</v>
      </c>
      <c r="O11" s="2" t="s">
        <v>17</v>
      </c>
      <c r="P11" s="2" t="s">
        <v>18</v>
      </c>
      <c r="Q11" s="8">
        <v>119</v>
      </c>
      <c r="R11" s="14" t="str">
        <f>IFERROR(INDEX(btob,MATCH(Q11,atoa,0)),"")</f>
        <v>DIRECTEUR DE CAISSE 3</v>
      </c>
    </row>
    <row r="12" spans="1:19" s="1" customFormat="1" ht="8.25">
      <c r="A12" s="2" t="s">
        <v>14</v>
      </c>
      <c r="B12" s="23" t="str">
        <f>IFERROR(INDEX(cl!B:B,MATCH(D12,cl!A:A,0)),"")</f>
        <v>ANG</v>
      </c>
      <c r="C12" s="2"/>
      <c r="D12" s="8">
        <v>50200</v>
      </c>
      <c r="E12" s="2" t="s">
        <v>39</v>
      </c>
      <c r="F12" s="3">
        <v>1</v>
      </c>
      <c r="G12" s="3">
        <v>1</v>
      </c>
      <c r="H12" s="3">
        <v>1</v>
      </c>
      <c r="I12" s="3">
        <v>1</v>
      </c>
      <c r="J12" s="2"/>
      <c r="K12" s="2" t="s">
        <v>40</v>
      </c>
      <c r="L12" s="4">
        <v>28236</v>
      </c>
      <c r="M12" s="7">
        <f t="shared" ca="1" si="0"/>
        <v>42.104109589041094</v>
      </c>
      <c r="N12" s="7" t="str">
        <f ca="1">IFERROR(INDEX({"18-25";"26-35";"36-45";"46-55";"55-65"},MATCH($M12,{0;25;35;45;55})),"")</f>
        <v>36-45</v>
      </c>
      <c r="O12" s="2" t="s">
        <v>21</v>
      </c>
      <c r="P12" s="2" t="s">
        <v>22</v>
      </c>
      <c r="Q12" s="8">
        <v>105</v>
      </c>
      <c r="R12" s="14" t="str">
        <f>IFERROR(INDEX(btob,MATCH(Q12,atoa,0)),"")</f>
        <v>CHARGE CLIENTELE PART.1</v>
      </c>
    </row>
    <row r="13" spans="1:19" s="1" customFormat="1" ht="8.25">
      <c r="A13" s="2" t="s">
        <v>14</v>
      </c>
      <c r="B13" s="23" t="str">
        <f>IFERROR(INDEX(cl!B:B,MATCH(D13,cl!A:A,0)),"")</f>
        <v>ANG</v>
      </c>
      <c r="C13" s="2"/>
      <c r="D13" s="8">
        <v>50200</v>
      </c>
      <c r="E13" s="2" t="s">
        <v>41</v>
      </c>
      <c r="F13" s="3">
        <v>1</v>
      </c>
      <c r="G13" s="3">
        <v>1</v>
      </c>
      <c r="H13" s="3">
        <v>0.86419999999999997</v>
      </c>
      <c r="I13" s="3">
        <v>0.86419999999999997</v>
      </c>
      <c r="J13" s="2" t="s">
        <v>42</v>
      </c>
      <c r="K13" s="2" t="s">
        <v>43</v>
      </c>
      <c r="L13" s="4">
        <v>25497</v>
      </c>
      <c r="M13" s="7">
        <f t="shared" ca="1" si="0"/>
        <v>49.608219178082194</v>
      </c>
      <c r="N13" s="7" t="str">
        <f ca="1">IFERROR(INDEX({"18-25";"26-35";"36-45";"46-55";"55-65"},MATCH($M13,{0;25;35;45;55})),"")</f>
        <v>46-55</v>
      </c>
      <c r="O13" s="2" t="s">
        <v>21</v>
      </c>
      <c r="P13" s="2" t="s">
        <v>18</v>
      </c>
      <c r="Q13" s="8">
        <v>165</v>
      </c>
      <c r="R13" s="14" t="str">
        <f>IFERROR(INDEX(btob,MATCH(Q13,atoa,0)),"")</f>
        <v>CHARGE CLIENTELE PART.2</v>
      </c>
    </row>
    <row r="14" spans="1:19" s="1" customFormat="1" ht="8.25">
      <c r="A14" s="2" t="s">
        <v>14</v>
      </c>
      <c r="B14" s="23" t="str">
        <f>IFERROR(INDEX(cl!B:B,MATCH(D14,cl!A:A,0)),"")</f>
        <v>ANG</v>
      </c>
      <c r="C14" s="2"/>
      <c r="D14" s="8">
        <v>50200</v>
      </c>
      <c r="E14" s="2" t="s">
        <v>44</v>
      </c>
      <c r="F14" s="3">
        <v>1</v>
      </c>
      <c r="G14" s="3">
        <v>1</v>
      </c>
      <c r="H14" s="3">
        <v>1</v>
      </c>
      <c r="I14" s="3">
        <v>1</v>
      </c>
      <c r="J14" s="2"/>
      <c r="K14" s="2" t="s">
        <v>45</v>
      </c>
      <c r="L14" s="4">
        <v>28674</v>
      </c>
      <c r="M14" s="7">
        <f t="shared" ca="1" si="0"/>
        <v>40.904109589041099</v>
      </c>
      <c r="N14" s="7" t="str">
        <f ca="1">IFERROR(INDEX({"18-25";"26-35";"36-45";"46-55";"55-65"},MATCH($M14,{0;25;35;45;55})),"")</f>
        <v>36-45</v>
      </c>
      <c r="O14" s="2" t="s">
        <v>21</v>
      </c>
      <c r="P14" s="2" t="s">
        <v>22</v>
      </c>
      <c r="Q14" s="8">
        <v>105</v>
      </c>
      <c r="R14" s="14" t="str">
        <f>IFERROR(INDEX(btob,MATCH(Q14,atoa,0)),"")</f>
        <v>CHARGE CLIENTELE PART.1</v>
      </c>
    </row>
    <row r="15" spans="1:19" s="1" customFormat="1" ht="8.25">
      <c r="A15" s="2" t="s">
        <v>14</v>
      </c>
      <c r="B15" s="23" t="str">
        <f>IFERROR(INDEX(cl!B:B,MATCH(D15,cl!A:A,0)),"")</f>
        <v>ANG</v>
      </c>
      <c r="C15" s="2"/>
      <c r="D15" s="8">
        <v>50200</v>
      </c>
      <c r="E15" s="2" t="s">
        <v>46</v>
      </c>
      <c r="F15" s="3">
        <v>1</v>
      </c>
      <c r="G15" s="3">
        <v>1</v>
      </c>
      <c r="H15" s="3">
        <v>1</v>
      </c>
      <c r="I15" s="3">
        <v>1</v>
      </c>
      <c r="J15" s="2"/>
      <c r="K15" s="2" t="s">
        <v>47</v>
      </c>
      <c r="L15" s="4">
        <v>22617</v>
      </c>
      <c r="M15" s="7">
        <f t="shared" ca="1" si="0"/>
        <v>57.4986301369863</v>
      </c>
      <c r="N15" s="7" t="str">
        <f ca="1">IFERROR(INDEX({"18-25";"26-35";"36-45";"46-55";"55-65"},MATCH($M15,{0;25;35;45;55})),"")</f>
        <v>55-65</v>
      </c>
      <c r="O15" s="2" t="s">
        <v>17</v>
      </c>
      <c r="P15" s="2" t="s">
        <v>22</v>
      </c>
      <c r="Q15" s="8">
        <v>165</v>
      </c>
      <c r="R15" s="14" t="str">
        <f>IFERROR(INDEX(btob,MATCH(Q15,atoa,0)),"")</f>
        <v>CHARGE CLIENTELE PART.2</v>
      </c>
    </row>
    <row r="16" spans="1:19" s="1" customFormat="1" ht="8.25">
      <c r="A16" s="2" t="s">
        <v>14</v>
      </c>
      <c r="B16" s="23" t="str">
        <f>IFERROR(INDEX(cl!B:B,MATCH(D16,cl!A:A,0)),"")</f>
        <v>ANG</v>
      </c>
      <c r="C16" s="2"/>
      <c r="D16" s="8">
        <v>50200</v>
      </c>
      <c r="E16" s="2" t="s">
        <v>48</v>
      </c>
      <c r="F16" s="3">
        <v>1</v>
      </c>
      <c r="G16" s="3">
        <v>1</v>
      </c>
      <c r="H16" s="3">
        <v>1</v>
      </c>
      <c r="I16" s="3">
        <v>1</v>
      </c>
      <c r="J16" s="2"/>
      <c r="K16" s="2" t="s">
        <v>49</v>
      </c>
      <c r="L16" s="4">
        <v>30285</v>
      </c>
      <c r="M16" s="7">
        <f t="shared" ca="1" si="0"/>
        <v>36.490410958904107</v>
      </c>
      <c r="N16" s="7" t="str">
        <f ca="1">IFERROR(INDEX({"18-25";"26-35";"36-45";"46-55";"55-65"},MATCH($M16,{0;25;35;45;55})),"")</f>
        <v>36-45</v>
      </c>
      <c r="O16" s="2" t="s">
        <v>21</v>
      </c>
      <c r="P16" s="2" t="s">
        <v>22</v>
      </c>
      <c r="Q16" s="8">
        <v>105</v>
      </c>
      <c r="R16" s="14" t="str">
        <f>IFERROR(INDEX(btob,MATCH(Q16,atoa,0)),"")</f>
        <v>CHARGE CLIENTELE PART.1</v>
      </c>
    </row>
    <row r="17" spans="1:18" s="1" customFormat="1" ht="8.25">
      <c r="A17" s="2" t="s">
        <v>14</v>
      </c>
      <c r="B17" s="23" t="str">
        <f>IFERROR(INDEX(cl!B:B,MATCH(D17,cl!A:A,0)),"")</f>
        <v>ANG</v>
      </c>
      <c r="C17" s="2"/>
      <c r="D17" s="8">
        <v>50200</v>
      </c>
      <c r="E17" s="2" t="s">
        <v>50</v>
      </c>
      <c r="F17" s="3">
        <v>1</v>
      </c>
      <c r="G17" s="3">
        <v>1</v>
      </c>
      <c r="H17" s="3">
        <v>1</v>
      </c>
      <c r="I17" s="3">
        <v>1</v>
      </c>
      <c r="J17" s="2"/>
      <c r="K17" s="2" t="s">
        <v>51</v>
      </c>
      <c r="L17" s="4">
        <v>33709</v>
      </c>
      <c r="M17" s="7">
        <f t="shared" ca="1" si="0"/>
        <v>27.109589041095891</v>
      </c>
      <c r="N17" s="7" t="str">
        <f ca="1">IFERROR(INDEX({"18-25";"26-35";"36-45";"46-55";"55-65"},MATCH($M17,{0;25;35;45;55})),"")</f>
        <v>26-35</v>
      </c>
      <c r="O17" s="2" t="s">
        <v>21</v>
      </c>
      <c r="P17" s="2" t="s">
        <v>22</v>
      </c>
      <c r="Q17" s="8">
        <v>103</v>
      </c>
      <c r="R17" s="14" t="str">
        <f>IFERROR(INDEX(btob,MATCH(Q17,atoa,0)),"")</f>
        <v>CONSEILLER CLIENT. PART.</v>
      </c>
    </row>
    <row r="18" spans="1:18" s="1" customFormat="1" ht="8.25">
      <c r="A18" s="2" t="s">
        <v>14</v>
      </c>
      <c r="B18" s="23" t="str">
        <f>IFERROR(INDEX(cl!B:B,MATCH(D18,cl!A:A,0)),"")</f>
        <v>ANG</v>
      </c>
      <c r="C18" s="2"/>
      <c r="D18" s="8">
        <v>50300</v>
      </c>
      <c r="E18" s="2" t="s">
        <v>52</v>
      </c>
      <c r="F18" s="3">
        <v>1</v>
      </c>
      <c r="G18" s="3">
        <v>1</v>
      </c>
      <c r="H18" s="3">
        <v>1</v>
      </c>
      <c r="I18" s="3">
        <v>1</v>
      </c>
      <c r="J18" s="2"/>
      <c r="K18" s="2" t="s">
        <v>53</v>
      </c>
      <c r="L18" s="4">
        <v>27723</v>
      </c>
      <c r="M18" s="7">
        <f t="shared" ca="1" si="0"/>
        <v>43.509589041095893</v>
      </c>
      <c r="N18" s="7" t="str">
        <f ca="1">IFERROR(INDEX({"18-25";"26-35";"36-45";"46-55";"55-65"},MATCH($M18,{0;25;35;45;55})),"")</f>
        <v>36-45</v>
      </c>
      <c r="O18" s="2" t="s">
        <v>21</v>
      </c>
      <c r="P18" s="2" t="s">
        <v>22</v>
      </c>
      <c r="Q18" s="8">
        <v>105</v>
      </c>
      <c r="R18" s="14" t="str">
        <f>IFERROR(INDEX(btob,MATCH(Q18,atoa,0)),"")</f>
        <v>CHARGE CLIENTELE PART.1</v>
      </c>
    </row>
    <row r="19" spans="1:18" s="1" customFormat="1" ht="8.25">
      <c r="A19" s="2" t="s">
        <v>14</v>
      </c>
      <c r="B19" s="23" t="str">
        <f>IFERROR(INDEX(cl!B:B,MATCH(D19,cl!A:A,0)),"")</f>
        <v>ANG</v>
      </c>
      <c r="C19" s="2"/>
      <c r="D19" s="8">
        <v>50300</v>
      </c>
      <c r="E19" s="2" t="s">
        <v>54</v>
      </c>
      <c r="F19" s="3">
        <v>1</v>
      </c>
      <c r="G19" s="3">
        <v>1</v>
      </c>
      <c r="H19" s="3">
        <v>1</v>
      </c>
      <c r="I19" s="3">
        <v>1</v>
      </c>
      <c r="J19" s="2"/>
      <c r="K19" s="2" t="s">
        <v>55</v>
      </c>
      <c r="L19" s="4">
        <v>33652</v>
      </c>
      <c r="M19" s="7">
        <f t="shared" ca="1" si="0"/>
        <v>27.265753424657536</v>
      </c>
      <c r="N19" s="7" t="str">
        <f ca="1">IFERROR(INDEX({"18-25";"26-35";"36-45";"46-55";"55-65"},MATCH($M19,{0;25;35;45;55})),"")</f>
        <v>26-35</v>
      </c>
      <c r="O19" s="2" t="s">
        <v>21</v>
      </c>
      <c r="P19" s="2" t="s">
        <v>22</v>
      </c>
      <c r="Q19" s="8">
        <v>103</v>
      </c>
      <c r="R19" s="14" t="str">
        <f>IFERROR(INDEX(btob,MATCH(Q19,atoa,0)),"")</f>
        <v>CONSEILLER CLIENT. PART.</v>
      </c>
    </row>
    <row r="20" spans="1:18" s="1" customFormat="1" ht="8.25">
      <c r="A20" s="2" t="s">
        <v>14</v>
      </c>
      <c r="B20" s="23" t="str">
        <f>IFERROR(INDEX(cl!B:B,MATCH(D20,cl!A:A,0)),"")</f>
        <v>ANG</v>
      </c>
      <c r="C20" s="2"/>
      <c r="D20" s="8">
        <v>50300</v>
      </c>
      <c r="E20" s="2" t="s">
        <v>56</v>
      </c>
      <c r="F20" s="3">
        <v>1</v>
      </c>
      <c r="G20" s="3">
        <v>1</v>
      </c>
      <c r="H20" s="3">
        <v>1</v>
      </c>
      <c r="I20" s="3">
        <v>1</v>
      </c>
      <c r="J20" s="2"/>
      <c r="K20" s="2" t="s">
        <v>57</v>
      </c>
      <c r="L20" s="4">
        <v>27180</v>
      </c>
      <c r="M20" s="7">
        <f t="shared" ca="1" si="0"/>
        <v>44.9972602739726</v>
      </c>
      <c r="N20" s="7" t="str">
        <f ca="1">IFERROR(INDEX({"18-25";"26-35";"36-45";"46-55";"55-65"},MATCH($M20,{0;25;35;45;55})),"")</f>
        <v>36-45</v>
      </c>
      <c r="O20" s="2" t="s">
        <v>21</v>
      </c>
      <c r="P20" s="2" t="s">
        <v>22</v>
      </c>
      <c r="Q20" s="8">
        <v>165</v>
      </c>
      <c r="R20" s="14" t="str">
        <f>IFERROR(INDEX(btob,MATCH(Q20,atoa,0)),"")</f>
        <v>CHARGE CLIENTELE PART.2</v>
      </c>
    </row>
    <row r="21" spans="1:18" s="1" customFormat="1" ht="8.25">
      <c r="A21" s="2" t="s">
        <v>14</v>
      </c>
      <c r="B21" s="23" t="str">
        <f>IFERROR(INDEX(cl!B:B,MATCH(D21,cl!A:A,0)),"")</f>
        <v>ANG</v>
      </c>
      <c r="C21" s="2"/>
      <c r="D21" s="8">
        <v>50300</v>
      </c>
      <c r="E21" s="2" t="s">
        <v>58</v>
      </c>
      <c r="F21" s="3">
        <v>1</v>
      </c>
      <c r="G21" s="3">
        <v>1</v>
      </c>
      <c r="H21" s="3">
        <v>1</v>
      </c>
      <c r="I21" s="3">
        <v>1</v>
      </c>
      <c r="J21" s="2"/>
      <c r="K21" s="2" t="s">
        <v>59</v>
      </c>
      <c r="L21" s="4">
        <v>32894</v>
      </c>
      <c r="M21" s="7">
        <f t="shared" ca="1" si="0"/>
        <v>29.342465753424658</v>
      </c>
      <c r="N21" s="7" t="str">
        <f ca="1">IFERROR(INDEX({"18-25";"26-35";"36-45";"46-55";"55-65"},MATCH($M21,{0;25;35;45;55})),"")</f>
        <v>26-35</v>
      </c>
      <c r="O21" s="2" t="s">
        <v>21</v>
      </c>
      <c r="P21" s="2" t="s">
        <v>22</v>
      </c>
      <c r="Q21" s="8">
        <v>112</v>
      </c>
      <c r="R21" s="14" t="str">
        <f>IFERROR(INDEX(btob,MATCH(Q21,atoa,0)),"")</f>
        <v>CHARGE D'ANIMATION 2</v>
      </c>
    </row>
    <row r="22" spans="1:18" s="1" customFormat="1" ht="8.25">
      <c r="A22" s="2" t="s">
        <v>14</v>
      </c>
      <c r="B22" s="23" t="str">
        <f>IFERROR(INDEX(cl!B:B,MATCH(D22,cl!A:A,0)),"")</f>
        <v>ANG</v>
      </c>
      <c r="C22" s="2"/>
      <c r="D22" s="8">
        <v>50300</v>
      </c>
      <c r="E22" s="2" t="s">
        <v>60</v>
      </c>
      <c r="F22" s="3">
        <v>1</v>
      </c>
      <c r="G22" s="3">
        <v>1</v>
      </c>
      <c r="H22" s="3">
        <v>0.5</v>
      </c>
      <c r="I22" s="3">
        <v>0.5</v>
      </c>
      <c r="J22" s="2" t="s">
        <v>42</v>
      </c>
      <c r="K22" s="2" t="s">
        <v>61</v>
      </c>
      <c r="L22" s="4">
        <v>22963</v>
      </c>
      <c r="M22" s="7">
        <f t="shared" ca="1" si="0"/>
        <v>56.550684931506851</v>
      </c>
      <c r="N22" s="7" t="str">
        <f ca="1">IFERROR(INDEX({"18-25";"26-35";"36-45";"46-55";"55-65"},MATCH($M22,{0;25;35;45;55})),"")</f>
        <v>55-65</v>
      </c>
      <c r="O22" s="2" t="s">
        <v>17</v>
      </c>
      <c r="P22" s="2" t="s">
        <v>18</v>
      </c>
      <c r="Q22" s="8">
        <v>121</v>
      </c>
      <c r="R22" s="14" t="str">
        <f>IFERROR(INDEX(btob,MATCH(Q22,atoa,0)),"")</f>
        <v>DIRECTEUR DE CAISSE 4</v>
      </c>
    </row>
    <row r="23" spans="1:18" s="1" customFormat="1" ht="8.25">
      <c r="A23" s="2" t="s">
        <v>14</v>
      </c>
      <c r="B23" s="23" t="str">
        <f>IFERROR(INDEX(cl!B:B,MATCH(D23,cl!A:A,0)),"")</f>
        <v>ANG</v>
      </c>
      <c r="C23" s="2"/>
      <c r="D23" s="8">
        <v>50300</v>
      </c>
      <c r="E23" s="2" t="s">
        <v>62</v>
      </c>
      <c r="F23" s="3">
        <v>1</v>
      </c>
      <c r="G23" s="3">
        <v>1</v>
      </c>
      <c r="H23" s="3">
        <v>0.9</v>
      </c>
      <c r="I23" s="3">
        <v>0.9</v>
      </c>
      <c r="J23" s="2" t="s">
        <v>42</v>
      </c>
      <c r="K23" s="2" t="s">
        <v>63</v>
      </c>
      <c r="L23" s="4">
        <v>26719</v>
      </c>
      <c r="M23" s="7">
        <f t="shared" ca="1" si="0"/>
        <v>46.260273972602739</v>
      </c>
      <c r="N23" s="7" t="str">
        <f ca="1">IFERROR(INDEX({"18-25";"26-35";"36-45";"46-55";"55-65"},MATCH($M23,{0;25;35;45;55})),"")</f>
        <v>46-55</v>
      </c>
      <c r="O23" s="2" t="s">
        <v>21</v>
      </c>
      <c r="P23" s="2" t="s">
        <v>22</v>
      </c>
      <c r="Q23" s="8">
        <v>165</v>
      </c>
      <c r="R23" s="14" t="str">
        <f>IFERROR(INDEX(btob,MATCH(Q23,atoa,0)),"")</f>
        <v>CHARGE CLIENTELE PART.2</v>
      </c>
    </row>
    <row r="24" spans="1:18" s="1" customFormat="1" ht="8.25">
      <c r="A24" s="2" t="s">
        <v>14</v>
      </c>
      <c r="B24" s="23" t="str">
        <f>IFERROR(INDEX(cl!B:B,MATCH(D24,cl!A:A,0)),"")</f>
        <v>ANG</v>
      </c>
      <c r="C24" s="2"/>
      <c r="D24" s="8">
        <v>50300</v>
      </c>
      <c r="E24" s="2" t="s">
        <v>64</v>
      </c>
      <c r="F24" s="3">
        <v>1</v>
      </c>
      <c r="G24" s="3">
        <v>1</v>
      </c>
      <c r="H24" s="3">
        <v>1</v>
      </c>
      <c r="I24" s="3">
        <v>1</v>
      </c>
      <c r="J24" s="2"/>
      <c r="K24" s="2" t="s">
        <v>65</v>
      </c>
      <c r="L24" s="4">
        <v>29257</v>
      </c>
      <c r="M24" s="7">
        <f t="shared" ca="1" si="0"/>
        <v>39.30684931506849</v>
      </c>
      <c r="N24" s="7" t="str">
        <f ca="1">IFERROR(INDEX({"18-25";"26-35";"36-45";"46-55";"55-65"},MATCH($M24,{0;25;35;45;55})),"")</f>
        <v>36-45</v>
      </c>
      <c r="O24" s="2" t="s">
        <v>21</v>
      </c>
      <c r="P24" s="2" t="s">
        <v>22</v>
      </c>
      <c r="Q24" s="8">
        <v>165</v>
      </c>
      <c r="R24" s="14" t="str">
        <f>IFERROR(INDEX(btob,MATCH(Q24,atoa,0)),"")</f>
        <v>CHARGE CLIENTELE PART.2</v>
      </c>
    </row>
    <row r="25" spans="1:18" s="1" customFormat="1" ht="8.25">
      <c r="A25" s="2" t="s">
        <v>14</v>
      </c>
      <c r="B25" s="23" t="str">
        <f>IFERROR(INDEX(cl!B:B,MATCH(D25,cl!A:A,0)),"")</f>
        <v>ANG</v>
      </c>
      <c r="C25" s="2"/>
      <c r="D25" s="8">
        <v>50500</v>
      </c>
      <c r="E25" s="2" t="s">
        <v>66</v>
      </c>
      <c r="F25" s="3">
        <v>1</v>
      </c>
      <c r="G25" s="3">
        <v>1</v>
      </c>
      <c r="H25" s="3">
        <v>1</v>
      </c>
      <c r="I25" s="3">
        <v>1</v>
      </c>
      <c r="J25" s="2"/>
      <c r="K25" s="2" t="s">
        <v>67</v>
      </c>
      <c r="L25" s="4">
        <v>29611</v>
      </c>
      <c r="M25" s="7">
        <f t="shared" ca="1" si="0"/>
        <v>38.336986301369862</v>
      </c>
      <c r="N25" s="7" t="str">
        <f ca="1">IFERROR(INDEX({"18-25";"26-35";"36-45";"46-55";"55-65"},MATCH($M25,{0;25;35;45;55})),"")</f>
        <v>36-45</v>
      </c>
      <c r="O25" s="2" t="s">
        <v>21</v>
      </c>
      <c r="P25" s="2" t="s">
        <v>18</v>
      </c>
      <c r="Q25" s="8">
        <v>115</v>
      </c>
      <c r="R25" s="14" t="str">
        <f>IFERROR(INDEX(btob,MATCH(Q25,atoa,0)),"")</f>
        <v>DIRECTEUR DE CAISSE 1</v>
      </c>
    </row>
    <row r="26" spans="1:18" s="1" customFormat="1" ht="8.25">
      <c r="A26" s="2" t="s">
        <v>14</v>
      </c>
      <c r="B26" s="23" t="str">
        <f>IFERROR(INDEX(cl!B:B,MATCH(D26,cl!A:A,0)),"")</f>
        <v>ANG</v>
      </c>
      <c r="C26" s="2"/>
      <c r="D26" s="8">
        <v>50500</v>
      </c>
      <c r="E26" s="2" t="s">
        <v>68</v>
      </c>
      <c r="F26" s="3">
        <v>1</v>
      </c>
      <c r="G26" s="3">
        <v>1</v>
      </c>
      <c r="H26" s="3">
        <v>1</v>
      </c>
      <c r="I26" s="3">
        <v>1</v>
      </c>
      <c r="J26" s="2"/>
      <c r="K26" s="2" t="s">
        <v>69</v>
      </c>
      <c r="L26" s="4">
        <v>27310</v>
      </c>
      <c r="M26" s="7">
        <f t="shared" ca="1" si="0"/>
        <v>44.641095890410959</v>
      </c>
      <c r="N26" s="7" t="str">
        <f ca="1">IFERROR(INDEX({"18-25";"26-35";"36-45";"46-55";"55-65"},MATCH($M26,{0;25;35;45;55})),"")</f>
        <v>36-45</v>
      </c>
      <c r="O26" s="2" t="s">
        <v>21</v>
      </c>
      <c r="P26" s="2" t="s">
        <v>22</v>
      </c>
      <c r="Q26" s="8">
        <v>165</v>
      </c>
      <c r="R26" s="14" t="str">
        <f>IFERROR(INDEX(btob,MATCH(Q26,atoa,0)),"")</f>
        <v>CHARGE CLIENTELE PART.2</v>
      </c>
    </row>
    <row r="27" spans="1:18" s="1" customFormat="1" ht="8.25">
      <c r="A27" s="2" t="s">
        <v>14</v>
      </c>
      <c r="B27" s="23" t="str">
        <f>IFERROR(INDEX(cl!B:B,MATCH(D27,cl!A:A,0)),"")</f>
        <v>ANG</v>
      </c>
      <c r="C27" s="2"/>
      <c r="D27" s="8">
        <v>50500</v>
      </c>
      <c r="E27" s="2" t="s">
        <v>70</v>
      </c>
      <c r="F27" s="3">
        <v>1</v>
      </c>
      <c r="G27" s="3">
        <v>1</v>
      </c>
      <c r="H27" s="3">
        <v>1</v>
      </c>
      <c r="I27" s="3">
        <v>1</v>
      </c>
      <c r="J27" s="2"/>
      <c r="K27" s="2" t="s">
        <v>71</v>
      </c>
      <c r="L27" s="4">
        <v>28493</v>
      </c>
      <c r="M27" s="7">
        <f t="shared" ca="1" si="0"/>
        <v>41.4</v>
      </c>
      <c r="N27" s="7" t="str">
        <f ca="1">IFERROR(INDEX({"18-25";"26-35";"36-45";"46-55";"55-65"},MATCH($M27,{0;25;35;45;55})),"")</f>
        <v>36-45</v>
      </c>
      <c r="O27" s="2" t="s">
        <v>21</v>
      </c>
      <c r="P27" s="2" t="s">
        <v>22</v>
      </c>
      <c r="Q27" s="8">
        <v>105</v>
      </c>
      <c r="R27" s="14" t="str">
        <f>IFERROR(INDEX(btob,MATCH(Q27,atoa,0)),"")</f>
        <v>CHARGE CLIENTELE PART.1</v>
      </c>
    </row>
    <row r="28" spans="1:18" s="1" customFormat="1" ht="8.25">
      <c r="A28" s="2" t="s">
        <v>14</v>
      </c>
      <c r="B28" s="23" t="str">
        <f>IFERROR(INDEX(cl!B:B,MATCH(D28,cl!A:A,0)),"")</f>
        <v>ANG</v>
      </c>
      <c r="C28" s="2"/>
      <c r="D28" s="8">
        <v>50500</v>
      </c>
      <c r="E28" s="2" t="s">
        <v>72</v>
      </c>
      <c r="F28" s="3">
        <v>1</v>
      </c>
      <c r="G28" s="3">
        <v>1</v>
      </c>
      <c r="H28" s="3">
        <v>1</v>
      </c>
      <c r="I28" s="3">
        <v>1</v>
      </c>
      <c r="J28" s="2"/>
      <c r="K28" s="2" t="s">
        <v>73</v>
      </c>
      <c r="L28" s="4">
        <v>32485</v>
      </c>
      <c r="M28" s="7">
        <f t="shared" ca="1" si="0"/>
        <v>30.463013698630139</v>
      </c>
      <c r="N28" s="7" t="str">
        <f ca="1">IFERROR(INDEX({"18-25";"26-35";"36-45";"46-55";"55-65"},MATCH($M28,{0;25;35;45;55})),"")</f>
        <v>26-35</v>
      </c>
      <c r="O28" s="2" t="s">
        <v>17</v>
      </c>
      <c r="P28" s="2" t="s">
        <v>22</v>
      </c>
      <c r="Q28" s="8">
        <v>103</v>
      </c>
      <c r="R28" s="14" t="str">
        <f>IFERROR(INDEX(btob,MATCH(Q28,atoa,0)),"")</f>
        <v>CONSEILLER CLIENT. PART.</v>
      </c>
    </row>
    <row r="29" spans="1:18" s="1" customFormat="1" ht="8.25">
      <c r="A29" s="2" t="s">
        <v>14</v>
      </c>
      <c r="B29" s="23" t="str">
        <f>IFERROR(INDEX(cl!B:B,MATCH(D29,cl!A:A,0)),"")</f>
        <v>ANG</v>
      </c>
      <c r="C29" s="2"/>
      <c r="D29" s="8">
        <v>50500</v>
      </c>
      <c r="E29" s="2" t="s">
        <v>74</v>
      </c>
      <c r="F29" s="3">
        <v>1</v>
      </c>
      <c r="G29" s="3">
        <v>1</v>
      </c>
      <c r="H29" s="3">
        <v>1</v>
      </c>
      <c r="I29" s="3">
        <v>1</v>
      </c>
      <c r="J29" s="2"/>
      <c r="K29" s="2" t="s">
        <v>75</v>
      </c>
      <c r="L29" s="4">
        <v>21282</v>
      </c>
      <c r="M29" s="7">
        <f t="shared" ca="1" si="0"/>
        <v>61.156164383561645</v>
      </c>
      <c r="N29" s="7" t="str">
        <f ca="1">IFERROR(INDEX({"18-25";"26-35";"36-45";"46-55";"55-65"},MATCH($M29,{0;25;35;45;55})),"")</f>
        <v>55-65</v>
      </c>
      <c r="O29" s="2" t="s">
        <v>17</v>
      </c>
      <c r="P29" s="2" t="s">
        <v>22</v>
      </c>
      <c r="Q29" s="8">
        <v>105</v>
      </c>
      <c r="R29" s="14" t="str">
        <f>IFERROR(INDEX(btob,MATCH(Q29,atoa,0)),"")</f>
        <v>CHARGE CLIENTELE PART.1</v>
      </c>
    </row>
    <row r="30" spans="1:18" s="1" customFormat="1" ht="8.25">
      <c r="A30" s="2" t="s">
        <v>14</v>
      </c>
      <c r="B30" s="23" t="str">
        <f>IFERROR(INDEX(cl!B:B,MATCH(D30,cl!A:A,0)),"")</f>
        <v>ANG</v>
      </c>
      <c r="C30" s="2"/>
      <c r="D30" s="8">
        <v>50600</v>
      </c>
      <c r="E30" s="2" t="s">
        <v>76</v>
      </c>
      <c r="F30" s="3">
        <v>1</v>
      </c>
      <c r="G30" s="3">
        <v>1</v>
      </c>
      <c r="H30" s="3">
        <v>0.77849999999999997</v>
      </c>
      <c r="I30" s="3">
        <v>0.77849999999999997</v>
      </c>
      <c r="J30" s="2" t="s">
        <v>42</v>
      </c>
      <c r="K30" s="2" t="s">
        <v>77</v>
      </c>
      <c r="L30" s="4">
        <v>30318</v>
      </c>
      <c r="M30" s="7">
        <f t="shared" ca="1" si="0"/>
        <v>36.4</v>
      </c>
      <c r="N30" s="7" t="str">
        <f ca="1">IFERROR(INDEX({"18-25";"26-35";"36-45";"46-55";"55-65"},MATCH($M30,{0;25;35;45;55})),"")</f>
        <v>36-45</v>
      </c>
      <c r="O30" s="2" t="s">
        <v>21</v>
      </c>
      <c r="P30" s="2" t="s">
        <v>22</v>
      </c>
      <c r="Q30" s="8">
        <v>165</v>
      </c>
      <c r="R30" s="14" t="str">
        <f>IFERROR(INDEX(btob,MATCH(Q30,atoa,0)),"")</f>
        <v>CHARGE CLIENTELE PART.2</v>
      </c>
    </row>
    <row r="31" spans="1:18" s="1" customFormat="1" ht="8.25">
      <c r="A31" s="2" t="s">
        <v>14</v>
      </c>
      <c r="B31" s="23" t="str">
        <f>IFERROR(INDEX(cl!B:B,MATCH(D31,cl!A:A,0)),"")</f>
        <v>ANG</v>
      </c>
      <c r="C31" s="2"/>
      <c r="D31" s="8">
        <v>50600</v>
      </c>
      <c r="E31" s="2" t="s">
        <v>78</v>
      </c>
      <c r="F31" s="3">
        <v>1</v>
      </c>
      <c r="G31" s="3">
        <v>1</v>
      </c>
      <c r="H31" s="3">
        <v>1</v>
      </c>
      <c r="I31" s="3">
        <v>1</v>
      </c>
      <c r="J31" s="2"/>
      <c r="K31" s="2" t="s">
        <v>79</v>
      </c>
      <c r="L31" s="4">
        <v>29769</v>
      </c>
      <c r="M31" s="7">
        <f t="shared" ca="1" si="0"/>
        <v>37.904109589041099</v>
      </c>
      <c r="N31" s="7" t="str">
        <f ca="1">IFERROR(INDEX({"18-25";"26-35";"36-45";"46-55";"55-65"},MATCH($M31,{0;25;35;45;55})),"")</f>
        <v>36-45</v>
      </c>
      <c r="O31" s="2" t="s">
        <v>21</v>
      </c>
      <c r="P31" s="2" t="s">
        <v>22</v>
      </c>
      <c r="Q31" s="8">
        <v>105</v>
      </c>
      <c r="R31" s="14" t="str">
        <f>IFERROR(INDEX(btob,MATCH(Q31,atoa,0)),"")</f>
        <v>CHARGE CLIENTELE PART.1</v>
      </c>
    </row>
    <row r="32" spans="1:18" s="1" customFormat="1" ht="8.25">
      <c r="A32" s="2" t="s">
        <v>14</v>
      </c>
      <c r="B32" s="23" t="str">
        <f>IFERROR(INDEX(cl!B:B,MATCH(D32,cl!A:A,0)),"")</f>
        <v>ANG</v>
      </c>
      <c r="C32" s="2"/>
      <c r="D32" s="8">
        <v>50600</v>
      </c>
      <c r="E32" s="2" t="s">
        <v>80</v>
      </c>
      <c r="F32" s="3">
        <v>1</v>
      </c>
      <c r="G32" s="3">
        <v>1</v>
      </c>
      <c r="H32" s="3">
        <v>1</v>
      </c>
      <c r="I32" s="3">
        <v>1</v>
      </c>
      <c r="J32" s="2"/>
      <c r="K32" s="2" t="s">
        <v>81</v>
      </c>
      <c r="L32" s="4">
        <v>24828</v>
      </c>
      <c r="M32" s="7">
        <f t="shared" ca="1" si="0"/>
        <v>51.441095890410956</v>
      </c>
      <c r="N32" s="7" t="str">
        <f ca="1">IFERROR(INDEX({"18-25";"26-35";"36-45";"46-55";"55-65"},MATCH($M32,{0;25;35;45;55})),"")</f>
        <v>46-55</v>
      </c>
      <c r="O32" s="2" t="s">
        <v>17</v>
      </c>
      <c r="P32" s="2" t="s">
        <v>18</v>
      </c>
      <c r="Q32" s="8">
        <v>180</v>
      </c>
      <c r="R32" s="14" t="str">
        <f>IFERROR(INDEX(btob,MATCH(Q32,atoa,0)),"")</f>
        <v>RESP.CLIENTELE PART.</v>
      </c>
    </row>
    <row r="33" spans="1:18" s="1" customFormat="1" ht="8.25">
      <c r="A33" s="2" t="s">
        <v>14</v>
      </c>
      <c r="B33" s="23" t="str">
        <f>IFERROR(INDEX(cl!B:B,MATCH(D33,cl!A:A,0)),"")</f>
        <v>ANG</v>
      </c>
      <c r="C33" s="2"/>
      <c r="D33" s="8">
        <v>50600</v>
      </c>
      <c r="E33" s="2" t="s">
        <v>82</v>
      </c>
      <c r="F33" s="3">
        <v>1</v>
      </c>
      <c r="G33" s="3">
        <v>1</v>
      </c>
      <c r="H33" s="3">
        <v>1</v>
      </c>
      <c r="I33" s="3">
        <v>1</v>
      </c>
      <c r="J33" s="2"/>
      <c r="K33" s="2" t="s">
        <v>83</v>
      </c>
      <c r="L33" s="4">
        <v>29578</v>
      </c>
      <c r="M33" s="7">
        <f t="shared" ca="1" si="0"/>
        <v>38.42739726027397</v>
      </c>
      <c r="N33" s="7" t="str">
        <f ca="1">IFERROR(INDEX({"18-25";"26-35";"36-45";"46-55";"55-65"},MATCH($M33,{0;25;35;45;55})),"")</f>
        <v>36-45</v>
      </c>
      <c r="O33" s="2" t="s">
        <v>21</v>
      </c>
      <c r="P33" s="2" t="s">
        <v>22</v>
      </c>
      <c r="Q33" s="8">
        <v>105</v>
      </c>
      <c r="R33" s="14" t="str">
        <f>IFERROR(INDEX(btob,MATCH(Q33,atoa,0)),"")</f>
        <v>CHARGE CLIENTELE PART.1</v>
      </c>
    </row>
    <row r="34" spans="1:18" s="1" customFormat="1" ht="8.25">
      <c r="A34" s="2" t="s">
        <v>14</v>
      </c>
      <c r="B34" s="23" t="str">
        <f>IFERROR(INDEX(cl!B:B,MATCH(D34,cl!A:A,0)),"")</f>
        <v>ANG</v>
      </c>
      <c r="C34" s="2"/>
      <c r="D34" s="8">
        <v>50600</v>
      </c>
      <c r="E34" s="2" t="s">
        <v>84</v>
      </c>
      <c r="F34" s="3">
        <v>1</v>
      </c>
      <c r="G34" s="3">
        <v>1</v>
      </c>
      <c r="H34" s="3">
        <v>1</v>
      </c>
      <c r="I34" s="3">
        <v>1</v>
      </c>
      <c r="J34" s="2"/>
      <c r="K34" s="2" t="s">
        <v>85</v>
      </c>
      <c r="L34" s="4">
        <v>26058</v>
      </c>
      <c r="M34" s="7">
        <f t="shared" ca="1" si="0"/>
        <v>48.07123287671233</v>
      </c>
      <c r="N34" s="7" t="str">
        <f ca="1">IFERROR(INDEX({"18-25";"26-35";"36-45";"46-55";"55-65"},MATCH($M34,{0;25;35;45;55})),"")</f>
        <v>46-55</v>
      </c>
      <c r="O34" s="2" t="s">
        <v>17</v>
      </c>
      <c r="P34" s="2" t="s">
        <v>18</v>
      </c>
      <c r="Q34" s="8">
        <v>119</v>
      </c>
      <c r="R34" s="14" t="str">
        <f>IFERROR(INDEX(btob,MATCH(Q34,atoa,0)),"")</f>
        <v>DIRECTEUR DE CAISSE 3</v>
      </c>
    </row>
    <row r="35" spans="1:18" s="1" customFormat="1" ht="8.25">
      <c r="A35" s="2" t="s">
        <v>14</v>
      </c>
      <c r="B35" s="23" t="str">
        <f>IFERROR(INDEX(cl!B:B,MATCH(D35,cl!A:A,0)),"")</f>
        <v>ANG</v>
      </c>
      <c r="C35" s="2"/>
      <c r="D35" s="8">
        <v>50600</v>
      </c>
      <c r="E35" s="2" t="s">
        <v>86</v>
      </c>
      <c r="F35" s="3">
        <v>1</v>
      </c>
      <c r="G35" s="3">
        <v>1</v>
      </c>
      <c r="H35" s="3">
        <v>1</v>
      </c>
      <c r="I35" s="3">
        <v>1</v>
      </c>
      <c r="J35" s="2"/>
      <c r="K35" s="2" t="s">
        <v>87</v>
      </c>
      <c r="L35" s="4">
        <v>30662</v>
      </c>
      <c r="M35" s="7">
        <f t="shared" ca="1" si="0"/>
        <v>35.457534246575342</v>
      </c>
      <c r="N35" s="7" t="str">
        <f ca="1">IFERROR(INDEX({"18-25";"26-35";"36-45";"46-55";"55-65"},MATCH($M35,{0;25;35;45;55})),"")</f>
        <v>36-45</v>
      </c>
      <c r="O35" s="2" t="s">
        <v>21</v>
      </c>
      <c r="P35" s="2" t="s">
        <v>22</v>
      </c>
      <c r="Q35" s="8">
        <v>103</v>
      </c>
      <c r="R35" s="14" t="str">
        <f>IFERROR(INDEX(btob,MATCH(Q35,atoa,0)),"")</f>
        <v>CONSEILLER CLIENT. PART.</v>
      </c>
    </row>
    <row r="36" spans="1:18" s="1" customFormat="1" ht="8.25">
      <c r="A36" s="2" t="s">
        <v>14</v>
      </c>
      <c r="B36" s="23" t="str">
        <f>IFERROR(INDEX(cl!B:B,MATCH(D36,cl!A:A,0)),"")</f>
        <v>ANG</v>
      </c>
      <c r="C36" s="2"/>
      <c r="D36" s="8">
        <v>50600</v>
      </c>
      <c r="E36" s="2" t="s">
        <v>88</v>
      </c>
      <c r="F36" s="3">
        <v>1</v>
      </c>
      <c r="G36" s="3">
        <v>1</v>
      </c>
      <c r="H36" s="3">
        <v>1</v>
      </c>
      <c r="I36" s="3">
        <v>1</v>
      </c>
      <c r="J36" s="2"/>
      <c r="K36" s="2" t="s">
        <v>89</v>
      </c>
      <c r="L36" s="4">
        <v>26087</v>
      </c>
      <c r="M36" s="7">
        <f t="shared" ca="1" si="0"/>
        <v>47.991780821917807</v>
      </c>
      <c r="N36" s="7" t="str">
        <f ca="1">IFERROR(INDEX({"18-25";"26-35";"36-45";"46-55";"55-65"},MATCH($M36,{0;25;35;45;55})),"")</f>
        <v>46-55</v>
      </c>
      <c r="O36" s="2" t="s">
        <v>21</v>
      </c>
      <c r="P36" s="2" t="s">
        <v>18</v>
      </c>
      <c r="Q36" s="8">
        <v>112</v>
      </c>
      <c r="R36" s="14" t="str">
        <f>IFERROR(INDEX(btob,MATCH(Q36,atoa,0)),"")</f>
        <v>CHARGE D'ANIMATION 2</v>
      </c>
    </row>
    <row r="37" spans="1:18" s="1" customFormat="1" ht="8.25">
      <c r="A37" s="2" t="s">
        <v>14</v>
      </c>
      <c r="B37" s="23" t="str">
        <f>IFERROR(INDEX(cl!B:B,MATCH(D37,cl!A:A,0)),"")</f>
        <v>PDC</v>
      </c>
      <c r="C37" s="2"/>
      <c r="D37" s="8">
        <v>50700</v>
      </c>
      <c r="E37" s="2" t="s">
        <v>90</v>
      </c>
      <c r="F37" s="3">
        <v>1</v>
      </c>
      <c r="G37" s="3">
        <v>1</v>
      </c>
      <c r="H37" s="3">
        <v>1</v>
      </c>
      <c r="I37" s="3">
        <v>1</v>
      </c>
      <c r="J37" s="2"/>
      <c r="K37" s="2" t="s">
        <v>91</v>
      </c>
      <c r="L37" s="4">
        <v>32638</v>
      </c>
      <c r="M37" s="7">
        <f t="shared" ca="1" si="0"/>
        <v>30.043835616438358</v>
      </c>
      <c r="N37" s="7" t="str">
        <f ca="1">IFERROR(INDEX({"18-25";"26-35";"36-45";"46-55";"55-65"},MATCH($M37,{0;25;35;45;55})),"")</f>
        <v>26-35</v>
      </c>
      <c r="O37" s="2" t="s">
        <v>17</v>
      </c>
      <c r="P37" s="2" t="s">
        <v>22</v>
      </c>
      <c r="Q37" s="8">
        <v>103</v>
      </c>
      <c r="R37" s="14" t="str">
        <f>IFERROR(INDEX(btob,MATCH(Q37,atoa,0)),"")</f>
        <v>CONSEILLER CLIENT. PART.</v>
      </c>
    </row>
    <row r="38" spans="1:18" s="1" customFormat="1" ht="8.25">
      <c r="A38" s="2" t="s">
        <v>14</v>
      </c>
      <c r="B38" s="23" t="str">
        <f>IFERROR(INDEX(cl!B:B,MATCH(D38,cl!A:A,0)),"")</f>
        <v>PDC</v>
      </c>
      <c r="C38" s="2"/>
      <c r="D38" s="8">
        <v>50700</v>
      </c>
      <c r="E38" s="2" t="s">
        <v>92</v>
      </c>
      <c r="F38" s="3">
        <v>1</v>
      </c>
      <c r="G38" s="3">
        <v>1</v>
      </c>
      <c r="H38" s="3">
        <v>1</v>
      </c>
      <c r="I38" s="3">
        <v>1</v>
      </c>
      <c r="J38" s="2"/>
      <c r="K38" s="2" t="s">
        <v>93</v>
      </c>
      <c r="L38" s="4">
        <v>33155</v>
      </c>
      <c r="M38" s="7">
        <f t="shared" ca="1" si="0"/>
        <v>28.627397260273973</v>
      </c>
      <c r="N38" s="7" t="str">
        <f ca="1">IFERROR(INDEX({"18-25";"26-35";"36-45";"46-55";"55-65"},MATCH($M38,{0;25;35;45;55})),"")</f>
        <v>26-35</v>
      </c>
      <c r="O38" s="2" t="s">
        <v>17</v>
      </c>
      <c r="P38" s="2" t="s">
        <v>22</v>
      </c>
      <c r="Q38" s="8">
        <v>103</v>
      </c>
      <c r="R38" s="14" t="str">
        <f>IFERROR(INDEX(btob,MATCH(Q38,atoa,0)),"")</f>
        <v>CONSEILLER CLIENT. PART.</v>
      </c>
    </row>
    <row r="39" spans="1:18" s="1" customFormat="1" ht="8.25">
      <c r="A39" s="2" t="s">
        <v>14</v>
      </c>
      <c r="B39" s="23" t="str">
        <f>IFERROR(INDEX(cl!B:B,MATCH(D39,cl!A:A,0)),"")</f>
        <v>PDC</v>
      </c>
      <c r="C39" s="2"/>
      <c r="D39" s="8">
        <v>50700</v>
      </c>
      <c r="E39" s="2" t="s">
        <v>94</v>
      </c>
      <c r="F39" s="3">
        <v>1</v>
      </c>
      <c r="G39" s="3">
        <v>1</v>
      </c>
      <c r="H39" s="3">
        <v>1</v>
      </c>
      <c r="I39" s="3">
        <v>1</v>
      </c>
      <c r="J39" s="2"/>
      <c r="K39" s="2" t="s">
        <v>95</v>
      </c>
      <c r="L39" s="4">
        <v>21217</v>
      </c>
      <c r="M39" s="7">
        <f t="shared" ca="1" si="0"/>
        <v>61.334246575342469</v>
      </c>
      <c r="N39" s="7" t="str">
        <f ca="1">IFERROR(INDEX({"18-25";"26-35";"36-45";"46-55";"55-65"},MATCH($M39,{0;25;35;45;55})),"")</f>
        <v>55-65</v>
      </c>
      <c r="O39" s="2" t="s">
        <v>17</v>
      </c>
      <c r="P39" s="2" t="s">
        <v>18</v>
      </c>
      <c r="Q39" s="8">
        <v>180</v>
      </c>
      <c r="R39" s="14" t="str">
        <f>IFERROR(INDEX(btob,MATCH(Q39,atoa,0)),"")</f>
        <v>RESP.CLIENTELE PART.</v>
      </c>
    </row>
    <row r="40" spans="1:18" s="1" customFormat="1" ht="8.25">
      <c r="A40" s="2" t="s">
        <v>14</v>
      </c>
      <c r="B40" s="23" t="str">
        <f>IFERROR(INDEX(cl!B:B,MATCH(D40,cl!A:A,0)),"")</f>
        <v>PDC</v>
      </c>
      <c r="C40" s="2"/>
      <c r="D40" s="8">
        <v>50700</v>
      </c>
      <c r="E40" s="2" t="s">
        <v>96</v>
      </c>
      <c r="F40" s="3">
        <v>1</v>
      </c>
      <c r="G40" s="3">
        <v>1</v>
      </c>
      <c r="H40" s="3">
        <v>0.77849999999999997</v>
      </c>
      <c r="I40" s="3">
        <v>0.77849999999999997</v>
      </c>
      <c r="J40" s="2" t="s">
        <v>42</v>
      </c>
      <c r="K40" s="2" t="s">
        <v>97</v>
      </c>
      <c r="L40" s="4">
        <v>23989</v>
      </c>
      <c r="M40" s="7">
        <f t="shared" ca="1" si="0"/>
        <v>53.739726027397261</v>
      </c>
      <c r="N40" s="7" t="str">
        <f ca="1">IFERROR(INDEX({"18-25";"26-35";"36-45";"46-55";"55-65"},MATCH($M40,{0;25;35;45;55})),"")</f>
        <v>46-55</v>
      </c>
      <c r="O40" s="2" t="s">
        <v>21</v>
      </c>
      <c r="P40" s="2" t="s">
        <v>18</v>
      </c>
      <c r="Q40" s="8">
        <v>180</v>
      </c>
      <c r="R40" s="14" t="str">
        <f>IFERROR(INDEX(btob,MATCH(Q40,atoa,0)),"")</f>
        <v>RESP.CLIENTELE PART.</v>
      </c>
    </row>
    <row r="41" spans="1:18" s="1" customFormat="1" ht="8.25">
      <c r="A41" s="2" t="s">
        <v>14</v>
      </c>
      <c r="B41" s="23" t="str">
        <f>IFERROR(INDEX(cl!B:B,MATCH(D41,cl!A:A,0)),"")</f>
        <v>PDC</v>
      </c>
      <c r="C41" s="2"/>
      <c r="D41" s="8">
        <v>50700</v>
      </c>
      <c r="E41" s="2" t="s">
        <v>98</v>
      </c>
      <c r="F41" s="3">
        <v>1</v>
      </c>
      <c r="G41" s="3">
        <v>1</v>
      </c>
      <c r="H41" s="3">
        <v>1</v>
      </c>
      <c r="I41" s="3">
        <v>1</v>
      </c>
      <c r="J41" s="2"/>
      <c r="K41" s="2" t="s">
        <v>99</v>
      </c>
      <c r="L41" s="4">
        <v>25460</v>
      </c>
      <c r="M41" s="7">
        <f t="shared" ca="1" si="0"/>
        <v>49.709589041095889</v>
      </c>
      <c r="N41" s="7" t="str">
        <f ca="1">IFERROR(INDEX({"18-25";"26-35";"36-45";"46-55";"55-65"},MATCH($M41,{0;25;35;45;55})),"")</f>
        <v>46-55</v>
      </c>
      <c r="O41" s="2" t="s">
        <v>21</v>
      </c>
      <c r="P41" s="2" t="s">
        <v>18</v>
      </c>
      <c r="Q41" s="8">
        <v>119</v>
      </c>
      <c r="R41" s="14" t="str">
        <f>IFERROR(INDEX(btob,MATCH(Q41,atoa,0)),"")</f>
        <v>DIRECTEUR DE CAISSE 3</v>
      </c>
    </row>
    <row r="42" spans="1:18" s="1" customFormat="1" ht="8.25">
      <c r="A42" s="2" t="s">
        <v>14</v>
      </c>
      <c r="B42" s="23" t="str">
        <f>IFERROR(INDEX(cl!B:B,MATCH(D42,cl!A:A,0)),"")</f>
        <v>PDC</v>
      </c>
      <c r="C42" s="2"/>
      <c r="D42" s="8">
        <v>50700</v>
      </c>
      <c r="E42" s="2" t="s">
        <v>100</v>
      </c>
      <c r="F42" s="3">
        <v>1</v>
      </c>
      <c r="G42" s="3">
        <v>1</v>
      </c>
      <c r="H42" s="3">
        <v>1</v>
      </c>
      <c r="I42" s="3">
        <v>1</v>
      </c>
      <c r="J42" s="2"/>
      <c r="K42" s="2" t="s">
        <v>101</v>
      </c>
      <c r="L42" s="4">
        <v>24099</v>
      </c>
      <c r="M42" s="7">
        <f t="shared" ca="1" si="0"/>
        <v>53.438356164383563</v>
      </c>
      <c r="N42" s="7" t="str">
        <f ca="1">IFERROR(INDEX({"18-25";"26-35";"36-45";"46-55";"55-65"},MATCH($M42,{0;25;35;45;55})),"")</f>
        <v>46-55</v>
      </c>
      <c r="O42" s="2" t="s">
        <v>17</v>
      </c>
      <c r="P42" s="2" t="s">
        <v>18</v>
      </c>
      <c r="Q42" s="8">
        <v>116</v>
      </c>
      <c r="R42" s="14" t="str">
        <f>IFERROR(INDEX(btob,MATCH(Q42,atoa,0)),"")</f>
        <v>CHARGE D'ANIMATION 3</v>
      </c>
    </row>
    <row r="43" spans="1:18" s="1" customFormat="1" ht="8.25">
      <c r="A43" s="2" t="s">
        <v>14</v>
      </c>
      <c r="B43" s="23" t="str">
        <f>IFERROR(INDEX(cl!B:B,MATCH(D43,cl!A:A,0)),"")</f>
        <v>PDC</v>
      </c>
      <c r="C43" s="2"/>
      <c r="D43" s="8">
        <v>50700</v>
      </c>
      <c r="E43" s="2" t="s">
        <v>102</v>
      </c>
      <c r="F43" s="3">
        <v>1</v>
      </c>
      <c r="G43" s="3">
        <v>1</v>
      </c>
      <c r="H43" s="3">
        <v>1</v>
      </c>
      <c r="I43" s="3">
        <v>1</v>
      </c>
      <c r="J43" s="2"/>
      <c r="K43" s="2" t="s">
        <v>103</v>
      </c>
      <c r="L43" s="4">
        <v>24794</v>
      </c>
      <c r="M43" s="7">
        <f t="shared" ca="1" si="0"/>
        <v>51.534246575342465</v>
      </c>
      <c r="N43" s="7" t="str">
        <f ca="1">IFERROR(INDEX({"18-25";"26-35";"36-45";"46-55";"55-65"},MATCH($M43,{0;25;35;45;55})),"")</f>
        <v>46-55</v>
      </c>
      <c r="O43" s="2" t="s">
        <v>21</v>
      </c>
      <c r="P43" s="2" t="s">
        <v>22</v>
      </c>
      <c r="Q43" s="8">
        <v>165</v>
      </c>
      <c r="R43" s="14" t="str">
        <f>IFERROR(INDEX(btob,MATCH(Q43,atoa,0)),"")</f>
        <v>CHARGE CLIENTELE PART.2</v>
      </c>
    </row>
    <row r="44" spans="1:18" s="1" customFormat="1" ht="8.25">
      <c r="A44" s="2" t="s">
        <v>14</v>
      </c>
      <c r="B44" s="23" t="str">
        <f>IFERROR(INDEX(cl!B:B,MATCH(D44,cl!A:A,0)),"")</f>
        <v>ANG</v>
      </c>
      <c r="C44" s="2"/>
      <c r="D44" s="8">
        <v>50800</v>
      </c>
      <c r="E44" s="2" t="s">
        <v>104</v>
      </c>
      <c r="F44" s="3">
        <v>1</v>
      </c>
      <c r="G44" s="3">
        <v>0</v>
      </c>
      <c r="H44" s="3"/>
      <c r="I44" s="3"/>
      <c r="J44" s="2" t="s">
        <v>105</v>
      </c>
      <c r="K44" s="2"/>
      <c r="L44" s="4"/>
      <c r="M44" s="7" t="str">
        <f t="shared" si="0"/>
        <v/>
      </c>
      <c r="N44" s="7" t="str">
        <f>IFERROR(INDEX({"18-25";"26-35";"36-45";"46-55";"55-65"},MATCH($M44,{0;25;35;45;55})),"")</f>
        <v/>
      </c>
      <c r="O44" s="2"/>
      <c r="P44" s="2"/>
      <c r="Q44" s="12"/>
      <c r="R44" s="14" t="str">
        <f>IFERROR(INDEX(btob,MATCH(Q44,atoa,0)),"")</f>
        <v/>
      </c>
    </row>
    <row r="45" spans="1:18" s="1" customFormat="1" ht="8.25">
      <c r="A45" s="2" t="s">
        <v>14</v>
      </c>
      <c r="B45" s="23" t="str">
        <f>IFERROR(INDEX(cl!B:B,MATCH(D45,cl!A:A,0)),"")</f>
        <v>ANG</v>
      </c>
      <c r="C45" s="2"/>
      <c r="D45" s="8">
        <v>50800</v>
      </c>
      <c r="E45" s="2" t="s">
        <v>106</v>
      </c>
      <c r="F45" s="3">
        <v>1</v>
      </c>
      <c r="G45" s="3">
        <v>1</v>
      </c>
      <c r="H45" s="3">
        <v>1</v>
      </c>
      <c r="I45" s="3">
        <v>1</v>
      </c>
      <c r="J45" s="2"/>
      <c r="K45" s="2" t="s">
        <v>107</v>
      </c>
      <c r="L45" s="4">
        <v>33122</v>
      </c>
      <c r="M45" s="7">
        <f t="shared" ca="1" si="0"/>
        <v>28.717808219178082</v>
      </c>
      <c r="N45" s="7" t="str">
        <f ca="1">IFERROR(INDEX({"18-25";"26-35";"36-45";"46-55";"55-65"},MATCH($M45,{0;25;35;45;55})),"")</f>
        <v>26-35</v>
      </c>
      <c r="O45" s="2" t="s">
        <v>21</v>
      </c>
      <c r="P45" s="2" t="s">
        <v>22</v>
      </c>
      <c r="Q45" s="8">
        <v>103</v>
      </c>
      <c r="R45" s="14" t="str">
        <f>IFERROR(INDEX(btob,MATCH(Q45,atoa,0)),"")</f>
        <v>CONSEILLER CLIENT. PART.</v>
      </c>
    </row>
    <row r="46" spans="1:18" s="1" customFormat="1" ht="8.25">
      <c r="A46" s="2" t="s">
        <v>14</v>
      </c>
      <c r="B46" s="23" t="str">
        <f>IFERROR(INDEX(cl!B:B,MATCH(D46,cl!A:A,0)),"")</f>
        <v>ANG</v>
      </c>
      <c r="C46" s="2"/>
      <c r="D46" s="8">
        <v>50800</v>
      </c>
      <c r="E46" s="2" t="s">
        <v>108</v>
      </c>
      <c r="F46" s="3">
        <v>1</v>
      </c>
      <c r="G46" s="3">
        <v>1</v>
      </c>
      <c r="H46" s="3">
        <v>1</v>
      </c>
      <c r="I46" s="3">
        <v>1</v>
      </c>
      <c r="J46" s="2"/>
      <c r="K46" s="2" t="s">
        <v>109</v>
      </c>
      <c r="L46" s="4">
        <v>23849</v>
      </c>
      <c r="M46" s="7">
        <f t="shared" ca="1" si="0"/>
        <v>54.123287671232873</v>
      </c>
      <c r="N46" s="7" t="str">
        <f ca="1">IFERROR(INDEX({"18-25";"26-35";"36-45";"46-55";"55-65"},MATCH($M46,{0;25;35;45;55})),"")</f>
        <v>46-55</v>
      </c>
      <c r="O46" s="2" t="s">
        <v>21</v>
      </c>
      <c r="P46" s="2" t="s">
        <v>18</v>
      </c>
      <c r="Q46" s="8">
        <v>165</v>
      </c>
      <c r="R46" s="14" t="str">
        <f>IFERROR(INDEX(btob,MATCH(Q46,atoa,0)),"")</f>
        <v>CHARGE CLIENTELE PART.2</v>
      </c>
    </row>
    <row r="47" spans="1:18" s="1" customFormat="1" ht="8.25">
      <c r="A47" s="2" t="s">
        <v>14</v>
      </c>
      <c r="B47" s="23" t="str">
        <f>IFERROR(INDEX(cl!B:B,MATCH(D47,cl!A:A,0)),"")</f>
        <v>ANG</v>
      </c>
      <c r="C47" s="2"/>
      <c r="D47" s="8">
        <v>50800</v>
      </c>
      <c r="E47" s="2" t="s">
        <v>110</v>
      </c>
      <c r="F47" s="3">
        <v>1</v>
      </c>
      <c r="G47" s="3">
        <v>1</v>
      </c>
      <c r="H47" s="3">
        <v>0.77849999999999997</v>
      </c>
      <c r="I47" s="3">
        <v>0.77849999999999997</v>
      </c>
      <c r="J47" s="2" t="s">
        <v>42</v>
      </c>
      <c r="K47" s="2" t="s">
        <v>111</v>
      </c>
      <c r="L47" s="4">
        <v>32507</v>
      </c>
      <c r="M47" s="7">
        <f t="shared" ca="1" si="0"/>
        <v>30.402739726027399</v>
      </c>
      <c r="N47" s="7" t="str">
        <f ca="1">IFERROR(INDEX({"18-25";"26-35";"36-45";"46-55";"55-65"},MATCH($M47,{0;25;35;45;55})),"")</f>
        <v>26-35</v>
      </c>
      <c r="O47" s="2" t="s">
        <v>21</v>
      </c>
      <c r="P47" s="2" t="s">
        <v>22</v>
      </c>
      <c r="Q47" s="8">
        <v>105</v>
      </c>
      <c r="R47" s="14" t="str">
        <f>IFERROR(INDEX(btob,MATCH(Q47,atoa,0)),"")</f>
        <v>CHARGE CLIENTELE PART.1</v>
      </c>
    </row>
    <row r="48" spans="1:18" s="1" customFormat="1" ht="8.25">
      <c r="A48" s="2" t="s">
        <v>14</v>
      </c>
      <c r="B48" s="23" t="str">
        <f>IFERROR(INDEX(cl!B:B,MATCH(D48,cl!A:A,0)),"")</f>
        <v>ANG</v>
      </c>
      <c r="C48" s="2"/>
      <c r="D48" s="8">
        <v>50800</v>
      </c>
      <c r="E48" s="2" t="s">
        <v>112</v>
      </c>
      <c r="F48" s="3">
        <v>1</v>
      </c>
      <c r="G48" s="3">
        <v>1</v>
      </c>
      <c r="H48" s="3">
        <v>1</v>
      </c>
      <c r="I48" s="3">
        <v>1</v>
      </c>
      <c r="J48" s="2"/>
      <c r="K48" s="2" t="s">
        <v>113</v>
      </c>
      <c r="L48" s="4">
        <v>22047</v>
      </c>
      <c r="M48" s="7">
        <f t="shared" ca="1" si="0"/>
        <v>59.060273972602737</v>
      </c>
      <c r="N48" s="7" t="str">
        <f ca="1">IFERROR(INDEX({"18-25";"26-35";"36-45";"46-55";"55-65"},MATCH($M48,{0;25;35;45;55})),"")</f>
        <v>55-65</v>
      </c>
      <c r="O48" s="2" t="s">
        <v>17</v>
      </c>
      <c r="P48" s="2" t="s">
        <v>18</v>
      </c>
      <c r="Q48" s="8">
        <v>121</v>
      </c>
      <c r="R48" s="14" t="str">
        <f>IFERROR(INDEX(btob,MATCH(Q48,atoa,0)),"")</f>
        <v>DIRECTEUR DE CAISSE 4</v>
      </c>
    </row>
    <row r="49" spans="1:18" s="1" customFormat="1" ht="8.25">
      <c r="A49" s="2" t="s">
        <v>14</v>
      </c>
      <c r="B49" s="23" t="str">
        <f>IFERROR(INDEX(cl!B:B,MATCH(D49,cl!A:A,0)),"")</f>
        <v>ANG</v>
      </c>
      <c r="C49" s="2"/>
      <c r="D49" s="8">
        <v>50800</v>
      </c>
      <c r="E49" s="2" t="s">
        <v>114</v>
      </c>
      <c r="F49" s="3">
        <v>1</v>
      </c>
      <c r="G49" s="3">
        <v>1</v>
      </c>
      <c r="H49" s="3">
        <v>1</v>
      </c>
      <c r="I49" s="3">
        <v>1</v>
      </c>
      <c r="J49" s="2"/>
      <c r="K49" s="2" t="s">
        <v>115</v>
      </c>
      <c r="L49" s="4">
        <v>21239</v>
      </c>
      <c r="M49" s="7">
        <f t="shared" ca="1" si="0"/>
        <v>61.273972602739725</v>
      </c>
      <c r="N49" s="7" t="str">
        <f ca="1">IFERROR(INDEX({"18-25";"26-35";"36-45";"46-55";"55-65"},MATCH($M49,{0;25;35;45;55})),"")</f>
        <v>55-65</v>
      </c>
      <c r="O49" s="2" t="s">
        <v>17</v>
      </c>
      <c r="P49" s="2" t="s">
        <v>22</v>
      </c>
      <c r="Q49" s="8">
        <v>165</v>
      </c>
      <c r="R49" s="14" t="str">
        <f>IFERROR(INDEX(btob,MATCH(Q49,atoa,0)),"")</f>
        <v>CHARGE CLIENTELE PART.2</v>
      </c>
    </row>
    <row r="50" spans="1:18" s="1" customFormat="1" ht="8.25">
      <c r="A50" s="2" t="s">
        <v>14</v>
      </c>
      <c r="B50" s="23" t="str">
        <f>IFERROR(INDEX(cl!B:B,MATCH(D50,cl!A:A,0)),"")</f>
        <v>PDC</v>
      </c>
      <c r="C50" s="2"/>
      <c r="D50" s="8">
        <v>50900</v>
      </c>
      <c r="E50" s="2" t="s">
        <v>116</v>
      </c>
      <c r="F50" s="3">
        <v>1</v>
      </c>
      <c r="G50" s="3">
        <v>1</v>
      </c>
      <c r="H50" s="3">
        <v>1</v>
      </c>
      <c r="I50" s="3">
        <v>1</v>
      </c>
      <c r="J50" s="2"/>
      <c r="K50" s="2" t="s">
        <v>117</v>
      </c>
      <c r="L50" s="4">
        <v>35100</v>
      </c>
      <c r="M50" s="7">
        <f t="shared" ca="1" si="0"/>
        <v>23.298630136986301</v>
      </c>
      <c r="N50" s="7" t="str">
        <f ca="1">IFERROR(INDEX({"18-25";"26-35";"36-45";"46-55";"55-65"},MATCH($M50,{0;25;35;45;55})),"")</f>
        <v>18-25</v>
      </c>
      <c r="O50" s="2" t="s">
        <v>21</v>
      </c>
      <c r="P50" s="2" t="s">
        <v>22</v>
      </c>
      <c r="Q50" s="8">
        <v>103</v>
      </c>
      <c r="R50" s="14" t="str">
        <f>IFERROR(INDEX(btob,MATCH(Q50,atoa,0)),"")</f>
        <v>CONSEILLER CLIENT. PART.</v>
      </c>
    </row>
    <row r="51" spans="1:18" s="1" customFormat="1" ht="8.25">
      <c r="A51" s="2" t="s">
        <v>14</v>
      </c>
      <c r="B51" s="23" t="str">
        <f>IFERROR(INDEX(cl!B:B,MATCH(D51,cl!A:A,0)),"")</f>
        <v>PDC</v>
      </c>
      <c r="C51" s="2"/>
      <c r="D51" s="8">
        <v>50900</v>
      </c>
      <c r="E51" s="2" t="s">
        <v>118</v>
      </c>
      <c r="F51" s="3">
        <v>1</v>
      </c>
      <c r="G51" s="3">
        <v>1</v>
      </c>
      <c r="H51" s="3">
        <v>1</v>
      </c>
      <c r="I51" s="3">
        <v>1</v>
      </c>
      <c r="J51" s="2"/>
      <c r="K51" s="2" t="s">
        <v>119</v>
      </c>
      <c r="L51" s="4">
        <v>23385</v>
      </c>
      <c r="M51" s="7">
        <f t="shared" ca="1" si="0"/>
        <v>55.394520547945206</v>
      </c>
      <c r="N51" s="7" t="str">
        <f ca="1">IFERROR(INDEX({"18-25";"26-35";"36-45";"46-55";"55-65"},MATCH($M51,{0;25;35;45;55})),"")</f>
        <v>55-65</v>
      </c>
      <c r="O51" s="2" t="s">
        <v>17</v>
      </c>
      <c r="P51" s="2" t="s">
        <v>18</v>
      </c>
      <c r="Q51" s="8">
        <v>119</v>
      </c>
      <c r="R51" s="14" t="str">
        <f>IFERROR(INDEX(btob,MATCH(Q51,atoa,0)),"")</f>
        <v>DIRECTEUR DE CAISSE 3</v>
      </c>
    </row>
    <row r="52" spans="1:18" s="1" customFormat="1" ht="8.25">
      <c r="A52" s="2" t="s">
        <v>14</v>
      </c>
      <c r="B52" s="23" t="str">
        <f>IFERROR(INDEX(cl!B:B,MATCH(D52,cl!A:A,0)),"")</f>
        <v>PDC</v>
      </c>
      <c r="C52" s="2"/>
      <c r="D52" s="8">
        <v>50900</v>
      </c>
      <c r="E52" s="2" t="s">
        <v>120</v>
      </c>
      <c r="F52" s="3">
        <v>1</v>
      </c>
      <c r="G52" s="3">
        <v>1</v>
      </c>
      <c r="H52" s="3">
        <v>1</v>
      </c>
      <c r="I52" s="3">
        <v>1</v>
      </c>
      <c r="J52" s="2"/>
      <c r="K52" s="2" t="s">
        <v>121</v>
      </c>
      <c r="L52" s="4">
        <v>34085</v>
      </c>
      <c r="M52" s="7">
        <f t="shared" ca="1" si="0"/>
        <v>26.079452054794519</v>
      </c>
      <c r="N52" s="7" t="str">
        <f ca="1">IFERROR(INDEX({"18-25";"26-35";"36-45";"46-55";"55-65"},MATCH($M52,{0;25;35;45;55})),"")</f>
        <v>26-35</v>
      </c>
      <c r="O52" s="2" t="s">
        <v>21</v>
      </c>
      <c r="P52" s="2" t="s">
        <v>22</v>
      </c>
      <c r="Q52" s="8">
        <v>103</v>
      </c>
      <c r="R52" s="14" t="str">
        <f>IFERROR(INDEX(btob,MATCH(Q52,atoa,0)),"")</f>
        <v>CONSEILLER CLIENT. PART.</v>
      </c>
    </row>
    <row r="53" spans="1:18" s="1" customFormat="1" ht="8.25">
      <c r="A53" s="2" t="s">
        <v>14</v>
      </c>
      <c r="B53" s="23" t="str">
        <f>IFERROR(INDEX(cl!B:B,MATCH(D53,cl!A:A,0)),"")</f>
        <v>PDC</v>
      </c>
      <c r="C53" s="2"/>
      <c r="D53" s="8">
        <v>50900</v>
      </c>
      <c r="E53" s="2" t="s">
        <v>122</v>
      </c>
      <c r="F53" s="3">
        <v>1</v>
      </c>
      <c r="G53" s="3">
        <v>1</v>
      </c>
      <c r="H53" s="3">
        <v>1</v>
      </c>
      <c r="I53" s="3">
        <v>1</v>
      </c>
      <c r="J53" s="2"/>
      <c r="K53" s="2" t="s">
        <v>123</v>
      </c>
      <c r="L53" s="4">
        <v>29126</v>
      </c>
      <c r="M53" s="7">
        <f t="shared" ca="1" si="0"/>
        <v>39.665753424657531</v>
      </c>
      <c r="N53" s="7" t="str">
        <f ca="1">IFERROR(INDEX({"18-25";"26-35";"36-45";"46-55";"55-65"},MATCH($M53,{0;25;35;45;55})),"")</f>
        <v>36-45</v>
      </c>
      <c r="O53" s="2" t="s">
        <v>17</v>
      </c>
      <c r="P53" s="2" t="s">
        <v>22</v>
      </c>
      <c r="Q53" s="8">
        <v>105</v>
      </c>
      <c r="R53" s="14" t="str">
        <f>IFERROR(INDEX(btob,MATCH(Q53,atoa,0)),"")</f>
        <v>CHARGE CLIENTELE PART.1</v>
      </c>
    </row>
    <row r="54" spans="1:18" s="1" customFormat="1" ht="8.25">
      <c r="A54" s="2" t="s">
        <v>14</v>
      </c>
      <c r="B54" s="23" t="str">
        <f>IFERROR(INDEX(cl!B:B,MATCH(D54,cl!A:A,0)),"")</f>
        <v>PDC</v>
      </c>
      <c r="C54" s="2"/>
      <c r="D54" s="8">
        <v>50900</v>
      </c>
      <c r="E54" s="2" t="s">
        <v>124</v>
      </c>
      <c r="F54" s="3">
        <v>1</v>
      </c>
      <c r="G54" s="3">
        <v>1</v>
      </c>
      <c r="H54" s="3">
        <v>1</v>
      </c>
      <c r="I54" s="3">
        <v>1</v>
      </c>
      <c r="J54" s="2"/>
      <c r="K54" s="2" t="s">
        <v>125</v>
      </c>
      <c r="L54" s="4">
        <v>28273</v>
      </c>
      <c r="M54" s="7">
        <f t="shared" ca="1" si="0"/>
        <v>42.0027397260274</v>
      </c>
      <c r="N54" s="7" t="str">
        <f ca="1">IFERROR(INDEX({"18-25";"26-35";"36-45";"46-55";"55-65"},MATCH($M54,{0;25;35;45;55})),"")</f>
        <v>36-45</v>
      </c>
      <c r="O54" s="2" t="s">
        <v>17</v>
      </c>
      <c r="P54" s="2" t="s">
        <v>22</v>
      </c>
      <c r="Q54" s="8">
        <v>105</v>
      </c>
      <c r="R54" s="14" t="str">
        <f>IFERROR(INDEX(btob,MATCH(Q54,atoa,0)),"")</f>
        <v>CHARGE CLIENTELE PART.1</v>
      </c>
    </row>
    <row r="55" spans="1:18" s="1" customFormat="1" ht="8.25">
      <c r="A55" s="2" t="s">
        <v>14</v>
      </c>
      <c r="B55" s="23" t="str">
        <f>IFERROR(INDEX(cl!B:B,MATCH(D55,cl!A:A,0)),"")</f>
        <v>PDC</v>
      </c>
      <c r="C55" s="2"/>
      <c r="D55" s="8">
        <v>51000</v>
      </c>
      <c r="E55" s="2" t="s">
        <v>126</v>
      </c>
      <c r="F55" s="3">
        <v>1</v>
      </c>
      <c r="G55" s="3">
        <v>1</v>
      </c>
      <c r="H55" s="3">
        <v>1</v>
      </c>
      <c r="I55" s="3">
        <v>1</v>
      </c>
      <c r="J55" s="2"/>
      <c r="K55" s="2" t="s">
        <v>127</v>
      </c>
      <c r="L55" s="4">
        <v>31387</v>
      </c>
      <c r="M55" s="7">
        <f t="shared" ca="1" si="0"/>
        <v>33.471232876712328</v>
      </c>
      <c r="N55" s="7" t="str">
        <f ca="1">IFERROR(INDEX({"18-25";"26-35";"36-45";"46-55";"55-65"},MATCH($M55,{0;25;35;45;55})),"")</f>
        <v>26-35</v>
      </c>
      <c r="O55" s="2" t="s">
        <v>21</v>
      </c>
      <c r="P55" s="2" t="s">
        <v>22</v>
      </c>
      <c r="Q55" s="8">
        <v>105</v>
      </c>
      <c r="R55" s="14" t="str">
        <f>IFERROR(INDEX(btob,MATCH(Q55,atoa,0)),"")</f>
        <v>CHARGE CLIENTELE PART.1</v>
      </c>
    </row>
    <row r="56" spans="1:18" s="1" customFormat="1" ht="8.25">
      <c r="A56" s="2" t="s">
        <v>14</v>
      </c>
      <c r="B56" s="23" t="str">
        <f>IFERROR(INDEX(cl!B:B,MATCH(D56,cl!A:A,0)),"")</f>
        <v>PDC</v>
      </c>
      <c r="C56" s="2"/>
      <c r="D56" s="8">
        <v>51000</v>
      </c>
      <c r="E56" s="2" t="s">
        <v>128</v>
      </c>
      <c r="F56" s="3">
        <v>1</v>
      </c>
      <c r="G56" s="3">
        <v>0</v>
      </c>
      <c r="H56" s="3"/>
      <c r="I56" s="3"/>
      <c r="J56" s="2" t="s">
        <v>105</v>
      </c>
      <c r="K56" s="2"/>
      <c r="L56" s="4"/>
      <c r="M56" s="7" t="str">
        <f t="shared" si="0"/>
        <v/>
      </c>
      <c r="N56" s="7" t="str">
        <f>IFERROR(INDEX({"18-25";"26-35";"36-45";"46-55";"55-65"},MATCH($M56,{0;25;35;45;55})),"")</f>
        <v/>
      </c>
      <c r="O56" s="2"/>
      <c r="P56" s="2"/>
      <c r="Q56" s="12"/>
      <c r="R56" s="14" t="str">
        <f>IFERROR(INDEX(btob,MATCH(Q56,atoa,0)),"")</f>
        <v/>
      </c>
    </row>
    <row r="57" spans="1:18" s="1" customFormat="1" ht="8.25">
      <c r="A57" s="2" t="s">
        <v>14</v>
      </c>
      <c r="B57" s="23" t="str">
        <f>IFERROR(INDEX(cl!B:B,MATCH(D57,cl!A:A,0)),"")</f>
        <v>PDC</v>
      </c>
      <c r="C57" s="2"/>
      <c r="D57" s="8">
        <v>51000</v>
      </c>
      <c r="E57" s="2" t="s">
        <v>129</v>
      </c>
      <c r="F57" s="3">
        <v>1</v>
      </c>
      <c r="G57" s="3">
        <v>1</v>
      </c>
      <c r="H57" s="3">
        <v>1</v>
      </c>
      <c r="I57" s="3">
        <v>1</v>
      </c>
      <c r="J57" s="2"/>
      <c r="K57" s="2" t="s">
        <v>130</v>
      </c>
      <c r="L57" s="4">
        <v>29802</v>
      </c>
      <c r="M57" s="7">
        <f t="shared" ca="1" si="0"/>
        <v>37.813698630136983</v>
      </c>
      <c r="N57" s="7" t="str">
        <f ca="1">IFERROR(INDEX({"18-25";"26-35";"36-45";"46-55";"55-65"},MATCH($M57,{0;25;35;45;55})),"")</f>
        <v>36-45</v>
      </c>
      <c r="O57" s="2" t="s">
        <v>21</v>
      </c>
      <c r="P57" s="2" t="s">
        <v>22</v>
      </c>
      <c r="Q57" s="8">
        <v>105</v>
      </c>
      <c r="R57" s="14" t="str">
        <f>IFERROR(INDEX(btob,MATCH(Q57,atoa,0)),"")</f>
        <v>CHARGE CLIENTELE PART.1</v>
      </c>
    </row>
    <row r="58" spans="1:18" s="1" customFormat="1" ht="8.25">
      <c r="A58" s="2" t="s">
        <v>14</v>
      </c>
      <c r="B58" s="23" t="str">
        <f>IFERROR(INDEX(cl!B:B,MATCH(D58,cl!A:A,0)),"")</f>
        <v>PDC</v>
      </c>
      <c r="C58" s="2"/>
      <c r="D58" s="8">
        <v>51000</v>
      </c>
      <c r="E58" s="2" t="s">
        <v>131</v>
      </c>
      <c r="F58" s="3">
        <v>1</v>
      </c>
      <c r="G58" s="3">
        <v>1</v>
      </c>
      <c r="H58" s="3">
        <v>1</v>
      </c>
      <c r="I58" s="3">
        <v>1</v>
      </c>
      <c r="J58" s="2"/>
      <c r="K58" s="2" t="s">
        <v>132</v>
      </c>
      <c r="L58" s="4">
        <v>29822</v>
      </c>
      <c r="M58" s="7">
        <f t="shared" ca="1" si="0"/>
        <v>37.758904109589039</v>
      </c>
      <c r="N58" s="7" t="str">
        <f ca="1">IFERROR(INDEX({"18-25";"26-35";"36-45";"46-55";"55-65"},MATCH($M58,{0;25;35;45;55})),"")</f>
        <v>36-45</v>
      </c>
      <c r="O58" s="2" t="s">
        <v>21</v>
      </c>
      <c r="P58" s="2" t="s">
        <v>22</v>
      </c>
      <c r="Q58" s="8">
        <v>103</v>
      </c>
      <c r="R58" s="14" t="str">
        <f>IFERROR(INDEX(btob,MATCH(Q58,atoa,0)),"")</f>
        <v>CONSEILLER CLIENT. PART.</v>
      </c>
    </row>
    <row r="59" spans="1:18" s="1" customFormat="1" ht="8.25">
      <c r="A59" s="2" t="s">
        <v>14</v>
      </c>
      <c r="B59" s="23" t="str">
        <f>IFERROR(INDEX(cl!B:B,MATCH(D59,cl!A:A,0)),"")</f>
        <v>PDC</v>
      </c>
      <c r="C59" s="2"/>
      <c r="D59" s="8">
        <v>51000</v>
      </c>
      <c r="E59" s="2" t="s">
        <v>133</v>
      </c>
      <c r="F59" s="3">
        <v>1</v>
      </c>
      <c r="G59" s="3">
        <v>1</v>
      </c>
      <c r="H59" s="3">
        <v>1</v>
      </c>
      <c r="I59" s="3">
        <v>1</v>
      </c>
      <c r="J59" s="2"/>
      <c r="K59" s="2" t="s">
        <v>134</v>
      </c>
      <c r="L59" s="4">
        <v>28506</v>
      </c>
      <c r="M59" s="7">
        <f t="shared" ca="1" si="0"/>
        <v>41.364383561643834</v>
      </c>
      <c r="N59" s="7" t="str">
        <f ca="1">IFERROR(INDEX({"18-25";"26-35";"36-45";"46-55";"55-65"},MATCH($M59,{0;25;35;45;55})),"")</f>
        <v>36-45</v>
      </c>
      <c r="O59" s="2" t="s">
        <v>21</v>
      </c>
      <c r="P59" s="2" t="s">
        <v>18</v>
      </c>
      <c r="Q59" s="8">
        <v>116</v>
      </c>
      <c r="R59" s="14" t="str">
        <f>IFERROR(INDEX(btob,MATCH(Q59,atoa,0)),"")</f>
        <v>CHARGE D'ANIMATION 3</v>
      </c>
    </row>
    <row r="60" spans="1:18" s="1" customFormat="1" ht="8.25">
      <c r="A60" s="2" t="s">
        <v>14</v>
      </c>
      <c r="B60" s="23" t="str">
        <f>IFERROR(INDEX(cl!B:B,MATCH(D60,cl!A:A,0)),"")</f>
        <v>PDC</v>
      </c>
      <c r="C60" s="2"/>
      <c r="D60" s="8">
        <v>51000</v>
      </c>
      <c r="E60" s="2" t="s">
        <v>135</v>
      </c>
      <c r="F60" s="3">
        <v>1</v>
      </c>
      <c r="G60" s="3">
        <v>1</v>
      </c>
      <c r="H60" s="3">
        <v>1</v>
      </c>
      <c r="I60" s="3">
        <v>1</v>
      </c>
      <c r="J60" s="2"/>
      <c r="K60" s="2" t="s">
        <v>136</v>
      </c>
      <c r="L60" s="4">
        <v>29234</v>
      </c>
      <c r="M60" s="7">
        <f t="shared" ca="1" si="0"/>
        <v>39.369863013698627</v>
      </c>
      <c r="N60" s="7" t="str">
        <f ca="1">IFERROR(INDEX({"18-25";"26-35";"36-45";"46-55";"55-65"},MATCH($M60,{0;25;35;45;55})),"")</f>
        <v>36-45</v>
      </c>
      <c r="O60" s="2" t="s">
        <v>21</v>
      </c>
      <c r="P60" s="2" t="s">
        <v>22</v>
      </c>
      <c r="Q60" s="8">
        <v>165</v>
      </c>
      <c r="R60" s="14" t="str">
        <f>IFERROR(INDEX(btob,MATCH(Q60,atoa,0)),"")</f>
        <v>CHARGE CLIENTELE PART.2</v>
      </c>
    </row>
    <row r="61" spans="1:18" s="1" customFormat="1" ht="8.25">
      <c r="A61" s="2" t="s">
        <v>14</v>
      </c>
      <c r="B61" s="23" t="str">
        <f>IFERROR(INDEX(cl!B:B,MATCH(D61,cl!A:A,0)),"")</f>
        <v>PDC</v>
      </c>
      <c r="C61" s="2"/>
      <c r="D61" s="8">
        <v>51000</v>
      </c>
      <c r="E61" s="2" t="s">
        <v>137</v>
      </c>
      <c r="F61" s="3">
        <v>1</v>
      </c>
      <c r="G61" s="3">
        <v>1</v>
      </c>
      <c r="H61" s="3">
        <v>1</v>
      </c>
      <c r="I61" s="3">
        <v>1</v>
      </c>
      <c r="J61" s="2"/>
      <c r="K61" s="2" t="s">
        <v>138</v>
      </c>
      <c r="L61" s="4">
        <v>23027</v>
      </c>
      <c r="M61" s="7">
        <f t="shared" ca="1" si="0"/>
        <v>56.375342465753427</v>
      </c>
      <c r="N61" s="7" t="str">
        <f ca="1">IFERROR(INDEX({"18-25";"26-35";"36-45";"46-55";"55-65"},MATCH($M61,{0;25;35;45;55})),"")</f>
        <v>55-65</v>
      </c>
      <c r="O61" s="2" t="s">
        <v>21</v>
      </c>
      <c r="P61" s="2" t="s">
        <v>18</v>
      </c>
      <c r="Q61" s="8">
        <v>119</v>
      </c>
      <c r="R61" s="14" t="str">
        <f>IFERROR(INDEX(btob,MATCH(Q61,atoa,0)),"")</f>
        <v>DIRECTEUR DE CAISSE 3</v>
      </c>
    </row>
    <row r="62" spans="1:18" s="1" customFormat="1" ht="8.25">
      <c r="A62" s="2" t="s">
        <v>14</v>
      </c>
      <c r="B62" s="23" t="str">
        <f>IFERROR(INDEX(cl!B:B,MATCH(D62,cl!A:A,0)),"")</f>
        <v>PDC</v>
      </c>
      <c r="C62" s="2"/>
      <c r="D62" s="8">
        <v>51000</v>
      </c>
      <c r="E62" s="2" t="s">
        <v>139</v>
      </c>
      <c r="F62" s="3">
        <v>1</v>
      </c>
      <c r="G62" s="3">
        <v>1</v>
      </c>
      <c r="H62" s="3">
        <v>1</v>
      </c>
      <c r="I62" s="3">
        <v>1</v>
      </c>
      <c r="J62" s="2"/>
      <c r="K62" s="2" t="s">
        <v>140</v>
      </c>
      <c r="L62" s="4">
        <v>34879</v>
      </c>
      <c r="M62" s="7">
        <f t="shared" ca="1" si="0"/>
        <v>23.904109589041095</v>
      </c>
      <c r="N62" s="7" t="str">
        <f ca="1">IFERROR(INDEX({"18-25";"26-35";"36-45";"46-55";"55-65"},MATCH($M62,{0;25;35;45;55})),"")</f>
        <v>18-25</v>
      </c>
      <c r="O62" s="2" t="s">
        <v>21</v>
      </c>
      <c r="P62" s="2" t="s">
        <v>22</v>
      </c>
      <c r="Q62" s="8">
        <v>103</v>
      </c>
      <c r="R62" s="14" t="str">
        <f>IFERROR(INDEX(btob,MATCH(Q62,atoa,0)),"")</f>
        <v>CONSEILLER CLIENT. PART.</v>
      </c>
    </row>
    <row r="63" spans="1:18" s="1" customFormat="1" ht="8.25">
      <c r="A63" s="2" t="s">
        <v>14</v>
      </c>
      <c r="B63" s="23" t="str">
        <f>IFERROR(INDEX(cl!B:B,MATCH(D63,cl!A:A,0)),"")</f>
        <v>PDC</v>
      </c>
      <c r="C63" s="2"/>
      <c r="D63" s="8">
        <v>51000</v>
      </c>
      <c r="E63" s="2" t="s">
        <v>141</v>
      </c>
      <c r="F63" s="3">
        <v>1</v>
      </c>
      <c r="G63" s="3">
        <v>1</v>
      </c>
      <c r="H63" s="3">
        <v>1</v>
      </c>
      <c r="I63" s="3">
        <v>1</v>
      </c>
      <c r="J63" s="2"/>
      <c r="K63" s="2" t="s">
        <v>142</v>
      </c>
      <c r="L63" s="4">
        <v>29886</v>
      </c>
      <c r="M63" s="7">
        <f t="shared" ca="1" si="0"/>
        <v>37.583561643835615</v>
      </c>
      <c r="N63" s="7" t="str">
        <f ca="1">IFERROR(INDEX({"18-25";"26-35";"36-45";"46-55";"55-65"},MATCH($M63,{0;25;35;45;55})),"")</f>
        <v>36-45</v>
      </c>
      <c r="O63" s="2" t="s">
        <v>21</v>
      </c>
      <c r="P63" s="2" t="s">
        <v>22</v>
      </c>
      <c r="Q63" s="8">
        <v>105</v>
      </c>
      <c r="R63" s="14" t="str">
        <f>IFERROR(INDEX(btob,MATCH(Q63,atoa,0)),"")</f>
        <v>CHARGE CLIENTELE PART.1</v>
      </c>
    </row>
    <row r="64" spans="1:18" s="1" customFormat="1" ht="8.25">
      <c r="A64" s="2" t="s">
        <v>14</v>
      </c>
      <c r="B64" s="23" t="str">
        <f>IFERROR(INDEX(cl!B:B,MATCH(D64,cl!A:A,0)),"")</f>
        <v>PDC</v>
      </c>
      <c r="C64" s="2"/>
      <c r="D64" s="8">
        <v>51100</v>
      </c>
      <c r="E64" s="2" t="s">
        <v>143</v>
      </c>
      <c r="F64" s="3">
        <v>1</v>
      </c>
      <c r="G64" s="3">
        <v>1</v>
      </c>
      <c r="H64" s="3">
        <v>1</v>
      </c>
      <c r="I64" s="3">
        <v>1</v>
      </c>
      <c r="J64" s="2"/>
      <c r="K64" s="2" t="s">
        <v>144</v>
      </c>
      <c r="L64" s="4">
        <v>27150</v>
      </c>
      <c r="M64" s="7">
        <f t="shared" ca="1" si="0"/>
        <v>45.079452054794523</v>
      </c>
      <c r="N64" s="7" t="str">
        <f ca="1">IFERROR(INDEX({"18-25";"26-35";"36-45";"46-55";"55-65"},MATCH($M64,{0;25;35;45;55})),"")</f>
        <v>46-55</v>
      </c>
      <c r="O64" s="2" t="s">
        <v>21</v>
      </c>
      <c r="P64" s="2" t="s">
        <v>22</v>
      </c>
      <c r="Q64" s="8">
        <v>165</v>
      </c>
      <c r="R64" s="14" t="str">
        <f>IFERROR(INDEX(btob,MATCH(Q64,atoa,0)),"")</f>
        <v>CHARGE CLIENTELE PART.2</v>
      </c>
    </row>
    <row r="65" spans="1:18" s="1" customFormat="1" ht="8.25">
      <c r="A65" s="2" t="s">
        <v>14</v>
      </c>
      <c r="B65" s="23" t="str">
        <f>IFERROR(INDEX(cl!B:B,MATCH(D65,cl!A:A,0)),"")</f>
        <v>PDC</v>
      </c>
      <c r="C65" s="2"/>
      <c r="D65" s="8">
        <v>51100</v>
      </c>
      <c r="E65" s="2" t="s">
        <v>145</v>
      </c>
      <c r="F65" s="3">
        <v>1</v>
      </c>
      <c r="G65" s="3">
        <v>1</v>
      </c>
      <c r="H65" s="3">
        <v>1</v>
      </c>
      <c r="I65" s="3">
        <v>1</v>
      </c>
      <c r="J65" s="2"/>
      <c r="K65" s="2" t="s">
        <v>146</v>
      </c>
      <c r="L65" s="4">
        <v>29149</v>
      </c>
      <c r="M65" s="7">
        <f t="shared" ca="1" si="0"/>
        <v>39.602739726027394</v>
      </c>
      <c r="N65" s="7" t="str">
        <f ca="1">IFERROR(INDEX({"18-25";"26-35";"36-45";"46-55";"55-65"},MATCH($M65,{0;25;35;45;55})),"")</f>
        <v>36-45</v>
      </c>
      <c r="O65" s="2" t="s">
        <v>21</v>
      </c>
      <c r="P65" s="2" t="s">
        <v>22</v>
      </c>
      <c r="Q65" s="8">
        <v>165</v>
      </c>
      <c r="R65" s="14" t="str">
        <f>IFERROR(INDEX(btob,MATCH(Q65,atoa,0)),"")</f>
        <v>CHARGE CLIENTELE PART.2</v>
      </c>
    </row>
    <row r="66" spans="1:18" s="1" customFormat="1" ht="8.25">
      <c r="A66" s="2" t="s">
        <v>14</v>
      </c>
      <c r="B66" s="23" t="str">
        <f>IFERROR(INDEX(cl!B:B,MATCH(D66,cl!A:A,0)),"")</f>
        <v>PDC</v>
      </c>
      <c r="C66" s="2"/>
      <c r="D66" s="8">
        <v>51100</v>
      </c>
      <c r="E66" s="2" t="s">
        <v>147</v>
      </c>
      <c r="F66" s="3">
        <v>1</v>
      </c>
      <c r="G66" s="3">
        <v>1</v>
      </c>
      <c r="H66" s="3">
        <v>1</v>
      </c>
      <c r="I66" s="3">
        <v>1</v>
      </c>
      <c r="J66" s="2"/>
      <c r="K66" s="2" t="s">
        <v>148</v>
      </c>
      <c r="L66" s="4">
        <v>27788</v>
      </c>
      <c r="M66" s="7">
        <f t="shared" ref="M66:M129" ca="1" si="1">IF($L66="","",DATEDIF($L66,$S$1,"d")/365)</f>
        <v>43.331506849315069</v>
      </c>
      <c r="N66" s="7" t="str">
        <f ca="1">IFERROR(INDEX({"18-25";"26-35";"36-45";"46-55";"55-65"},MATCH($M66,{0;25;35;45;55})),"")</f>
        <v>36-45</v>
      </c>
      <c r="O66" s="2" t="s">
        <v>21</v>
      </c>
      <c r="P66" s="2" t="s">
        <v>22</v>
      </c>
      <c r="Q66" s="8">
        <v>165</v>
      </c>
      <c r="R66" s="14" t="str">
        <f>IFERROR(INDEX(btob,MATCH(Q66,atoa,0)),"")</f>
        <v>CHARGE CLIENTELE PART.2</v>
      </c>
    </row>
    <row r="67" spans="1:18" s="1" customFormat="1" ht="8.25">
      <c r="A67" s="2" t="s">
        <v>14</v>
      </c>
      <c r="B67" s="23" t="str">
        <f>IFERROR(INDEX(cl!B:B,MATCH(D67,cl!A:A,0)),"")</f>
        <v>PDC</v>
      </c>
      <c r="C67" s="2"/>
      <c r="D67" s="8">
        <v>51100</v>
      </c>
      <c r="E67" s="2" t="s">
        <v>149</v>
      </c>
      <c r="F67" s="3">
        <v>1</v>
      </c>
      <c r="G67" s="3">
        <v>1</v>
      </c>
      <c r="H67" s="3">
        <v>1</v>
      </c>
      <c r="I67" s="3">
        <v>1</v>
      </c>
      <c r="J67" s="2"/>
      <c r="K67" s="2" t="s">
        <v>150</v>
      </c>
      <c r="L67" s="4">
        <v>25980</v>
      </c>
      <c r="M67" s="7">
        <f t="shared" ca="1" si="1"/>
        <v>48.284931506849318</v>
      </c>
      <c r="N67" s="7" t="str">
        <f ca="1">IFERROR(INDEX({"18-25";"26-35";"36-45";"46-55";"55-65"},MATCH($M67,{0;25;35;45;55})),"")</f>
        <v>46-55</v>
      </c>
      <c r="O67" s="2" t="s">
        <v>17</v>
      </c>
      <c r="P67" s="2" t="s">
        <v>18</v>
      </c>
      <c r="Q67" s="8">
        <v>119</v>
      </c>
      <c r="R67" s="14" t="str">
        <f>IFERROR(INDEX(btob,MATCH(Q67,atoa,0)),"")</f>
        <v>DIRECTEUR DE CAISSE 3</v>
      </c>
    </row>
    <row r="68" spans="1:18" s="1" customFormat="1" ht="8.25">
      <c r="A68" s="2" t="s">
        <v>14</v>
      </c>
      <c r="B68" s="23" t="str">
        <f>IFERROR(INDEX(cl!B:B,MATCH(D68,cl!A:A,0)),"")</f>
        <v>PDC</v>
      </c>
      <c r="C68" s="2"/>
      <c r="D68" s="8">
        <v>51100</v>
      </c>
      <c r="E68" s="2" t="s">
        <v>151</v>
      </c>
      <c r="F68" s="3">
        <v>1</v>
      </c>
      <c r="G68" s="3">
        <v>1</v>
      </c>
      <c r="H68" s="3">
        <v>1</v>
      </c>
      <c r="I68" s="3">
        <v>1</v>
      </c>
      <c r="J68" s="2"/>
      <c r="K68" s="2" t="s">
        <v>152</v>
      </c>
      <c r="L68" s="4">
        <v>27920</v>
      </c>
      <c r="M68" s="7">
        <f t="shared" ca="1" si="1"/>
        <v>42.969863013698628</v>
      </c>
      <c r="N68" s="7" t="str">
        <f ca="1">IFERROR(INDEX({"18-25";"26-35";"36-45";"46-55";"55-65"},MATCH($M68,{0;25;35;45;55})),"")</f>
        <v>36-45</v>
      </c>
      <c r="O68" s="2" t="s">
        <v>21</v>
      </c>
      <c r="P68" s="2" t="s">
        <v>22</v>
      </c>
      <c r="Q68" s="8">
        <v>103</v>
      </c>
      <c r="R68" s="14" t="str">
        <f>IFERROR(INDEX(btob,MATCH(Q68,atoa,0)),"")</f>
        <v>CONSEILLER CLIENT. PART.</v>
      </c>
    </row>
    <row r="69" spans="1:18" s="1" customFormat="1" ht="8.25">
      <c r="A69" s="2" t="s">
        <v>14</v>
      </c>
      <c r="B69" s="23" t="str">
        <f>IFERROR(INDEX(cl!B:B,MATCH(D69,cl!A:A,0)),"")</f>
        <v>PDC</v>
      </c>
      <c r="C69" s="2"/>
      <c r="D69" s="8">
        <v>51100</v>
      </c>
      <c r="E69" s="2" t="s">
        <v>153</v>
      </c>
      <c r="F69" s="3">
        <v>1</v>
      </c>
      <c r="G69" s="3">
        <v>1</v>
      </c>
      <c r="H69" s="3">
        <v>1</v>
      </c>
      <c r="I69" s="3">
        <v>1</v>
      </c>
      <c r="J69" s="2"/>
      <c r="K69" s="2" t="s">
        <v>154</v>
      </c>
      <c r="L69" s="4">
        <v>33233</v>
      </c>
      <c r="M69" s="7">
        <f t="shared" ca="1" si="1"/>
        <v>28.413698630136988</v>
      </c>
      <c r="N69" s="7" t="str">
        <f ca="1">IFERROR(INDEX({"18-25";"26-35";"36-45";"46-55";"55-65"},MATCH($M69,{0;25;35;45;55})),"")</f>
        <v>26-35</v>
      </c>
      <c r="O69" s="2" t="s">
        <v>17</v>
      </c>
      <c r="P69" s="2" t="s">
        <v>22</v>
      </c>
      <c r="Q69" s="8">
        <v>103</v>
      </c>
      <c r="R69" s="14" t="str">
        <f>IFERROR(INDEX(btob,MATCH(Q69,atoa,0)),"")</f>
        <v>CONSEILLER CLIENT. PART.</v>
      </c>
    </row>
    <row r="70" spans="1:18" s="1" customFormat="1" ht="8.25">
      <c r="A70" s="2" t="s">
        <v>14</v>
      </c>
      <c r="B70" s="23" t="str">
        <f>IFERROR(INDEX(cl!B:B,MATCH(D70,cl!A:A,0)),"")</f>
        <v>ANG</v>
      </c>
      <c r="C70" s="2"/>
      <c r="D70" s="8">
        <v>51200</v>
      </c>
      <c r="E70" s="2" t="s">
        <v>155</v>
      </c>
      <c r="F70" s="3">
        <v>1</v>
      </c>
      <c r="G70" s="3">
        <v>1</v>
      </c>
      <c r="H70" s="3">
        <v>1</v>
      </c>
      <c r="I70" s="3">
        <v>1</v>
      </c>
      <c r="J70" s="2"/>
      <c r="K70" s="2" t="s">
        <v>156</v>
      </c>
      <c r="L70" s="4">
        <v>32712</v>
      </c>
      <c r="M70" s="7">
        <f t="shared" ca="1" si="1"/>
        <v>29.841095890410958</v>
      </c>
      <c r="N70" s="7" t="str">
        <f ca="1">IFERROR(INDEX({"18-25";"26-35";"36-45";"46-55";"55-65"},MATCH($M70,{0;25;35;45;55})),"")</f>
        <v>26-35</v>
      </c>
      <c r="O70" s="2" t="s">
        <v>17</v>
      </c>
      <c r="P70" s="2" t="s">
        <v>22</v>
      </c>
      <c r="Q70" s="8">
        <v>105</v>
      </c>
      <c r="R70" s="14" t="str">
        <f>IFERROR(INDEX(btob,MATCH(Q70,atoa,0)),"")</f>
        <v>CHARGE CLIENTELE PART.1</v>
      </c>
    </row>
    <row r="71" spans="1:18" s="1" customFormat="1" ht="8.25">
      <c r="A71" s="2" t="s">
        <v>14</v>
      </c>
      <c r="B71" s="23" t="str">
        <f>IFERROR(INDEX(cl!B:B,MATCH(D71,cl!A:A,0)),"")</f>
        <v>ANG</v>
      </c>
      <c r="C71" s="2"/>
      <c r="D71" s="8">
        <v>51200</v>
      </c>
      <c r="E71" s="2" t="s">
        <v>157</v>
      </c>
      <c r="F71" s="3">
        <v>1</v>
      </c>
      <c r="G71" s="3">
        <v>1</v>
      </c>
      <c r="H71" s="3">
        <v>1</v>
      </c>
      <c r="I71" s="3">
        <v>1</v>
      </c>
      <c r="J71" s="2"/>
      <c r="K71" s="2" t="s">
        <v>158</v>
      </c>
      <c r="L71" s="4">
        <v>32548</v>
      </c>
      <c r="M71" s="7">
        <f t="shared" ca="1" si="1"/>
        <v>30.290410958904111</v>
      </c>
      <c r="N71" s="7" t="str">
        <f ca="1">IFERROR(INDEX({"18-25";"26-35";"36-45";"46-55";"55-65"},MATCH($M71,{0;25;35;45;55})),"")</f>
        <v>26-35</v>
      </c>
      <c r="O71" s="2" t="s">
        <v>21</v>
      </c>
      <c r="P71" s="2" t="s">
        <v>22</v>
      </c>
      <c r="Q71" s="8">
        <v>103</v>
      </c>
      <c r="R71" s="14" t="str">
        <f>IFERROR(INDEX(btob,MATCH(Q71,atoa,0)),"")</f>
        <v>CONSEILLER CLIENT. PART.</v>
      </c>
    </row>
    <row r="72" spans="1:18" s="1" customFormat="1" ht="8.25">
      <c r="A72" s="2" t="s">
        <v>14</v>
      </c>
      <c r="B72" s="23" t="str">
        <f>IFERROR(INDEX(cl!B:B,MATCH(D72,cl!A:A,0)),"")</f>
        <v>ANG</v>
      </c>
      <c r="C72" s="2"/>
      <c r="D72" s="8">
        <v>51200</v>
      </c>
      <c r="E72" s="2" t="s">
        <v>159</v>
      </c>
      <c r="F72" s="3">
        <v>1</v>
      </c>
      <c r="G72" s="3">
        <v>1</v>
      </c>
      <c r="H72" s="3">
        <v>1</v>
      </c>
      <c r="I72" s="3">
        <v>1</v>
      </c>
      <c r="J72" s="2"/>
      <c r="K72" s="2" t="s">
        <v>160</v>
      </c>
      <c r="L72" s="4">
        <v>24691</v>
      </c>
      <c r="M72" s="7">
        <f t="shared" ca="1" si="1"/>
        <v>51.816438356164383</v>
      </c>
      <c r="N72" s="7" t="str">
        <f ca="1">IFERROR(INDEX({"18-25";"26-35";"36-45";"46-55";"55-65"},MATCH($M72,{0;25;35;45;55})),"")</f>
        <v>46-55</v>
      </c>
      <c r="O72" s="2" t="s">
        <v>17</v>
      </c>
      <c r="P72" s="2" t="s">
        <v>22</v>
      </c>
      <c r="Q72" s="8">
        <v>165</v>
      </c>
      <c r="R72" s="14" t="str">
        <f>IFERROR(INDEX(btob,MATCH(Q72,atoa,0)),"")</f>
        <v>CHARGE CLIENTELE PART.2</v>
      </c>
    </row>
    <row r="73" spans="1:18" s="1" customFormat="1" ht="8.25">
      <c r="A73" s="2" t="s">
        <v>14</v>
      </c>
      <c r="B73" s="23" t="str">
        <f>IFERROR(INDEX(cl!B:B,MATCH(D73,cl!A:A,0)),"")</f>
        <v>ANG</v>
      </c>
      <c r="C73" s="2"/>
      <c r="D73" s="8">
        <v>51200</v>
      </c>
      <c r="E73" s="2" t="s">
        <v>161</v>
      </c>
      <c r="F73" s="3">
        <v>1</v>
      </c>
      <c r="G73" s="3">
        <v>1</v>
      </c>
      <c r="H73" s="3">
        <v>1</v>
      </c>
      <c r="I73" s="3">
        <v>1</v>
      </c>
      <c r="J73" s="2"/>
      <c r="K73" s="2" t="s">
        <v>162</v>
      </c>
      <c r="L73" s="4">
        <v>29282</v>
      </c>
      <c r="M73" s="7">
        <f t="shared" ca="1" si="1"/>
        <v>39.238356164383561</v>
      </c>
      <c r="N73" s="7" t="str">
        <f ca="1">IFERROR(INDEX({"18-25";"26-35";"36-45";"46-55";"55-65"},MATCH($M73,{0;25;35;45;55})),"")</f>
        <v>36-45</v>
      </c>
      <c r="O73" s="2" t="s">
        <v>21</v>
      </c>
      <c r="P73" s="2" t="s">
        <v>18</v>
      </c>
      <c r="Q73" s="8">
        <v>115</v>
      </c>
      <c r="R73" s="14" t="str">
        <f>IFERROR(INDEX(btob,MATCH(Q73,atoa,0)),"")</f>
        <v>DIRECTEUR DE CAISSE 1</v>
      </c>
    </row>
    <row r="74" spans="1:18" s="1" customFormat="1" ht="8.25">
      <c r="A74" s="2" t="s">
        <v>14</v>
      </c>
      <c r="B74" s="23" t="str">
        <f>IFERROR(INDEX(cl!B:B,MATCH(D74,cl!A:A,0)),"")</f>
        <v>ANG</v>
      </c>
      <c r="C74" s="2"/>
      <c r="D74" s="8">
        <v>51200</v>
      </c>
      <c r="E74" s="2" t="s">
        <v>163</v>
      </c>
      <c r="F74" s="3">
        <v>1</v>
      </c>
      <c r="G74" s="3">
        <v>1</v>
      </c>
      <c r="H74" s="3">
        <v>1</v>
      </c>
      <c r="I74" s="3">
        <v>1</v>
      </c>
      <c r="J74" s="2"/>
      <c r="K74" s="2" t="s">
        <v>164</v>
      </c>
      <c r="L74" s="4">
        <v>22689</v>
      </c>
      <c r="M74" s="7">
        <f t="shared" ca="1" si="1"/>
        <v>57.301369863013697</v>
      </c>
      <c r="N74" s="7" t="str">
        <f ca="1">IFERROR(INDEX({"18-25";"26-35";"36-45";"46-55";"55-65"},MATCH($M74,{0;25;35;45;55})),"")</f>
        <v>55-65</v>
      </c>
      <c r="O74" s="2" t="s">
        <v>21</v>
      </c>
      <c r="P74" s="2" t="s">
        <v>18</v>
      </c>
      <c r="Q74" s="8">
        <v>180</v>
      </c>
      <c r="R74" s="14" t="str">
        <f>IFERROR(INDEX(btob,MATCH(Q74,atoa,0)),"")</f>
        <v>RESP.CLIENTELE PART.</v>
      </c>
    </row>
    <row r="75" spans="1:18" s="1" customFormat="1" ht="8.25">
      <c r="A75" s="2" t="s">
        <v>14</v>
      </c>
      <c r="B75" s="23" t="str">
        <f>IFERROR(INDEX(cl!B:B,MATCH(D75,cl!A:A,0)),"")</f>
        <v>PDC</v>
      </c>
      <c r="C75" s="2"/>
      <c r="D75" s="8">
        <v>51300</v>
      </c>
      <c r="E75" s="2" t="s">
        <v>165</v>
      </c>
      <c r="F75" s="3">
        <v>1</v>
      </c>
      <c r="G75" s="3">
        <v>1</v>
      </c>
      <c r="H75" s="3">
        <v>1</v>
      </c>
      <c r="I75" s="3">
        <v>1</v>
      </c>
      <c r="J75" s="2"/>
      <c r="K75" s="2" t="s">
        <v>166</v>
      </c>
      <c r="L75" s="4">
        <v>21789</v>
      </c>
      <c r="M75" s="7">
        <f t="shared" ca="1" si="1"/>
        <v>59.767123287671232</v>
      </c>
      <c r="N75" s="7" t="str">
        <f ca="1">IFERROR(INDEX({"18-25";"26-35";"36-45";"46-55";"55-65"},MATCH($M75,{0;25;35;45;55})),"")</f>
        <v>55-65</v>
      </c>
      <c r="O75" s="2" t="s">
        <v>21</v>
      </c>
      <c r="P75" s="2" t="s">
        <v>22</v>
      </c>
      <c r="Q75" s="8">
        <v>165</v>
      </c>
      <c r="R75" s="14" t="str">
        <f>IFERROR(INDEX(btob,MATCH(Q75,atoa,0)),"")</f>
        <v>CHARGE CLIENTELE PART.2</v>
      </c>
    </row>
    <row r="76" spans="1:18" s="1" customFormat="1" ht="8.25">
      <c r="A76" s="2" t="s">
        <v>14</v>
      </c>
      <c r="B76" s="23" t="str">
        <f>IFERROR(INDEX(cl!B:B,MATCH(D76,cl!A:A,0)),"")</f>
        <v>PDC</v>
      </c>
      <c r="C76" s="2"/>
      <c r="D76" s="8">
        <v>51300</v>
      </c>
      <c r="E76" s="2" t="s">
        <v>167</v>
      </c>
      <c r="F76" s="3">
        <v>1</v>
      </c>
      <c r="G76" s="3">
        <v>1</v>
      </c>
      <c r="H76" s="3">
        <v>1</v>
      </c>
      <c r="I76" s="3">
        <v>1</v>
      </c>
      <c r="J76" s="2"/>
      <c r="K76" s="2" t="s">
        <v>168</v>
      </c>
      <c r="L76" s="4">
        <v>30195</v>
      </c>
      <c r="M76" s="7">
        <f t="shared" ca="1" si="1"/>
        <v>36.736986301369861</v>
      </c>
      <c r="N76" s="7" t="str">
        <f ca="1">IFERROR(INDEX({"18-25";"26-35";"36-45";"46-55";"55-65"},MATCH($M76,{0;25;35;45;55})),"")</f>
        <v>36-45</v>
      </c>
      <c r="O76" s="2" t="s">
        <v>21</v>
      </c>
      <c r="P76" s="2" t="s">
        <v>22</v>
      </c>
      <c r="Q76" s="8">
        <v>165</v>
      </c>
      <c r="R76" s="14" t="str">
        <f>IFERROR(INDEX(btob,MATCH(Q76,atoa,0)),"")</f>
        <v>CHARGE CLIENTELE PART.2</v>
      </c>
    </row>
    <row r="77" spans="1:18" s="1" customFormat="1" ht="8.25">
      <c r="A77" s="2" t="s">
        <v>14</v>
      </c>
      <c r="B77" s="23" t="str">
        <f>IFERROR(INDEX(cl!B:B,MATCH(D77,cl!A:A,0)),"")</f>
        <v>PDC</v>
      </c>
      <c r="C77" s="2"/>
      <c r="D77" s="8">
        <v>51300</v>
      </c>
      <c r="E77" s="2" t="s">
        <v>169</v>
      </c>
      <c r="F77" s="3">
        <v>1</v>
      </c>
      <c r="G77" s="3">
        <v>1</v>
      </c>
      <c r="H77" s="3">
        <v>1</v>
      </c>
      <c r="I77" s="3">
        <v>1</v>
      </c>
      <c r="J77" s="2"/>
      <c r="K77" s="2" t="s">
        <v>170</v>
      </c>
      <c r="L77" s="4">
        <v>26561</v>
      </c>
      <c r="M77" s="7">
        <f t="shared" ca="1" si="1"/>
        <v>46.69315068493151</v>
      </c>
      <c r="N77" s="7" t="str">
        <f ca="1">IFERROR(INDEX({"18-25";"26-35";"36-45";"46-55";"55-65"},MATCH($M77,{0;25;35;45;55})),"")</f>
        <v>46-55</v>
      </c>
      <c r="O77" s="2" t="s">
        <v>17</v>
      </c>
      <c r="P77" s="2" t="s">
        <v>18</v>
      </c>
      <c r="Q77" s="8">
        <v>117</v>
      </c>
      <c r="R77" s="14" t="str">
        <f>IFERROR(INDEX(btob,MATCH(Q77,atoa,0)),"")</f>
        <v>DIRECTEUR DE CAISSE 2</v>
      </c>
    </row>
    <row r="78" spans="1:18" s="1" customFormat="1" ht="8.25">
      <c r="A78" s="2" t="s">
        <v>14</v>
      </c>
      <c r="B78" s="23" t="str">
        <f>IFERROR(INDEX(cl!B:B,MATCH(D78,cl!A:A,0)),"")</f>
        <v>PDC</v>
      </c>
      <c r="C78" s="2"/>
      <c r="D78" s="8">
        <v>51300</v>
      </c>
      <c r="E78" s="2" t="s">
        <v>171</v>
      </c>
      <c r="F78" s="3">
        <v>1</v>
      </c>
      <c r="G78" s="3">
        <v>1</v>
      </c>
      <c r="H78" s="3">
        <v>1</v>
      </c>
      <c r="I78" s="3">
        <v>1</v>
      </c>
      <c r="J78" s="2"/>
      <c r="K78" s="2" t="s">
        <v>172</v>
      </c>
      <c r="L78" s="4">
        <v>31895</v>
      </c>
      <c r="M78" s="7">
        <f t="shared" ca="1" si="1"/>
        <v>32.079452054794523</v>
      </c>
      <c r="N78" s="7" t="str">
        <f ca="1">IFERROR(INDEX({"18-25";"26-35";"36-45";"46-55";"55-65"},MATCH($M78,{0;25;35;45;55})),"")</f>
        <v>26-35</v>
      </c>
      <c r="O78" s="2" t="s">
        <v>17</v>
      </c>
      <c r="P78" s="2" t="s">
        <v>22</v>
      </c>
      <c r="Q78" s="8">
        <v>103</v>
      </c>
      <c r="R78" s="14" t="str">
        <f>IFERROR(INDEX(btob,MATCH(Q78,atoa,0)),"")</f>
        <v>CONSEILLER CLIENT. PART.</v>
      </c>
    </row>
    <row r="79" spans="1:18" s="1" customFormat="1" ht="8.25">
      <c r="A79" s="2" t="s">
        <v>14</v>
      </c>
      <c r="B79" s="23" t="str">
        <f>IFERROR(INDEX(cl!B:B,MATCH(D79,cl!A:A,0)),"")</f>
        <v>PDC</v>
      </c>
      <c r="C79" s="2"/>
      <c r="D79" s="8">
        <v>51300</v>
      </c>
      <c r="E79" s="2" t="s">
        <v>173</v>
      </c>
      <c r="F79" s="3">
        <v>1</v>
      </c>
      <c r="G79" s="3">
        <v>1</v>
      </c>
      <c r="H79" s="3">
        <v>0.77849999999999997</v>
      </c>
      <c r="I79" s="3">
        <v>0.77849999999999997</v>
      </c>
      <c r="J79" s="2" t="s">
        <v>42</v>
      </c>
      <c r="K79" s="2" t="s">
        <v>174</v>
      </c>
      <c r="L79" s="4">
        <v>30747</v>
      </c>
      <c r="M79" s="7">
        <f t="shared" ca="1" si="1"/>
        <v>35.224657534246575</v>
      </c>
      <c r="N79" s="7" t="str">
        <f ca="1">IFERROR(INDEX({"18-25";"26-35";"36-45";"46-55";"55-65"},MATCH($M79,{0;25;35;45;55})),"")</f>
        <v>36-45</v>
      </c>
      <c r="O79" s="2" t="s">
        <v>21</v>
      </c>
      <c r="P79" s="2" t="s">
        <v>22</v>
      </c>
      <c r="Q79" s="8">
        <v>105</v>
      </c>
      <c r="R79" s="14" t="str">
        <f>IFERROR(INDEX(btob,MATCH(Q79,atoa,0)),"")</f>
        <v>CHARGE CLIENTELE PART.1</v>
      </c>
    </row>
    <row r="80" spans="1:18" s="1" customFormat="1" ht="8.25">
      <c r="A80" s="2" t="s">
        <v>14</v>
      </c>
      <c r="B80" s="23" t="str">
        <f>IFERROR(INDEX(cl!B:B,MATCH(D80,cl!A:A,0)),"")</f>
        <v>PDC</v>
      </c>
      <c r="C80" s="2"/>
      <c r="D80" s="8">
        <v>51300</v>
      </c>
      <c r="E80" s="2" t="s">
        <v>175</v>
      </c>
      <c r="F80" s="3">
        <v>1</v>
      </c>
      <c r="G80" s="3">
        <v>1</v>
      </c>
      <c r="H80" s="3">
        <v>1</v>
      </c>
      <c r="I80" s="3">
        <v>1</v>
      </c>
      <c r="J80" s="2"/>
      <c r="K80" s="2" t="s">
        <v>176</v>
      </c>
      <c r="L80" s="4">
        <v>34307</v>
      </c>
      <c r="M80" s="7">
        <f t="shared" ca="1" si="1"/>
        <v>25.471232876712328</v>
      </c>
      <c r="N80" s="7" t="str">
        <f ca="1">IFERROR(INDEX({"18-25";"26-35";"36-45";"46-55";"55-65"},MATCH($M80,{0;25;35;45;55})),"")</f>
        <v>26-35</v>
      </c>
      <c r="O80" s="2" t="s">
        <v>21</v>
      </c>
      <c r="P80" s="2" t="s">
        <v>22</v>
      </c>
      <c r="Q80" s="8">
        <v>103</v>
      </c>
      <c r="R80" s="14" t="str">
        <f>IFERROR(INDEX(btob,MATCH(Q80,atoa,0)),"")</f>
        <v>CONSEILLER CLIENT. PART.</v>
      </c>
    </row>
    <row r="81" spans="1:18" s="1" customFormat="1" ht="8.25">
      <c r="A81" s="2" t="s">
        <v>14</v>
      </c>
      <c r="B81" s="23" t="str">
        <f>IFERROR(INDEX(cl!B:B,MATCH(D81,cl!A:A,0)),"")</f>
        <v>PDC</v>
      </c>
      <c r="C81" s="2"/>
      <c r="D81" s="8">
        <v>51400</v>
      </c>
      <c r="E81" s="2" t="s">
        <v>177</v>
      </c>
      <c r="F81" s="3">
        <v>1</v>
      </c>
      <c r="G81" s="3">
        <v>1</v>
      </c>
      <c r="H81" s="3">
        <v>1</v>
      </c>
      <c r="I81" s="3">
        <v>1</v>
      </c>
      <c r="J81" s="2"/>
      <c r="K81" s="2" t="s">
        <v>178</v>
      </c>
      <c r="L81" s="4">
        <v>33623</v>
      </c>
      <c r="M81" s="7">
        <f t="shared" ca="1" si="1"/>
        <v>27.345205479452055</v>
      </c>
      <c r="N81" s="7" t="str">
        <f ca="1">IFERROR(INDEX({"18-25";"26-35";"36-45";"46-55";"55-65"},MATCH($M81,{0;25;35;45;55})),"")</f>
        <v>26-35</v>
      </c>
      <c r="O81" s="2" t="s">
        <v>17</v>
      </c>
      <c r="P81" s="2" t="s">
        <v>22</v>
      </c>
      <c r="Q81" s="8">
        <v>105</v>
      </c>
      <c r="R81" s="14" t="str">
        <f>IFERROR(INDEX(btob,MATCH(Q81,atoa,0)),"")</f>
        <v>CHARGE CLIENTELE PART.1</v>
      </c>
    </row>
    <row r="82" spans="1:18" s="1" customFormat="1" ht="8.25">
      <c r="A82" s="2" t="s">
        <v>14</v>
      </c>
      <c r="B82" s="23" t="str">
        <f>IFERROR(INDEX(cl!B:B,MATCH(D82,cl!A:A,0)),"")</f>
        <v>PDC</v>
      </c>
      <c r="C82" s="2"/>
      <c r="D82" s="8">
        <v>51400</v>
      </c>
      <c r="E82" s="2" t="s">
        <v>179</v>
      </c>
      <c r="F82" s="3">
        <v>1</v>
      </c>
      <c r="G82" s="3">
        <v>1</v>
      </c>
      <c r="H82" s="3">
        <v>1</v>
      </c>
      <c r="I82" s="3">
        <v>1</v>
      </c>
      <c r="J82" s="2"/>
      <c r="K82" s="2" t="s">
        <v>180</v>
      </c>
      <c r="L82" s="4">
        <v>33914</v>
      </c>
      <c r="M82" s="7">
        <f t="shared" ca="1" si="1"/>
        <v>26.547945205479451</v>
      </c>
      <c r="N82" s="7" t="str">
        <f ca="1">IFERROR(INDEX({"18-25";"26-35";"36-45";"46-55";"55-65"},MATCH($M82,{0;25;35;45;55})),"")</f>
        <v>26-35</v>
      </c>
      <c r="O82" s="2" t="s">
        <v>17</v>
      </c>
      <c r="P82" s="2" t="s">
        <v>22</v>
      </c>
      <c r="Q82" s="8">
        <v>103</v>
      </c>
      <c r="R82" s="14" t="str">
        <f>IFERROR(INDEX(btob,MATCH(Q82,atoa,0)),"")</f>
        <v>CONSEILLER CLIENT. PART.</v>
      </c>
    </row>
    <row r="83" spans="1:18" s="1" customFormat="1" ht="8.25">
      <c r="A83" s="2" t="s">
        <v>14</v>
      </c>
      <c r="B83" s="23" t="str">
        <f>IFERROR(INDEX(cl!B:B,MATCH(D83,cl!A:A,0)),"")</f>
        <v>PDC</v>
      </c>
      <c r="C83" s="2"/>
      <c r="D83" s="8">
        <v>51400</v>
      </c>
      <c r="E83" s="2" t="s">
        <v>181</v>
      </c>
      <c r="F83" s="3">
        <v>1</v>
      </c>
      <c r="G83" s="3">
        <v>1</v>
      </c>
      <c r="H83" s="3">
        <v>1</v>
      </c>
      <c r="I83" s="3">
        <v>1</v>
      </c>
      <c r="J83" s="2"/>
      <c r="K83" s="2" t="s">
        <v>182</v>
      </c>
      <c r="L83" s="4">
        <v>29826</v>
      </c>
      <c r="M83" s="7">
        <f t="shared" ca="1" si="1"/>
        <v>37.747945205479454</v>
      </c>
      <c r="N83" s="7" t="str">
        <f ca="1">IFERROR(INDEX({"18-25";"26-35";"36-45";"46-55";"55-65"},MATCH($M83,{0;25;35;45;55})),"")</f>
        <v>36-45</v>
      </c>
      <c r="O83" s="2" t="s">
        <v>21</v>
      </c>
      <c r="P83" s="2" t="s">
        <v>22</v>
      </c>
      <c r="Q83" s="8">
        <v>165</v>
      </c>
      <c r="R83" s="14" t="str">
        <f>IFERROR(INDEX(btob,MATCH(Q83,atoa,0)),"")</f>
        <v>CHARGE CLIENTELE PART.2</v>
      </c>
    </row>
    <row r="84" spans="1:18" s="1" customFormat="1" ht="8.25">
      <c r="A84" s="2" t="s">
        <v>14</v>
      </c>
      <c r="B84" s="23" t="str">
        <f>IFERROR(INDEX(cl!B:B,MATCH(D84,cl!A:A,0)),"")</f>
        <v>PDC</v>
      </c>
      <c r="C84" s="2"/>
      <c r="D84" s="8">
        <v>51400</v>
      </c>
      <c r="E84" s="2" t="s">
        <v>183</v>
      </c>
      <c r="F84" s="3">
        <v>1</v>
      </c>
      <c r="G84" s="3">
        <v>1</v>
      </c>
      <c r="H84" s="3">
        <v>1</v>
      </c>
      <c r="I84" s="3">
        <v>1</v>
      </c>
      <c r="J84" s="2"/>
      <c r="K84" s="2" t="s">
        <v>184</v>
      </c>
      <c r="L84" s="4">
        <v>24808</v>
      </c>
      <c r="M84" s="7">
        <f t="shared" ca="1" si="1"/>
        <v>51.495890410958907</v>
      </c>
      <c r="N84" s="7" t="str">
        <f ca="1">IFERROR(INDEX({"18-25";"26-35";"36-45";"46-55";"55-65"},MATCH($M84,{0;25;35;45;55})),"")</f>
        <v>46-55</v>
      </c>
      <c r="O84" s="2" t="s">
        <v>17</v>
      </c>
      <c r="P84" s="2" t="s">
        <v>22</v>
      </c>
      <c r="Q84" s="8">
        <v>165</v>
      </c>
      <c r="R84" s="14" t="str">
        <f>IFERROR(INDEX(btob,MATCH(Q84,atoa,0)),"")</f>
        <v>CHARGE CLIENTELE PART.2</v>
      </c>
    </row>
    <row r="85" spans="1:18" s="1" customFormat="1" ht="8.25">
      <c r="A85" s="2" t="s">
        <v>14</v>
      </c>
      <c r="B85" s="23" t="str">
        <f>IFERROR(INDEX(cl!B:B,MATCH(D85,cl!A:A,0)),"")</f>
        <v>PDC</v>
      </c>
      <c r="C85" s="2"/>
      <c r="D85" s="8">
        <v>51400</v>
      </c>
      <c r="E85" s="2" t="s">
        <v>185</v>
      </c>
      <c r="F85" s="3">
        <v>1</v>
      </c>
      <c r="G85" s="3">
        <v>1</v>
      </c>
      <c r="H85" s="3">
        <v>1</v>
      </c>
      <c r="I85" s="3">
        <v>1</v>
      </c>
      <c r="J85" s="2"/>
      <c r="K85" s="2" t="s">
        <v>186</v>
      </c>
      <c r="L85" s="4">
        <v>28217</v>
      </c>
      <c r="M85" s="7">
        <f t="shared" ca="1" si="1"/>
        <v>42.156164383561645</v>
      </c>
      <c r="N85" s="7" t="str">
        <f ca="1">IFERROR(INDEX({"18-25";"26-35";"36-45";"46-55";"55-65"},MATCH($M85,{0;25;35;45;55})),"")</f>
        <v>36-45</v>
      </c>
      <c r="O85" s="2" t="s">
        <v>17</v>
      </c>
      <c r="P85" s="2" t="s">
        <v>18</v>
      </c>
      <c r="Q85" s="8">
        <v>117</v>
      </c>
      <c r="R85" s="14" t="str">
        <f>IFERROR(INDEX(btob,MATCH(Q85,atoa,0)),"")</f>
        <v>DIRECTEUR DE CAISSE 2</v>
      </c>
    </row>
    <row r="86" spans="1:18" s="1" customFormat="1" ht="8.25">
      <c r="A86" s="2" t="s">
        <v>14</v>
      </c>
      <c r="B86" s="23" t="str">
        <f>IFERROR(INDEX(cl!B:B,MATCH(D86,cl!A:A,0)),"")</f>
        <v>PDC</v>
      </c>
      <c r="C86" s="2"/>
      <c r="D86" s="8">
        <v>51400</v>
      </c>
      <c r="E86" s="2" t="s">
        <v>187</v>
      </c>
      <c r="F86" s="3">
        <v>1</v>
      </c>
      <c r="G86" s="3">
        <v>1</v>
      </c>
      <c r="H86" s="3">
        <v>1</v>
      </c>
      <c r="I86" s="3">
        <v>1</v>
      </c>
      <c r="J86" s="2"/>
      <c r="K86" s="2" t="s">
        <v>188</v>
      </c>
      <c r="L86" s="4">
        <v>34622</v>
      </c>
      <c r="M86" s="7">
        <f t="shared" ca="1" si="1"/>
        <v>24.608219178082191</v>
      </c>
      <c r="N86" s="7" t="str">
        <f ca="1">IFERROR(INDEX({"18-25";"26-35";"36-45";"46-55";"55-65"},MATCH($M86,{0;25;35;45;55})),"")</f>
        <v>18-25</v>
      </c>
      <c r="O86" s="2" t="s">
        <v>21</v>
      </c>
      <c r="P86" s="2" t="s">
        <v>22</v>
      </c>
      <c r="Q86" s="8">
        <v>103</v>
      </c>
      <c r="R86" s="14" t="str">
        <f>IFERROR(INDEX(btob,MATCH(Q86,atoa,0)),"")</f>
        <v>CONSEILLER CLIENT. PART.</v>
      </c>
    </row>
    <row r="87" spans="1:18" s="1" customFormat="1" ht="8.25">
      <c r="A87" s="2" t="s">
        <v>14</v>
      </c>
      <c r="B87" s="23" t="str">
        <f>IFERROR(INDEX(cl!B:B,MATCH(D87,cl!A:A,0)),"")</f>
        <v>PDC</v>
      </c>
      <c r="C87" s="2"/>
      <c r="D87" s="8">
        <v>51400</v>
      </c>
      <c r="E87" s="2" t="s">
        <v>189</v>
      </c>
      <c r="F87" s="3">
        <v>1</v>
      </c>
      <c r="G87" s="3">
        <v>1</v>
      </c>
      <c r="H87" s="3">
        <v>0.77849999999999997</v>
      </c>
      <c r="I87" s="3">
        <v>0.77849999999999997</v>
      </c>
      <c r="J87" s="2" t="s">
        <v>42</v>
      </c>
      <c r="K87" s="2" t="s">
        <v>190</v>
      </c>
      <c r="L87" s="4">
        <v>31129</v>
      </c>
      <c r="M87" s="7">
        <f t="shared" ca="1" si="1"/>
        <v>34.178082191780824</v>
      </c>
      <c r="N87" s="7" t="str">
        <f ca="1">IFERROR(INDEX({"18-25";"26-35";"36-45";"46-55";"55-65"},MATCH($M87,{0;25;35;45;55})),"")</f>
        <v>26-35</v>
      </c>
      <c r="O87" s="2" t="s">
        <v>21</v>
      </c>
      <c r="P87" s="2" t="s">
        <v>22</v>
      </c>
      <c r="Q87" s="8">
        <v>165</v>
      </c>
      <c r="R87" s="14" t="str">
        <f>IFERROR(INDEX(btob,MATCH(Q87,atoa,0)),"")</f>
        <v>CHARGE CLIENTELE PART.2</v>
      </c>
    </row>
    <row r="88" spans="1:18" s="1" customFormat="1" ht="8.25">
      <c r="A88" s="2" t="s">
        <v>14</v>
      </c>
      <c r="B88" s="23" t="str">
        <f>IFERROR(INDEX(cl!B:B,MATCH(D88,cl!A:A,0)),"")</f>
        <v>PDC</v>
      </c>
      <c r="C88" s="2"/>
      <c r="D88" s="8">
        <v>51500</v>
      </c>
      <c r="E88" s="2" t="s">
        <v>191</v>
      </c>
      <c r="F88" s="3">
        <v>1</v>
      </c>
      <c r="G88" s="3">
        <v>0</v>
      </c>
      <c r="H88" s="3"/>
      <c r="I88" s="3"/>
      <c r="J88" s="2" t="s">
        <v>105</v>
      </c>
      <c r="K88" s="2"/>
      <c r="L88" s="4"/>
      <c r="M88" s="7" t="str">
        <f t="shared" si="1"/>
        <v/>
      </c>
      <c r="N88" s="7" t="str">
        <f>IFERROR(INDEX({"18-25";"26-35";"36-45";"46-55";"55-65"},MATCH($M88,{0;25;35;45;55})),"")</f>
        <v/>
      </c>
      <c r="O88" s="2"/>
      <c r="P88" s="2"/>
      <c r="Q88" s="12"/>
      <c r="R88" s="14" t="str">
        <f>IFERROR(INDEX(btob,MATCH(Q88,atoa,0)),"")</f>
        <v/>
      </c>
    </row>
    <row r="89" spans="1:18" s="1" customFormat="1" ht="8.25">
      <c r="A89" s="2" t="s">
        <v>14</v>
      </c>
      <c r="B89" s="23" t="str">
        <f>IFERROR(INDEX(cl!B:B,MATCH(D89,cl!A:A,0)),"")</f>
        <v>PDC</v>
      </c>
      <c r="C89" s="2"/>
      <c r="D89" s="8">
        <v>51500</v>
      </c>
      <c r="E89" s="2" t="s">
        <v>192</v>
      </c>
      <c r="F89" s="3">
        <v>1</v>
      </c>
      <c r="G89" s="3">
        <v>1</v>
      </c>
      <c r="H89" s="3">
        <v>1</v>
      </c>
      <c r="I89" s="3">
        <v>1</v>
      </c>
      <c r="J89" s="2"/>
      <c r="K89" s="2" t="s">
        <v>193</v>
      </c>
      <c r="L89" s="4">
        <v>25859</v>
      </c>
      <c r="M89" s="7">
        <f t="shared" ca="1" si="1"/>
        <v>48.61643835616438</v>
      </c>
      <c r="N89" s="7" t="str">
        <f ca="1">IFERROR(INDEX({"18-25";"26-35";"36-45";"46-55";"55-65"},MATCH($M89,{0;25;35;45;55})),"")</f>
        <v>46-55</v>
      </c>
      <c r="O89" s="2" t="s">
        <v>21</v>
      </c>
      <c r="P89" s="2" t="s">
        <v>22</v>
      </c>
      <c r="Q89" s="8">
        <v>165</v>
      </c>
      <c r="R89" s="14" t="str">
        <f>IFERROR(INDEX(btob,MATCH(Q89,atoa,0)),"")</f>
        <v>CHARGE CLIENTELE PART.2</v>
      </c>
    </row>
    <row r="90" spans="1:18" s="1" customFormat="1" ht="8.25">
      <c r="A90" s="2" t="s">
        <v>14</v>
      </c>
      <c r="B90" s="23" t="str">
        <f>IFERROR(INDEX(cl!B:B,MATCH(D90,cl!A:A,0)),"")</f>
        <v>PDC</v>
      </c>
      <c r="C90" s="2"/>
      <c r="D90" s="8">
        <v>51500</v>
      </c>
      <c r="E90" s="2" t="s">
        <v>194</v>
      </c>
      <c r="F90" s="3">
        <v>1</v>
      </c>
      <c r="G90" s="3">
        <v>1</v>
      </c>
      <c r="H90" s="3">
        <v>1</v>
      </c>
      <c r="I90" s="3">
        <v>1</v>
      </c>
      <c r="J90" s="2"/>
      <c r="K90" s="2" t="s">
        <v>195</v>
      </c>
      <c r="L90" s="4">
        <v>33637</v>
      </c>
      <c r="M90" s="7">
        <f t="shared" ca="1" si="1"/>
        <v>27.306849315068494</v>
      </c>
      <c r="N90" s="7" t="str">
        <f ca="1">IFERROR(INDEX({"18-25";"26-35";"36-45";"46-55";"55-65"},MATCH($M90,{0;25;35;45;55})),"")</f>
        <v>26-35</v>
      </c>
      <c r="O90" s="2" t="s">
        <v>21</v>
      </c>
      <c r="P90" s="2" t="s">
        <v>22</v>
      </c>
      <c r="Q90" s="8">
        <v>103</v>
      </c>
      <c r="R90" s="14" t="str">
        <f>IFERROR(INDEX(btob,MATCH(Q90,atoa,0)),"")</f>
        <v>CONSEILLER CLIENT. PART.</v>
      </c>
    </row>
    <row r="91" spans="1:18" s="1" customFormat="1" ht="8.25">
      <c r="A91" s="2" t="s">
        <v>14</v>
      </c>
      <c r="B91" s="23" t="str">
        <f>IFERROR(INDEX(cl!B:B,MATCH(D91,cl!A:A,0)),"")</f>
        <v>PDC</v>
      </c>
      <c r="C91" s="2"/>
      <c r="D91" s="8">
        <v>51500</v>
      </c>
      <c r="E91" s="2" t="s">
        <v>196</v>
      </c>
      <c r="F91" s="3">
        <v>1</v>
      </c>
      <c r="G91" s="3">
        <v>1</v>
      </c>
      <c r="H91" s="3">
        <v>1</v>
      </c>
      <c r="I91" s="3">
        <v>1</v>
      </c>
      <c r="J91" s="2"/>
      <c r="K91" s="2" t="s">
        <v>197</v>
      </c>
      <c r="L91" s="4">
        <v>25465</v>
      </c>
      <c r="M91" s="7">
        <f t="shared" ca="1" si="1"/>
        <v>49.695890410958903</v>
      </c>
      <c r="N91" s="7" t="str">
        <f ca="1">IFERROR(INDEX({"18-25";"26-35";"36-45";"46-55";"55-65"},MATCH($M91,{0;25;35;45;55})),"")</f>
        <v>46-55</v>
      </c>
      <c r="O91" s="2" t="s">
        <v>21</v>
      </c>
      <c r="P91" s="2" t="s">
        <v>22</v>
      </c>
      <c r="Q91" s="8">
        <v>105</v>
      </c>
      <c r="R91" s="14" t="str">
        <f>IFERROR(INDEX(btob,MATCH(Q91,atoa,0)),"")</f>
        <v>CHARGE CLIENTELE PART.1</v>
      </c>
    </row>
    <row r="92" spans="1:18" s="1" customFormat="1" ht="8.25">
      <c r="A92" s="2" t="s">
        <v>14</v>
      </c>
      <c r="B92" s="23" t="str">
        <f>IFERROR(INDEX(cl!B:B,MATCH(D92,cl!A:A,0)),"")</f>
        <v>PDC</v>
      </c>
      <c r="C92" s="2"/>
      <c r="D92" s="8">
        <v>51500</v>
      </c>
      <c r="E92" s="2" t="s">
        <v>198</v>
      </c>
      <c r="F92" s="3">
        <v>1</v>
      </c>
      <c r="G92" s="3">
        <v>1</v>
      </c>
      <c r="H92" s="3">
        <v>1</v>
      </c>
      <c r="I92" s="3">
        <v>1</v>
      </c>
      <c r="J92" s="2"/>
      <c r="K92" s="2" t="s">
        <v>199</v>
      </c>
      <c r="L92" s="4">
        <v>34822</v>
      </c>
      <c r="M92" s="7">
        <f t="shared" ca="1" si="1"/>
        <v>24.06027397260274</v>
      </c>
      <c r="N92" s="7" t="str">
        <f ca="1">IFERROR(INDEX({"18-25";"26-35";"36-45";"46-55";"55-65"},MATCH($M92,{0;25;35;45;55})),"")</f>
        <v>18-25</v>
      </c>
      <c r="O92" s="2" t="s">
        <v>17</v>
      </c>
      <c r="P92" s="2" t="s">
        <v>22</v>
      </c>
      <c r="Q92" s="8">
        <v>105</v>
      </c>
      <c r="R92" s="14" t="str">
        <f>IFERROR(INDEX(btob,MATCH(Q92,atoa,0)),"")</f>
        <v>CHARGE CLIENTELE PART.1</v>
      </c>
    </row>
    <row r="93" spans="1:18" s="1" customFormat="1" ht="8.25">
      <c r="A93" s="2" t="s">
        <v>14</v>
      </c>
      <c r="B93" s="23" t="str">
        <f>IFERROR(INDEX(cl!B:B,MATCH(D93,cl!A:A,0)),"")</f>
        <v>PDC</v>
      </c>
      <c r="C93" s="2"/>
      <c r="D93" s="8">
        <v>51500</v>
      </c>
      <c r="E93" s="2" t="s">
        <v>200</v>
      </c>
      <c r="F93" s="3">
        <v>1</v>
      </c>
      <c r="G93" s="3">
        <v>1</v>
      </c>
      <c r="H93" s="3">
        <v>1</v>
      </c>
      <c r="I93" s="3">
        <v>1</v>
      </c>
      <c r="J93" s="2"/>
      <c r="K93" s="2" t="s">
        <v>201</v>
      </c>
      <c r="L93" s="4">
        <v>34061</v>
      </c>
      <c r="M93" s="7">
        <f t="shared" ca="1" si="1"/>
        <v>26.145205479452056</v>
      </c>
      <c r="N93" s="7" t="str">
        <f ca="1">IFERROR(INDEX({"18-25";"26-35";"36-45";"46-55";"55-65"},MATCH($M93,{0;25;35;45;55})),"")</f>
        <v>26-35</v>
      </c>
      <c r="O93" s="2" t="s">
        <v>21</v>
      </c>
      <c r="P93" s="2" t="s">
        <v>22</v>
      </c>
      <c r="Q93" s="8">
        <v>103</v>
      </c>
      <c r="R93" s="14" t="str">
        <f>IFERROR(INDEX(btob,MATCH(Q93,atoa,0)),"")</f>
        <v>CONSEILLER CLIENT. PART.</v>
      </c>
    </row>
    <row r="94" spans="1:18" s="1" customFormat="1" ht="8.25">
      <c r="A94" s="2" t="s">
        <v>14</v>
      </c>
      <c r="B94" s="23" t="str">
        <f>IFERROR(INDEX(cl!B:B,MATCH(D94,cl!A:A,0)),"")</f>
        <v>PDC</v>
      </c>
      <c r="C94" s="2"/>
      <c r="D94" s="8">
        <v>51500</v>
      </c>
      <c r="E94" s="2" t="s">
        <v>202</v>
      </c>
      <c r="F94" s="3">
        <v>1</v>
      </c>
      <c r="G94" s="3">
        <v>1</v>
      </c>
      <c r="H94" s="3">
        <v>1</v>
      </c>
      <c r="I94" s="3">
        <v>1</v>
      </c>
      <c r="J94" s="2"/>
      <c r="K94" s="2" t="s">
        <v>203</v>
      </c>
      <c r="L94" s="4">
        <v>31780</v>
      </c>
      <c r="M94" s="7">
        <f t="shared" ca="1" si="1"/>
        <v>32.394520547945206</v>
      </c>
      <c r="N94" s="7" t="str">
        <f ca="1">IFERROR(INDEX({"18-25";"26-35";"36-45";"46-55";"55-65"},MATCH($M94,{0;25;35;45;55})),"")</f>
        <v>26-35</v>
      </c>
      <c r="O94" s="2" t="s">
        <v>21</v>
      </c>
      <c r="P94" s="2" t="s">
        <v>22</v>
      </c>
      <c r="Q94" s="8">
        <v>105</v>
      </c>
      <c r="R94" s="14" t="str">
        <f>IFERROR(INDEX(btob,MATCH(Q94,atoa,0)),"")</f>
        <v>CHARGE CLIENTELE PART.1</v>
      </c>
    </row>
    <row r="95" spans="1:18" s="1" customFormat="1" ht="8.25">
      <c r="A95" s="2" t="s">
        <v>14</v>
      </c>
      <c r="B95" s="23" t="str">
        <f>IFERROR(INDEX(cl!B:B,MATCH(D95,cl!A:A,0)),"")</f>
        <v>PDC</v>
      </c>
      <c r="C95" s="2"/>
      <c r="D95" s="8">
        <v>51500</v>
      </c>
      <c r="E95" s="2" t="s">
        <v>204</v>
      </c>
      <c r="F95" s="3">
        <v>1</v>
      </c>
      <c r="G95" s="3">
        <v>1</v>
      </c>
      <c r="H95" s="3">
        <v>1</v>
      </c>
      <c r="I95" s="3">
        <v>1</v>
      </c>
      <c r="J95" s="2"/>
      <c r="K95" s="2" t="s">
        <v>205</v>
      </c>
      <c r="L95" s="4">
        <v>31783</v>
      </c>
      <c r="M95" s="7">
        <f t="shared" ca="1" si="1"/>
        <v>32.386301369863013</v>
      </c>
      <c r="N95" s="7" t="str">
        <f ca="1">IFERROR(INDEX({"18-25";"26-35";"36-45";"46-55";"55-65"},MATCH($M95,{0;25;35;45;55})),"")</f>
        <v>26-35</v>
      </c>
      <c r="O95" s="2" t="s">
        <v>21</v>
      </c>
      <c r="P95" s="2" t="s">
        <v>18</v>
      </c>
      <c r="Q95" s="8">
        <v>140</v>
      </c>
      <c r="R95" s="14" t="str">
        <f>IFERROR(INDEX(btob,MATCH(Q95,atoa,0)),"")</f>
        <v>RESPONSABLE DE BUREAU</v>
      </c>
    </row>
    <row r="96" spans="1:18" s="1" customFormat="1" ht="8.25">
      <c r="A96" s="2" t="s">
        <v>14</v>
      </c>
      <c r="B96" s="23" t="str">
        <f>IFERROR(INDEX(cl!B:B,MATCH(D96,cl!A:A,0)),"")</f>
        <v>ANG</v>
      </c>
      <c r="C96" s="2"/>
      <c r="D96" s="8">
        <v>51600</v>
      </c>
      <c r="E96" s="2" t="s">
        <v>206</v>
      </c>
      <c r="F96" s="3">
        <v>1</v>
      </c>
      <c r="G96" s="3">
        <v>1</v>
      </c>
      <c r="H96" s="3">
        <v>1</v>
      </c>
      <c r="I96" s="3">
        <v>1</v>
      </c>
      <c r="J96" s="2"/>
      <c r="K96" s="2" t="s">
        <v>207</v>
      </c>
      <c r="L96" s="4">
        <v>25438</v>
      </c>
      <c r="M96" s="7">
        <f t="shared" ca="1" si="1"/>
        <v>49.769863013698632</v>
      </c>
      <c r="N96" s="7" t="str">
        <f ca="1">IFERROR(INDEX({"18-25";"26-35";"36-45";"46-55";"55-65"},MATCH($M96,{0;25;35;45;55})),"")</f>
        <v>46-55</v>
      </c>
      <c r="O96" s="2" t="s">
        <v>21</v>
      </c>
      <c r="P96" s="2" t="s">
        <v>18</v>
      </c>
      <c r="Q96" s="8">
        <v>165</v>
      </c>
      <c r="R96" s="14" t="str">
        <f>IFERROR(INDEX(btob,MATCH(Q96,atoa,0)),"")</f>
        <v>CHARGE CLIENTELE PART.2</v>
      </c>
    </row>
    <row r="97" spans="1:18" s="1" customFormat="1" ht="8.25">
      <c r="A97" s="2" t="s">
        <v>14</v>
      </c>
      <c r="B97" s="23" t="str">
        <f>IFERROR(INDEX(cl!B:B,MATCH(D97,cl!A:A,0)),"")</f>
        <v>ANG</v>
      </c>
      <c r="C97" s="2"/>
      <c r="D97" s="8">
        <v>51600</v>
      </c>
      <c r="E97" s="2" t="s">
        <v>208</v>
      </c>
      <c r="F97" s="3">
        <v>1</v>
      </c>
      <c r="G97" s="3">
        <v>1</v>
      </c>
      <c r="H97" s="3">
        <v>1</v>
      </c>
      <c r="I97" s="3">
        <v>1</v>
      </c>
      <c r="J97" s="2"/>
      <c r="K97" s="2" t="s">
        <v>209</v>
      </c>
      <c r="L97" s="4">
        <v>22006</v>
      </c>
      <c r="M97" s="7">
        <f t="shared" ca="1" si="1"/>
        <v>59.172602739726024</v>
      </c>
      <c r="N97" s="7" t="str">
        <f ca="1">IFERROR(INDEX({"18-25";"26-35";"36-45";"46-55";"55-65"},MATCH($M97,{0;25;35;45;55})),"")</f>
        <v>55-65</v>
      </c>
      <c r="O97" s="2" t="s">
        <v>17</v>
      </c>
      <c r="P97" s="2" t="s">
        <v>18</v>
      </c>
      <c r="Q97" s="8">
        <v>180</v>
      </c>
      <c r="R97" s="14" t="str">
        <f>IFERROR(INDEX(btob,MATCH(Q97,atoa,0)),"")</f>
        <v>RESP.CLIENTELE PART.</v>
      </c>
    </row>
    <row r="98" spans="1:18" s="1" customFormat="1" ht="8.25">
      <c r="A98" s="2" t="s">
        <v>14</v>
      </c>
      <c r="B98" s="23" t="str">
        <f>IFERROR(INDEX(cl!B:B,MATCH(D98,cl!A:A,0)),"")</f>
        <v>ANG</v>
      </c>
      <c r="C98" s="2"/>
      <c r="D98" s="8">
        <v>51600</v>
      </c>
      <c r="E98" s="2" t="s">
        <v>210</v>
      </c>
      <c r="F98" s="3">
        <v>1</v>
      </c>
      <c r="G98" s="3">
        <v>1</v>
      </c>
      <c r="H98" s="3">
        <v>1</v>
      </c>
      <c r="I98" s="3">
        <v>1</v>
      </c>
      <c r="J98" s="2"/>
      <c r="K98" s="2" t="s">
        <v>211</v>
      </c>
      <c r="L98" s="4">
        <v>29474</v>
      </c>
      <c r="M98" s="7">
        <f t="shared" ca="1" si="1"/>
        <v>38.712328767123289</v>
      </c>
      <c r="N98" s="7" t="str">
        <f ca="1">IFERROR(INDEX({"18-25";"26-35";"36-45";"46-55";"55-65"},MATCH($M98,{0;25;35;45;55})),"")</f>
        <v>36-45</v>
      </c>
      <c r="O98" s="2" t="s">
        <v>17</v>
      </c>
      <c r="P98" s="2" t="s">
        <v>22</v>
      </c>
      <c r="Q98" s="8">
        <v>105</v>
      </c>
      <c r="R98" s="14" t="str">
        <f>IFERROR(INDEX(btob,MATCH(Q98,atoa,0)),"")</f>
        <v>CHARGE CLIENTELE PART.1</v>
      </c>
    </row>
    <row r="99" spans="1:18" s="1" customFormat="1" ht="8.25">
      <c r="A99" s="2" t="s">
        <v>14</v>
      </c>
      <c r="B99" s="23" t="str">
        <f>IFERROR(INDEX(cl!B:B,MATCH(D99,cl!A:A,0)),"")</f>
        <v>ANG</v>
      </c>
      <c r="C99" s="2"/>
      <c r="D99" s="8">
        <v>51600</v>
      </c>
      <c r="E99" s="2" t="s">
        <v>212</v>
      </c>
      <c r="F99" s="3">
        <v>1</v>
      </c>
      <c r="G99" s="3">
        <v>1</v>
      </c>
      <c r="H99" s="3">
        <v>1</v>
      </c>
      <c r="I99" s="3">
        <v>1</v>
      </c>
      <c r="J99" s="2"/>
      <c r="K99" s="2" t="s">
        <v>213</v>
      </c>
      <c r="L99" s="4">
        <v>23957</v>
      </c>
      <c r="M99" s="7">
        <f t="shared" ca="1" si="1"/>
        <v>53.827397260273976</v>
      </c>
      <c r="N99" s="7" t="str">
        <f ca="1">IFERROR(INDEX({"18-25";"26-35";"36-45";"46-55";"55-65"},MATCH($M99,{0;25;35;45;55})),"")</f>
        <v>46-55</v>
      </c>
      <c r="O99" s="2" t="s">
        <v>21</v>
      </c>
      <c r="P99" s="2" t="s">
        <v>18</v>
      </c>
      <c r="Q99" s="8">
        <v>119</v>
      </c>
      <c r="R99" s="14" t="str">
        <f>IFERROR(INDEX(btob,MATCH(Q99,atoa,0)),"")</f>
        <v>DIRECTEUR DE CAISSE 3</v>
      </c>
    </row>
    <row r="100" spans="1:18" s="1" customFormat="1" ht="8.25">
      <c r="A100" s="2" t="s">
        <v>14</v>
      </c>
      <c r="B100" s="23" t="str">
        <f>IFERROR(INDEX(cl!B:B,MATCH(D100,cl!A:A,0)),"")</f>
        <v>ANG</v>
      </c>
      <c r="C100" s="2"/>
      <c r="D100" s="8">
        <v>51600</v>
      </c>
      <c r="E100" s="2" t="s">
        <v>214</v>
      </c>
      <c r="F100" s="3">
        <v>1</v>
      </c>
      <c r="G100" s="3">
        <v>1</v>
      </c>
      <c r="H100" s="3">
        <v>1</v>
      </c>
      <c r="I100" s="3">
        <v>1</v>
      </c>
      <c r="J100" s="2"/>
      <c r="K100" s="2" t="s">
        <v>215</v>
      </c>
      <c r="L100" s="4">
        <v>30950</v>
      </c>
      <c r="M100" s="7">
        <f t="shared" ca="1" si="1"/>
        <v>34.668493150684931</v>
      </c>
      <c r="N100" s="7" t="str">
        <f ca="1">IFERROR(INDEX({"18-25";"26-35";"36-45";"46-55";"55-65"},MATCH($M100,{0;25;35;45;55})),"")</f>
        <v>26-35</v>
      </c>
      <c r="O100" s="2" t="s">
        <v>21</v>
      </c>
      <c r="P100" s="2" t="s">
        <v>22</v>
      </c>
      <c r="Q100" s="8">
        <v>103</v>
      </c>
      <c r="R100" s="14" t="str">
        <f>IFERROR(INDEX(btob,MATCH(Q100,atoa,0)),"")</f>
        <v>CONSEILLER CLIENT. PART.</v>
      </c>
    </row>
    <row r="101" spans="1:18" s="1" customFormat="1" ht="8.25">
      <c r="A101" s="2" t="s">
        <v>14</v>
      </c>
      <c r="B101" s="23" t="str">
        <f>IFERROR(INDEX(cl!B:B,MATCH(D101,cl!A:A,0)),"")</f>
        <v>ANG</v>
      </c>
      <c r="C101" s="2"/>
      <c r="D101" s="8">
        <v>51800</v>
      </c>
      <c r="E101" s="2" t="s">
        <v>216</v>
      </c>
      <c r="F101" s="3">
        <v>1</v>
      </c>
      <c r="G101" s="3">
        <v>1</v>
      </c>
      <c r="H101" s="3">
        <v>1</v>
      </c>
      <c r="I101" s="3">
        <v>1</v>
      </c>
      <c r="J101" s="2"/>
      <c r="K101" s="2" t="s">
        <v>217</v>
      </c>
      <c r="L101" s="4">
        <v>25471</v>
      </c>
      <c r="M101" s="7">
        <f t="shared" ca="1" si="1"/>
        <v>49.679452054794524</v>
      </c>
      <c r="N101" s="7" t="str">
        <f ca="1">IFERROR(INDEX({"18-25";"26-35";"36-45";"46-55";"55-65"},MATCH($M101,{0;25;35;45;55})),"")</f>
        <v>46-55</v>
      </c>
      <c r="O101" s="2" t="s">
        <v>21</v>
      </c>
      <c r="P101" s="2" t="s">
        <v>18</v>
      </c>
      <c r="Q101" s="8">
        <v>165</v>
      </c>
      <c r="R101" s="14" t="str">
        <f>IFERROR(INDEX(btob,MATCH(Q101,atoa,0)),"")</f>
        <v>CHARGE CLIENTELE PART.2</v>
      </c>
    </row>
    <row r="102" spans="1:18" s="1" customFormat="1" ht="8.25">
      <c r="A102" s="2" t="s">
        <v>14</v>
      </c>
      <c r="B102" s="23" t="str">
        <f>IFERROR(INDEX(cl!B:B,MATCH(D102,cl!A:A,0)),"")</f>
        <v>ANG</v>
      </c>
      <c r="C102" s="2"/>
      <c r="D102" s="8">
        <v>51800</v>
      </c>
      <c r="E102" s="2" t="s">
        <v>218</v>
      </c>
      <c r="F102" s="3">
        <v>1</v>
      </c>
      <c r="G102" s="3">
        <v>1</v>
      </c>
      <c r="H102" s="3">
        <v>1</v>
      </c>
      <c r="I102" s="3">
        <v>1</v>
      </c>
      <c r="J102" s="2"/>
      <c r="K102" s="2" t="s">
        <v>219</v>
      </c>
      <c r="L102" s="4">
        <v>28946</v>
      </c>
      <c r="M102" s="7">
        <f t="shared" ca="1" si="1"/>
        <v>40.158904109589038</v>
      </c>
      <c r="N102" s="7" t="str">
        <f ca="1">IFERROR(INDEX({"18-25";"26-35";"36-45";"46-55";"55-65"},MATCH($M102,{0;25;35;45;55})),"")</f>
        <v>36-45</v>
      </c>
      <c r="O102" s="2" t="s">
        <v>21</v>
      </c>
      <c r="P102" s="2" t="s">
        <v>18</v>
      </c>
      <c r="Q102" s="8">
        <v>117</v>
      </c>
      <c r="R102" s="14" t="str">
        <f>IFERROR(INDEX(btob,MATCH(Q102,atoa,0)),"")</f>
        <v>DIRECTEUR DE CAISSE 2</v>
      </c>
    </row>
    <row r="103" spans="1:18" s="1" customFormat="1" ht="8.25">
      <c r="A103" s="2" t="s">
        <v>14</v>
      </c>
      <c r="B103" s="23" t="str">
        <f>IFERROR(INDEX(cl!B:B,MATCH(D103,cl!A:A,0)),"")</f>
        <v>ANG</v>
      </c>
      <c r="C103" s="2"/>
      <c r="D103" s="8">
        <v>51800</v>
      </c>
      <c r="E103" s="2" t="s">
        <v>220</v>
      </c>
      <c r="F103" s="3">
        <v>1</v>
      </c>
      <c r="G103" s="3">
        <v>1</v>
      </c>
      <c r="H103" s="3">
        <v>1</v>
      </c>
      <c r="I103" s="3">
        <v>1</v>
      </c>
      <c r="J103" s="2"/>
      <c r="K103" s="2" t="s">
        <v>221</v>
      </c>
      <c r="L103" s="4">
        <v>31816</v>
      </c>
      <c r="M103" s="7">
        <f t="shared" ca="1" si="1"/>
        <v>32.295890410958904</v>
      </c>
      <c r="N103" s="7" t="str">
        <f ca="1">IFERROR(INDEX({"18-25";"26-35";"36-45";"46-55";"55-65"},MATCH($M103,{0;25;35;45;55})),"")</f>
        <v>26-35</v>
      </c>
      <c r="O103" s="2" t="s">
        <v>21</v>
      </c>
      <c r="P103" s="2" t="s">
        <v>22</v>
      </c>
      <c r="Q103" s="8">
        <v>105</v>
      </c>
      <c r="R103" s="14" t="str">
        <f>IFERROR(INDEX(btob,MATCH(Q103,atoa,0)),"")</f>
        <v>CHARGE CLIENTELE PART.1</v>
      </c>
    </row>
    <row r="104" spans="1:18" s="1" customFormat="1" ht="8.25">
      <c r="A104" s="2" t="s">
        <v>14</v>
      </c>
      <c r="B104" s="23" t="str">
        <f>IFERROR(INDEX(cl!B:B,MATCH(D104,cl!A:A,0)),"")</f>
        <v>ANG</v>
      </c>
      <c r="C104" s="2"/>
      <c r="D104" s="8">
        <v>51800</v>
      </c>
      <c r="E104" s="2" t="s">
        <v>222</v>
      </c>
      <c r="F104" s="3">
        <v>1</v>
      </c>
      <c r="G104" s="3">
        <v>1</v>
      </c>
      <c r="H104" s="3">
        <v>1</v>
      </c>
      <c r="I104" s="3">
        <v>1</v>
      </c>
      <c r="J104" s="2"/>
      <c r="K104" s="2" t="s">
        <v>223</v>
      </c>
      <c r="L104" s="4">
        <v>32078</v>
      </c>
      <c r="M104" s="7">
        <f t="shared" ca="1" si="1"/>
        <v>31.578082191780823</v>
      </c>
      <c r="N104" s="7" t="str">
        <f ca="1">IFERROR(INDEX({"18-25";"26-35";"36-45";"46-55";"55-65"},MATCH($M104,{0;25;35;45;55})),"")</f>
        <v>26-35</v>
      </c>
      <c r="O104" s="2" t="s">
        <v>21</v>
      </c>
      <c r="P104" s="2" t="s">
        <v>22</v>
      </c>
      <c r="Q104" s="8">
        <v>103</v>
      </c>
      <c r="R104" s="14" t="str">
        <f>IFERROR(INDEX(btob,MATCH(Q104,atoa,0)),"")</f>
        <v>CONSEILLER CLIENT. PART.</v>
      </c>
    </row>
    <row r="105" spans="1:18" s="1" customFormat="1" ht="8.25">
      <c r="A105" s="2" t="s">
        <v>14</v>
      </c>
      <c r="B105" s="23" t="str">
        <f>IFERROR(INDEX(cl!B:B,MATCH(D105,cl!A:A,0)),"")</f>
        <v>ANG</v>
      </c>
      <c r="C105" s="2"/>
      <c r="D105" s="8">
        <v>51800</v>
      </c>
      <c r="E105" s="2" t="s">
        <v>224</v>
      </c>
      <c r="F105" s="3">
        <v>1</v>
      </c>
      <c r="G105" s="3">
        <v>1</v>
      </c>
      <c r="H105" s="3">
        <v>1</v>
      </c>
      <c r="I105" s="3">
        <v>1</v>
      </c>
      <c r="J105" s="2"/>
      <c r="K105" s="2" t="s">
        <v>225</v>
      </c>
      <c r="L105" s="4">
        <v>23532</v>
      </c>
      <c r="M105" s="7">
        <f t="shared" ca="1" si="1"/>
        <v>54.991780821917807</v>
      </c>
      <c r="N105" s="7" t="str">
        <f ca="1">IFERROR(INDEX({"18-25";"26-35";"36-45";"46-55";"55-65"},MATCH($M105,{0;25;35;45;55})),"")</f>
        <v>46-55</v>
      </c>
      <c r="O105" s="2" t="s">
        <v>21</v>
      </c>
      <c r="P105" s="2" t="s">
        <v>18</v>
      </c>
      <c r="Q105" s="8">
        <v>165</v>
      </c>
      <c r="R105" s="14" t="str">
        <f>IFERROR(INDEX(btob,MATCH(Q105,atoa,0)),"")</f>
        <v>CHARGE CLIENTELE PART.2</v>
      </c>
    </row>
    <row r="106" spans="1:18" s="1" customFormat="1" ht="8.25">
      <c r="A106" s="2" t="s">
        <v>14</v>
      </c>
      <c r="B106" s="23" t="str">
        <f>IFERROR(INDEX(cl!B:B,MATCH(D106,cl!A:A,0)),"")</f>
        <v>PDC</v>
      </c>
      <c r="C106" s="2"/>
      <c r="D106" s="8">
        <v>51900</v>
      </c>
      <c r="E106" s="2" t="s">
        <v>226</v>
      </c>
      <c r="F106" s="3">
        <v>1</v>
      </c>
      <c r="G106" s="3">
        <v>1</v>
      </c>
      <c r="H106" s="3">
        <v>1</v>
      </c>
      <c r="I106" s="3">
        <v>1</v>
      </c>
      <c r="J106" s="2"/>
      <c r="K106" s="2" t="s">
        <v>227</v>
      </c>
      <c r="L106" s="4">
        <v>33128</v>
      </c>
      <c r="M106" s="7">
        <f t="shared" ca="1" si="1"/>
        <v>28.701369863013699</v>
      </c>
      <c r="N106" s="7" t="str">
        <f ca="1">IFERROR(INDEX({"18-25";"26-35";"36-45";"46-55";"55-65"},MATCH($M106,{0;25;35;45;55})),"")</f>
        <v>26-35</v>
      </c>
      <c r="O106" s="2" t="s">
        <v>21</v>
      </c>
      <c r="P106" s="2" t="s">
        <v>22</v>
      </c>
      <c r="Q106" s="8">
        <v>105</v>
      </c>
      <c r="R106" s="14" t="str">
        <f>IFERROR(INDEX(btob,MATCH(Q106,atoa,0)),"")</f>
        <v>CHARGE CLIENTELE PART.1</v>
      </c>
    </row>
    <row r="107" spans="1:18" s="1" customFormat="1" ht="8.25">
      <c r="A107" s="2" t="s">
        <v>14</v>
      </c>
      <c r="B107" s="23" t="str">
        <f>IFERROR(INDEX(cl!B:B,MATCH(D107,cl!A:A,0)),"")</f>
        <v>PDC</v>
      </c>
      <c r="C107" s="2"/>
      <c r="D107" s="8">
        <v>51900</v>
      </c>
      <c r="E107" s="2" t="s">
        <v>228</v>
      </c>
      <c r="F107" s="3">
        <v>1</v>
      </c>
      <c r="G107" s="3">
        <v>1</v>
      </c>
      <c r="H107" s="3">
        <v>1</v>
      </c>
      <c r="I107" s="3">
        <v>1</v>
      </c>
      <c r="J107" s="2"/>
      <c r="K107" s="2" t="s">
        <v>229</v>
      </c>
      <c r="L107" s="4">
        <v>27804</v>
      </c>
      <c r="M107" s="7">
        <f t="shared" ca="1" si="1"/>
        <v>43.287671232876711</v>
      </c>
      <c r="N107" s="7" t="str">
        <f ca="1">IFERROR(INDEX({"18-25";"26-35";"36-45";"46-55";"55-65"},MATCH($M107,{0;25;35;45;55})),"")</f>
        <v>36-45</v>
      </c>
      <c r="O107" s="2" t="s">
        <v>17</v>
      </c>
      <c r="P107" s="2" t="s">
        <v>22</v>
      </c>
      <c r="Q107" s="8">
        <v>105</v>
      </c>
      <c r="R107" s="14" t="str">
        <f>IFERROR(INDEX(btob,MATCH(Q107,atoa,0)),"")</f>
        <v>CHARGE CLIENTELE PART.1</v>
      </c>
    </row>
    <row r="108" spans="1:18" s="1" customFormat="1" ht="8.25">
      <c r="A108" s="2" t="s">
        <v>14</v>
      </c>
      <c r="B108" s="23" t="str">
        <f>IFERROR(INDEX(cl!B:B,MATCH(D108,cl!A:A,0)),"")</f>
        <v>PDC</v>
      </c>
      <c r="C108" s="2"/>
      <c r="D108" s="8">
        <v>51900</v>
      </c>
      <c r="E108" s="2" t="s">
        <v>230</v>
      </c>
      <c r="F108" s="3">
        <v>1</v>
      </c>
      <c r="G108" s="3">
        <v>1</v>
      </c>
      <c r="H108" s="3">
        <v>1</v>
      </c>
      <c r="I108" s="3">
        <v>1</v>
      </c>
      <c r="J108" s="2"/>
      <c r="K108" s="2" t="s">
        <v>231</v>
      </c>
      <c r="L108" s="4">
        <v>31529</v>
      </c>
      <c r="M108" s="7">
        <f t="shared" ca="1" si="1"/>
        <v>33.082191780821915</v>
      </c>
      <c r="N108" s="7" t="str">
        <f ca="1">IFERROR(INDEX({"18-25";"26-35";"36-45";"46-55";"55-65"},MATCH($M108,{0;25;35;45;55})),"")</f>
        <v>26-35</v>
      </c>
      <c r="O108" s="2" t="s">
        <v>21</v>
      </c>
      <c r="P108" s="2" t="s">
        <v>22</v>
      </c>
      <c r="Q108" s="8">
        <v>105</v>
      </c>
      <c r="R108" s="14" t="str">
        <f>IFERROR(INDEX(btob,MATCH(Q108,atoa,0)),"")</f>
        <v>CHARGE CLIENTELE PART.1</v>
      </c>
    </row>
    <row r="109" spans="1:18" s="1" customFormat="1" ht="8.25">
      <c r="A109" s="2" t="s">
        <v>14</v>
      </c>
      <c r="B109" s="23" t="str">
        <f>IFERROR(INDEX(cl!B:B,MATCH(D109,cl!A:A,0)),"")</f>
        <v>PDC</v>
      </c>
      <c r="C109" s="2"/>
      <c r="D109" s="8">
        <v>51900</v>
      </c>
      <c r="E109" s="2" t="s">
        <v>232</v>
      </c>
      <c r="F109" s="3">
        <v>1</v>
      </c>
      <c r="G109" s="3">
        <v>1</v>
      </c>
      <c r="H109" s="3">
        <v>1</v>
      </c>
      <c r="I109" s="3">
        <v>1</v>
      </c>
      <c r="J109" s="2"/>
      <c r="K109" s="2" t="s">
        <v>233</v>
      </c>
      <c r="L109" s="4">
        <v>29601</v>
      </c>
      <c r="M109" s="7">
        <f t="shared" ca="1" si="1"/>
        <v>38.364383561643834</v>
      </c>
      <c r="N109" s="7" t="str">
        <f ca="1">IFERROR(INDEX({"18-25";"26-35";"36-45";"46-55";"55-65"},MATCH($M109,{0;25;35;45;55})),"")</f>
        <v>36-45</v>
      </c>
      <c r="O109" s="2" t="s">
        <v>21</v>
      </c>
      <c r="P109" s="2" t="s">
        <v>18</v>
      </c>
      <c r="Q109" s="8">
        <v>117</v>
      </c>
      <c r="R109" s="14" t="str">
        <f>IFERROR(INDEX(btob,MATCH(Q109,atoa,0)),"")</f>
        <v>DIRECTEUR DE CAISSE 2</v>
      </c>
    </row>
    <row r="110" spans="1:18" s="1" customFormat="1" ht="8.25">
      <c r="A110" s="2" t="s">
        <v>14</v>
      </c>
      <c r="B110" s="23" t="str">
        <f>IFERROR(INDEX(cl!B:B,MATCH(D110,cl!A:A,0)),"")</f>
        <v>PDC</v>
      </c>
      <c r="C110" s="2"/>
      <c r="D110" s="8">
        <v>51900</v>
      </c>
      <c r="E110" s="2" t="s">
        <v>234</v>
      </c>
      <c r="F110" s="3">
        <v>1</v>
      </c>
      <c r="G110" s="3">
        <v>1</v>
      </c>
      <c r="H110" s="3">
        <v>1</v>
      </c>
      <c r="I110" s="3">
        <v>1</v>
      </c>
      <c r="J110" s="2"/>
      <c r="K110" s="2" t="s">
        <v>235</v>
      </c>
      <c r="L110" s="4">
        <v>32968</v>
      </c>
      <c r="M110" s="7">
        <f t="shared" ca="1" si="1"/>
        <v>29.139726027397259</v>
      </c>
      <c r="N110" s="7" t="str">
        <f ca="1">IFERROR(INDEX({"18-25";"26-35";"36-45";"46-55";"55-65"},MATCH($M110,{0;25;35;45;55})),"")</f>
        <v>26-35</v>
      </c>
      <c r="O110" s="2" t="s">
        <v>21</v>
      </c>
      <c r="P110" s="2" t="s">
        <v>22</v>
      </c>
      <c r="Q110" s="8">
        <v>103</v>
      </c>
      <c r="R110" s="14" t="str">
        <f>IFERROR(INDEX(btob,MATCH(Q110,atoa,0)),"")</f>
        <v>CONSEILLER CLIENT. PART.</v>
      </c>
    </row>
    <row r="111" spans="1:18" s="1" customFormat="1" ht="8.25">
      <c r="A111" s="2" t="s">
        <v>14</v>
      </c>
      <c r="B111" s="23" t="str">
        <f>IFERROR(INDEX(cl!B:B,MATCH(D111,cl!A:A,0)),"")</f>
        <v>ANG</v>
      </c>
      <c r="C111" s="2"/>
      <c r="D111" s="8">
        <v>52100</v>
      </c>
      <c r="E111" s="2" t="s">
        <v>236</v>
      </c>
      <c r="F111" s="3">
        <v>1</v>
      </c>
      <c r="G111" s="3">
        <v>1</v>
      </c>
      <c r="H111" s="3">
        <v>1</v>
      </c>
      <c r="I111" s="3">
        <v>1</v>
      </c>
      <c r="J111" s="2"/>
      <c r="K111" s="2" t="s">
        <v>237</v>
      </c>
      <c r="L111" s="4">
        <v>21707</v>
      </c>
      <c r="M111" s="7">
        <f t="shared" ca="1" si="1"/>
        <v>59.991780821917807</v>
      </c>
      <c r="N111" s="7" t="str">
        <f ca="1">IFERROR(INDEX({"18-25";"26-35";"36-45";"46-55";"55-65"},MATCH($M111,{0;25;35;45;55})),"")</f>
        <v>55-65</v>
      </c>
      <c r="O111" s="2" t="s">
        <v>21</v>
      </c>
      <c r="P111" s="2" t="s">
        <v>18</v>
      </c>
      <c r="Q111" s="8">
        <v>116</v>
      </c>
      <c r="R111" s="14" t="str">
        <f>IFERROR(INDEX(btob,MATCH(Q111,atoa,0)),"")</f>
        <v>CHARGE D'ANIMATION 3</v>
      </c>
    </row>
    <row r="112" spans="1:18" s="1" customFormat="1" ht="8.25">
      <c r="A112" s="2" t="s">
        <v>14</v>
      </c>
      <c r="B112" s="23" t="str">
        <f>IFERROR(INDEX(cl!B:B,MATCH(D112,cl!A:A,0)),"")</f>
        <v>ANG</v>
      </c>
      <c r="C112" s="2"/>
      <c r="D112" s="8">
        <v>52100</v>
      </c>
      <c r="E112" s="2" t="s">
        <v>238</v>
      </c>
      <c r="F112" s="3">
        <v>1</v>
      </c>
      <c r="G112" s="3">
        <v>1</v>
      </c>
      <c r="H112" s="3">
        <v>1</v>
      </c>
      <c r="I112" s="3">
        <v>1</v>
      </c>
      <c r="J112" s="2"/>
      <c r="K112" s="2" t="s">
        <v>239</v>
      </c>
      <c r="L112" s="4">
        <v>33709</v>
      </c>
      <c r="M112" s="7">
        <f t="shared" ca="1" si="1"/>
        <v>27.109589041095891</v>
      </c>
      <c r="N112" s="7" t="str">
        <f ca="1">IFERROR(INDEX({"18-25";"26-35";"36-45";"46-55";"55-65"},MATCH($M112,{0;25;35;45;55})),"")</f>
        <v>26-35</v>
      </c>
      <c r="O112" s="2" t="s">
        <v>21</v>
      </c>
      <c r="P112" s="2" t="s">
        <v>22</v>
      </c>
      <c r="Q112" s="8">
        <v>103</v>
      </c>
      <c r="R112" s="14" t="str">
        <f>IFERROR(INDEX(btob,MATCH(Q112,atoa,0)),"")</f>
        <v>CONSEILLER CLIENT. PART.</v>
      </c>
    </row>
    <row r="113" spans="1:18" s="1" customFormat="1" ht="8.25">
      <c r="A113" s="2" t="s">
        <v>14</v>
      </c>
      <c r="B113" s="23" t="str">
        <f>IFERROR(INDEX(cl!B:B,MATCH(D113,cl!A:A,0)),"")</f>
        <v>ANG</v>
      </c>
      <c r="C113" s="2"/>
      <c r="D113" s="8">
        <v>52100</v>
      </c>
      <c r="E113" s="2" t="s">
        <v>240</v>
      </c>
      <c r="F113" s="3">
        <v>1</v>
      </c>
      <c r="G113" s="3">
        <v>1</v>
      </c>
      <c r="H113" s="3">
        <v>1</v>
      </c>
      <c r="I113" s="3">
        <v>1</v>
      </c>
      <c r="J113" s="2"/>
      <c r="K113" s="2" t="s">
        <v>241</v>
      </c>
      <c r="L113" s="4">
        <v>31778</v>
      </c>
      <c r="M113" s="7">
        <f t="shared" ca="1" si="1"/>
        <v>32.4</v>
      </c>
      <c r="N113" s="7" t="str">
        <f ca="1">IFERROR(INDEX({"18-25";"26-35";"36-45";"46-55";"55-65"},MATCH($M113,{0;25;35;45;55})),"")</f>
        <v>26-35</v>
      </c>
      <c r="O113" s="2" t="s">
        <v>21</v>
      </c>
      <c r="P113" s="2" t="s">
        <v>22</v>
      </c>
      <c r="Q113" s="8">
        <v>105</v>
      </c>
      <c r="R113" s="14" t="str">
        <f>IFERROR(INDEX(btob,MATCH(Q113,atoa,0)),"")</f>
        <v>CHARGE CLIENTELE PART.1</v>
      </c>
    </row>
    <row r="114" spans="1:18" s="1" customFormat="1" ht="8.25">
      <c r="A114" s="2" t="s">
        <v>14</v>
      </c>
      <c r="B114" s="23" t="str">
        <f>IFERROR(INDEX(cl!B:B,MATCH(D114,cl!A:A,0)),"")</f>
        <v>ANG</v>
      </c>
      <c r="C114" s="2"/>
      <c r="D114" s="8">
        <v>52100</v>
      </c>
      <c r="E114" s="2" t="s">
        <v>242</v>
      </c>
      <c r="F114" s="3">
        <v>1</v>
      </c>
      <c r="G114" s="3">
        <v>1</v>
      </c>
      <c r="H114" s="3">
        <v>1</v>
      </c>
      <c r="I114" s="3">
        <v>1</v>
      </c>
      <c r="J114" s="2"/>
      <c r="K114" s="2" t="s">
        <v>243</v>
      </c>
      <c r="L114" s="4">
        <v>29617</v>
      </c>
      <c r="M114" s="7">
        <f t="shared" ca="1" si="1"/>
        <v>38.320547945205476</v>
      </c>
      <c r="N114" s="7" t="str">
        <f ca="1">IFERROR(INDEX({"18-25";"26-35";"36-45";"46-55";"55-65"},MATCH($M114,{0;25;35;45;55})),"")</f>
        <v>36-45</v>
      </c>
      <c r="O114" s="2" t="s">
        <v>17</v>
      </c>
      <c r="P114" s="2" t="s">
        <v>22</v>
      </c>
      <c r="Q114" s="8">
        <v>105</v>
      </c>
      <c r="R114" s="14" t="str">
        <f>IFERROR(INDEX(btob,MATCH(Q114,atoa,0)),"")</f>
        <v>CHARGE CLIENTELE PART.1</v>
      </c>
    </row>
    <row r="115" spans="1:18" s="1" customFormat="1" ht="8.25">
      <c r="A115" s="2" t="s">
        <v>14</v>
      </c>
      <c r="B115" s="23" t="str">
        <f>IFERROR(INDEX(cl!B:B,MATCH(D115,cl!A:A,0)),"")</f>
        <v>ANG</v>
      </c>
      <c r="C115" s="2"/>
      <c r="D115" s="8">
        <v>52100</v>
      </c>
      <c r="E115" s="2" t="s">
        <v>244</v>
      </c>
      <c r="F115" s="3">
        <v>1</v>
      </c>
      <c r="G115" s="3">
        <v>1</v>
      </c>
      <c r="H115" s="3">
        <v>1</v>
      </c>
      <c r="I115" s="3">
        <v>1</v>
      </c>
      <c r="J115" s="2"/>
      <c r="K115" s="2" t="s">
        <v>245</v>
      </c>
      <c r="L115" s="4">
        <v>27334</v>
      </c>
      <c r="M115" s="7">
        <f t="shared" ca="1" si="1"/>
        <v>44.575342465753423</v>
      </c>
      <c r="N115" s="7" t="str">
        <f ca="1">IFERROR(INDEX({"18-25";"26-35";"36-45";"46-55";"55-65"},MATCH($M115,{0;25;35;45;55})),"")</f>
        <v>36-45</v>
      </c>
      <c r="O115" s="2" t="s">
        <v>17</v>
      </c>
      <c r="P115" s="2" t="s">
        <v>18</v>
      </c>
      <c r="Q115" s="8">
        <v>119</v>
      </c>
      <c r="R115" s="14" t="str">
        <f>IFERROR(INDEX(btob,MATCH(Q115,atoa,0)),"")</f>
        <v>DIRECTEUR DE CAISSE 3</v>
      </c>
    </row>
    <row r="116" spans="1:18" s="1" customFormat="1" ht="8.25">
      <c r="A116" s="2" t="s">
        <v>14</v>
      </c>
      <c r="B116" s="23" t="str">
        <f>IFERROR(INDEX(cl!B:B,MATCH(D116,cl!A:A,0)),"")</f>
        <v>ANG</v>
      </c>
      <c r="C116" s="2"/>
      <c r="D116" s="8">
        <v>52100</v>
      </c>
      <c r="E116" s="2" t="s">
        <v>246</v>
      </c>
      <c r="F116" s="3">
        <v>1</v>
      </c>
      <c r="G116" s="3">
        <v>1</v>
      </c>
      <c r="H116" s="3">
        <v>1</v>
      </c>
      <c r="I116" s="3">
        <v>1</v>
      </c>
      <c r="J116" s="2"/>
      <c r="K116" s="2" t="s">
        <v>247</v>
      </c>
      <c r="L116" s="4">
        <v>28714</v>
      </c>
      <c r="M116" s="7">
        <f t="shared" ca="1" si="1"/>
        <v>40.794520547945204</v>
      </c>
      <c r="N116" s="7" t="str">
        <f ca="1">IFERROR(INDEX({"18-25";"26-35";"36-45";"46-55";"55-65"},MATCH($M116,{0;25;35;45;55})),"")</f>
        <v>36-45</v>
      </c>
      <c r="O116" s="2" t="s">
        <v>17</v>
      </c>
      <c r="P116" s="2" t="s">
        <v>22</v>
      </c>
      <c r="Q116" s="8">
        <v>105</v>
      </c>
      <c r="R116" s="14" t="str">
        <f>IFERROR(INDEX(btob,MATCH(Q116,atoa,0)),"")</f>
        <v>CHARGE CLIENTELE PART.1</v>
      </c>
    </row>
    <row r="117" spans="1:18" s="1" customFormat="1" ht="8.25">
      <c r="A117" s="2" t="s">
        <v>14</v>
      </c>
      <c r="B117" s="23" t="str">
        <f>IFERROR(INDEX(cl!B:B,MATCH(D117,cl!A:A,0)),"")</f>
        <v>ANG</v>
      </c>
      <c r="C117" s="2"/>
      <c r="D117" s="8">
        <v>52100</v>
      </c>
      <c r="E117" s="2" t="s">
        <v>248</v>
      </c>
      <c r="F117" s="3">
        <v>1</v>
      </c>
      <c r="G117" s="3">
        <v>1</v>
      </c>
      <c r="H117" s="3">
        <v>1</v>
      </c>
      <c r="I117" s="3">
        <v>1</v>
      </c>
      <c r="J117" s="2"/>
      <c r="K117" s="2" t="s">
        <v>249</v>
      </c>
      <c r="L117" s="4">
        <v>27603</v>
      </c>
      <c r="M117" s="7">
        <f t="shared" ca="1" si="1"/>
        <v>43.838356164383562</v>
      </c>
      <c r="N117" s="7" t="str">
        <f ca="1">IFERROR(INDEX({"18-25";"26-35";"36-45";"46-55";"55-65"},MATCH($M117,{0;25;35;45;55})),"")</f>
        <v>36-45</v>
      </c>
      <c r="O117" s="2" t="s">
        <v>17</v>
      </c>
      <c r="P117" s="2" t="s">
        <v>18</v>
      </c>
      <c r="Q117" s="8">
        <v>105</v>
      </c>
      <c r="R117" s="14" t="str">
        <f>IFERROR(INDEX(btob,MATCH(Q117,atoa,0)),"")</f>
        <v>CHARGE CLIENTELE PART.1</v>
      </c>
    </row>
    <row r="118" spans="1:18" s="1" customFormat="1" ht="8.25">
      <c r="A118" s="2" t="s">
        <v>14</v>
      </c>
      <c r="B118" s="23" t="str">
        <f>IFERROR(INDEX(cl!B:B,MATCH(D118,cl!A:A,0)),"")</f>
        <v>ANG</v>
      </c>
      <c r="C118" s="2"/>
      <c r="D118" s="8">
        <v>52100</v>
      </c>
      <c r="E118" s="2" t="s">
        <v>250</v>
      </c>
      <c r="F118" s="3">
        <v>1</v>
      </c>
      <c r="G118" s="3">
        <v>1</v>
      </c>
      <c r="H118" s="3">
        <v>1</v>
      </c>
      <c r="I118" s="3">
        <v>1</v>
      </c>
      <c r="J118" s="2"/>
      <c r="K118" s="2" t="s">
        <v>251</v>
      </c>
      <c r="L118" s="4">
        <v>26145</v>
      </c>
      <c r="M118" s="7">
        <f t="shared" ca="1" si="1"/>
        <v>47.832876712328769</v>
      </c>
      <c r="N118" s="7" t="str">
        <f ca="1">IFERROR(INDEX({"18-25";"26-35";"36-45";"46-55";"55-65"},MATCH($M118,{0;25;35;45;55})),"")</f>
        <v>46-55</v>
      </c>
      <c r="O118" s="2" t="s">
        <v>17</v>
      </c>
      <c r="P118" s="2" t="s">
        <v>22</v>
      </c>
      <c r="Q118" s="8">
        <v>165</v>
      </c>
      <c r="R118" s="14" t="str">
        <f>IFERROR(INDEX(btob,MATCH(Q118,atoa,0)),"")</f>
        <v>CHARGE CLIENTELE PART.2</v>
      </c>
    </row>
    <row r="119" spans="1:18" s="1" customFormat="1" ht="8.25">
      <c r="A119" s="2" t="s">
        <v>14</v>
      </c>
      <c r="B119" s="23" t="str">
        <f>IFERROR(INDEX(cl!B:B,MATCH(D119,cl!A:A,0)),"")</f>
        <v>PDC</v>
      </c>
      <c r="C119" s="2"/>
      <c r="D119" s="8">
        <v>52300</v>
      </c>
      <c r="E119" s="2" t="s">
        <v>252</v>
      </c>
      <c r="F119" s="3">
        <v>1</v>
      </c>
      <c r="G119" s="3">
        <v>1</v>
      </c>
      <c r="H119" s="3">
        <v>1</v>
      </c>
      <c r="I119" s="3">
        <v>1</v>
      </c>
      <c r="J119" s="2"/>
      <c r="K119" s="2" t="s">
        <v>253</v>
      </c>
      <c r="L119" s="4">
        <v>34636</v>
      </c>
      <c r="M119" s="7">
        <f t="shared" ca="1" si="1"/>
        <v>24.56986301369863</v>
      </c>
      <c r="N119" s="7" t="str">
        <f ca="1">IFERROR(INDEX({"18-25";"26-35";"36-45";"46-55";"55-65"},MATCH($M119,{0;25;35;45;55})),"")</f>
        <v>18-25</v>
      </c>
      <c r="O119" s="2" t="s">
        <v>21</v>
      </c>
      <c r="P119" s="2" t="s">
        <v>22</v>
      </c>
      <c r="Q119" s="8">
        <v>103</v>
      </c>
      <c r="R119" s="14" t="str">
        <f>IFERROR(INDEX(btob,MATCH(Q119,atoa,0)),"")</f>
        <v>CONSEILLER CLIENT. PART.</v>
      </c>
    </row>
    <row r="120" spans="1:18" s="1" customFormat="1" ht="8.25">
      <c r="A120" s="2" t="s">
        <v>14</v>
      </c>
      <c r="B120" s="23" t="str">
        <f>IFERROR(INDEX(cl!B:B,MATCH(D120,cl!A:A,0)),"")</f>
        <v>PDC</v>
      </c>
      <c r="C120" s="2"/>
      <c r="D120" s="8">
        <v>52300</v>
      </c>
      <c r="E120" s="2" t="s">
        <v>254</v>
      </c>
      <c r="F120" s="3">
        <v>1</v>
      </c>
      <c r="G120" s="3">
        <v>1</v>
      </c>
      <c r="H120" s="3">
        <v>1</v>
      </c>
      <c r="I120" s="3">
        <v>1</v>
      </c>
      <c r="J120" s="2"/>
      <c r="K120" s="2" t="s">
        <v>255</v>
      </c>
      <c r="L120" s="4">
        <v>23610</v>
      </c>
      <c r="M120" s="7">
        <f t="shared" ca="1" si="1"/>
        <v>54.778082191780825</v>
      </c>
      <c r="N120" s="7" t="str">
        <f ca="1">IFERROR(INDEX({"18-25";"26-35";"36-45";"46-55";"55-65"},MATCH($M120,{0;25;35;45;55})),"")</f>
        <v>46-55</v>
      </c>
      <c r="O120" s="2" t="s">
        <v>21</v>
      </c>
      <c r="P120" s="2" t="s">
        <v>18</v>
      </c>
      <c r="Q120" s="8">
        <v>180</v>
      </c>
      <c r="R120" s="14" t="str">
        <f>IFERROR(INDEX(btob,MATCH(Q120,atoa,0)),"")</f>
        <v>RESP.CLIENTELE PART.</v>
      </c>
    </row>
    <row r="121" spans="1:18" s="1" customFormat="1" ht="8.25">
      <c r="A121" s="2" t="s">
        <v>14</v>
      </c>
      <c r="B121" s="23" t="str">
        <f>IFERROR(INDEX(cl!B:B,MATCH(D121,cl!A:A,0)),"")</f>
        <v>PDC</v>
      </c>
      <c r="C121" s="2"/>
      <c r="D121" s="8">
        <v>52300</v>
      </c>
      <c r="E121" s="2" t="s">
        <v>256</v>
      </c>
      <c r="F121" s="3">
        <v>1</v>
      </c>
      <c r="G121" s="3">
        <v>1</v>
      </c>
      <c r="H121" s="3">
        <v>1</v>
      </c>
      <c r="I121" s="3">
        <v>1</v>
      </c>
      <c r="J121" s="2"/>
      <c r="K121" s="2" t="s">
        <v>257</v>
      </c>
      <c r="L121" s="4">
        <v>22703</v>
      </c>
      <c r="M121" s="7">
        <f t="shared" ca="1" si="1"/>
        <v>57.263013698630139</v>
      </c>
      <c r="N121" s="7" t="str">
        <f ca="1">IFERROR(INDEX({"18-25";"26-35";"36-45";"46-55";"55-65"},MATCH($M121,{0;25;35;45;55})),"")</f>
        <v>55-65</v>
      </c>
      <c r="O121" s="2" t="s">
        <v>17</v>
      </c>
      <c r="P121" s="2" t="s">
        <v>22</v>
      </c>
      <c r="Q121" s="8">
        <v>105</v>
      </c>
      <c r="R121" s="14" t="str">
        <f>IFERROR(INDEX(btob,MATCH(Q121,atoa,0)),"")</f>
        <v>CHARGE CLIENTELE PART.1</v>
      </c>
    </row>
    <row r="122" spans="1:18" s="1" customFormat="1" ht="8.25">
      <c r="A122" s="2" t="s">
        <v>14</v>
      </c>
      <c r="B122" s="23" t="str">
        <f>IFERROR(INDEX(cl!B:B,MATCH(D122,cl!A:A,0)),"")</f>
        <v>PDC</v>
      </c>
      <c r="C122" s="2"/>
      <c r="D122" s="8">
        <v>52300</v>
      </c>
      <c r="E122" s="2" t="s">
        <v>258</v>
      </c>
      <c r="F122" s="3">
        <v>1</v>
      </c>
      <c r="G122" s="3">
        <v>1</v>
      </c>
      <c r="H122" s="3">
        <v>1</v>
      </c>
      <c r="I122" s="3">
        <v>1</v>
      </c>
      <c r="J122" s="2"/>
      <c r="K122" s="2" t="s">
        <v>259</v>
      </c>
      <c r="L122" s="4">
        <v>27036</v>
      </c>
      <c r="M122" s="7">
        <f t="shared" ca="1" si="1"/>
        <v>45.391780821917806</v>
      </c>
      <c r="N122" s="7" t="str">
        <f ca="1">IFERROR(INDEX({"18-25";"26-35";"36-45";"46-55";"55-65"},MATCH($M122,{0;25;35;45;55})),"")</f>
        <v>46-55</v>
      </c>
      <c r="O122" s="2" t="s">
        <v>17</v>
      </c>
      <c r="P122" s="2" t="s">
        <v>18</v>
      </c>
      <c r="Q122" s="8">
        <v>117</v>
      </c>
      <c r="R122" s="14" t="str">
        <f>IFERROR(INDEX(btob,MATCH(Q122,atoa,0)),"")</f>
        <v>DIRECTEUR DE CAISSE 2</v>
      </c>
    </row>
    <row r="123" spans="1:18" s="1" customFormat="1" ht="8.25">
      <c r="A123" s="2" t="s">
        <v>14</v>
      </c>
      <c r="B123" s="23" t="str">
        <f>IFERROR(INDEX(cl!B:B,MATCH(D123,cl!A:A,0)),"")</f>
        <v>PDC</v>
      </c>
      <c r="C123" s="2"/>
      <c r="D123" s="8">
        <v>52300</v>
      </c>
      <c r="E123" s="2" t="s">
        <v>260</v>
      </c>
      <c r="F123" s="3">
        <v>1</v>
      </c>
      <c r="G123" s="3">
        <v>1</v>
      </c>
      <c r="H123" s="3">
        <v>1</v>
      </c>
      <c r="I123" s="3">
        <v>1</v>
      </c>
      <c r="J123" s="2"/>
      <c r="K123" s="2" t="s">
        <v>261</v>
      </c>
      <c r="L123" s="4">
        <v>26868</v>
      </c>
      <c r="M123" s="7">
        <f t="shared" ca="1" si="1"/>
        <v>45.852054794520548</v>
      </c>
      <c r="N123" s="7" t="str">
        <f ca="1">IFERROR(INDEX({"18-25";"26-35";"36-45";"46-55";"55-65"},MATCH($M123,{0;25;35;45;55})),"")</f>
        <v>46-55</v>
      </c>
      <c r="O123" s="2" t="s">
        <v>21</v>
      </c>
      <c r="P123" s="2" t="s">
        <v>22</v>
      </c>
      <c r="Q123" s="8">
        <v>165</v>
      </c>
      <c r="R123" s="14" t="str">
        <f>IFERROR(INDEX(btob,MATCH(Q123,atoa,0)),"")</f>
        <v>CHARGE CLIENTELE PART.2</v>
      </c>
    </row>
    <row r="124" spans="1:18" s="1" customFormat="1" ht="8.25">
      <c r="A124" s="2" t="s">
        <v>14</v>
      </c>
      <c r="B124" s="23" t="str">
        <f>IFERROR(INDEX(cl!B:B,MATCH(D124,cl!A:A,0)),"")</f>
        <v>ANG</v>
      </c>
      <c r="C124" s="2"/>
      <c r="D124" s="8">
        <v>52400</v>
      </c>
      <c r="E124" s="2" t="s">
        <v>262</v>
      </c>
      <c r="F124" s="3">
        <v>1</v>
      </c>
      <c r="G124" s="3">
        <v>1</v>
      </c>
      <c r="H124" s="3">
        <v>1</v>
      </c>
      <c r="I124" s="3">
        <v>1</v>
      </c>
      <c r="J124" s="2"/>
      <c r="K124" s="2" t="s">
        <v>263</v>
      </c>
      <c r="L124" s="4">
        <v>32625</v>
      </c>
      <c r="M124" s="7">
        <f t="shared" ca="1" si="1"/>
        <v>30.079452054794519</v>
      </c>
      <c r="N124" s="7" t="str">
        <f ca="1">IFERROR(INDEX({"18-25";"26-35";"36-45";"46-55";"55-65"},MATCH($M124,{0;25;35;45;55})),"")</f>
        <v>26-35</v>
      </c>
      <c r="O124" s="2" t="s">
        <v>21</v>
      </c>
      <c r="P124" s="2" t="s">
        <v>22</v>
      </c>
      <c r="Q124" s="8">
        <v>103</v>
      </c>
      <c r="R124" s="14" t="str">
        <f>IFERROR(INDEX(btob,MATCH(Q124,atoa,0)),"")</f>
        <v>CONSEILLER CLIENT. PART.</v>
      </c>
    </row>
    <row r="125" spans="1:18" s="1" customFormat="1" ht="8.25">
      <c r="A125" s="2" t="s">
        <v>14</v>
      </c>
      <c r="B125" s="23" t="str">
        <f>IFERROR(INDEX(cl!B:B,MATCH(D125,cl!A:A,0)),"")</f>
        <v>ANG</v>
      </c>
      <c r="C125" s="2"/>
      <c r="D125" s="8">
        <v>52400</v>
      </c>
      <c r="E125" s="2" t="s">
        <v>264</v>
      </c>
      <c r="F125" s="3">
        <v>1</v>
      </c>
      <c r="G125" s="3">
        <v>1</v>
      </c>
      <c r="H125" s="3">
        <v>1</v>
      </c>
      <c r="I125" s="3">
        <v>1</v>
      </c>
      <c r="J125" s="2"/>
      <c r="K125" s="2" t="s">
        <v>265</v>
      </c>
      <c r="L125" s="4">
        <v>29105</v>
      </c>
      <c r="M125" s="7">
        <f t="shared" ca="1" si="1"/>
        <v>39.723287671232875</v>
      </c>
      <c r="N125" s="7" t="str">
        <f ca="1">IFERROR(INDEX({"18-25";"26-35";"36-45";"46-55";"55-65"},MATCH($M125,{0;25;35;45;55})),"")</f>
        <v>36-45</v>
      </c>
      <c r="O125" s="2" t="s">
        <v>21</v>
      </c>
      <c r="P125" s="2" t="s">
        <v>22</v>
      </c>
      <c r="Q125" s="8">
        <v>105</v>
      </c>
      <c r="R125" s="14" t="str">
        <f>IFERROR(INDEX(btob,MATCH(Q125,atoa,0)),"")</f>
        <v>CHARGE CLIENTELE PART.1</v>
      </c>
    </row>
    <row r="126" spans="1:18" s="1" customFormat="1" ht="8.25">
      <c r="A126" s="2" t="s">
        <v>14</v>
      </c>
      <c r="B126" s="23" t="str">
        <f>IFERROR(INDEX(cl!B:B,MATCH(D126,cl!A:A,0)),"")</f>
        <v>ANG</v>
      </c>
      <c r="C126" s="2"/>
      <c r="D126" s="8">
        <v>52400</v>
      </c>
      <c r="E126" s="2" t="s">
        <v>266</v>
      </c>
      <c r="F126" s="3">
        <v>1</v>
      </c>
      <c r="G126" s="3">
        <v>1</v>
      </c>
      <c r="H126" s="3">
        <v>0.77849999999999997</v>
      </c>
      <c r="I126" s="3">
        <v>0.77849999999999997</v>
      </c>
      <c r="J126" s="2" t="s">
        <v>42</v>
      </c>
      <c r="K126" s="2" t="s">
        <v>267</v>
      </c>
      <c r="L126" s="4">
        <v>28936</v>
      </c>
      <c r="M126" s="7">
        <f t="shared" ca="1" si="1"/>
        <v>40.186301369863017</v>
      </c>
      <c r="N126" s="7" t="str">
        <f ca="1">IFERROR(INDEX({"18-25";"26-35";"36-45";"46-55";"55-65"},MATCH($M126,{0;25;35;45;55})),"")</f>
        <v>36-45</v>
      </c>
      <c r="O126" s="2" t="s">
        <v>21</v>
      </c>
      <c r="P126" s="2" t="s">
        <v>22</v>
      </c>
      <c r="Q126" s="8">
        <v>165</v>
      </c>
      <c r="R126" s="14" t="str">
        <f>IFERROR(INDEX(btob,MATCH(Q126,atoa,0)),"")</f>
        <v>CHARGE CLIENTELE PART.2</v>
      </c>
    </row>
    <row r="127" spans="1:18" s="1" customFormat="1" ht="8.25">
      <c r="A127" s="2" t="s">
        <v>14</v>
      </c>
      <c r="B127" s="23" t="str">
        <f>IFERROR(INDEX(cl!B:B,MATCH(D127,cl!A:A,0)),"")</f>
        <v>ANG</v>
      </c>
      <c r="C127" s="2"/>
      <c r="D127" s="8">
        <v>52400</v>
      </c>
      <c r="E127" s="2" t="s">
        <v>268</v>
      </c>
      <c r="F127" s="3">
        <v>1</v>
      </c>
      <c r="G127" s="3">
        <v>1</v>
      </c>
      <c r="H127" s="3">
        <v>1</v>
      </c>
      <c r="I127" s="3">
        <v>1</v>
      </c>
      <c r="J127" s="2"/>
      <c r="K127" s="2" t="s">
        <v>269</v>
      </c>
      <c r="L127" s="4">
        <v>27805</v>
      </c>
      <c r="M127" s="7">
        <f t="shared" ca="1" si="1"/>
        <v>43.284931506849318</v>
      </c>
      <c r="N127" s="7" t="str">
        <f ca="1">IFERROR(INDEX({"18-25";"26-35";"36-45";"46-55";"55-65"},MATCH($M127,{0;25;35;45;55})),"")</f>
        <v>36-45</v>
      </c>
      <c r="O127" s="2" t="s">
        <v>17</v>
      </c>
      <c r="P127" s="2" t="s">
        <v>22</v>
      </c>
      <c r="Q127" s="8">
        <v>165</v>
      </c>
      <c r="R127" s="14" t="str">
        <f>IFERROR(INDEX(btob,MATCH(Q127,atoa,0)),"")</f>
        <v>CHARGE CLIENTELE PART.2</v>
      </c>
    </row>
    <row r="128" spans="1:18" s="1" customFormat="1" ht="8.25">
      <c r="A128" s="2" t="s">
        <v>14</v>
      </c>
      <c r="B128" s="23" t="str">
        <f>IFERROR(INDEX(cl!B:B,MATCH(D128,cl!A:A,0)),"")</f>
        <v>ANG</v>
      </c>
      <c r="C128" s="2"/>
      <c r="D128" s="8">
        <v>52400</v>
      </c>
      <c r="E128" s="2" t="s">
        <v>270</v>
      </c>
      <c r="F128" s="3">
        <v>1</v>
      </c>
      <c r="G128" s="3">
        <v>1</v>
      </c>
      <c r="H128" s="3">
        <v>1</v>
      </c>
      <c r="I128" s="3">
        <v>1</v>
      </c>
      <c r="J128" s="2"/>
      <c r="K128" s="2" t="s">
        <v>271</v>
      </c>
      <c r="L128" s="4">
        <v>24484</v>
      </c>
      <c r="M128" s="7">
        <f t="shared" ca="1" si="1"/>
        <v>52.38356164383562</v>
      </c>
      <c r="N128" s="7" t="str">
        <f ca="1">IFERROR(INDEX({"18-25";"26-35";"36-45";"46-55";"55-65"},MATCH($M128,{0;25;35;45;55})),"")</f>
        <v>46-55</v>
      </c>
      <c r="O128" s="2" t="s">
        <v>17</v>
      </c>
      <c r="P128" s="2" t="s">
        <v>18</v>
      </c>
      <c r="Q128" s="8">
        <v>117</v>
      </c>
      <c r="R128" s="14" t="str">
        <f>IFERROR(INDEX(btob,MATCH(Q128,atoa,0)),"")</f>
        <v>DIRECTEUR DE CAISSE 2</v>
      </c>
    </row>
    <row r="129" spans="1:18" s="1" customFormat="1" ht="8.25">
      <c r="A129" s="2" t="s">
        <v>14</v>
      </c>
      <c r="B129" s="23" t="str">
        <f>IFERROR(INDEX(cl!B:B,MATCH(D129,cl!A:A,0)),"")</f>
        <v>ANG</v>
      </c>
      <c r="C129" s="2"/>
      <c r="D129" s="8">
        <v>52400</v>
      </c>
      <c r="E129" s="2" t="s">
        <v>270</v>
      </c>
      <c r="F129" s="3">
        <v>0</v>
      </c>
      <c r="G129" s="3">
        <v>1</v>
      </c>
      <c r="H129" s="3">
        <v>1</v>
      </c>
      <c r="I129" s="3">
        <v>1</v>
      </c>
      <c r="J129" s="2" t="s">
        <v>272</v>
      </c>
      <c r="K129" s="2" t="s">
        <v>273</v>
      </c>
      <c r="L129" s="4">
        <v>25815</v>
      </c>
      <c r="M129" s="7">
        <f t="shared" ca="1" si="1"/>
        <v>48.736986301369861</v>
      </c>
      <c r="N129" s="7" t="str">
        <f ca="1">IFERROR(INDEX({"18-25";"26-35";"36-45";"46-55";"55-65"},MATCH($M129,{0;25;35;45;55})),"")</f>
        <v>46-55</v>
      </c>
      <c r="O129" s="2" t="s">
        <v>21</v>
      </c>
      <c r="P129" s="2" t="s">
        <v>18</v>
      </c>
      <c r="Q129" s="8">
        <v>117</v>
      </c>
      <c r="R129" s="14" t="str">
        <f>IFERROR(INDEX(btob,MATCH(Q129,atoa,0)),"")</f>
        <v>DIRECTEUR DE CAISSE 2</v>
      </c>
    </row>
    <row r="130" spans="1:18" s="1" customFormat="1" ht="8.25">
      <c r="A130" s="2" t="s">
        <v>14</v>
      </c>
      <c r="B130" s="23" t="str">
        <f>IFERROR(INDEX(cl!B:B,MATCH(D130,cl!A:A,0)),"")</f>
        <v>ANG</v>
      </c>
      <c r="C130" s="2"/>
      <c r="D130" s="8">
        <v>52400</v>
      </c>
      <c r="E130" s="2" t="s">
        <v>274</v>
      </c>
      <c r="F130" s="3">
        <v>1</v>
      </c>
      <c r="G130" s="3">
        <v>1</v>
      </c>
      <c r="H130" s="3">
        <v>1</v>
      </c>
      <c r="I130" s="3">
        <v>1</v>
      </c>
      <c r="J130" s="2"/>
      <c r="K130" s="2" t="s">
        <v>275</v>
      </c>
      <c r="L130" s="4">
        <v>24592</v>
      </c>
      <c r="M130" s="7">
        <f t="shared" ref="M130:M193" ca="1" si="2">IF($L130="","",DATEDIF($L130,$S$1,"d")/365)</f>
        <v>52.087671232876716</v>
      </c>
      <c r="N130" s="7" t="str">
        <f ca="1">IFERROR(INDEX({"18-25";"26-35";"36-45";"46-55";"55-65"},MATCH($M130,{0;25;35;45;55})),"")</f>
        <v>46-55</v>
      </c>
      <c r="O130" s="2" t="s">
        <v>21</v>
      </c>
      <c r="P130" s="2" t="s">
        <v>18</v>
      </c>
      <c r="Q130" s="8">
        <v>180</v>
      </c>
      <c r="R130" s="14" t="str">
        <f>IFERROR(INDEX(btob,MATCH(Q130,atoa,0)),"")</f>
        <v>RESP.CLIENTELE PART.</v>
      </c>
    </row>
    <row r="131" spans="1:18" s="1" customFormat="1" ht="8.25">
      <c r="A131" s="2" t="s">
        <v>14</v>
      </c>
      <c r="B131" s="23" t="str">
        <f>IFERROR(INDEX(cl!B:B,MATCH(D131,cl!A:A,0)),"")</f>
        <v>GIG</v>
      </c>
      <c r="C131" s="2"/>
      <c r="D131" s="8">
        <v>52500</v>
      </c>
      <c r="E131" s="2" t="s">
        <v>276</v>
      </c>
      <c r="F131" s="3">
        <v>1</v>
      </c>
      <c r="G131" s="3">
        <v>1</v>
      </c>
      <c r="H131" s="3">
        <v>1</v>
      </c>
      <c r="I131" s="3">
        <v>1</v>
      </c>
      <c r="J131" s="2"/>
      <c r="K131" s="2" t="s">
        <v>277</v>
      </c>
      <c r="L131" s="4">
        <v>26427</v>
      </c>
      <c r="M131" s="7">
        <f t="shared" ca="1" si="2"/>
        <v>47.060273972602737</v>
      </c>
      <c r="N131" s="7" t="str">
        <f ca="1">IFERROR(INDEX({"18-25";"26-35";"36-45";"46-55";"55-65"},MATCH($M131,{0;25;35;45;55})),"")</f>
        <v>46-55</v>
      </c>
      <c r="O131" s="2" t="s">
        <v>21</v>
      </c>
      <c r="P131" s="2" t="s">
        <v>18</v>
      </c>
      <c r="Q131" s="8">
        <v>115</v>
      </c>
      <c r="R131" s="14" t="str">
        <f>IFERROR(INDEX(btob,MATCH(Q131,atoa,0)),"")</f>
        <v>DIRECTEUR DE CAISSE 1</v>
      </c>
    </row>
    <row r="132" spans="1:18" s="1" customFormat="1" ht="8.25">
      <c r="A132" s="2" t="s">
        <v>14</v>
      </c>
      <c r="B132" s="23" t="str">
        <f>IFERROR(INDEX(cl!B:B,MATCH(D132,cl!A:A,0)),"")</f>
        <v>GIG</v>
      </c>
      <c r="C132" s="2"/>
      <c r="D132" s="8">
        <v>52500</v>
      </c>
      <c r="E132" s="2" t="s">
        <v>278</v>
      </c>
      <c r="F132" s="3">
        <v>1</v>
      </c>
      <c r="G132" s="3">
        <v>1</v>
      </c>
      <c r="H132" s="3">
        <v>1</v>
      </c>
      <c r="I132" s="3">
        <v>1</v>
      </c>
      <c r="J132" s="2"/>
      <c r="K132" s="2" t="s">
        <v>279</v>
      </c>
      <c r="L132" s="4">
        <v>27797</v>
      </c>
      <c r="M132" s="7">
        <f t="shared" ca="1" si="2"/>
        <v>43.30684931506849</v>
      </c>
      <c r="N132" s="7" t="str">
        <f ca="1">IFERROR(INDEX({"18-25";"26-35";"36-45";"46-55";"55-65"},MATCH($M132,{0;25;35;45;55})),"")</f>
        <v>36-45</v>
      </c>
      <c r="O132" s="2" t="s">
        <v>21</v>
      </c>
      <c r="P132" s="2" t="s">
        <v>18</v>
      </c>
      <c r="Q132" s="8">
        <v>165</v>
      </c>
      <c r="R132" s="14" t="str">
        <f>IFERROR(INDEX(btob,MATCH(Q132,atoa,0)),"")</f>
        <v>CHARGE CLIENTELE PART.2</v>
      </c>
    </row>
    <row r="133" spans="1:18" s="1" customFormat="1" ht="8.25">
      <c r="A133" s="2" t="s">
        <v>14</v>
      </c>
      <c r="B133" s="23" t="str">
        <f>IFERROR(INDEX(cl!B:B,MATCH(D133,cl!A:A,0)),"")</f>
        <v>GIG</v>
      </c>
      <c r="C133" s="2"/>
      <c r="D133" s="8">
        <v>52500</v>
      </c>
      <c r="E133" s="2" t="s">
        <v>280</v>
      </c>
      <c r="F133" s="3">
        <v>1</v>
      </c>
      <c r="G133" s="3">
        <v>1</v>
      </c>
      <c r="H133" s="3">
        <v>1</v>
      </c>
      <c r="I133" s="3">
        <v>1</v>
      </c>
      <c r="J133" s="2"/>
      <c r="K133" s="2" t="s">
        <v>281</v>
      </c>
      <c r="L133" s="4">
        <v>29158</v>
      </c>
      <c r="M133" s="7">
        <f t="shared" ca="1" si="2"/>
        <v>39.578082191780823</v>
      </c>
      <c r="N133" s="7" t="str">
        <f ca="1">IFERROR(INDEX({"18-25";"26-35";"36-45";"46-55";"55-65"},MATCH($M133,{0;25;35;45;55})),"")</f>
        <v>36-45</v>
      </c>
      <c r="O133" s="2" t="s">
        <v>21</v>
      </c>
      <c r="P133" s="2" t="s">
        <v>22</v>
      </c>
      <c r="Q133" s="8">
        <v>105</v>
      </c>
      <c r="R133" s="14" t="str">
        <f>IFERROR(INDEX(btob,MATCH(Q133,atoa,0)),"")</f>
        <v>CHARGE CLIENTELE PART.1</v>
      </c>
    </row>
    <row r="134" spans="1:18" s="1" customFormat="1" ht="8.25">
      <c r="A134" s="2" t="s">
        <v>14</v>
      </c>
      <c r="B134" s="23" t="str">
        <f>IFERROR(INDEX(cl!B:B,MATCH(D134,cl!A:A,0)),"")</f>
        <v>GIG</v>
      </c>
      <c r="C134" s="2"/>
      <c r="D134" s="8">
        <v>52500</v>
      </c>
      <c r="E134" s="2" t="s">
        <v>282</v>
      </c>
      <c r="F134" s="3">
        <v>1</v>
      </c>
      <c r="G134" s="3">
        <v>1</v>
      </c>
      <c r="H134" s="3">
        <v>1</v>
      </c>
      <c r="I134" s="3">
        <v>1</v>
      </c>
      <c r="J134" s="2"/>
      <c r="K134" s="2" t="s">
        <v>283</v>
      </c>
      <c r="L134" s="4">
        <v>32304</v>
      </c>
      <c r="M134" s="7">
        <f t="shared" ca="1" si="2"/>
        <v>30.958904109589042</v>
      </c>
      <c r="N134" s="7" t="str">
        <f ca="1">IFERROR(INDEX({"18-25";"26-35";"36-45";"46-55";"55-65"},MATCH($M134,{0;25;35;45;55})),"")</f>
        <v>26-35</v>
      </c>
      <c r="O134" s="2" t="s">
        <v>21</v>
      </c>
      <c r="P134" s="2" t="s">
        <v>22</v>
      </c>
      <c r="Q134" s="8">
        <v>105</v>
      </c>
      <c r="R134" s="14" t="str">
        <f>IFERROR(INDEX(btob,MATCH(Q134,atoa,0)),"")</f>
        <v>CHARGE CLIENTELE PART.1</v>
      </c>
    </row>
    <row r="135" spans="1:18" s="1" customFormat="1" ht="8.25">
      <c r="A135" s="2" t="s">
        <v>14</v>
      </c>
      <c r="B135" s="23" t="str">
        <f>IFERROR(INDEX(cl!B:B,MATCH(D135,cl!A:A,0)),"")</f>
        <v>GIG</v>
      </c>
      <c r="C135" s="2"/>
      <c r="D135" s="8">
        <v>52500</v>
      </c>
      <c r="E135" s="2" t="s">
        <v>284</v>
      </c>
      <c r="F135" s="3">
        <v>0</v>
      </c>
      <c r="G135" s="3">
        <v>1</v>
      </c>
      <c r="H135" s="3">
        <v>1</v>
      </c>
      <c r="I135" s="3">
        <v>1</v>
      </c>
      <c r="J135" s="2" t="s">
        <v>272</v>
      </c>
      <c r="K135" s="2" t="s">
        <v>285</v>
      </c>
      <c r="L135" s="4">
        <v>23615</v>
      </c>
      <c r="M135" s="7">
        <f t="shared" ca="1" si="2"/>
        <v>54.764383561643832</v>
      </c>
      <c r="N135" s="7" t="str">
        <f ca="1">IFERROR(INDEX({"18-25";"26-35";"36-45";"46-55";"55-65"},MATCH($M135,{0;25;35;45;55})),"")</f>
        <v>46-55</v>
      </c>
      <c r="O135" s="2" t="s">
        <v>17</v>
      </c>
      <c r="P135" s="2" t="s">
        <v>22</v>
      </c>
      <c r="Q135" s="8">
        <v>165</v>
      </c>
      <c r="R135" s="14" t="str">
        <f>IFERROR(INDEX(btob,MATCH(Q135,atoa,0)),"")</f>
        <v>CHARGE CLIENTELE PART.2</v>
      </c>
    </row>
    <row r="136" spans="1:18" s="1" customFormat="1" ht="8.25">
      <c r="A136" s="2" t="s">
        <v>14</v>
      </c>
      <c r="B136" s="23" t="str">
        <f>IFERROR(INDEX(cl!B:B,MATCH(D136,cl!A:A,0)),"")</f>
        <v>MOC</v>
      </c>
      <c r="C136" s="2"/>
      <c r="D136" s="8">
        <v>52700</v>
      </c>
      <c r="E136" s="2" t="s">
        <v>286</v>
      </c>
      <c r="F136" s="3">
        <v>1</v>
      </c>
      <c r="G136" s="3">
        <v>1</v>
      </c>
      <c r="H136" s="3">
        <v>1</v>
      </c>
      <c r="I136" s="3">
        <v>1</v>
      </c>
      <c r="J136" s="2"/>
      <c r="K136" s="2" t="s">
        <v>287</v>
      </c>
      <c r="L136" s="4">
        <v>23704</v>
      </c>
      <c r="M136" s="7">
        <f t="shared" ca="1" si="2"/>
        <v>54.520547945205479</v>
      </c>
      <c r="N136" s="7" t="str">
        <f ca="1">IFERROR(INDEX({"18-25";"26-35";"36-45";"46-55";"55-65"},MATCH($M136,{0;25;35;45;55})),"")</f>
        <v>46-55</v>
      </c>
      <c r="O136" s="2" t="s">
        <v>17</v>
      </c>
      <c r="P136" s="2" t="s">
        <v>18</v>
      </c>
      <c r="Q136" s="8">
        <v>180</v>
      </c>
      <c r="R136" s="14" t="str">
        <f>IFERROR(INDEX(btob,MATCH(Q136,atoa,0)),"")</f>
        <v>RESP.CLIENTELE PART.</v>
      </c>
    </row>
    <row r="137" spans="1:18" s="1" customFormat="1" ht="8.25">
      <c r="A137" s="2" t="s">
        <v>14</v>
      </c>
      <c r="B137" s="23" t="str">
        <f>IFERROR(INDEX(cl!B:B,MATCH(D137,cl!A:A,0)),"")</f>
        <v>MOC</v>
      </c>
      <c r="C137" s="2"/>
      <c r="D137" s="8">
        <v>52700</v>
      </c>
      <c r="E137" s="2" t="s">
        <v>288</v>
      </c>
      <c r="F137" s="3">
        <v>1</v>
      </c>
      <c r="G137" s="3">
        <v>1</v>
      </c>
      <c r="H137" s="3">
        <v>1</v>
      </c>
      <c r="I137" s="3">
        <v>1</v>
      </c>
      <c r="J137" s="2"/>
      <c r="K137" s="2" t="s">
        <v>289</v>
      </c>
      <c r="L137" s="4">
        <v>28980</v>
      </c>
      <c r="M137" s="7">
        <f t="shared" ca="1" si="2"/>
        <v>40.065753424657537</v>
      </c>
      <c r="N137" s="7" t="str">
        <f ca="1">IFERROR(INDEX({"18-25";"26-35";"36-45";"46-55";"55-65"},MATCH($M137,{0;25;35;45;55})),"")</f>
        <v>36-45</v>
      </c>
      <c r="O137" s="2" t="s">
        <v>21</v>
      </c>
      <c r="P137" s="2" t="s">
        <v>22</v>
      </c>
      <c r="Q137" s="8">
        <v>105</v>
      </c>
      <c r="R137" s="14" t="str">
        <f>IFERROR(INDEX(btob,MATCH(Q137,atoa,0)),"")</f>
        <v>CHARGE CLIENTELE PART.1</v>
      </c>
    </row>
    <row r="138" spans="1:18" s="1" customFormat="1" ht="8.25">
      <c r="A138" s="2" t="s">
        <v>14</v>
      </c>
      <c r="B138" s="23" t="str">
        <f>IFERROR(INDEX(cl!B:B,MATCH(D138,cl!A:A,0)),"")</f>
        <v>MOC</v>
      </c>
      <c r="C138" s="2"/>
      <c r="D138" s="8">
        <v>52700</v>
      </c>
      <c r="E138" s="2" t="s">
        <v>290</v>
      </c>
      <c r="F138" s="3">
        <v>1</v>
      </c>
      <c r="G138" s="3">
        <v>1</v>
      </c>
      <c r="H138" s="3">
        <v>1</v>
      </c>
      <c r="I138" s="3">
        <v>1</v>
      </c>
      <c r="J138" s="2"/>
      <c r="K138" s="2" t="s">
        <v>291</v>
      </c>
      <c r="L138" s="4">
        <v>21566</v>
      </c>
      <c r="M138" s="7">
        <f t="shared" ca="1" si="2"/>
        <v>60.37808219178082</v>
      </c>
      <c r="N138" s="7" t="str">
        <f ca="1">IFERROR(INDEX({"18-25";"26-35";"36-45";"46-55";"55-65"},MATCH($M138,{0;25;35;45;55})),"")</f>
        <v>55-65</v>
      </c>
      <c r="O138" s="2" t="s">
        <v>21</v>
      </c>
      <c r="P138" s="2" t="s">
        <v>18</v>
      </c>
      <c r="Q138" s="8">
        <v>119</v>
      </c>
      <c r="R138" s="14" t="str">
        <f>IFERROR(INDEX(btob,MATCH(Q138,atoa,0)),"")</f>
        <v>DIRECTEUR DE CAISSE 3</v>
      </c>
    </row>
    <row r="139" spans="1:18" s="1" customFormat="1" ht="8.25">
      <c r="A139" s="2" t="s">
        <v>14</v>
      </c>
      <c r="B139" s="23" t="str">
        <f>IFERROR(INDEX(cl!B:B,MATCH(D139,cl!A:A,0)),"")</f>
        <v>MOC</v>
      </c>
      <c r="C139" s="2"/>
      <c r="D139" s="8">
        <v>52700</v>
      </c>
      <c r="E139" s="2" t="s">
        <v>290</v>
      </c>
      <c r="F139" s="3">
        <v>0</v>
      </c>
      <c r="G139" s="3">
        <v>1</v>
      </c>
      <c r="H139" s="3">
        <v>0.6714</v>
      </c>
      <c r="I139" s="3">
        <v>0.6714</v>
      </c>
      <c r="J139" s="2" t="s">
        <v>272</v>
      </c>
      <c r="K139" s="2" t="s">
        <v>292</v>
      </c>
      <c r="L139" s="4">
        <v>27494</v>
      </c>
      <c r="M139" s="7">
        <f t="shared" ca="1" si="2"/>
        <v>44.136986301369866</v>
      </c>
      <c r="N139" s="7" t="str">
        <f ca="1">IFERROR(INDEX({"18-25";"26-35";"36-45";"46-55";"55-65"},MATCH($M139,{0;25;35;45;55})),"")</f>
        <v>36-45</v>
      </c>
      <c r="O139" s="2" t="s">
        <v>17</v>
      </c>
      <c r="P139" s="2" t="s">
        <v>18</v>
      </c>
      <c r="Q139" s="8">
        <v>117</v>
      </c>
      <c r="R139" s="14" t="str">
        <f>IFERROR(INDEX(btob,MATCH(Q139,atoa,0)),"")</f>
        <v>DIRECTEUR DE CAISSE 2</v>
      </c>
    </row>
    <row r="140" spans="1:18" s="1" customFormat="1" ht="8.25">
      <c r="A140" s="2" t="s">
        <v>14</v>
      </c>
      <c r="B140" s="23" t="str">
        <f>IFERROR(INDEX(cl!B:B,MATCH(D140,cl!A:A,0)),"")</f>
        <v>MOC</v>
      </c>
      <c r="C140" s="2"/>
      <c r="D140" s="8">
        <v>52700</v>
      </c>
      <c r="E140" s="2" t="s">
        <v>290</v>
      </c>
      <c r="F140" s="3">
        <v>0</v>
      </c>
      <c r="G140" s="3">
        <v>1</v>
      </c>
      <c r="H140" s="3">
        <v>1</v>
      </c>
      <c r="I140" s="3">
        <v>1</v>
      </c>
      <c r="J140" s="2" t="s">
        <v>272</v>
      </c>
      <c r="K140" s="2" t="s">
        <v>293</v>
      </c>
      <c r="L140" s="4">
        <v>30048</v>
      </c>
      <c r="M140" s="7">
        <f t="shared" ca="1" si="2"/>
        <v>37.139726027397259</v>
      </c>
      <c r="N140" s="7" t="str">
        <f ca="1">IFERROR(INDEX({"18-25";"26-35";"36-45";"46-55";"55-65"},MATCH($M140,{0;25;35;45;55})),"")</f>
        <v>36-45</v>
      </c>
      <c r="O140" s="2" t="s">
        <v>21</v>
      </c>
      <c r="P140" s="2" t="s">
        <v>18</v>
      </c>
      <c r="Q140" s="8">
        <v>117</v>
      </c>
      <c r="R140" s="14" t="str">
        <f>IFERROR(INDEX(btob,MATCH(Q140,atoa,0)),"")</f>
        <v>DIRECTEUR DE CAISSE 2</v>
      </c>
    </row>
    <row r="141" spans="1:18" s="1" customFormat="1" ht="8.25">
      <c r="A141" s="2" t="s">
        <v>14</v>
      </c>
      <c r="B141" s="23" t="str">
        <f>IFERROR(INDEX(cl!B:B,MATCH(D141,cl!A:A,0)),"")</f>
        <v>MOC</v>
      </c>
      <c r="C141" s="2"/>
      <c r="D141" s="8">
        <v>52700</v>
      </c>
      <c r="E141" s="2" t="s">
        <v>294</v>
      </c>
      <c r="F141" s="3">
        <v>1</v>
      </c>
      <c r="G141" s="3">
        <v>1</v>
      </c>
      <c r="H141" s="3">
        <v>1</v>
      </c>
      <c r="I141" s="3">
        <v>1</v>
      </c>
      <c r="J141" s="2"/>
      <c r="K141" s="2" t="s">
        <v>295</v>
      </c>
      <c r="L141" s="4">
        <v>34667</v>
      </c>
      <c r="M141" s="7">
        <f t="shared" ca="1" si="2"/>
        <v>24.484931506849314</v>
      </c>
      <c r="N141" s="7" t="str">
        <f ca="1">IFERROR(INDEX({"18-25";"26-35";"36-45";"46-55";"55-65"},MATCH($M141,{0;25;35;45;55})),"")</f>
        <v>18-25</v>
      </c>
      <c r="O141" s="2" t="s">
        <v>21</v>
      </c>
      <c r="P141" s="2" t="s">
        <v>22</v>
      </c>
      <c r="Q141" s="8">
        <v>105</v>
      </c>
      <c r="R141" s="14" t="str">
        <f>IFERROR(INDEX(btob,MATCH(Q141,atoa,0)),"")</f>
        <v>CHARGE CLIENTELE PART.1</v>
      </c>
    </row>
    <row r="142" spans="1:18" s="1" customFormat="1" ht="8.25">
      <c r="A142" s="2" t="s">
        <v>14</v>
      </c>
      <c r="B142" s="23" t="str">
        <f>IFERROR(INDEX(cl!B:B,MATCH(D142,cl!A:A,0)),"")</f>
        <v>MOC</v>
      </c>
      <c r="C142" s="2"/>
      <c r="D142" s="8">
        <v>52700</v>
      </c>
      <c r="E142" s="2" t="s">
        <v>296</v>
      </c>
      <c r="F142" s="3">
        <v>1</v>
      </c>
      <c r="G142" s="3">
        <v>1</v>
      </c>
      <c r="H142" s="3">
        <v>1</v>
      </c>
      <c r="I142" s="3">
        <v>1</v>
      </c>
      <c r="J142" s="2"/>
      <c r="K142" s="2" t="s">
        <v>297</v>
      </c>
      <c r="L142" s="4">
        <v>26679</v>
      </c>
      <c r="M142" s="7">
        <f t="shared" ca="1" si="2"/>
        <v>46.369863013698627</v>
      </c>
      <c r="N142" s="7" t="str">
        <f ca="1">IFERROR(INDEX({"18-25";"26-35";"36-45";"46-55";"55-65"},MATCH($M142,{0;25;35;45;55})),"")</f>
        <v>46-55</v>
      </c>
      <c r="O142" s="2" t="s">
        <v>21</v>
      </c>
      <c r="P142" s="2" t="s">
        <v>22</v>
      </c>
      <c r="Q142" s="8">
        <v>105</v>
      </c>
      <c r="R142" s="14" t="str">
        <f>IFERROR(INDEX(btob,MATCH(Q142,atoa,0)),"")</f>
        <v>CHARGE CLIENTELE PART.1</v>
      </c>
    </row>
    <row r="143" spans="1:18" s="1" customFormat="1" ht="8.25">
      <c r="A143" s="2" t="s">
        <v>14</v>
      </c>
      <c r="B143" s="23" t="str">
        <f>IFERROR(INDEX(cl!B:B,MATCH(D143,cl!A:A,0)),"")</f>
        <v>MOC</v>
      </c>
      <c r="C143" s="2"/>
      <c r="D143" s="8">
        <v>52700</v>
      </c>
      <c r="E143" s="2" t="s">
        <v>298</v>
      </c>
      <c r="F143" s="3">
        <v>1</v>
      </c>
      <c r="G143" s="3">
        <v>1</v>
      </c>
      <c r="H143" s="3">
        <v>1</v>
      </c>
      <c r="I143" s="3">
        <v>1</v>
      </c>
      <c r="J143" s="2"/>
      <c r="K143" s="2" t="s">
        <v>299</v>
      </c>
      <c r="L143" s="4">
        <v>29740</v>
      </c>
      <c r="M143" s="7">
        <f t="shared" ca="1" si="2"/>
        <v>37.983561643835614</v>
      </c>
      <c r="N143" s="7" t="str">
        <f ca="1">IFERROR(INDEX({"18-25";"26-35";"36-45";"46-55";"55-65"},MATCH($M143,{0;25;35;45;55})),"")</f>
        <v>36-45</v>
      </c>
      <c r="O143" s="2" t="s">
        <v>21</v>
      </c>
      <c r="P143" s="2" t="s">
        <v>22</v>
      </c>
      <c r="Q143" s="8">
        <v>165</v>
      </c>
      <c r="R143" s="14" t="str">
        <f>IFERROR(INDEX(btob,MATCH(Q143,atoa,0)),"")</f>
        <v>CHARGE CLIENTELE PART.2</v>
      </c>
    </row>
    <row r="144" spans="1:18" s="1" customFormat="1" ht="8.25">
      <c r="A144" s="2" t="s">
        <v>14</v>
      </c>
      <c r="B144" s="23" t="str">
        <f>IFERROR(INDEX(cl!B:B,MATCH(D144,cl!A:A,0)),"")</f>
        <v>MOC</v>
      </c>
      <c r="C144" s="2"/>
      <c r="D144" s="8">
        <v>52700</v>
      </c>
      <c r="E144" s="2" t="s">
        <v>300</v>
      </c>
      <c r="F144" s="3">
        <v>0</v>
      </c>
      <c r="G144" s="3">
        <v>1</v>
      </c>
      <c r="H144" s="3">
        <v>1</v>
      </c>
      <c r="I144" s="3">
        <v>1</v>
      </c>
      <c r="J144" s="2" t="s">
        <v>272</v>
      </c>
      <c r="K144" s="2" t="s">
        <v>301</v>
      </c>
      <c r="L144" s="4">
        <v>24193</v>
      </c>
      <c r="M144" s="7">
        <f t="shared" ca="1" si="2"/>
        <v>53.180821917808217</v>
      </c>
      <c r="N144" s="7" t="str">
        <f ca="1">IFERROR(INDEX({"18-25";"26-35";"36-45";"46-55";"55-65"},MATCH($M144,{0;25;35;45;55})),"")</f>
        <v>46-55</v>
      </c>
      <c r="O144" s="2" t="s">
        <v>17</v>
      </c>
      <c r="P144" s="2" t="s">
        <v>18</v>
      </c>
      <c r="Q144" s="8">
        <v>165</v>
      </c>
      <c r="R144" s="14" t="str">
        <f>IFERROR(INDEX(btob,MATCH(Q144,atoa,0)),"")</f>
        <v>CHARGE CLIENTELE PART.2</v>
      </c>
    </row>
    <row r="145" spans="1:18" s="1" customFormat="1" ht="8.25">
      <c r="A145" s="2" t="s">
        <v>14</v>
      </c>
      <c r="B145" s="23" t="str">
        <f>IFERROR(INDEX(cl!B:B,MATCH(D145,cl!A:A,0)),"")</f>
        <v>MOC</v>
      </c>
      <c r="C145" s="2"/>
      <c r="D145" s="8">
        <v>52800</v>
      </c>
      <c r="E145" s="2" t="s">
        <v>302</v>
      </c>
      <c r="F145" s="3">
        <v>1</v>
      </c>
      <c r="G145" s="3">
        <v>1</v>
      </c>
      <c r="H145" s="3">
        <v>1</v>
      </c>
      <c r="I145" s="3">
        <v>1</v>
      </c>
      <c r="J145" s="2"/>
      <c r="K145" s="2" t="s">
        <v>303</v>
      </c>
      <c r="L145" s="4">
        <v>28791</v>
      </c>
      <c r="M145" s="7">
        <f t="shared" ca="1" si="2"/>
        <v>40.583561643835615</v>
      </c>
      <c r="N145" s="7" t="str">
        <f ca="1">IFERROR(INDEX({"18-25";"26-35";"36-45";"46-55";"55-65"},MATCH($M145,{0;25;35;45;55})),"")</f>
        <v>36-45</v>
      </c>
      <c r="O145" s="2" t="s">
        <v>21</v>
      </c>
      <c r="P145" s="2" t="s">
        <v>22</v>
      </c>
      <c r="Q145" s="8">
        <v>103</v>
      </c>
      <c r="R145" s="14" t="str">
        <f>IFERROR(INDEX(btob,MATCH(Q145,atoa,0)),"")</f>
        <v>CONSEILLER CLIENT. PART.</v>
      </c>
    </row>
    <row r="146" spans="1:18" s="1" customFormat="1" ht="8.25">
      <c r="A146" s="2" t="s">
        <v>14</v>
      </c>
      <c r="B146" s="23" t="str">
        <f>IFERROR(INDEX(cl!B:B,MATCH(D146,cl!A:A,0)),"")</f>
        <v>MOC</v>
      </c>
      <c r="C146" s="2"/>
      <c r="D146" s="8">
        <v>52800</v>
      </c>
      <c r="E146" s="2" t="s">
        <v>304</v>
      </c>
      <c r="F146" s="3">
        <v>1</v>
      </c>
      <c r="G146" s="3">
        <v>1</v>
      </c>
      <c r="H146" s="3">
        <v>1</v>
      </c>
      <c r="I146" s="3">
        <v>1</v>
      </c>
      <c r="J146" s="2"/>
      <c r="K146" s="2" t="s">
        <v>305</v>
      </c>
      <c r="L146" s="4">
        <v>33558</v>
      </c>
      <c r="M146" s="7">
        <f t="shared" ca="1" si="2"/>
        <v>27.523287671232875</v>
      </c>
      <c r="N146" s="7" t="str">
        <f ca="1">IFERROR(INDEX({"18-25";"26-35";"36-45";"46-55";"55-65"},MATCH($M146,{0;25;35;45;55})),"")</f>
        <v>26-35</v>
      </c>
      <c r="O146" s="2" t="s">
        <v>21</v>
      </c>
      <c r="P146" s="2" t="s">
        <v>22</v>
      </c>
      <c r="Q146" s="8">
        <v>105</v>
      </c>
      <c r="R146" s="14" t="str">
        <f>IFERROR(INDEX(btob,MATCH(Q146,atoa,0)),"")</f>
        <v>CHARGE CLIENTELE PART.1</v>
      </c>
    </row>
    <row r="147" spans="1:18" s="1" customFormat="1" ht="8.25">
      <c r="A147" s="2" t="s">
        <v>14</v>
      </c>
      <c r="B147" s="23" t="str">
        <f>IFERROR(INDEX(cl!B:B,MATCH(D147,cl!A:A,0)),"")</f>
        <v>MOC</v>
      </c>
      <c r="C147" s="2"/>
      <c r="D147" s="8">
        <v>52800</v>
      </c>
      <c r="E147" s="2" t="s">
        <v>306</v>
      </c>
      <c r="F147" s="3">
        <v>1</v>
      </c>
      <c r="G147" s="3">
        <v>1</v>
      </c>
      <c r="H147" s="3">
        <v>1</v>
      </c>
      <c r="I147" s="3">
        <v>1</v>
      </c>
      <c r="J147" s="2"/>
      <c r="K147" s="2" t="s">
        <v>307</v>
      </c>
      <c r="L147" s="4">
        <v>26438</v>
      </c>
      <c r="M147" s="7">
        <f t="shared" ca="1" si="2"/>
        <v>47.030136986301372</v>
      </c>
      <c r="N147" s="7" t="str">
        <f ca="1">IFERROR(INDEX({"18-25";"26-35";"36-45";"46-55";"55-65"},MATCH($M147,{0;25;35;45;55})),"")</f>
        <v>46-55</v>
      </c>
      <c r="O147" s="2" t="s">
        <v>21</v>
      </c>
      <c r="P147" s="2" t="s">
        <v>18</v>
      </c>
      <c r="Q147" s="8">
        <v>117</v>
      </c>
      <c r="R147" s="14" t="str">
        <f>IFERROR(INDEX(btob,MATCH(Q147,atoa,0)),"")</f>
        <v>DIRECTEUR DE CAISSE 2</v>
      </c>
    </row>
    <row r="148" spans="1:18" s="1" customFormat="1" ht="8.25">
      <c r="A148" s="2" t="s">
        <v>14</v>
      </c>
      <c r="B148" s="23" t="str">
        <f>IFERROR(INDEX(cl!B:B,MATCH(D148,cl!A:A,0)),"")</f>
        <v>MOC</v>
      </c>
      <c r="C148" s="2"/>
      <c r="D148" s="8">
        <v>52800</v>
      </c>
      <c r="E148" s="2" t="s">
        <v>308</v>
      </c>
      <c r="F148" s="3">
        <v>1</v>
      </c>
      <c r="G148" s="3">
        <v>0</v>
      </c>
      <c r="H148" s="3"/>
      <c r="I148" s="3"/>
      <c r="J148" s="2" t="s">
        <v>105</v>
      </c>
      <c r="K148" s="2"/>
      <c r="L148" s="4"/>
      <c r="M148" s="7" t="str">
        <f t="shared" si="2"/>
        <v/>
      </c>
      <c r="N148" s="7" t="str">
        <f>IFERROR(INDEX({"18-25";"26-35";"36-45";"46-55";"55-65"},MATCH($M148,{0;25;35;45;55})),"")</f>
        <v/>
      </c>
      <c r="O148" s="2"/>
      <c r="P148" s="2"/>
      <c r="Q148" s="12"/>
      <c r="R148" s="14" t="str">
        <f>IFERROR(INDEX(btob,MATCH(Q148,atoa,0)),"")</f>
        <v/>
      </c>
    </row>
    <row r="149" spans="1:18" s="1" customFormat="1" ht="8.25">
      <c r="A149" s="2" t="s">
        <v>14</v>
      </c>
      <c r="B149" s="23" t="str">
        <f>IFERROR(INDEX(cl!B:B,MATCH(D149,cl!A:A,0)),"")</f>
        <v>MOC</v>
      </c>
      <c r="C149" s="2"/>
      <c r="D149" s="8">
        <v>52800</v>
      </c>
      <c r="E149" s="2" t="s">
        <v>309</v>
      </c>
      <c r="F149" s="3">
        <v>1</v>
      </c>
      <c r="G149" s="3">
        <v>1</v>
      </c>
      <c r="H149" s="3">
        <v>1</v>
      </c>
      <c r="I149" s="3">
        <v>1</v>
      </c>
      <c r="J149" s="2"/>
      <c r="K149" s="2" t="s">
        <v>310</v>
      </c>
      <c r="L149" s="4">
        <v>27663</v>
      </c>
      <c r="M149" s="7">
        <f t="shared" ca="1" si="2"/>
        <v>43.673972602739724</v>
      </c>
      <c r="N149" s="7" t="str">
        <f ca="1">IFERROR(INDEX({"18-25";"26-35";"36-45";"46-55";"55-65"},MATCH($M149,{0;25;35;45;55})),"")</f>
        <v>36-45</v>
      </c>
      <c r="O149" s="2" t="s">
        <v>17</v>
      </c>
      <c r="P149" s="2" t="s">
        <v>22</v>
      </c>
      <c r="Q149" s="8">
        <v>165</v>
      </c>
      <c r="R149" s="14" t="str">
        <f>IFERROR(INDEX(btob,MATCH(Q149,atoa,0)),"")</f>
        <v>CHARGE CLIENTELE PART.2</v>
      </c>
    </row>
    <row r="150" spans="1:18" s="1" customFormat="1" ht="8.25">
      <c r="A150" s="2" t="s">
        <v>14</v>
      </c>
      <c r="B150" s="23" t="str">
        <f>IFERROR(INDEX(cl!B:B,MATCH(D150,cl!A:A,0)),"")</f>
        <v>MOC</v>
      </c>
      <c r="C150" s="2"/>
      <c r="D150" s="8">
        <v>52800</v>
      </c>
      <c r="E150" s="2" t="s">
        <v>311</v>
      </c>
      <c r="F150" s="3">
        <v>0</v>
      </c>
      <c r="G150" s="3">
        <v>1</v>
      </c>
      <c r="H150" s="3">
        <v>1</v>
      </c>
      <c r="I150" s="3">
        <v>1</v>
      </c>
      <c r="J150" s="2" t="s">
        <v>272</v>
      </c>
      <c r="K150" s="2" t="s">
        <v>312</v>
      </c>
      <c r="L150" s="4">
        <v>26432</v>
      </c>
      <c r="M150" s="7">
        <f t="shared" ca="1" si="2"/>
        <v>47.046575342465751</v>
      </c>
      <c r="N150" s="7" t="str">
        <f ca="1">IFERROR(INDEX({"18-25";"26-35";"36-45";"46-55";"55-65"},MATCH($M150,{0;25;35;45;55})),"")</f>
        <v>46-55</v>
      </c>
      <c r="O150" s="2" t="s">
        <v>21</v>
      </c>
      <c r="P150" s="2" t="s">
        <v>22</v>
      </c>
      <c r="Q150" s="8">
        <v>103</v>
      </c>
      <c r="R150" s="14" t="str">
        <f>IFERROR(INDEX(btob,MATCH(Q150,atoa,0)),"")</f>
        <v>CONSEILLER CLIENT. PART.</v>
      </c>
    </row>
    <row r="151" spans="1:18" s="1" customFormat="1" ht="8.25">
      <c r="A151" s="2" t="s">
        <v>14</v>
      </c>
      <c r="B151" s="23" t="str">
        <f>IFERROR(INDEX(cl!B:B,MATCH(D151,cl!A:A,0)),"")</f>
        <v>MOC</v>
      </c>
      <c r="C151" s="2"/>
      <c r="D151" s="8">
        <v>52900</v>
      </c>
      <c r="E151" s="2" t="s">
        <v>313</v>
      </c>
      <c r="F151" s="3">
        <v>1</v>
      </c>
      <c r="G151" s="3">
        <v>1</v>
      </c>
      <c r="H151" s="3">
        <v>1</v>
      </c>
      <c r="I151" s="3">
        <v>1</v>
      </c>
      <c r="J151" s="2"/>
      <c r="K151" s="2" t="s">
        <v>314</v>
      </c>
      <c r="L151" s="4">
        <v>29712</v>
      </c>
      <c r="M151" s="7">
        <f t="shared" ca="1" si="2"/>
        <v>38.060273972602737</v>
      </c>
      <c r="N151" s="7" t="str">
        <f ca="1">IFERROR(INDEX({"18-25";"26-35";"36-45";"46-55";"55-65"},MATCH($M151,{0;25;35;45;55})),"")</f>
        <v>36-45</v>
      </c>
      <c r="O151" s="2" t="s">
        <v>17</v>
      </c>
      <c r="P151" s="2" t="s">
        <v>18</v>
      </c>
      <c r="Q151" s="8">
        <v>180</v>
      </c>
      <c r="R151" s="14" t="str">
        <f>IFERROR(INDEX(btob,MATCH(Q151,atoa,0)),"")</f>
        <v>RESP.CLIENTELE PART.</v>
      </c>
    </row>
    <row r="152" spans="1:18" s="1" customFormat="1" ht="8.25">
      <c r="A152" s="2" t="s">
        <v>14</v>
      </c>
      <c r="B152" s="23" t="str">
        <f>IFERROR(INDEX(cl!B:B,MATCH(D152,cl!A:A,0)),"")</f>
        <v>MOC</v>
      </c>
      <c r="C152" s="2"/>
      <c r="D152" s="8">
        <v>52900</v>
      </c>
      <c r="E152" s="2" t="s">
        <v>315</v>
      </c>
      <c r="F152" s="3">
        <v>1</v>
      </c>
      <c r="G152" s="3">
        <v>1</v>
      </c>
      <c r="H152" s="3">
        <v>1</v>
      </c>
      <c r="I152" s="3">
        <v>1</v>
      </c>
      <c r="J152" s="2"/>
      <c r="K152" s="2" t="s">
        <v>316</v>
      </c>
      <c r="L152" s="4">
        <v>27092</v>
      </c>
      <c r="M152" s="7">
        <f t="shared" ca="1" si="2"/>
        <v>45.238356164383561</v>
      </c>
      <c r="N152" s="7" t="str">
        <f ca="1">IFERROR(INDEX({"18-25";"26-35";"36-45";"46-55";"55-65"},MATCH($M152,{0;25;35;45;55})),"")</f>
        <v>46-55</v>
      </c>
      <c r="O152" s="2" t="s">
        <v>21</v>
      </c>
      <c r="P152" s="2" t="s">
        <v>22</v>
      </c>
      <c r="Q152" s="8">
        <v>165</v>
      </c>
      <c r="R152" s="14" t="str">
        <f>IFERROR(INDEX(btob,MATCH(Q152,atoa,0)),"")</f>
        <v>CHARGE CLIENTELE PART.2</v>
      </c>
    </row>
    <row r="153" spans="1:18" s="1" customFormat="1" ht="8.25">
      <c r="A153" s="2" t="s">
        <v>14</v>
      </c>
      <c r="B153" s="23" t="str">
        <f>IFERROR(INDEX(cl!B:B,MATCH(D153,cl!A:A,0)),"")</f>
        <v>MOC</v>
      </c>
      <c r="C153" s="2"/>
      <c r="D153" s="8">
        <v>52900</v>
      </c>
      <c r="E153" s="2" t="s">
        <v>317</v>
      </c>
      <c r="F153" s="3">
        <v>1</v>
      </c>
      <c r="G153" s="3">
        <v>1</v>
      </c>
      <c r="H153" s="3">
        <v>1</v>
      </c>
      <c r="I153" s="3">
        <v>1</v>
      </c>
      <c r="J153" s="2"/>
      <c r="K153" s="2" t="s">
        <v>318</v>
      </c>
      <c r="L153" s="4">
        <v>29580</v>
      </c>
      <c r="M153" s="7">
        <f t="shared" ca="1" si="2"/>
        <v>38.421917808219177</v>
      </c>
      <c r="N153" s="7" t="str">
        <f ca="1">IFERROR(INDEX({"18-25";"26-35";"36-45";"46-55";"55-65"},MATCH($M153,{0;25;35;45;55})),"")</f>
        <v>36-45</v>
      </c>
      <c r="O153" s="2" t="s">
        <v>17</v>
      </c>
      <c r="P153" s="2" t="s">
        <v>18</v>
      </c>
      <c r="Q153" s="8">
        <v>115</v>
      </c>
      <c r="R153" s="14" t="str">
        <f>IFERROR(INDEX(btob,MATCH(Q153,atoa,0)),"")</f>
        <v>DIRECTEUR DE CAISSE 1</v>
      </c>
    </row>
    <row r="154" spans="1:18" s="1" customFormat="1" ht="8.25">
      <c r="A154" s="2" t="s">
        <v>14</v>
      </c>
      <c r="B154" s="23" t="str">
        <f>IFERROR(INDEX(cl!B:B,MATCH(D154,cl!A:A,0)),"")</f>
        <v>MOC</v>
      </c>
      <c r="C154" s="2"/>
      <c r="D154" s="8">
        <v>52900</v>
      </c>
      <c r="E154" s="2" t="s">
        <v>319</v>
      </c>
      <c r="F154" s="3">
        <v>1</v>
      </c>
      <c r="G154" s="3">
        <v>1</v>
      </c>
      <c r="H154" s="3">
        <v>0.77849999999999997</v>
      </c>
      <c r="I154" s="3">
        <v>0.77849999999999997</v>
      </c>
      <c r="J154" s="2" t="s">
        <v>42</v>
      </c>
      <c r="K154" s="2" t="s">
        <v>320</v>
      </c>
      <c r="L154" s="4">
        <v>28883</v>
      </c>
      <c r="M154" s="7">
        <f t="shared" ca="1" si="2"/>
        <v>40.331506849315069</v>
      </c>
      <c r="N154" s="7" t="str">
        <f ca="1">IFERROR(INDEX({"18-25";"26-35";"36-45";"46-55";"55-65"},MATCH($M154,{0;25;35;45;55})),"")</f>
        <v>36-45</v>
      </c>
      <c r="O154" s="2" t="s">
        <v>21</v>
      </c>
      <c r="P154" s="2" t="s">
        <v>22</v>
      </c>
      <c r="Q154" s="8">
        <v>165</v>
      </c>
      <c r="R154" s="14" t="str">
        <f>IFERROR(INDEX(btob,MATCH(Q154,atoa,0)),"")</f>
        <v>CHARGE CLIENTELE PART.2</v>
      </c>
    </row>
    <row r="155" spans="1:18" s="1" customFormat="1" ht="8.25">
      <c r="A155" s="2" t="s">
        <v>14</v>
      </c>
      <c r="B155" s="23" t="str">
        <f>IFERROR(INDEX(cl!B:B,MATCH(D155,cl!A:A,0)),"")</f>
        <v>MOC</v>
      </c>
      <c r="C155" s="2"/>
      <c r="D155" s="8">
        <v>52900</v>
      </c>
      <c r="E155" s="2" t="s">
        <v>321</v>
      </c>
      <c r="F155" s="3">
        <v>1</v>
      </c>
      <c r="G155" s="3">
        <v>1</v>
      </c>
      <c r="H155" s="3">
        <v>1</v>
      </c>
      <c r="I155" s="3">
        <v>1</v>
      </c>
      <c r="J155" s="2"/>
      <c r="K155" s="2" t="s">
        <v>322</v>
      </c>
      <c r="L155" s="4">
        <v>26735</v>
      </c>
      <c r="M155" s="7">
        <f t="shared" ca="1" si="2"/>
        <v>46.216438356164382</v>
      </c>
      <c r="N155" s="7" t="str">
        <f ca="1">IFERROR(INDEX({"18-25";"26-35";"36-45";"46-55";"55-65"},MATCH($M155,{0;25;35;45;55})),"")</f>
        <v>46-55</v>
      </c>
      <c r="O155" s="2" t="s">
        <v>21</v>
      </c>
      <c r="P155" s="2" t="s">
        <v>22</v>
      </c>
      <c r="Q155" s="8">
        <v>165</v>
      </c>
      <c r="R155" s="14" t="str">
        <f>IFERROR(INDEX(btob,MATCH(Q155,atoa,0)),"")</f>
        <v>CHARGE CLIENTELE PART.2</v>
      </c>
    </row>
    <row r="156" spans="1:18" s="1" customFormat="1" ht="8.25">
      <c r="A156" s="2" t="s">
        <v>14</v>
      </c>
      <c r="B156" s="23" t="str">
        <f>IFERROR(INDEX(cl!B:B,MATCH(D156,cl!A:A,0)),"")</f>
        <v>MOC</v>
      </c>
      <c r="C156" s="2"/>
      <c r="D156" s="8">
        <v>53000</v>
      </c>
      <c r="E156" s="2" t="s">
        <v>323</v>
      </c>
      <c r="F156" s="3">
        <v>1</v>
      </c>
      <c r="G156" s="3">
        <v>0</v>
      </c>
      <c r="H156" s="3"/>
      <c r="I156" s="3"/>
      <c r="J156" s="2" t="s">
        <v>105</v>
      </c>
      <c r="K156" s="2"/>
      <c r="L156" s="4"/>
      <c r="M156" s="7" t="str">
        <f t="shared" si="2"/>
        <v/>
      </c>
      <c r="N156" s="7" t="str">
        <f>IFERROR(INDEX({"18-25";"26-35";"36-45";"46-55";"55-65"},MATCH($M156,{0;25;35;45;55})),"")</f>
        <v/>
      </c>
      <c r="O156" s="2"/>
      <c r="P156" s="2"/>
      <c r="Q156" s="12"/>
      <c r="R156" s="14" t="str">
        <f>IFERROR(INDEX(btob,MATCH(Q156,atoa,0)),"")</f>
        <v/>
      </c>
    </row>
    <row r="157" spans="1:18" s="1" customFormat="1" ht="8.25">
      <c r="A157" s="2" t="s">
        <v>14</v>
      </c>
      <c r="B157" s="23" t="str">
        <f>IFERROR(INDEX(cl!B:B,MATCH(D157,cl!A:A,0)),"")</f>
        <v>MOC</v>
      </c>
      <c r="C157" s="2"/>
      <c r="D157" s="8">
        <v>53000</v>
      </c>
      <c r="E157" s="2" t="s">
        <v>324</v>
      </c>
      <c r="F157" s="3">
        <v>1</v>
      </c>
      <c r="G157" s="3">
        <v>1</v>
      </c>
      <c r="H157" s="3">
        <v>1</v>
      </c>
      <c r="I157" s="3">
        <v>1</v>
      </c>
      <c r="J157" s="2"/>
      <c r="K157" s="2" t="s">
        <v>325</v>
      </c>
      <c r="L157" s="4">
        <v>32163</v>
      </c>
      <c r="M157" s="7">
        <f t="shared" ca="1" si="2"/>
        <v>31.345205479452055</v>
      </c>
      <c r="N157" s="7" t="str">
        <f ca="1">IFERROR(INDEX({"18-25";"26-35";"36-45";"46-55";"55-65"},MATCH($M157,{0;25;35;45;55})),"")</f>
        <v>26-35</v>
      </c>
      <c r="O157" s="2" t="s">
        <v>17</v>
      </c>
      <c r="P157" s="2" t="s">
        <v>22</v>
      </c>
      <c r="Q157" s="8">
        <v>105</v>
      </c>
      <c r="R157" s="14" t="str">
        <f>IFERROR(INDEX(btob,MATCH(Q157,atoa,0)),"")</f>
        <v>CHARGE CLIENTELE PART.1</v>
      </c>
    </row>
    <row r="158" spans="1:18" s="1" customFormat="1" ht="8.25">
      <c r="A158" s="2" t="s">
        <v>14</v>
      </c>
      <c r="B158" s="23" t="str">
        <f>IFERROR(INDEX(cl!B:B,MATCH(D158,cl!A:A,0)),"")</f>
        <v>MOC</v>
      </c>
      <c r="C158" s="2"/>
      <c r="D158" s="8">
        <v>53000</v>
      </c>
      <c r="E158" s="2" t="s">
        <v>326</v>
      </c>
      <c r="F158" s="3">
        <v>1</v>
      </c>
      <c r="G158" s="3">
        <v>1</v>
      </c>
      <c r="H158" s="3">
        <v>1</v>
      </c>
      <c r="I158" s="3">
        <v>1</v>
      </c>
      <c r="J158" s="2"/>
      <c r="K158" s="2" t="s">
        <v>327</v>
      </c>
      <c r="L158" s="4">
        <v>25871</v>
      </c>
      <c r="M158" s="7">
        <f t="shared" ca="1" si="2"/>
        <v>48.583561643835615</v>
      </c>
      <c r="N158" s="7" t="str">
        <f ca="1">IFERROR(INDEX({"18-25";"26-35";"36-45";"46-55";"55-65"},MATCH($M158,{0;25;35;45;55})),"")</f>
        <v>46-55</v>
      </c>
      <c r="O158" s="2" t="s">
        <v>21</v>
      </c>
      <c r="P158" s="2" t="s">
        <v>18</v>
      </c>
      <c r="Q158" s="8">
        <v>115</v>
      </c>
      <c r="R158" s="14" t="str">
        <f>IFERROR(INDEX(btob,MATCH(Q158,atoa,0)),"")</f>
        <v>DIRECTEUR DE CAISSE 1</v>
      </c>
    </row>
    <row r="159" spans="1:18" s="1" customFormat="1" ht="8.25">
      <c r="A159" s="2" t="s">
        <v>14</v>
      </c>
      <c r="B159" s="23" t="str">
        <f>IFERROR(INDEX(cl!B:B,MATCH(D159,cl!A:A,0)),"")</f>
        <v>MOC</v>
      </c>
      <c r="C159" s="2"/>
      <c r="D159" s="8">
        <v>53000</v>
      </c>
      <c r="E159" s="2" t="s">
        <v>328</v>
      </c>
      <c r="F159" s="3">
        <v>1</v>
      </c>
      <c r="G159" s="3">
        <v>1</v>
      </c>
      <c r="H159" s="3">
        <v>1</v>
      </c>
      <c r="I159" s="3">
        <v>1</v>
      </c>
      <c r="J159" s="2"/>
      <c r="K159" s="2" t="s">
        <v>329</v>
      </c>
      <c r="L159" s="4">
        <v>31549</v>
      </c>
      <c r="M159" s="7">
        <f t="shared" ca="1" si="2"/>
        <v>33.027397260273972</v>
      </c>
      <c r="N159" s="7" t="str">
        <f ca="1">IFERROR(INDEX({"18-25";"26-35";"36-45";"46-55";"55-65"},MATCH($M159,{0;25;35;45;55})),"")</f>
        <v>26-35</v>
      </c>
      <c r="O159" s="2" t="s">
        <v>21</v>
      </c>
      <c r="P159" s="2" t="s">
        <v>22</v>
      </c>
      <c r="Q159" s="8">
        <v>105</v>
      </c>
      <c r="R159" s="14" t="str">
        <f>IFERROR(INDEX(btob,MATCH(Q159,atoa,0)),"")</f>
        <v>CHARGE CLIENTELE PART.1</v>
      </c>
    </row>
    <row r="160" spans="1:18" s="1" customFormat="1" ht="8.25">
      <c r="A160" s="2" t="s">
        <v>14</v>
      </c>
      <c r="B160" s="23" t="str">
        <f>IFERROR(INDEX(cl!B:B,MATCH(D160,cl!A:A,0)),"")</f>
        <v>GIG</v>
      </c>
      <c r="C160" s="2"/>
      <c r="D160" s="8">
        <v>53100</v>
      </c>
      <c r="E160" s="2" t="s">
        <v>330</v>
      </c>
      <c r="F160" s="3">
        <v>1</v>
      </c>
      <c r="G160" s="3">
        <v>1</v>
      </c>
      <c r="H160" s="3">
        <v>1</v>
      </c>
      <c r="I160" s="3">
        <v>1</v>
      </c>
      <c r="J160" s="2"/>
      <c r="K160" s="2" t="s">
        <v>331</v>
      </c>
      <c r="L160" s="4">
        <v>26047</v>
      </c>
      <c r="M160" s="7">
        <f t="shared" ca="1" si="2"/>
        <v>48.101369863013701</v>
      </c>
      <c r="N160" s="7" t="str">
        <f ca="1">IFERROR(INDEX({"18-25";"26-35";"36-45";"46-55";"55-65"},MATCH($M160,{0;25;35;45;55})),"")</f>
        <v>46-55</v>
      </c>
      <c r="O160" s="2" t="s">
        <v>17</v>
      </c>
      <c r="P160" s="2" t="s">
        <v>18</v>
      </c>
      <c r="Q160" s="8">
        <v>165</v>
      </c>
      <c r="R160" s="14" t="str">
        <f>IFERROR(INDEX(btob,MATCH(Q160,atoa,0)),"")</f>
        <v>CHARGE CLIENTELE PART.2</v>
      </c>
    </row>
    <row r="161" spans="1:18" s="1" customFormat="1" ht="8.25">
      <c r="A161" s="2" t="s">
        <v>14</v>
      </c>
      <c r="B161" s="23" t="str">
        <f>IFERROR(INDEX(cl!B:B,MATCH(D161,cl!A:A,0)),"")</f>
        <v>GIG</v>
      </c>
      <c r="C161" s="2"/>
      <c r="D161" s="8">
        <v>53100</v>
      </c>
      <c r="E161" s="2" t="s">
        <v>332</v>
      </c>
      <c r="F161" s="3">
        <v>1</v>
      </c>
      <c r="G161" s="3">
        <v>1</v>
      </c>
      <c r="H161" s="3">
        <v>1</v>
      </c>
      <c r="I161" s="3">
        <v>1</v>
      </c>
      <c r="J161" s="2"/>
      <c r="K161" s="2" t="s">
        <v>333</v>
      </c>
      <c r="L161" s="4">
        <v>28803</v>
      </c>
      <c r="M161" s="7">
        <f t="shared" ca="1" si="2"/>
        <v>40.550684931506851</v>
      </c>
      <c r="N161" s="7" t="str">
        <f ca="1">IFERROR(INDEX({"18-25";"26-35";"36-45";"46-55";"55-65"},MATCH($M161,{0;25;35;45;55})),"")</f>
        <v>36-45</v>
      </c>
      <c r="O161" s="2" t="s">
        <v>21</v>
      </c>
      <c r="P161" s="2" t="s">
        <v>22</v>
      </c>
      <c r="Q161" s="8">
        <v>165</v>
      </c>
      <c r="R161" s="14" t="str">
        <f>IFERROR(INDEX(btob,MATCH(Q161,atoa,0)),"")</f>
        <v>CHARGE CLIENTELE PART.2</v>
      </c>
    </row>
    <row r="162" spans="1:18" s="1" customFormat="1" ht="8.25">
      <c r="A162" s="2" t="s">
        <v>14</v>
      </c>
      <c r="B162" s="23" t="str">
        <f>IFERROR(INDEX(cl!B:B,MATCH(D162,cl!A:A,0)),"")</f>
        <v>GIG</v>
      </c>
      <c r="C162" s="2"/>
      <c r="D162" s="8">
        <v>53100</v>
      </c>
      <c r="E162" s="2" t="s">
        <v>334</v>
      </c>
      <c r="F162" s="3">
        <v>1</v>
      </c>
      <c r="G162" s="3">
        <v>1</v>
      </c>
      <c r="H162" s="3">
        <v>1</v>
      </c>
      <c r="I162" s="3">
        <v>1</v>
      </c>
      <c r="J162" s="2"/>
      <c r="K162" s="2" t="s">
        <v>335</v>
      </c>
      <c r="L162" s="4">
        <v>27633</v>
      </c>
      <c r="M162" s="7">
        <f t="shared" ca="1" si="2"/>
        <v>43.756164383561647</v>
      </c>
      <c r="N162" s="7" t="str">
        <f ca="1">IFERROR(INDEX({"18-25";"26-35";"36-45";"46-55";"55-65"},MATCH($M162,{0;25;35;45;55})),"")</f>
        <v>36-45</v>
      </c>
      <c r="O162" s="2" t="s">
        <v>21</v>
      </c>
      <c r="P162" s="2" t="s">
        <v>22</v>
      </c>
      <c r="Q162" s="8">
        <v>105</v>
      </c>
      <c r="R162" s="14" t="str">
        <f>IFERROR(INDEX(btob,MATCH(Q162,atoa,0)),"")</f>
        <v>CHARGE CLIENTELE PART.1</v>
      </c>
    </row>
    <row r="163" spans="1:18" s="1" customFormat="1" ht="8.25">
      <c r="A163" s="2" t="s">
        <v>14</v>
      </c>
      <c r="B163" s="23" t="str">
        <f>IFERROR(INDEX(cl!B:B,MATCH(D163,cl!A:A,0)),"")</f>
        <v>GIG</v>
      </c>
      <c r="C163" s="2"/>
      <c r="D163" s="8">
        <v>53100</v>
      </c>
      <c r="E163" s="2" t="s">
        <v>336</v>
      </c>
      <c r="F163" s="3">
        <v>1</v>
      </c>
      <c r="G163" s="3">
        <v>1</v>
      </c>
      <c r="H163" s="3">
        <v>1</v>
      </c>
      <c r="I163" s="3">
        <v>1</v>
      </c>
      <c r="J163" s="2"/>
      <c r="K163" s="2" t="s">
        <v>337</v>
      </c>
      <c r="L163" s="4">
        <v>24546</v>
      </c>
      <c r="M163" s="7">
        <f t="shared" ca="1" si="2"/>
        <v>52.213698630136989</v>
      </c>
      <c r="N163" s="7" t="str">
        <f ca="1">IFERROR(INDEX({"18-25";"26-35";"36-45";"46-55";"55-65"},MATCH($M163,{0;25;35;45;55})),"")</f>
        <v>46-55</v>
      </c>
      <c r="O163" s="2" t="s">
        <v>21</v>
      </c>
      <c r="P163" s="2" t="s">
        <v>18</v>
      </c>
      <c r="Q163" s="8">
        <v>117</v>
      </c>
      <c r="R163" s="14" t="str">
        <f>IFERROR(INDEX(btob,MATCH(Q163,atoa,0)),"")</f>
        <v>DIRECTEUR DE CAISSE 2</v>
      </c>
    </row>
    <row r="164" spans="1:18" s="1" customFormat="1" ht="8.25">
      <c r="A164" s="2" t="s">
        <v>14</v>
      </c>
      <c r="B164" s="23" t="str">
        <f>IFERROR(INDEX(cl!B:B,MATCH(D164,cl!A:A,0)),"")</f>
        <v>GIG</v>
      </c>
      <c r="C164" s="2"/>
      <c r="D164" s="8">
        <v>53100</v>
      </c>
      <c r="E164" s="2" t="s">
        <v>338</v>
      </c>
      <c r="F164" s="3">
        <v>1</v>
      </c>
      <c r="G164" s="3">
        <v>1</v>
      </c>
      <c r="H164" s="3">
        <v>1</v>
      </c>
      <c r="I164" s="3">
        <v>1</v>
      </c>
      <c r="J164" s="2"/>
      <c r="K164" s="2" t="s">
        <v>339</v>
      </c>
      <c r="L164" s="4">
        <v>33337</v>
      </c>
      <c r="M164" s="7">
        <f t="shared" ca="1" si="2"/>
        <v>28.12876712328767</v>
      </c>
      <c r="N164" s="7" t="str">
        <f ca="1">IFERROR(INDEX({"18-25";"26-35";"36-45";"46-55";"55-65"},MATCH($M164,{0;25;35;45;55})),"")</f>
        <v>26-35</v>
      </c>
      <c r="O164" s="2" t="s">
        <v>21</v>
      </c>
      <c r="P164" s="2" t="s">
        <v>22</v>
      </c>
      <c r="Q164" s="8">
        <v>105</v>
      </c>
      <c r="R164" s="14" t="str">
        <f>IFERROR(INDEX(btob,MATCH(Q164,atoa,0)),"")</f>
        <v>CHARGE CLIENTELE PART.1</v>
      </c>
    </row>
    <row r="165" spans="1:18" s="1" customFormat="1" ht="8.25">
      <c r="A165" s="2" t="s">
        <v>14</v>
      </c>
      <c r="B165" s="23" t="str">
        <f>IFERROR(INDEX(cl!B:B,MATCH(D165,cl!A:A,0)),"")</f>
        <v>BDC</v>
      </c>
      <c r="C165" s="2"/>
      <c r="D165" s="8">
        <v>53200</v>
      </c>
      <c r="E165" s="2" t="s">
        <v>340</v>
      </c>
      <c r="F165" s="3">
        <v>1</v>
      </c>
      <c r="G165" s="3">
        <v>1</v>
      </c>
      <c r="H165" s="3">
        <v>1</v>
      </c>
      <c r="I165" s="3">
        <v>1</v>
      </c>
      <c r="J165" s="2"/>
      <c r="K165" s="2" t="s">
        <v>341</v>
      </c>
      <c r="L165" s="4">
        <v>28192</v>
      </c>
      <c r="M165" s="7">
        <f t="shared" ca="1" si="2"/>
        <v>42.224657534246575</v>
      </c>
      <c r="N165" s="7" t="str">
        <f ca="1">IFERROR(INDEX({"18-25";"26-35";"36-45";"46-55";"55-65"},MATCH($M165,{0;25;35;45;55})),"")</f>
        <v>36-45</v>
      </c>
      <c r="O165" s="2" t="s">
        <v>17</v>
      </c>
      <c r="P165" s="2" t="s">
        <v>22</v>
      </c>
      <c r="Q165" s="8">
        <v>165</v>
      </c>
      <c r="R165" s="14" t="str">
        <f>IFERROR(INDEX(btob,MATCH(Q165,atoa,0)),"")</f>
        <v>CHARGE CLIENTELE PART.2</v>
      </c>
    </row>
    <row r="166" spans="1:18" s="1" customFormat="1" ht="8.25">
      <c r="A166" s="2" t="s">
        <v>14</v>
      </c>
      <c r="B166" s="23" t="str">
        <f>IFERROR(INDEX(cl!B:B,MATCH(D166,cl!A:A,0)),"")</f>
        <v>BDC</v>
      </c>
      <c r="C166" s="2"/>
      <c r="D166" s="8">
        <v>53200</v>
      </c>
      <c r="E166" s="2" t="s">
        <v>342</v>
      </c>
      <c r="F166" s="3">
        <v>1</v>
      </c>
      <c r="G166" s="3">
        <v>1</v>
      </c>
      <c r="H166" s="3">
        <v>1</v>
      </c>
      <c r="I166" s="3">
        <v>1</v>
      </c>
      <c r="J166" s="2"/>
      <c r="K166" s="2" t="s">
        <v>343</v>
      </c>
      <c r="L166" s="4">
        <v>25651</v>
      </c>
      <c r="M166" s="7">
        <f t="shared" ca="1" si="2"/>
        <v>49.186301369863017</v>
      </c>
      <c r="N166" s="7" t="str">
        <f ca="1">IFERROR(INDEX({"18-25";"26-35";"36-45";"46-55";"55-65"},MATCH($M166,{0;25;35;45;55})),"")</f>
        <v>46-55</v>
      </c>
      <c r="O166" s="2" t="s">
        <v>21</v>
      </c>
      <c r="P166" s="2" t="s">
        <v>18</v>
      </c>
      <c r="Q166" s="8">
        <v>117</v>
      </c>
      <c r="R166" s="14" t="str">
        <f>IFERROR(INDEX(btob,MATCH(Q166,atoa,0)),"")</f>
        <v>DIRECTEUR DE CAISSE 2</v>
      </c>
    </row>
    <row r="167" spans="1:18" s="1" customFormat="1" ht="8.25">
      <c r="A167" s="2" t="s">
        <v>14</v>
      </c>
      <c r="B167" s="23" t="str">
        <f>IFERROR(INDEX(cl!B:B,MATCH(D167,cl!A:A,0)),"")</f>
        <v>BDC</v>
      </c>
      <c r="C167" s="2"/>
      <c r="D167" s="8">
        <v>53200</v>
      </c>
      <c r="E167" s="2" t="s">
        <v>344</v>
      </c>
      <c r="F167" s="3">
        <v>1</v>
      </c>
      <c r="G167" s="3">
        <v>1</v>
      </c>
      <c r="H167" s="3">
        <v>1</v>
      </c>
      <c r="I167" s="3">
        <v>1</v>
      </c>
      <c r="J167" s="2"/>
      <c r="K167" s="2" t="s">
        <v>345</v>
      </c>
      <c r="L167" s="4">
        <v>28857</v>
      </c>
      <c r="M167" s="7">
        <f t="shared" ca="1" si="2"/>
        <v>40.402739726027399</v>
      </c>
      <c r="N167" s="7" t="str">
        <f ca="1">IFERROR(INDEX({"18-25";"26-35";"36-45";"46-55";"55-65"},MATCH($M167,{0;25;35;45;55})),"")</f>
        <v>36-45</v>
      </c>
      <c r="O167" s="2" t="s">
        <v>21</v>
      </c>
      <c r="P167" s="2" t="s">
        <v>18</v>
      </c>
      <c r="Q167" s="8">
        <v>165</v>
      </c>
      <c r="R167" s="14" t="str">
        <f>IFERROR(INDEX(btob,MATCH(Q167,atoa,0)),"")</f>
        <v>CHARGE CLIENTELE PART.2</v>
      </c>
    </row>
    <row r="168" spans="1:18" s="1" customFormat="1" ht="8.25">
      <c r="A168" s="2" t="s">
        <v>14</v>
      </c>
      <c r="B168" s="23" t="str">
        <f>IFERROR(INDEX(cl!B:B,MATCH(D168,cl!A:A,0)),"")</f>
        <v>BDC</v>
      </c>
      <c r="C168" s="2"/>
      <c r="D168" s="8">
        <v>53200</v>
      </c>
      <c r="E168" s="2" t="s">
        <v>346</v>
      </c>
      <c r="F168" s="3">
        <v>1</v>
      </c>
      <c r="G168" s="3">
        <v>1</v>
      </c>
      <c r="H168" s="3">
        <v>1</v>
      </c>
      <c r="I168" s="3">
        <v>1</v>
      </c>
      <c r="J168" s="2"/>
      <c r="K168" s="2" t="s">
        <v>347</v>
      </c>
      <c r="L168" s="4">
        <v>25710</v>
      </c>
      <c r="M168" s="7">
        <f t="shared" ca="1" si="2"/>
        <v>49.024657534246572</v>
      </c>
      <c r="N168" s="7" t="str">
        <f ca="1">IFERROR(INDEX({"18-25";"26-35";"36-45";"46-55";"55-65"},MATCH($M168,{0;25;35;45;55})),"")</f>
        <v>46-55</v>
      </c>
      <c r="O168" s="2" t="s">
        <v>17</v>
      </c>
      <c r="P168" s="2" t="s">
        <v>22</v>
      </c>
      <c r="Q168" s="8">
        <v>165</v>
      </c>
      <c r="R168" s="14" t="str">
        <f>IFERROR(INDEX(btob,MATCH(Q168,atoa,0)),"")</f>
        <v>CHARGE CLIENTELE PART.2</v>
      </c>
    </row>
    <row r="169" spans="1:18" s="1" customFormat="1" ht="8.25">
      <c r="A169" s="2" t="s">
        <v>14</v>
      </c>
      <c r="B169" s="23" t="str">
        <f>IFERROR(INDEX(cl!B:B,MATCH(D169,cl!A:A,0)),"")</f>
        <v>BRD</v>
      </c>
      <c r="C169" s="2"/>
      <c r="D169" s="8">
        <v>53400</v>
      </c>
      <c r="E169" s="2" t="s">
        <v>348</v>
      </c>
      <c r="F169" s="3">
        <v>1</v>
      </c>
      <c r="G169" s="3">
        <v>1</v>
      </c>
      <c r="H169" s="3">
        <v>1</v>
      </c>
      <c r="I169" s="3">
        <v>1</v>
      </c>
      <c r="J169" s="2"/>
      <c r="K169" s="2" t="s">
        <v>349</v>
      </c>
      <c r="L169" s="4">
        <v>22656</v>
      </c>
      <c r="M169" s="7">
        <f t="shared" ca="1" si="2"/>
        <v>57.391780821917806</v>
      </c>
      <c r="N169" s="7" t="str">
        <f ca="1">IFERROR(INDEX({"18-25";"26-35";"36-45";"46-55";"55-65"},MATCH($M169,{0;25;35;45;55})),"")</f>
        <v>55-65</v>
      </c>
      <c r="O169" s="2" t="s">
        <v>17</v>
      </c>
      <c r="P169" s="2" t="s">
        <v>22</v>
      </c>
      <c r="Q169" s="8">
        <v>105</v>
      </c>
      <c r="R169" s="14" t="str">
        <f>IFERROR(INDEX(btob,MATCH(Q169,atoa,0)),"")</f>
        <v>CHARGE CLIENTELE PART.1</v>
      </c>
    </row>
    <row r="170" spans="1:18" s="1" customFormat="1" ht="8.25">
      <c r="A170" s="2" t="s">
        <v>14</v>
      </c>
      <c r="B170" s="23" t="str">
        <f>IFERROR(INDEX(cl!B:B,MATCH(D170,cl!A:A,0)),"")</f>
        <v>BRD</v>
      </c>
      <c r="C170" s="2"/>
      <c r="D170" s="8">
        <v>53400</v>
      </c>
      <c r="E170" s="2" t="s">
        <v>350</v>
      </c>
      <c r="F170" s="3">
        <v>1</v>
      </c>
      <c r="G170" s="3">
        <v>0</v>
      </c>
      <c r="H170" s="3"/>
      <c r="I170" s="3"/>
      <c r="J170" s="2" t="s">
        <v>105</v>
      </c>
      <c r="K170" s="2"/>
      <c r="L170" s="4"/>
      <c r="M170" s="7" t="str">
        <f t="shared" si="2"/>
        <v/>
      </c>
      <c r="N170" s="7" t="str">
        <f>IFERROR(INDEX({"18-25";"26-35";"36-45";"46-55";"55-65"},MATCH($M170,{0;25;35;45;55})),"")</f>
        <v/>
      </c>
      <c r="O170" s="2"/>
      <c r="P170" s="2"/>
      <c r="Q170" s="12"/>
      <c r="R170" s="14" t="str">
        <f>IFERROR(INDEX(btob,MATCH(Q170,atoa,0)),"")</f>
        <v/>
      </c>
    </row>
    <row r="171" spans="1:18" s="1" customFormat="1" ht="8.25">
      <c r="A171" s="2" t="s">
        <v>14</v>
      </c>
      <c r="B171" s="23" t="str">
        <f>IFERROR(INDEX(cl!B:B,MATCH(D171,cl!A:A,0)),"")</f>
        <v>BRD</v>
      </c>
      <c r="C171" s="2"/>
      <c r="D171" s="8">
        <v>53400</v>
      </c>
      <c r="E171" s="2" t="s">
        <v>351</v>
      </c>
      <c r="F171" s="3">
        <v>1</v>
      </c>
      <c r="G171" s="3">
        <v>1</v>
      </c>
      <c r="H171" s="3">
        <v>1</v>
      </c>
      <c r="I171" s="3">
        <v>1</v>
      </c>
      <c r="J171" s="2"/>
      <c r="K171" s="2" t="s">
        <v>352</v>
      </c>
      <c r="L171" s="4">
        <v>26792</v>
      </c>
      <c r="M171" s="7">
        <f t="shared" ca="1" si="2"/>
        <v>46.060273972602737</v>
      </c>
      <c r="N171" s="7" t="str">
        <f ca="1">IFERROR(INDEX({"18-25";"26-35";"36-45";"46-55";"55-65"},MATCH($M171,{0;25;35;45;55})),"")</f>
        <v>46-55</v>
      </c>
      <c r="O171" s="2" t="s">
        <v>21</v>
      </c>
      <c r="P171" s="2" t="s">
        <v>18</v>
      </c>
      <c r="Q171" s="8">
        <v>115</v>
      </c>
      <c r="R171" s="14" t="str">
        <f>IFERROR(INDEX(btob,MATCH(Q171,atoa,0)),"")</f>
        <v>DIRECTEUR DE CAISSE 1</v>
      </c>
    </row>
    <row r="172" spans="1:18" s="1" customFormat="1" ht="8.25">
      <c r="A172" s="2" t="s">
        <v>14</v>
      </c>
      <c r="B172" s="23" t="str">
        <f>IFERROR(INDEX(cl!B:B,MATCH(D172,cl!A:A,0)),"")</f>
        <v>BRD</v>
      </c>
      <c r="C172" s="2"/>
      <c r="D172" s="8">
        <v>53400</v>
      </c>
      <c r="E172" s="2" t="s">
        <v>353</v>
      </c>
      <c r="F172" s="3">
        <v>1</v>
      </c>
      <c r="G172" s="3">
        <v>1</v>
      </c>
      <c r="H172" s="3">
        <v>1</v>
      </c>
      <c r="I172" s="3">
        <v>1</v>
      </c>
      <c r="J172" s="2"/>
      <c r="K172" s="2" t="s">
        <v>354</v>
      </c>
      <c r="L172" s="4">
        <v>29574</v>
      </c>
      <c r="M172" s="7">
        <f t="shared" ca="1" si="2"/>
        <v>38.438356164383563</v>
      </c>
      <c r="N172" s="7" t="str">
        <f ca="1">IFERROR(INDEX({"18-25";"26-35";"36-45";"46-55";"55-65"},MATCH($M172,{0;25;35;45;55})),"")</f>
        <v>36-45</v>
      </c>
      <c r="O172" s="2" t="s">
        <v>21</v>
      </c>
      <c r="P172" s="2" t="s">
        <v>22</v>
      </c>
      <c r="Q172" s="8">
        <v>105</v>
      </c>
      <c r="R172" s="14" t="str">
        <f>IFERROR(INDEX(btob,MATCH(Q172,atoa,0)),"")</f>
        <v>CHARGE CLIENTELE PART.1</v>
      </c>
    </row>
    <row r="173" spans="1:18" s="1" customFormat="1" ht="8.25">
      <c r="A173" s="2" t="s">
        <v>14</v>
      </c>
      <c r="B173" s="23" t="str">
        <f>IFERROR(INDEX(cl!B:B,MATCH(D173,cl!A:A,0)),"")</f>
        <v>BRD</v>
      </c>
      <c r="C173" s="2"/>
      <c r="D173" s="8">
        <v>53400</v>
      </c>
      <c r="E173" s="2" t="s">
        <v>355</v>
      </c>
      <c r="F173" s="3">
        <v>1</v>
      </c>
      <c r="G173" s="3">
        <v>1</v>
      </c>
      <c r="H173" s="3">
        <v>1</v>
      </c>
      <c r="I173" s="3">
        <v>1</v>
      </c>
      <c r="J173" s="2"/>
      <c r="K173" s="2" t="s">
        <v>356</v>
      </c>
      <c r="L173" s="4">
        <v>26731</v>
      </c>
      <c r="M173" s="7">
        <f t="shared" ca="1" si="2"/>
        <v>46.227397260273975</v>
      </c>
      <c r="N173" s="7" t="str">
        <f ca="1">IFERROR(INDEX({"18-25";"26-35";"36-45";"46-55";"55-65"},MATCH($M173,{0;25;35;45;55})),"")</f>
        <v>46-55</v>
      </c>
      <c r="O173" s="2" t="s">
        <v>21</v>
      </c>
      <c r="P173" s="2" t="s">
        <v>18</v>
      </c>
      <c r="Q173" s="8">
        <v>165</v>
      </c>
      <c r="R173" s="14" t="str">
        <f>IFERROR(INDEX(btob,MATCH(Q173,atoa,0)),"")</f>
        <v>CHARGE CLIENTELE PART.2</v>
      </c>
    </row>
    <row r="174" spans="1:18" s="1" customFormat="1" ht="8.25">
      <c r="A174" s="2" t="s">
        <v>14</v>
      </c>
      <c r="B174" s="23" t="str">
        <f>IFERROR(INDEX(cl!B:B,MATCH(D174,cl!A:A,0)),"")</f>
        <v>BDC</v>
      </c>
      <c r="C174" s="2"/>
      <c r="D174" s="8">
        <v>53500</v>
      </c>
      <c r="E174" s="2" t="s">
        <v>357</v>
      </c>
      <c r="F174" s="3">
        <v>1</v>
      </c>
      <c r="G174" s="3">
        <v>1</v>
      </c>
      <c r="H174" s="3">
        <v>1</v>
      </c>
      <c r="I174" s="3">
        <v>1</v>
      </c>
      <c r="J174" s="2"/>
      <c r="K174" s="2" t="s">
        <v>358</v>
      </c>
      <c r="L174" s="4">
        <v>22578</v>
      </c>
      <c r="M174" s="7">
        <f t="shared" ca="1" si="2"/>
        <v>57.605479452054794</v>
      </c>
      <c r="N174" s="7" t="str">
        <f ca="1">IFERROR(INDEX({"18-25";"26-35";"36-45";"46-55";"55-65"},MATCH($M174,{0;25;35;45;55})),"")</f>
        <v>55-65</v>
      </c>
      <c r="O174" s="2" t="s">
        <v>17</v>
      </c>
      <c r="P174" s="2" t="s">
        <v>18</v>
      </c>
      <c r="Q174" s="8">
        <v>119</v>
      </c>
      <c r="R174" s="14" t="str">
        <f>IFERROR(INDEX(btob,MATCH(Q174,atoa,0)),"")</f>
        <v>DIRECTEUR DE CAISSE 3</v>
      </c>
    </row>
    <row r="175" spans="1:18" s="1" customFormat="1" ht="8.25">
      <c r="A175" s="2" t="s">
        <v>14</v>
      </c>
      <c r="B175" s="23" t="str">
        <f>IFERROR(INDEX(cl!B:B,MATCH(D175,cl!A:A,0)),"")</f>
        <v>BDC</v>
      </c>
      <c r="C175" s="2"/>
      <c r="D175" s="8">
        <v>53500</v>
      </c>
      <c r="E175" s="2" t="s">
        <v>359</v>
      </c>
      <c r="F175" s="3">
        <v>1</v>
      </c>
      <c r="G175" s="3">
        <v>1</v>
      </c>
      <c r="H175" s="3">
        <v>1</v>
      </c>
      <c r="I175" s="3">
        <v>1</v>
      </c>
      <c r="J175" s="2"/>
      <c r="K175" s="2" t="s">
        <v>360</v>
      </c>
      <c r="L175" s="4">
        <v>33967</v>
      </c>
      <c r="M175" s="7">
        <f t="shared" ca="1" si="2"/>
        <v>26.402739726027399</v>
      </c>
      <c r="N175" s="7" t="str">
        <f ca="1">IFERROR(INDEX({"18-25";"26-35";"36-45";"46-55";"55-65"},MATCH($M175,{0;25;35;45;55})),"")</f>
        <v>26-35</v>
      </c>
      <c r="O175" s="2" t="s">
        <v>17</v>
      </c>
      <c r="P175" s="2" t="s">
        <v>18</v>
      </c>
      <c r="Q175" s="8">
        <v>180</v>
      </c>
      <c r="R175" s="14" t="str">
        <f>IFERROR(INDEX(btob,MATCH(Q175,atoa,0)),"")</f>
        <v>RESP.CLIENTELE PART.</v>
      </c>
    </row>
    <row r="176" spans="1:18" s="1" customFormat="1" ht="8.25">
      <c r="A176" s="2" t="s">
        <v>14</v>
      </c>
      <c r="B176" s="23" t="str">
        <f>IFERROR(INDEX(cl!B:B,MATCH(D176,cl!A:A,0)),"")</f>
        <v>BDC</v>
      </c>
      <c r="C176" s="2"/>
      <c r="D176" s="8">
        <v>53500</v>
      </c>
      <c r="E176" s="2" t="s">
        <v>361</v>
      </c>
      <c r="F176" s="3">
        <v>1</v>
      </c>
      <c r="G176" s="3">
        <v>1</v>
      </c>
      <c r="H176" s="3">
        <v>1</v>
      </c>
      <c r="I176" s="3">
        <v>1</v>
      </c>
      <c r="J176" s="2"/>
      <c r="K176" s="2" t="s">
        <v>362</v>
      </c>
      <c r="L176" s="4">
        <v>30357</v>
      </c>
      <c r="M176" s="7">
        <f t="shared" ca="1" si="2"/>
        <v>36.293150684931504</v>
      </c>
      <c r="N176" s="7" t="str">
        <f ca="1">IFERROR(INDEX({"18-25";"26-35";"36-45";"46-55";"55-65"},MATCH($M176,{0;25;35;45;55})),"")</f>
        <v>36-45</v>
      </c>
      <c r="O176" s="2" t="s">
        <v>21</v>
      </c>
      <c r="P176" s="2" t="s">
        <v>22</v>
      </c>
      <c r="Q176" s="8">
        <v>105</v>
      </c>
      <c r="R176" s="14" t="str">
        <f>IFERROR(INDEX(btob,MATCH(Q176,atoa,0)),"")</f>
        <v>CHARGE CLIENTELE PART.1</v>
      </c>
    </row>
    <row r="177" spans="1:18" s="1" customFormat="1" ht="8.25">
      <c r="A177" s="2" t="s">
        <v>14</v>
      </c>
      <c r="B177" s="23" t="str">
        <f>IFERROR(INDEX(cl!B:B,MATCH(D177,cl!A:A,0)),"")</f>
        <v>BDC</v>
      </c>
      <c r="C177" s="2"/>
      <c r="D177" s="8">
        <v>53500</v>
      </c>
      <c r="E177" s="2" t="s">
        <v>363</v>
      </c>
      <c r="F177" s="3">
        <v>1</v>
      </c>
      <c r="G177" s="3">
        <v>1</v>
      </c>
      <c r="H177" s="3">
        <v>1</v>
      </c>
      <c r="I177" s="3">
        <v>1</v>
      </c>
      <c r="J177" s="2"/>
      <c r="K177" s="2" t="s">
        <v>364</v>
      </c>
      <c r="L177" s="4">
        <v>31259</v>
      </c>
      <c r="M177" s="7">
        <f t="shared" ca="1" si="2"/>
        <v>33.821917808219176</v>
      </c>
      <c r="N177" s="7" t="str">
        <f ca="1">IFERROR(INDEX({"18-25";"26-35";"36-45";"46-55";"55-65"},MATCH($M177,{0;25;35;45;55})),"")</f>
        <v>26-35</v>
      </c>
      <c r="O177" s="2" t="s">
        <v>21</v>
      </c>
      <c r="P177" s="2" t="s">
        <v>22</v>
      </c>
      <c r="Q177" s="8">
        <v>165</v>
      </c>
      <c r="R177" s="14" t="str">
        <f>IFERROR(INDEX(btob,MATCH(Q177,atoa,0)),"")</f>
        <v>CHARGE CLIENTELE PART.2</v>
      </c>
    </row>
    <row r="178" spans="1:18" s="1" customFormat="1" ht="8.25">
      <c r="A178" s="2" t="s">
        <v>14</v>
      </c>
      <c r="B178" s="23" t="str">
        <f>IFERROR(INDEX(cl!B:B,MATCH(D178,cl!A:A,0)),"")</f>
        <v>MOC</v>
      </c>
      <c r="C178" s="2"/>
      <c r="D178" s="8">
        <v>53600</v>
      </c>
      <c r="E178" s="2" t="s">
        <v>365</v>
      </c>
      <c r="F178" s="3">
        <v>1</v>
      </c>
      <c r="G178" s="3">
        <v>1</v>
      </c>
      <c r="H178" s="3">
        <v>1</v>
      </c>
      <c r="I178" s="3">
        <v>1</v>
      </c>
      <c r="J178" s="2"/>
      <c r="K178" s="2" t="s">
        <v>366</v>
      </c>
      <c r="L178" s="4">
        <v>25111</v>
      </c>
      <c r="M178" s="7">
        <f t="shared" ca="1" si="2"/>
        <v>50.665753424657531</v>
      </c>
      <c r="N178" s="7" t="str">
        <f ca="1">IFERROR(INDEX({"18-25";"26-35";"36-45";"46-55";"55-65"},MATCH($M178,{0;25;35;45;55})),"")</f>
        <v>46-55</v>
      </c>
      <c r="O178" s="2" t="s">
        <v>21</v>
      </c>
      <c r="P178" s="2" t="s">
        <v>22</v>
      </c>
      <c r="Q178" s="8">
        <v>165</v>
      </c>
      <c r="R178" s="14" t="str">
        <f>IFERROR(INDEX(btob,MATCH(Q178,atoa,0)),"")</f>
        <v>CHARGE CLIENTELE PART.2</v>
      </c>
    </row>
    <row r="179" spans="1:18" s="1" customFormat="1" ht="8.25">
      <c r="A179" s="2" t="s">
        <v>14</v>
      </c>
      <c r="B179" s="23" t="str">
        <f>IFERROR(INDEX(cl!B:B,MATCH(D179,cl!A:A,0)),"")</f>
        <v>MOC</v>
      </c>
      <c r="C179" s="2"/>
      <c r="D179" s="8">
        <v>53600</v>
      </c>
      <c r="E179" s="2" t="s">
        <v>367</v>
      </c>
      <c r="F179" s="3">
        <v>1</v>
      </c>
      <c r="G179" s="3">
        <v>1</v>
      </c>
      <c r="H179" s="3">
        <v>1</v>
      </c>
      <c r="I179" s="3">
        <v>1</v>
      </c>
      <c r="J179" s="2"/>
      <c r="K179" s="2" t="s">
        <v>368</v>
      </c>
      <c r="L179" s="4">
        <v>34172</v>
      </c>
      <c r="M179" s="7">
        <f t="shared" ca="1" si="2"/>
        <v>25.841095890410958</v>
      </c>
      <c r="N179" s="7" t="str">
        <f ca="1">IFERROR(INDEX({"18-25";"26-35";"36-45";"46-55";"55-65"},MATCH($M179,{0;25;35;45;55})),"")</f>
        <v>26-35</v>
      </c>
      <c r="O179" s="2" t="s">
        <v>17</v>
      </c>
      <c r="P179" s="2" t="s">
        <v>22</v>
      </c>
      <c r="Q179" s="8">
        <v>105</v>
      </c>
      <c r="R179" s="14" t="str">
        <f>IFERROR(INDEX(btob,MATCH(Q179,atoa,0)),"")</f>
        <v>CHARGE CLIENTELE PART.1</v>
      </c>
    </row>
    <row r="180" spans="1:18" s="1" customFormat="1" ht="8.25">
      <c r="A180" s="2" t="s">
        <v>14</v>
      </c>
      <c r="B180" s="23" t="str">
        <f>IFERROR(INDEX(cl!B:B,MATCH(D180,cl!A:A,0)),"")</f>
        <v>MOC</v>
      </c>
      <c r="C180" s="2"/>
      <c r="D180" s="8">
        <v>53600</v>
      </c>
      <c r="E180" s="2" t="s">
        <v>369</v>
      </c>
      <c r="F180" s="3">
        <v>1</v>
      </c>
      <c r="G180" s="3">
        <v>1</v>
      </c>
      <c r="H180" s="3">
        <v>1</v>
      </c>
      <c r="I180" s="3">
        <v>1</v>
      </c>
      <c r="J180" s="2"/>
      <c r="K180" s="2" t="s">
        <v>370</v>
      </c>
      <c r="L180" s="4">
        <v>26955</v>
      </c>
      <c r="M180" s="7">
        <f t="shared" ca="1" si="2"/>
        <v>45.613698630136987</v>
      </c>
      <c r="N180" s="7" t="str">
        <f ca="1">IFERROR(INDEX({"18-25";"26-35";"36-45";"46-55";"55-65"},MATCH($M180,{0;25;35;45;55})),"")</f>
        <v>46-55</v>
      </c>
      <c r="O180" s="2" t="s">
        <v>17</v>
      </c>
      <c r="P180" s="2" t="s">
        <v>18</v>
      </c>
      <c r="Q180" s="8">
        <v>165</v>
      </c>
      <c r="R180" s="14" t="str">
        <f>IFERROR(INDEX(btob,MATCH(Q180,atoa,0)),"")</f>
        <v>CHARGE CLIENTELE PART.2</v>
      </c>
    </row>
    <row r="181" spans="1:18" s="1" customFormat="1" ht="8.25">
      <c r="A181" s="2" t="s">
        <v>14</v>
      </c>
      <c r="B181" s="23" t="str">
        <f>IFERROR(INDEX(cl!B:B,MATCH(D181,cl!A:A,0)),"")</f>
        <v>MOC</v>
      </c>
      <c r="C181" s="2"/>
      <c r="D181" s="8">
        <v>53600</v>
      </c>
      <c r="E181" s="2" t="s">
        <v>371</v>
      </c>
      <c r="F181" s="3">
        <v>1</v>
      </c>
      <c r="G181" s="3">
        <v>1</v>
      </c>
      <c r="H181" s="3">
        <v>0.77849999999999997</v>
      </c>
      <c r="I181" s="3">
        <v>0.77849999999999997</v>
      </c>
      <c r="J181" s="2" t="s">
        <v>42</v>
      </c>
      <c r="K181" s="2" t="s">
        <v>372</v>
      </c>
      <c r="L181" s="4">
        <v>33514</v>
      </c>
      <c r="M181" s="7">
        <f t="shared" ca="1" si="2"/>
        <v>27.643835616438356</v>
      </c>
      <c r="N181" s="7" t="str">
        <f ca="1">IFERROR(INDEX({"18-25";"26-35";"36-45";"46-55";"55-65"},MATCH($M181,{0;25;35;45;55})),"")</f>
        <v>26-35</v>
      </c>
      <c r="O181" s="2" t="s">
        <v>21</v>
      </c>
      <c r="P181" s="2" t="s">
        <v>22</v>
      </c>
      <c r="Q181" s="8">
        <v>103</v>
      </c>
      <c r="R181" s="14" t="str">
        <f>IFERROR(INDEX(btob,MATCH(Q181,atoa,0)),"")</f>
        <v>CONSEILLER CLIENT. PART.</v>
      </c>
    </row>
    <row r="182" spans="1:18" s="1" customFormat="1" ht="8.25">
      <c r="A182" s="2" t="s">
        <v>14</v>
      </c>
      <c r="B182" s="23" t="str">
        <f>IFERROR(INDEX(cl!B:B,MATCH(D182,cl!A:A,0)),"")</f>
        <v>MOC</v>
      </c>
      <c r="C182" s="2"/>
      <c r="D182" s="8">
        <v>53600</v>
      </c>
      <c r="E182" s="2" t="s">
        <v>373</v>
      </c>
      <c r="F182" s="3">
        <v>1</v>
      </c>
      <c r="G182" s="3">
        <v>1</v>
      </c>
      <c r="H182" s="3">
        <v>1</v>
      </c>
      <c r="I182" s="3">
        <v>1</v>
      </c>
      <c r="J182" s="2"/>
      <c r="K182" s="2" t="s">
        <v>374</v>
      </c>
      <c r="L182" s="4">
        <v>26520</v>
      </c>
      <c r="M182" s="7">
        <f t="shared" ca="1" si="2"/>
        <v>46.805479452054797</v>
      </c>
      <c r="N182" s="7" t="str">
        <f ca="1">IFERROR(INDEX({"18-25";"26-35";"36-45";"46-55";"55-65"},MATCH($M182,{0;25;35;45;55})),"")</f>
        <v>46-55</v>
      </c>
      <c r="O182" s="2" t="s">
        <v>17</v>
      </c>
      <c r="P182" s="2" t="s">
        <v>18</v>
      </c>
      <c r="Q182" s="8">
        <v>117</v>
      </c>
      <c r="R182" s="14" t="str">
        <f>IFERROR(INDEX(btob,MATCH(Q182,atoa,0)),"")</f>
        <v>DIRECTEUR DE CAISSE 2</v>
      </c>
    </row>
    <row r="183" spans="1:18" s="1" customFormat="1" ht="8.25">
      <c r="A183" s="2" t="s">
        <v>14</v>
      </c>
      <c r="B183" s="23" t="str">
        <f>IFERROR(INDEX(cl!B:B,MATCH(D183,cl!A:A,0)),"")</f>
        <v>MOC</v>
      </c>
      <c r="C183" s="2"/>
      <c r="D183" s="8">
        <v>53600</v>
      </c>
      <c r="E183" s="2" t="s">
        <v>375</v>
      </c>
      <c r="F183" s="3">
        <v>1</v>
      </c>
      <c r="G183" s="3">
        <v>1</v>
      </c>
      <c r="H183" s="3">
        <v>1</v>
      </c>
      <c r="I183" s="3">
        <v>1</v>
      </c>
      <c r="J183" s="2"/>
      <c r="K183" s="2" t="s">
        <v>376</v>
      </c>
      <c r="L183" s="4">
        <v>30694</v>
      </c>
      <c r="M183" s="7">
        <f t="shared" ca="1" si="2"/>
        <v>35.369863013698627</v>
      </c>
      <c r="N183" s="7" t="str">
        <f ca="1">IFERROR(INDEX({"18-25";"26-35";"36-45";"46-55";"55-65"},MATCH($M183,{0;25;35;45;55})),"")</f>
        <v>36-45</v>
      </c>
      <c r="O183" s="2" t="s">
        <v>21</v>
      </c>
      <c r="P183" s="2" t="s">
        <v>22</v>
      </c>
      <c r="Q183" s="8">
        <v>165</v>
      </c>
      <c r="R183" s="14" t="str">
        <f>IFERROR(INDEX(btob,MATCH(Q183,atoa,0)),"")</f>
        <v>CHARGE CLIENTELE PART.2</v>
      </c>
    </row>
    <row r="184" spans="1:18" s="1" customFormat="1" ht="8.25">
      <c r="A184" s="2" t="s">
        <v>14</v>
      </c>
      <c r="B184" s="23" t="str">
        <f>IFERROR(INDEX(cl!B:B,MATCH(D184,cl!A:A,0)),"")</f>
        <v>BDC</v>
      </c>
      <c r="C184" s="2"/>
      <c r="D184" s="8">
        <v>53700</v>
      </c>
      <c r="E184" s="2" t="s">
        <v>377</v>
      </c>
      <c r="F184" s="3">
        <v>1</v>
      </c>
      <c r="G184" s="3">
        <v>1</v>
      </c>
      <c r="H184" s="3">
        <v>1</v>
      </c>
      <c r="I184" s="3">
        <v>1</v>
      </c>
      <c r="J184" s="2"/>
      <c r="K184" s="2" t="s">
        <v>378</v>
      </c>
      <c r="L184" s="4">
        <v>28441</v>
      </c>
      <c r="M184" s="7">
        <f t="shared" ca="1" si="2"/>
        <v>41.542465753424658</v>
      </c>
      <c r="N184" s="7" t="str">
        <f ca="1">IFERROR(INDEX({"18-25";"26-35";"36-45";"46-55";"55-65"},MATCH($M184,{0;25;35;45;55})),"")</f>
        <v>36-45</v>
      </c>
      <c r="O184" s="2" t="s">
        <v>21</v>
      </c>
      <c r="P184" s="2" t="s">
        <v>22</v>
      </c>
      <c r="Q184" s="8">
        <v>105</v>
      </c>
      <c r="R184" s="14" t="str">
        <f>IFERROR(INDEX(btob,MATCH(Q184,atoa,0)),"")</f>
        <v>CHARGE CLIENTELE PART.1</v>
      </c>
    </row>
    <row r="185" spans="1:18" s="1" customFormat="1" ht="8.25">
      <c r="A185" s="2" t="s">
        <v>14</v>
      </c>
      <c r="B185" s="23" t="str">
        <f>IFERROR(INDEX(cl!B:B,MATCH(D185,cl!A:A,0)),"")</f>
        <v>BDC</v>
      </c>
      <c r="C185" s="2"/>
      <c r="D185" s="8">
        <v>53700</v>
      </c>
      <c r="E185" s="2" t="s">
        <v>379</v>
      </c>
      <c r="F185" s="3">
        <v>1</v>
      </c>
      <c r="G185" s="3">
        <v>1</v>
      </c>
      <c r="H185" s="3">
        <v>1</v>
      </c>
      <c r="I185" s="3">
        <v>1</v>
      </c>
      <c r="J185" s="2"/>
      <c r="K185" s="2" t="s">
        <v>380</v>
      </c>
      <c r="L185" s="4">
        <v>32322</v>
      </c>
      <c r="M185" s="7">
        <f t="shared" ca="1" si="2"/>
        <v>30.909589041095892</v>
      </c>
      <c r="N185" s="7" t="str">
        <f ca="1">IFERROR(INDEX({"18-25";"26-35";"36-45";"46-55";"55-65"},MATCH($M185,{0;25;35;45;55})),"")</f>
        <v>26-35</v>
      </c>
      <c r="O185" s="2" t="s">
        <v>21</v>
      </c>
      <c r="P185" s="2" t="s">
        <v>22</v>
      </c>
      <c r="Q185" s="8">
        <v>103</v>
      </c>
      <c r="R185" s="14" t="str">
        <f>IFERROR(INDEX(btob,MATCH(Q185,atoa,0)),"")</f>
        <v>CONSEILLER CLIENT. PART.</v>
      </c>
    </row>
    <row r="186" spans="1:18" s="1" customFormat="1" ht="8.25">
      <c r="A186" s="2" t="s">
        <v>14</v>
      </c>
      <c r="B186" s="23" t="str">
        <f>IFERROR(INDEX(cl!B:B,MATCH(D186,cl!A:A,0)),"")</f>
        <v>BDC</v>
      </c>
      <c r="C186" s="2"/>
      <c r="D186" s="8">
        <v>53700</v>
      </c>
      <c r="E186" s="2" t="s">
        <v>381</v>
      </c>
      <c r="F186" s="3">
        <v>1</v>
      </c>
      <c r="G186" s="3">
        <v>0</v>
      </c>
      <c r="H186" s="3"/>
      <c r="I186" s="3"/>
      <c r="J186" s="2" t="s">
        <v>105</v>
      </c>
      <c r="K186" s="2"/>
      <c r="L186" s="4"/>
      <c r="M186" s="7" t="str">
        <f t="shared" si="2"/>
        <v/>
      </c>
      <c r="N186" s="7" t="str">
        <f>IFERROR(INDEX({"18-25";"26-35";"36-45";"46-55";"55-65"},MATCH($M186,{0;25;35;45;55})),"")</f>
        <v/>
      </c>
      <c r="O186" s="2"/>
      <c r="P186" s="2"/>
      <c r="Q186" s="12"/>
      <c r="R186" s="14" t="str">
        <f>IFERROR(INDEX(btob,MATCH(Q186,atoa,0)),"")</f>
        <v/>
      </c>
    </row>
    <row r="187" spans="1:18" s="1" customFormat="1" ht="8.25">
      <c r="A187" s="2" t="s">
        <v>14</v>
      </c>
      <c r="B187" s="23" t="str">
        <f>IFERROR(INDEX(cl!B:B,MATCH(D187,cl!A:A,0)),"")</f>
        <v>BDC</v>
      </c>
      <c r="C187" s="2"/>
      <c r="D187" s="8">
        <v>53700</v>
      </c>
      <c r="E187" s="2" t="s">
        <v>382</v>
      </c>
      <c r="F187" s="3">
        <v>1</v>
      </c>
      <c r="G187" s="3">
        <v>1</v>
      </c>
      <c r="H187" s="3">
        <v>1</v>
      </c>
      <c r="I187" s="3">
        <v>1</v>
      </c>
      <c r="J187" s="2"/>
      <c r="K187" s="2" t="s">
        <v>383</v>
      </c>
      <c r="L187" s="4">
        <v>26417</v>
      </c>
      <c r="M187" s="7">
        <f t="shared" ca="1" si="2"/>
        <v>47.087671232876716</v>
      </c>
      <c r="N187" s="7" t="str">
        <f ca="1">IFERROR(INDEX({"18-25";"26-35";"36-45";"46-55";"55-65"},MATCH($M187,{0;25;35;45;55})),"")</f>
        <v>46-55</v>
      </c>
      <c r="O187" s="2" t="s">
        <v>17</v>
      </c>
      <c r="P187" s="2" t="s">
        <v>18</v>
      </c>
      <c r="Q187" s="8">
        <v>119</v>
      </c>
      <c r="R187" s="14" t="str">
        <f>IFERROR(INDEX(btob,MATCH(Q187,atoa,0)),"")</f>
        <v>DIRECTEUR DE CAISSE 3</v>
      </c>
    </row>
    <row r="188" spans="1:18" s="1" customFormat="1" ht="8.25">
      <c r="A188" s="2" t="s">
        <v>14</v>
      </c>
      <c r="B188" s="23" t="str">
        <f>IFERROR(INDEX(cl!B:B,MATCH(D188,cl!A:A,0)),"")</f>
        <v>BDC</v>
      </c>
      <c r="C188" s="2"/>
      <c r="D188" s="8">
        <v>53700</v>
      </c>
      <c r="E188" s="2" t="s">
        <v>384</v>
      </c>
      <c r="F188" s="3">
        <v>1</v>
      </c>
      <c r="G188" s="3">
        <v>1</v>
      </c>
      <c r="H188" s="3">
        <v>1</v>
      </c>
      <c r="I188" s="3">
        <v>1</v>
      </c>
      <c r="J188" s="2"/>
      <c r="K188" s="2" t="s">
        <v>385</v>
      </c>
      <c r="L188" s="4">
        <v>24763</v>
      </c>
      <c r="M188" s="7">
        <f t="shared" ca="1" si="2"/>
        <v>51.61917808219178</v>
      </c>
      <c r="N188" s="7" t="str">
        <f ca="1">IFERROR(INDEX({"18-25";"26-35";"36-45";"46-55";"55-65"},MATCH($M188,{0;25;35;45;55})),"")</f>
        <v>46-55</v>
      </c>
      <c r="O188" s="2" t="s">
        <v>21</v>
      </c>
      <c r="P188" s="2" t="s">
        <v>18</v>
      </c>
      <c r="Q188" s="8">
        <v>165</v>
      </c>
      <c r="R188" s="14" t="str">
        <f>IFERROR(INDEX(btob,MATCH(Q188,atoa,0)),"")</f>
        <v>CHARGE CLIENTELE PART.2</v>
      </c>
    </row>
    <row r="189" spans="1:18" s="1" customFormat="1" ht="8.25">
      <c r="A189" s="2" t="s">
        <v>14</v>
      </c>
      <c r="B189" s="23" t="str">
        <f>IFERROR(INDEX(cl!B:B,MATCH(D189,cl!A:A,0)),"")</f>
        <v>MOC</v>
      </c>
      <c r="C189" s="2"/>
      <c r="D189" s="8">
        <v>53800</v>
      </c>
      <c r="E189" s="2" t="s">
        <v>386</v>
      </c>
      <c r="F189" s="3">
        <v>1</v>
      </c>
      <c r="G189" s="3">
        <v>1</v>
      </c>
      <c r="H189" s="3">
        <v>1</v>
      </c>
      <c r="I189" s="3">
        <v>1</v>
      </c>
      <c r="J189" s="2"/>
      <c r="K189" s="2" t="s">
        <v>387</v>
      </c>
      <c r="L189" s="4">
        <v>34457</v>
      </c>
      <c r="M189" s="7">
        <f t="shared" ca="1" si="2"/>
        <v>25.06027397260274</v>
      </c>
      <c r="N189" s="7" t="str">
        <f ca="1">IFERROR(INDEX({"18-25";"26-35";"36-45";"46-55";"55-65"},MATCH($M189,{0;25;35;45;55})),"")</f>
        <v>26-35</v>
      </c>
      <c r="O189" s="2" t="s">
        <v>17</v>
      </c>
      <c r="P189" s="2" t="s">
        <v>22</v>
      </c>
      <c r="Q189" s="8">
        <v>103</v>
      </c>
      <c r="R189" s="14" t="str">
        <f>IFERROR(INDEX(btob,MATCH(Q189,atoa,0)),"")</f>
        <v>CONSEILLER CLIENT. PART.</v>
      </c>
    </row>
    <row r="190" spans="1:18" s="1" customFormat="1" ht="8.25">
      <c r="A190" s="2" t="s">
        <v>14</v>
      </c>
      <c r="B190" s="23" t="str">
        <f>IFERROR(INDEX(cl!B:B,MATCH(D190,cl!A:A,0)),"")</f>
        <v>MOC</v>
      </c>
      <c r="C190" s="2"/>
      <c r="D190" s="8">
        <v>53800</v>
      </c>
      <c r="E190" s="2" t="s">
        <v>388</v>
      </c>
      <c r="F190" s="3">
        <v>1</v>
      </c>
      <c r="G190" s="3">
        <v>1</v>
      </c>
      <c r="H190" s="3">
        <v>1</v>
      </c>
      <c r="I190" s="3">
        <v>1</v>
      </c>
      <c r="J190" s="2"/>
      <c r="K190" s="2" t="s">
        <v>389</v>
      </c>
      <c r="L190" s="4">
        <v>25976</v>
      </c>
      <c r="M190" s="7">
        <f t="shared" ca="1" si="2"/>
        <v>48.295890410958904</v>
      </c>
      <c r="N190" s="7" t="str">
        <f ca="1">IFERROR(INDEX({"18-25";"26-35";"36-45";"46-55";"55-65"},MATCH($M190,{0;25;35;45;55})),"")</f>
        <v>46-55</v>
      </c>
      <c r="O190" s="2" t="s">
        <v>21</v>
      </c>
      <c r="P190" s="2" t="s">
        <v>18</v>
      </c>
      <c r="Q190" s="8">
        <v>180</v>
      </c>
      <c r="R190" s="14" t="str">
        <f>IFERROR(INDEX(btob,MATCH(Q190,atoa,0)),"")</f>
        <v>RESP.CLIENTELE PART.</v>
      </c>
    </row>
    <row r="191" spans="1:18" s="1" customFormat="1" ht="8.25">
      <c r="A191" s="2" t="s">
        <v>14</v>
      </c>
      <c r="B191" s="23" t="str">
        <f>IFERROR(INDEX(cl!B:B,MATCH(D191,cl!A:A,0)),"")</f>
        <v>MOC</v>
      </c>
      <c r="C191" s="2"/>
      <c r="D191" s="8">
        <v>53800</v>
      </c>
      <c r="E191" s="2" t="s">
        <v>390</v>
      </c>
      <c r="F191" s="3">
        <v>1</v>
      </c>
      <c r="G191" s="3">
        <v>0</v>
      </c>
      <c r="H191" s="3"/>
      <c r="I191" s="3"/>
      <c r="J191" s="2" t="s">
        <v>105</v>
      </c>
      <c r="K191" s="2"/>
      <c r="L191" s="4"/>
      <c r="M191" s="7" t="str">
        <f t="shared" si="2"/>
        <v/>
      </c>
      <c r="N191" s="7" t="str">
        <f>IFERROR(INDEX({"18-25";"26-35";"36-45";"46-55";"55-65"},MATCH($M191,{0;25;35;45;55})),"")</f>
        <v/>
      </c>
      <c r="O191" s="2"/>
      <c r="P191" s="2"/>
      <c r="Q191" s="12"/>
      <c r="R191" s="14" t="str">
        <f>IFERROR(INDEX(btob,MATCH(Q191,atoa,0)),"")</f>
        <v/>
      </c>
    </row>
    <row r="192" spans="1:18" s="1" customFormat="1" ht="8.25">
      <c r="A192" s="2" t="s">
        <v>14</v>
      </c>
      <c r="B192" s="23" t="str">
        <f>IFERROR(INDEX(cl!B:B,MATCH(D192,cl!A:A,0)),"")</f>
        <v>MOC</v>
      </c>
      <c r="C192" s="2"/>
      <c r="D192" s="8">
        <v>53800</v>
      </c>
      <c r="E192" s="2" t="s">
        <v>391</v>
      </c>
      <c r="F192" s="3">
        <v>1</v>
      </c>
      <c r="G192" s="3">
        <v>1</v>
      </c>
      <c r="H192" s="3">
        <v>1</v>
      </c>
      <c r="I192" s="3">
        <v>1</v>
      </c>
      <c r="J192" s="2"/>
      <c r="K192" s="2" t="s">
        <v>392</v>
      </c>
      <c r="L192" s="4">
        <v>25820</v>
      </c>
      <c r="M192" s="7">
        <f t="shared" ca="1" si="2"/>
        <v>48.723287671232875</v>
      </c>
      <c r="N192" s="7" t="str">
        <f ca="1">IFERROR(INDEX({"18-25";"26-35";"36-45";"46-55";"55-65"},MATCH($M192,{0;25;35;45;55})),"")</f>
        <v>46-55</v>
      </c>
      <c r="O192" s="2" t="s">
        <v>17</v>
      </c>
      <c r="P192" s="2" t="s">
        <v>18</v>
      </c>
      <c r="Q192" s="8">
        <v>117</v>
      </c>
      <c r="R192" s="14" t="str">
        <f>IFERROR(INDEX(btob,MATCH(Q192,atoa,0)),"")</f>
        <v>DIRECTEUR DE CAISSE 2</v>
      </c>
    </row>
    <row r="193" spans="1:18" s="1" customFormat="1" ht="8.25">
      <c r="A193" s="2" t="s">
        <v>14</v>
      </c>
      <c r="B193" s="23" t="str">
        <f>IFERROR(INDEX(cl!B:B,MATCH(D193,cl!A:A,0)),"")</f>
        <v>MOC</v>
      </c>
      <c r="C193" s="2"/>
      <c r="D193" s="8">
        <v>53800</v>
      </c>
      <c r="E193" s="2" t="s">
        <v>393</v>
      </c>
      <c r="F193" s="3">
        <v>1</v>
      </c>
      <c r="G193" s="3">
        <v>1</v>
      </c>
      <c r="H193" s="3">
        <v>1</v>
      </c>
      <c r="I193" s="3">
        <v>1</v>
      </c>
      <c r="J193" s="2"/>
      <c r="K193" s="2" t="s">
        <v>394</v>
      </c>
      <c r="L193" s="4">
        <v>32934</v>
      </c>
      <c r="M193" s="7">
        <f t="shared" ca="1" si="2"/>
        <v>29.232876712328768</v>
      </c>
      <c r="N193" s="7" t="str">
        <f ca="1">IFERROR(INDEX({"18-25";"26-35";"36-45";"46-55";"55-65"},MATCH($M193,{0;25;35;45;55})),"")</f>
        <v>26-35</v>
      </c>
      <c r="O193" s="2" t="s">
        <v>21</v>
      </c>
      <c r="P193" s="2" t="s">
        <v>22</v>
      </c>
      <c r="Q193" s="8">
        <v>103</v>
      </c>
      <c r="R193" s="14" t="str">
        <f>IFERROR(INDEX(btob,MATCH(Q193,atoa,0)),"")</f>
        <v>CONSEILLER CLIENT. PART.</v>
      </c>
    </row>
    <row r="194" spans="1:18" s="1" customFormat="1" ht="8.25">
      <c r="A194" s="2" t="s">
        <v>14</v>
      </c>
      <c r="B194" s="23" t="str">
        <f>IFERROR(INDEX(cl!B:B,MATCH(D194,cl!A:A,0)),"")</f>
        <v>MOC</v>
      </c>
      <c r="C194" s="2"/>
      <c r="D194" s="8">
        <v>53800</v>
      </c>
      <c r="E194" s="2" t="s">
        <v>395</v>
      </c>
      <c r="F194" s="3">
        <v>1</v>
      </c>
      <c r="G194" s="3">
        <v>1</v>
      </c>
      <c r="H194" s="3">
        <v>1</v>
      </c>
      <c r="I194" s="3">
        <v>1</v>
      </c>
      <c r="J194" s="2"/>
      <c r="K194" s="2" t="s">
        <v>396</v>
      </c>
      <c r="L194" s="4">
        <v>28200</v>
      </c>
      <c r="M194" s="7">
        <f t="shared" ref="M194:M257" ca="1" si="3">IF($L194="","",DATEDIF($L194,$S$1,"d")/365)</f>
        <v>42.202739726027396</v>
      </c>
      <c r="N194" s="7" t="str">
        <f ca="1">IFERROR(INDEX({"18-25";"26-35";"36-45";"46-55";"55-65"},MATCH($M194,{0;25;35;45;55})),"")</f>
        <v>36-45</v>
      </c>
      <c r="O194" s="2" t="s">
        <v>21</v>
      </c>
      <c r="P194" s="2" t="s">
        <v>22</v>
      </c>
      <c r="Q194" s="8">
        <v>165</v>
      </c>
      <c r="R194" s="14" t="str">
        <f>IFERROR(INDEX(btob,MATCH(Q194,atoa,0)),"")</f>
        <v>CHARGE CLIENTELE PART.2</v>
      </c>
    </row>
    <row r="195" spans="1:18" s="1" customFormat="1" ht="8.25">
      <c r="A195" s="2" t="s">
        <v>14</v>
      </c>
      <c r="B195" s="23" t="str">
        <f>IFERROR(INDEX(cl!B:B,MATCH(D195,cl!A:A,0)),"")</f>
        <v>MOC</v>
      </c>
      <c r="C195" s="2"/>
      <c r="D195" s="8">
        <v>53800</v>
      </c>
      <c r="E195" s="2" t="s">
        <v>397</v>
      </c>
      <c r="F195" s="3">
        <v>0</v>
      </c>
      <c r="G195" s="3">
        <v>1</v>
      </c>
      <c r="H195" s="3">
        <v>1</v>
      </c>
      <c r="I195" s="3">
        <v>1</v>
      </c>
      <c r="J195" s="2" t="s">
        <v>272</v>
      </c>
      <c r="K195" s="2" t="s">
        <v>398</v>
      </c>
      <c r="L195" s="4">
        <v>21675</v>
      </c>
      <c r="M195" s="7">
        <f t="shared" ca="1" si="3"/>
        <v>60.079452054794523</v>
      </c>
      <c r="N195" s="7" t="str">
        <f ca="1">IFERROR(INDEX({"18-25";"26-35";"36-45";"46-55";"55-65"},MATCH($M195,{0;25;35;45;55})),"")</f>
        <v>55-65</v>
      </c>
      <c r="O195" s="2" t="s">
        <v>17</v>
      </c>
      <c r="P195" s="2" t="s">
        <v>18</v>
      </c>
      <c r="Q195" s="8">
        <v>180</v>
      </c>
      <c r="R195" s="14" t="str">
        <f>IFERROR(INDEX(btob,MATCH(Q195,atoa,0)),"")</f>
        <v>RESP.CLIENTELE PART.</v>
      </c>
    </row>
    <row r="196" spans="1:18" s="1" customFormat="1" ht="8.25">
      <c r="A196" s="2" t="s">
        <v>14</v>
      </c>
      <c r="B196" s="23" t="str">
        <f>IFERROR(INDEX(cl!B:B,MATCH(D196,cl!A:A,0)),"")</f>
        <v>BDC</v>
      </c>
      <c r="C196" s="2"/>
      <c r="D196" s="8">
        <v>53900</v>
      </c>
      <c r="E196" s="2" t="s">
        <v>399</v>
      </c>
      <c r="F196" s="3">
        <v>1</v>
      </c>
      <c r="G196" s="3">
        <v>1</v>
      </c>
      <c r="H196" s="3">
        <v>1</v>
      </c>
      <c r="I196" s="3">
        <v>1</v>
      </c>
      <c r="J196" s="2"/>
      <c r="K196" s="2" t="s">
        <v>400</v>
      </c>
      <c r="L196" s="4">
        <v>28843</v>
      </c>
      <c r="M196" s="7">
        <f t="shared" ca="1" si="3"/>
        <v>40.441095890410956</v>
      </c>
      <c r="N196" s="7" t="str">
        <f ca="1">IFERROR(INDEX({"18-25";"26-35";"36-45";"46-55";"55-65"},MATCH($M196,{0;25;35;45;55})),"")</f>
        <v>36-45</v>
      </c>
      <c r="O196" s="2" t="s">
        <v>17</v>
      </c>
      <c r="P196" s="2" t="s">
        <v>22</v>
      </c>
      <c r="Q196" s="8">
        <v>165</v>
      </c>
      <c r="R196" s="14" t="str">
        <f>IFERROR(INDEX(btob,MATCH(Q196,atoa,0)),"")</f>
        <v>CHARGE CLIENTELE PART.2</v>
      </c>
    </row>
    <row r="197" spans="1:18" s="1" customFormat="1" ht="8.25">
      <c r="A197" s="2" t="s">
        <v>14</v>
      </c>
      <c r="B197" s="23" t="str">
        <f>IFERROR(INDEX(cl!B:B,MATCH(D197,cl!A:A,0)),"")</f>
        <v>BDC</v>
      </c>
      <c r="C197" s="2"/>
      <c r="D197" s="8">
        <v>53900</v>
      </c>
      <c r="E197" s="2" t="s">
        <v>401</v>
      </c>
      <c r="F197" s="3">
        <v>1</v>
      </c>
      <c r="G197" s="3">
        <v>1</v>
      </c>
      <c r="H197" s="3">
        <v>1</v>
      </c>
      <c r="I197" s="3">
        <v>1</v>
      </c>
      <c r="J197" s="2"/>
      <c r="K197" s="2" t="s">
        <v>402</v>
      </c>
      <c r="L197" s="4">
        <v>28742</v>
      </c>
      <c r="M197" s="7">
        <f t="shared" ca="1" si="3"/>
        <v>40.717808219178082</v>
      </c>
      <c r="N197" s="7" t="str">
        <f ca="1">IFERROR(INDEX({"18-25";"26-35";"36-45";"46-55";"55-65"},MATCH($M197,{0;25;35;45;55})),"")</f>
        <v>36-45</v>
      </c>
      <c r="O197" s="2" t="s">
        <v>17</v>
      </c>
      <c r="P197" s="2" t="s">
        <v>18</v>
      </c>
      <c r="Q197" s="8">
        <v>117</v>
      </c>
      <c r="R197" s="14" t="str">
        <f>IFERROR(INDEX(btob,MATCH(Q197,atoa,0)),"")</f>
        <v>DIRECTEUR DE CAISSE 2</v>
      </c>
    </row>
    <row r="198" spans="1:18" s="1" customFormat="1" ht="8.25">
      <c r="A198" s="2" t="s">
        <v>14</v>
      </c>
      <c r="B198" s="23" t="str">
        <f>IFERROR(INDEX(cl!B:B,MATCH(D198,cl!A:A,0)),"")</f>
        <v>BDC</v>
      </c>
      <c r="C198" s="2"/>
      <c r="D198" s="8">
        <v>53900</v>
      </c>
      <c r="E198" s="2" t="s">
        <v>403</v>
      </c>
      <c r="F198" s="3">
        <v>1</v>
      </c>
      <c r="G198" s="3">
        <v>1</v>
      </c>
      <c r="H198" s="3">
        <v>1</v>
      </c>
      <c r="I198" s="3">
        <v>1</v>
      </c>
      <c r="J198" s="2"/>
      <c r="K198" s="2" t="s">
        <v>404</v>
      </c>
      <c r="L198" s="4">
        <v>30392</v>
      </c>
      <c r="M198" s="7">
        <f t="shared" ca="1" si="3"/>
        <v>36.197260273972603</v>
      </c>
      <c r="N198" s="7" t="str">
        <f ca="1">IFERROR(INDEX({"18-25";"26-35";"36-45";"46-55";"55-65"},MATCH($M198,{0;25;35;45;55})),"")</f>
        <v>36-45</v>
      </c>
      <c r="O198" s="2" t="s">
        <v>17</v>
      </c>
      <c r="P198" s="2" t="s">
        <v>22</v>
      </c>
      <c r="Q198" s="8">
        <v>103</v>
      </c>
      <c r="R198" s="14" t="str">
        <f>IFERROR(INDEX(btob,MATCH(Q198,atoa,0)),"")</f>
        <v>CONSEILLER CLIENT. PART.</v>
      </c>
    </row>
    <row r="199" spans="1:18" s="1" customFormat="1" ht="8.25">
      <c r="A199" s="2" t="s">
        <v>14</v>
      </c>
      <c r="B199" s="23" t="str">
        <f>IFERROR(INDEX(cl!B:B,MATCH(D199,cl!A:A,0)),"")</f>
        <v>BDC</v>
      </c>
      <c r="C199" s="2"/>
      <c r="D199" s="8">
        <v>53900</v>
      </c>
      <c r="E199" s="2" t="s">
        <v>405</v>
      </c>
      <c r="F199" s="3">
        <v>1</v>
      </c>
      <c r="G199" s="3">
        <v>1</v>
      </c>
      <c r="H199" s="3">
        <v>1</v>
      </c>
      <c r="I199" s="3">
        <v>1</v>
      </c>
      <c r="J199" s="2"/>
      <c r="K199" s="2" t="s">
        <v>406</v>
      </c>
      <c r="L199" s="4">
        <v>25306</v>
      </c>
      <c r="M199" s="7">
        <f t="shared" ca="1" si="3"/>
        <v>50.131506849315066</v>
      </c>
      <c r="N199" s="7" t="str">
        <f ca="1">IFERROR(INDEX({"18-25";"26-35";"36-45";"46-55";"55-65"},MATCH($M199,{0;25;35;45;55})),"")</f>
        <v>46-55</v>
      </c>
      <c r="O199" s="2" t="s">
        <v>21</v>
      </c>
      <c r="P199" s="2" t="s">
        <v>22</v>
      </c>
      <c r="Q199" s="8">
        <v>165</v>
      </c>
      <c r="R199" s="14" t="str">
        <f>IFERROR(INDEX(btob,MATCH(Q199,atoa,0)),"")</f>
        <v>CHARGE CLIENTELE PART.2</v>
      </c>
    </row>
    <row r="200" spans="1:18" s="1" customFormat="1" ht="8.25">
      <c r="A200" s="2" t="s">
        <v>14</v>
      </c>
      <c r="B200" s="23" t="str">
        <f>IFERROR(INDEX(cl!B:B,MATCH(D200,cl!A:A,0)),"")</f>
        <v>BDC</v>
      </c>
      <c r="C200" s="2"/>
      <c r="D200" s="8">
        <v>53900</v>
      </c>
      <c r="E200" s="2" t="s">
        <v>407</v>
      </c>
      <c r="F200" s="3">
        <v>1</v>
      </c>
      <c r="G200" s="3">
        <v>1</v>
      </c>
      <c r="H200" s="3">
        <v>1</v>
      </c>
      <c r="I200" s="3">
        <v>1</v>
      </c>
      <c r="J200" s="2"/>
      <c r="K200" s="2" t="s">
        <v>408</v>
      </c>
      <c r="L200" s="4">
        <v>32129</v>
      </c>
      <c r="M200" s="7">
        <f t="shared" ca="1" si="3"/>
        <v>31.438356164383563</v>
      </c>
      <c r="N200" s="7" t="str">
        <f ca="1">IFERROR(INDEX({"18-25";"26-35";"36-45";"46-55";"55-65"},MATCH($M200,{0;25;35;45;55})),"")</f>
        <v>26-35</v>
      </c>
      <c r="O200" s="2" t="s">
        <v>21</v>
      </c>
      <c r="P200" s="2" t="s">
        <v>22</v>
      </c>
      <c r="Q200" s="8">
        <v>105</v>
      </c>
      <c r="R200" s="14" t="str">
        <f>IFERROR(INDEX(btob,MATCH(Q200,atoa,0)),"")</f>
        <v>CHARGE CLIENTELE PART.1</v>
      </c>
    </row>
    <row r="201" spans="1:18" s="1" customFormat="1" ht="8.25">
      <c r="A201" s="2" t="s">
        <v>14</v>
      </c>
      <c r="B201" s="23" t="str">
        <f>IFERROR(INDEX(cl!B:B,MATCH(D201,cl!A:A,0)),"")</f>
        <v>MOC</v>
      </c>
      <c r="C201" s="2"/>
      <c r="D201" s="8">
        <v>54000</v>
      </c>
      <c r="E201" s="2" t="s">
        <v>409</v>
      </c>
      <c r="F201" s="3">
        <v>1</v>
      </c>
      <c r="G201" s="3">
        <v>1</v>
      </c>
      <c r="H201" s="3">
        <v>1</v>
      </c>
      <c r="I201" s="3">
        <v>1</v>
      </c>
      <c r="J201" s="2"/>
      <c r="K201" s="2" t="s">
        <v>410</v>
      </c>
      <c r="L201" s="4">
        <v>33189</v>
      </c>
      <c r="M201" s="7">
        <f t="shared" ca="1" si="3"/>
        <v>28.534246575342465</v>
      </c>
      <c r="N201" s="7" t="str">
        <f ca="1">IFERROR(INDEX({"18-25";"26-35";"36-45";"46-55";"55-65"},MATCH($M201,{0;25;35;45;55})),"")</f>
        <v>26-35</v>
      </c>
      <c r="O201" s="2" t="s">
        <v>21</v>
      </c>
      <c r="P201" s="2" t="s">
        <v>22</v>
      </c>
      <c r="Q201" s="8">
        <v>105</v>
      </c>
      <c r="R201" s="14" t="str">
        <f>IFERROR(INDEX(btob,MATCH(Q201,atoa,0)),"")</f>
        <v>CHARGE CLIENTELE PART.1</v>
      </c>
    </row>
    <row r="202" spans="1:18" s="1" customFormat="1" ht="8.25">
      <c r="A202" s="2" t="s">
        <v>14</v>
      </c>
      <c r="B202" s="23" t="str">
        <f>IFERROR(INDEX(cl!B:B,MATCH(D202,cl!A:A,0)),"")</f>
        <v>MOC</v>
      </c>
      <c r="C202" s="2"/>
      <c r="D202" s="8">
        <v>54000</v>
      </c>
      <c r="E202" s="2" t="s">
        <v>411</v>
      </c>
      <c r="F202" s="3">
        <v>1</v>
      </c>
      <c r="G202" s="3">
        <v>1</v>
      </c>
      <c r="H202" s="3">
        <v>1</v>
      </c>
      <c r="I202" s="3">
        <v>1</v>
      </c>
      <c r="J202" s="2"/>
      <c r="K202" s="2" t="s">
        <v>412</v>
      </c>
      <c r="L202" s="4">
        <v>34388</v>
      </c>
      <c r="M202" s="7">
        <f t="shared" ca="1" si="3"/>
        <v>25.24931506849315</v>
      </c>
      <c r="N202" s="7" t="str">
        <f ca="1">IFERROR(INDEX({"18-25";"26-35";"36-45";"46-55";"55-65"},MATCH($M202,{0;25;35;45;55})),"")</f>
        <v>26-35</v>
      </c>
      <c r="O202" s="2" t="s">
        <v>17</v>
      </c>
      <c r="P202" s="2" t="s">
        <v>22</v>
      </c>
      <c r="Q202" s="8">
        <v>103</v>
      </c>
      <c r="R202" s="14" t="str">
        <f>IFERROR(INDEX(btob,MATCH(Q202,atoa,0)),"")</f>
        <v>CONSEILLER CLIENT. PART.</v>
      </c>
    </row>
    <row r="203" spans="1:18" s="1" customFormat="1" ht="8.25">
      <c r="A203" s="2" t="s">
        <v>14</v>
      </c>
      <c r="B203" s="23" t="str">
        <f>IFERROR(INDEX(cl!B:B,MATCH(D203,cl!A:A,0)),"")</f>
        <v>MOC</v>
      </c>
      <c r="C203" s="2"/>
      <c r="D203" s="8">
        <v>54000</v>
      </c>
      <c r="E203" s="2" t="s">
        <v>413</v>
      </c>
      <c r="F203" s="3">
        <v>1</v>
      </c>
      <c r="G203" s="3">
        <v>1</v>
      </c>
      <c r="H203" s="3">
        <v>1</v>
      </c>
      <c r="I203" s="3">
        <v>1</v>
      </c>
      <c r="J203" s="2"/>
      <c r="K203" s="2" t="s">
        <v>414</v>
      </c>
      <c r="L203" s="4">
        <v>24272</v>
      </c>
      <c r="M203" s="7">
        <f t="shared" ca="1" si="3"/>
        <v>52.964383561643835</v>
      </c>
      <c r="N203" s="7" t="str">
        <f ca="1">IFERROR(INDEX({"18-25";"26-35";"36-45";"46-55";"55-65"},MATCH($M203,{0;25;35;45;55})),"")</f>
        <v>46-55</v>
      </c>
      <c r="O203" s="2" t="s">
        <v>17</v>
      </c>
      <c r="P203" s="2" t="s">
        <v>18</v>
      </c>
      <c r="Q203" s="8">
        <v>119</v>
      </c>
      <c r="R203" s="14" t="str">
        <f>IFERROR(INDEX(btob,MATCH(Q203,atoa,0)),"")</f>
        <v>DIRECTEUR DE CAISSE 3</v>
      </c>
    </row>
    <row r="204" spans="1:18" s="1" customFormat="1" ht="8.25">
      <c r="A204" s="2" t="s">
        <v>14</v>
      </c>
      <c r="B204" s="23" t="str">
        <f>IFERROR(INDEX(cl!B:B,MATCH(D204,cl!A:A,0)),"")</f>
        <v>MOC</v>
      </c>
      <c r="C204" s="2"/>
      <c r="D204" s="8">
        <v>54000</v>
      </c>
      <c r="E204" s="2" t="s">
        <v>415</v>
      </c>
      <c r="F204" s="3">
        <v>1</v>
      </c>
      <c r="G204" s="3">
        <v>1</v>
      </c>
      <c r="H204" s="3">
        <v>1</v>
      </c>
      <c r="I204" s="3">
        <v>1</v>
      </c>
      <c r="J204" s="2"/>
      <c r="K204" s="2" t="s">
        <v>416</v>
      </c>
      <c r="L204" s="4">
        <v>23867</v>
      </c>
      <c r="M204" s="7">
        <f t="shared" ca="1" si="3"/>
        <v>54.073972602739723</v>
      </c>
      <c r="N204" s="7" t="str">
        <f ca="1">IFERROR(INDEX({"18-25";"26-35";"36-45";"46-55";"55-65"},MATCH($M204,{0;25;35;45;55})),"")</f>
        <v>46-55</v>
      </c>
      <c r="O204" s="2" t="s">
        <v>21</v>
      </c>
      <c r="P204" s="2" t="s">
        <v>18</v>
      </c>
      <c r="Q204" s="8">
        <v>180</v>
      </c>
      <c r="R204" s="14" t="str">
        <f>IFERROR(INDEX(btob,MATCH(Q204,atoa,0)),"")</f>
        <v>RESP.CLIENTELE PART.</v>
      </c>
    </row>
    <row r="205" spans="1:18" s="1" customFormat="1" ht="8.25">
      <c r="A205" s="2" t="s">
        <v>14</v>
      </c>
      <c r="B205" s="23" t="str">
        <f>IFERROR(INDEX(cl!B:B,MATCH(D205,cl!A:A,0)),"")</f>
        <v>MOC</v>
      </c>
      <c r="C205" s="2"/>
      <c r="D205" s="8">
        <v>54000</v>
      </c>
      <c r="E205" s="2" t="s">
        <v>417</v>
      </c>
      <c r="F205" s="3">
        <v>1</v>
      </c>
      <c r="G205" s="3">
        <v>1</v>
      </c>
      <c r="H205" s="3">
        <v>1</v>
      </c>
      <c r="I205" s="3">
        <v>1</v>
      </c>
      <c r="J205" s="2"/>
      <c r="K205" s="2" t="s">
        <v>418</v>
      </c>
      <c r="L205" s="4">
        <v>32167</v>
      </c>
      <c r="M205" s="7">
        <f t="shared" ca="1" si="3"/>
        <v>31.334246575342465</v>
      </c>
      <c r="N205" s="7" t="str">
        <f ca="1">IFERROR(INDEX({"18-25";"26-35";"36-45";"46-55";"55-65"},MATCH($M205,{0;25;35;45;55})),"")</f>
        <v>26-35</v>
      </c>
      <c r="O205" s="2" t="s">
        <v>21</v>
      </c>
      <c r="P205" s="2" t="s">
        <v>22</v>
      </c>
      <c r="Q205" s="8">
        <v>105</v>
      </c>
      <c r="R205" s="14" t="str">
        <f>IFERROR(INDEX(btob,MATCH(Q205,atoa,0)),"")</f>
        <v>CHARGE CLIENTELE PART.1</v>
      </c>
    </row>
    <row r="206" spans="1:18" s="1" customFormat="1" ht="8.25">
      <c r="A206" s="2" t="s">
        <v>14</v>
      </c>
      <c r="B206" s="23" t="str">
        <f>IFERROR(INDEX(cl!B:B,MATCH(D206,cl!A:A,0)),"")</f>
        <v>MOC</v>
      </c>
      <c r="C206" s="2"/>
      <c r="D206" s="8">
        <v>54100</v>
      </c>
      <c r="E206" s="2" t="s">
        <v>419</v>
      </c>
      <c r="F206" s="3">
        <v>1</v>
      </c>
      <c r="G206" s="3">
        <v>1</v>
      </c>
      <c r="H206" s="3">
        <v>1</v>
      </c>
      <c r="I206" s="3">
        <v>1</v>
      </c>
      <c r="J206" s="2"/>
      <c r="K206" s="2" t="s">
        <v>420</v>
      </c>
      <c r="L206" s="4">
        <v>28744</v>
      </c>
      <c r="M206" s="7">
        <f t="shared" ca="1" si="3"/>
        <v>40.712328767123289</v>
      </c>
      <c r="N206" s="7" t="str">
        <f ca="1">IFERROR(INDEX({"18-25";"26-35";"36-45";"46-55";"55-65"},MATCH($M206,{0;25;35;45;55})),"")</f>
        <v>36-45</v>
      </c>
      <c r="O206" s="2" t="s">
        <v>21</v>
      </c>
      <c r="P206" s="2" t="s">
        <v>22</v>
      </c>
      <c r="Q206" s="8">
        <v>105</v>
      </c>
      <c r="R206" s="14" t="str">
        <f>IFERROR(INDEX(btob,MATCH(Q206,atoa,0)),"")</f>
        <v>CHARGE CLIENTELE PART.1</v>
      </c>
    </row>
    <row r="207" spans="1:18" s="1" customFormat="1" ht="8.25">
      <c r="A207" s="2" t="s">
        <v>14</v>
      </c>
      <c r="B207" s="23" t="str">
        <f>IFERROR(INDEX(cl!B:B,MATCH(D207,cl!A:A,0)),"")</f>
        <v>MOC</v>
      </c>
      <c r="C207" s="2"/>
      <c r="D207" s="8">
        <v>54100</v>
      </c>
      <c r="E207" s="2" t="s">
        <v>421</v>
      </c>
      <c r="F207" s="3">
        <v>1</v>
      </c>
      <c r="G207" s="3">
        <v>1</v>
      </c>
      <c r="H207" s="3">
        <v>1</v>
      </c>
      <c r="I207" s="3">
        <v>1</v>
      </c>
      <c r="J207" s="2"/>
      <c r="K207" s="2" t="s">
        <v>422</v>
      </c>
      <c r="L207" s="4">
        <v>30057</v>
      </c>
      <c r="M207" s="7">
        <f t="shared" ca="1" si="3"/>
        <v>37.115068493150687</v>
      </c>
      <c r="N207" s="7" t="str">
        <f ca="1">IFERROR(INDEX({"18-25";"26-35";"36-45";"46-55";"55-65"},MATCH($M207,{0;25;35;45;55})),"")</f>
        <v>36-45</v>
      </c>
      <c r="O207" s="2" t="s">
        <v>17</v>
      </c>
      <c r="P207" s="2" t="s">
        <v>18</v>
      </c>
      <c r="Q207" s="8">
        <v>116</v>
      </c>
      <c r="R207" s="14" t="str">
        <f>IFERROR(INDEX(btob,MATCH(Q207,atoa,0)),"")</f>
        <v>CHARGE D'ANIMATION 3</v>
      </c>
    </row>
    <row r="208" spans="1:18" s="1" customFormat="1" ht="8.25">
      <c r="A208" s="2" t="s">
        <v>14</v>
      </c>
      <c r="B208" s="23" t="str">
        <f>IFERROR(INDEX(cl!B:B,MATCH(D208,cl!A:A,0)),"")</f>
        <v>MOC</v>
      </c>
      <c r="C208" s="2"/>
      <c r="D208" s="8">
        <v>54100</v>
      </c>
      <c r="E208" s="2" t="s">
        <v>423</v>
      </c>
      <c r="F208" s="3">
        <v>1</v>
      </c>
      <c r="G208" s="3">
        <v>1</v>
      </c>
      <c r="H208" s="3">
        <v>1</v>
      </c>
      <c r="I208" s="3">
        <v>1</v>
      </c>
      <c r="J208" s="2"/>
      <c r="K208" s="2" t="s">
        <v>424</v>
      </c>
      <c r="L208" s="4">
        <v>22981</v>
      </c>
      <c r="M208" s="7">
        <f t="shared" ca="1" si="3"/>
        <v>56.5013698630137</v>
      </c>
      <c r="N208" s="7" t="str">
        <f ca="1">IFERROR(INDEX({"18-25";"26-35";"36-45";"46-55";"55-65"},MATCH($M208,{0;25;35;45;55})),"")</f>
        <v>55-65</v>
      </c>
      <c r="O208" s="2" t="s">
        <v>17</v>
      </c>
      <c r="P208" s="2" t="s">
        <v>18</v>
      </c>
      <c r="Q208" s="8">
        <v>165</v>
      </c>
      <c r="R208" s="14" t="str">
        <f>IFERROR(INDEX(btob,MATCH(Q208,atoa,0)),"")</f>
        <v>CHARGE CLIENTELE PART.2</v>
      </c>
    </row>
    <row r="209" spans="1:18" s="1" customFormat="1" ht="8.25">
      <c r="A209" s="2" t="s">
        <v>14</v>
      </c>
      <c r="B209" s="23" t="str">
        <f>IFERROR(INDEX(cl!B:B,MATCH(D209,cl!A:A,0)),"")</f>
        <v>MOC</v>
      </c>
      <c r="C209" s="2"/>
      <c r="D209" s="8">
        <v>54100</v>
      </c>
      <c r="E209" s="2" t="s">
        <v>425</v>
      </c>
      <c r="F209" s="3">
        <v>1</v>
      </c>
      <c r="G209" s="3">
        <v>1</v>
      </c>
      <c r="H209" s="3">
        <v>0.97140000000000004</v>
      </c>
      <c r="I209" s="3">
        <v>0.97140000000000004</v>
      </c>
      <c r="J209" s="2" t="s">
        <v>42</v>
      </c>
      <c r="K209" s="2" t="s">
        <v>426</v>
      </c>
      <c r="L209" s="4">
        <v>30903</v>
      </c>
      <c r="M209" s="7">
        <f t="shared" ca="1" si="3"/>
        <v>34.797260273972604</v>
      </c>
      <c r="N209" s="7" t="str">
        <f ca="1">IFERROR(INDEX({"18-25";"26-35";"36-45";"46-55";"55-65"},MATCH($M209,{0;25;35;45;55})),"")</f>
        <v>26-35</v>
      </c>
      <c r="O209" s="2" t="s">
        <v>21</v>
      </c>
      <c r="P209" s="2" t="s">
        <v>22</v>
      </c>
      <c r="Q209" s="8">
        <v>105</v>
      </c>
      <c r="R209" s="14" t="str">
        <f>IFERROR(INDEX(btob,MATCH(Q209,atoa,0)),"")</f>
        <v>CHARGE CLIENTELE PART.1</v>
      </c>
    </row>
    <row r="210" spans="1:18" s="1" customFormat="1" ht="8.25">
      <c r="A210" s="2" t="s">
        <v>14</v>
      </c>
      <c r="B210" s="23" t="str">
        <f>IFERROR(INDEX(cl!B:B,MATCH(D210,cl!A:A,0)),"")</f>
        <v>MOC</v>
      </c>
      <c r="C210" s="2"/>
      <c r="D210" s="8">
        <v>54100</v>
      </c>
      <c r="E210" s="2" t="s">
        <v>427</v>
      </c>
      <c r="F210" s="3">
        <v>1</v>
      </c>
      <c r="G210" s="3">
        <v>1</v>
      </c>
      <c r="H210" s="3">
        <v>1</v>
      </c>
      <c r="I210" s="3">
        <v>1</v>
      </c>
      <c r="J210" s="2"/>
      <c r="K210" s="2" t="s">
        <v>428</v>
      </c>
      <c r="L210" s="4">
        <v>29339</v>
      </c>
      <c r="M210" s="7">
        <f t="shared" ca="1" si="3"/>
        <v>39.082191780821915</v>
      </c>
      <c r="N210" s="7" t="str">
        <f ca="1">IFERROR(INDEX({"18-25";"26-35";"36-45";"46-55";"55-65"},MATCH($M210,{0;25;35;45;55})),"")</f>
        <v>36-45</v>
      </c>
      <c r="O210" s="2" t="s">
        <v>17</v>
      </c>
      <c r="P210" s="2" t="s">
        <v>22</v>
      </c>
      <c r="Q210" s="8">
        <v>165</v>
      </c>
      <c r="R210" s="14" t="str">
        <f>IFERROR(INDEX(btob,MATCH(Q210,atoa,0)),"")</f>
        <v>CHARGE CLIENTELE PART.2</v>
      </c>
    </row>
    <row r="211" spans="1:18" s="1" customFormat="1" ht="8.25">
      <c r="A211" s="2" t="s">
        <v>14</v>
      </c>
      <c r="B211" s="23" t="str">
        <f>IFERROR(INDEX(cl!B:B,MATCH(D211,cl!A:A,0)),"")</f>
        <v>MOC</v>
      </c>
      <c r="C211" s="2"/>
      <c r="D211" s="8">
        <v>54100</v>
      </c>
      <c r="E211" s="2" t="s">
        <v>429</v>
      </c>
      <c r="F211" s="3">
        <v>1</v>
      </c>
      <c r="G211" s="3">
        <v>1</v>
      </c>
      <c r="H211" s="3">
        <v>1</v>
      </c>
      <c r="I211" s="3">
        <v>1</v>
      </c>
      <c r="J211" s="2"/>
      <c r="K211" s="2" t="s">
        <v>430</v>
      </c>
      <c r="L211" s="4">
        <v>25815</v>
      </c>
      <c r="M211" s="7">
        <f t="shared" ca="1" si="3"/>
        <v>48.736986301369861</v>
      </c>
      <c r="N211" s="7" t="str">
        <f ca="1">IFERROR(INDEX({"18-25";"26-35";"36-45";"46-55";"55-65"},MATCH($M211,{0;25;35;45;55})),"")</f>
        <v>46-55</v>
      </c>
      <c r="O211" s="2" t="s">
        <v>21</v>
      </c>
      <c r="P211" s="2" t="s">
        <v>18</v>
      </c>
      <c r="Q211" s="8">
        <v>180</v>
      </c>
      <c r="R211" s="14" t="str">
        <f>IFERROR(INDEX(btob,MATCH(Q211,atoa,0)),"")</f>
        <v>RESP.CLIENTELE PART.</v>
      </c>
    </row>
    <row r="212" spans="1:18" s="1" customFormat="1" ht="8.25">
      <c r="A212" s="2" t="s">
        <v>14</v>
      </c>
      <c r="B212" s="23" t="str">
        <f>IFERROR(INDEX(cl!B:B,MATCH(D212,cl!A:A,0)),"")</f>
        <v>MOC</v>
      </c>
      <c r="C212" s="2"/>
      <c r="D212" s="8">
        <v>54100</v>
      </c>
      <c r="E212" s="2" t="s">
        <v>431</v>
      </c>
      <c r="F212" s="3">
        <v>1</v>
      </c>
      <c r="G212" s="3">
        <v>1</v>
      </c>
      <c r="H212" s="3">
        <v>1</v>
      </c>
      <c r="I212" s="3">
        <v>1</v>
      </c>
      <c r="J212" s="2"/>
      <c r="K212" s="2" t="s">
        <v>432</v>
      </c>
      <c r="L212" s="4">
        <v>24587</v>
      </c>
      <c r="M212" s="7">
        <f t="shared" ca="1" si="3"/>
        <v>52.101369863013701</v>
      </c>
      <c r="N212" s="7" t="str">
        <f ca="1">IFERROR(INDEX({"18-25";"26-35";"36-45";"46-55";"55-65"},MATCH($M212,{0;25;35;45;55})),"")</f>
        <v>46-55</v>
      </c>
      <c r="O212" s="2" t="s">
        <v>21</v>
      </c>
      <c r="P212" s="2" t="s">
        <v>18</v>
      </c>
      <c r="Q212" s="8">
        <v>180</v>
      </c>
      <c r="R212" s="14" t="str">
        <f>IFERROR(INDEX(btob,MATCH(Q212,atoa,0)),"")</f>
        <v>RESP.CLIENTELE PART.</v>
      </c>
    </row>
    <row r="213" spans="1:18" s="1" customFormat="1" ht="8.25">
      <c r="A213" s="2" t="s">
        <v>14</v>
      </c>
      <c r="B213" s="23" t="str">
        <f>IFERROR(INDEX(cl!B:B,MATCH(D213,cl!A:A,0)),"")</f>
        <v>MOC</v>
      </c>
      <c r="C213" s="2"/>
      <c r="D213" s="8">
        <v>54100</v>
      </c>
      <c r="E213" s="2" t="s">
        <v>433</v>
      </c>
      <c r="F213" s="3">
        <v>1</v>
      </c>
      <c r="G213" s="3">
        <v>1</v>
      </c>
      <c r="H213" s="3">
        <v>1</v>
      </c>
      <c r="I213" s="3">
        <v>1</v>
      </c>
      <c r="J213" s="2"/>
      <c r="K213" s="2" t="s">
        <v>434</v>
      </c>
      <c r="L213" s="4">
        <v>31376</v>
      </c>
      <c r="M213" s="7">
        <f t="shared" ca="1" si="3"/>
        <v>33.5013698630137</v>
      </c>
      <c r="N213" s="7" t="str">
        <f ca="1">IFERROR(INDEX({"18-25";"26-35";"36-45";"46-55";"55-65"},MATCH($M213,{0;25;35;45;55})),"")</f>
        <v>26-35</v>
      </c>
      <c r="O213" s="2" t="s">
        <v>17</v>
      </c>
      <c r="P213" s="2" t="s">
        <v>22</v>
      </c>
      <c r="Q213" s="8">
        <v>105</v>
      </c>
      <c r="R213" s="14" t="str">
        <f>IFERROR(INDEX(btob,MATCH(Q213,atoa,0)),"")</f>
        <v>CHARGE CLIENTELE PART.1</v>
      </c>
    </row>
    <row r="214" spans="1:18" s="1" customFormat="1" ht="8.25">
      <c r="A214" s="2" t="s">
        <v>14</v>
      </c>
      <c r="B214" s="23" t="str">
        <f>IFERROR(INDEX(cl!B:B,MATCH(D214,cl!A:A,0)),"")</f>
        <v>MOC</v>
      </c>
      <c r="C214" s="2"/>
      <c r="D214" s="8">
        <v>54100</v>
      </c>
      <c r="E214" s="2" t="s">
        <v>435</v>
      </c>
      <c r="F214" s="3">
        <v>1</v>
      </c>
      <c r="G214" s="3">
        <v>1</v>
      </c>
      <c r="H214" s="3">
        <v>1</v>
      </c>
      <c r="I214" s="3">
        <v>1</v>
      </c>
      <c r="J214" s="2"/>
      <c r="K214" s="2" t="s">
        <v>436</v>
      </c>
      <c r="L214" s="4">
        <v>26430</v>
      </c>
      <c r="M214" s="7">
        <f t="shared" ca="1" si="3"/>
        <v>47.052054794520551</v>
      </c>
      <c r="N214" s="7" t="str">
        <f ca="1">IFERROR(INDEX({"18-25";"26-35";"36-45";"46-55";"55-65"},MATCH($M214,{0;25;35;45;55})),"")</f>
        <v>46-55</v>
      </c>
      <c r="O214" s="2" t="s">
        <v>21</v>
      </c>
      <c r="P214" s="2" t="s">
        <v>18</v>
      </c>
      <c r="Q214" s="8">
        <v>119</v>
      </c>
      <c r="R214" s="14" t="str">
        <f>IFERROR(INDEX(btob,MATCH(Q214,atoa,0)),"")</f>
        <v>DIRECTEUR DE CAISSE 3</v>
      </c>
    </row>
    <row r="215" spans="1:18" s="1" customFormat="1" ht="8.25">
      <c r="A215" s="2" t="s">
        <v>14</v>
      </c>
      <c r="B215" s="23" t="str">
        <f>IFERROR(INDEX(cl!B:B,MATCH(D215,cl!A:A,0)),"")</f>
        <v>MOC</v>
      </c>
      <c r="C215" s="2"/>
      <c r="D215" s="8">
        <v>54100</v>
      </c>
      <c r="E215" s="2" t="s">
        <v>437</v>
      </c>
      <c r="F215" s="3">
        <v>0</v>
      </c>
      <c r="G215" s="3">
        <v>1</v>
      </c>
      <c r="H215" s="3">
        <v>0.48570000000000002</v>
      </c>
      <c r="I215" s="3">
        <v>0.48570000000000002</v>
      </c>
      <c r="J215" s="2" t="s">
        <v>272</v>
      </c>
      <c r="K215" s="2" t="s">
        <v>438</v>
      </c>
      <c r="L215" s="4">
        <v>29690</v>
      </c>
      <c r="M215" s="7">
        <f t="shared" ca="1" si="3"/>
        <v>38.12054794520548</v>
      </c>
      <c r="N215" s="7" t="str">
        <f ca="1">IFERROR(INDEX({"18-25";"26-35";"36-45";"46-55";"55-65"},MATCH($M215,{0;25;35;45;55})),"")</f>
        <v>36-45</v>
      </c>
      <c r="O215" s="2" t="s">
        <v>21</v>
      </c>
      <c r="P215" s="2" t="s">
        <v>22</v>
      </c>
      <c r="Q215" s="8">
        <v>103</v>
      </c>
      <c r="R215" s="14" t="str">
        <f>IFERROR(INDEX(btob,MATCH(Q215,atoa,0)),"")</f>
        <v>CONSEILLER CLIENT. PART.</v>
      </c>
    </row>
    <row r="216" spans="1:18" s="1" customFormat="1" ht="8.25">
      <c r="A216" s="2" t="s">
        <v>14</v>
      </c>
      <c r="B216" s="23" t="str">
        <f>IFERROR(INDEX(cl!B:B,MATCH(D216,cl!A:A,0)),"")</f>
        <v>BDC</v>
      </c>
      <c r="C216" s="2"/>
      <c r="D216" s="8">
        <v>54200</v>
      </c>
      <c r="E216" s="2" t="s">
        <v>439</v>
      </c>
      <c r="F216" s="3">
        <v>1</v>
      </c>
      <c r="G216" s="3">
        <v>1</v>
      </c>
      <c r="H216" s="3">
        <v>1</v>
      </c>
      <c r="I216" s="3">
        <v>1</v>
      </c>
      <c r="J216" s="2"/>
      <c r="K216" s="2" t="s">
        <v>440</v>
      </c>
      <c r="L216" s="4">
        <v>23546</v>
      </c>
      <c r="M216" s="7">
        <f t="shared" ca="1" si="3"/>
        <v>54.953424657534249</v>
      </c>
      <c r="N216" s="7" t="str">
        <f ca="1">IFERROR(INDEX({"18-25";"26-35";"36-45";"46-55";"55-65"},MATCH($M216,{0;25;35;45;55})),"")</f>
        <v>46-55</v>
      </c>
      <c r="O216" s="2" t="s">
        <v>17</v>
      </c>
      <c r="P216" s="2" t="s">
        <v>18</v>
      </c>
      <c r="Q216" s="8">
        <v>180</v>
      </c>
      <c r="R216" s="14" t="str">
        <f>IFERROR(INDEX(btob,MATCH(Q216,atoa,0)),"")</f>
        <v>RESP.CLIENTELE PART.</v>
      </c>
    </row>
    <row r="217" spans="1:18" s="1" customFormat="1" ht="8.25">
      <c r="A217" s="2" t="s">
        <v>14</v>
      </c>
      <c r="B217" s="23" t="str">
        <f>IFERROR(INDEX(cl!B:B,MATCH(D217,cl!A:A,0)),"")</f>
        <v>BDC</v>
      </c>
      <c r="C217" s="2"/>
      <c r="D217" s="8">
        <v>54200</v>
      </c>
      <c r="E217" s="2" t="s">
        <v>441</v>
      </c>
      <c r="F217" s="3">
        <v>1</v>
      </c>
      <c r="G217" s="3">
        <v>1</v>
      </c>
      <c r="H217" s="3">
        <v>1</v>
      </c>
      <c r="I217" s="3">
        <v>1</v>
      </c>
      <c r="J217" s="2"/>
      <c r="K217" s="2" t="s">
        <v>442</v>
      </c>
      <c r="L217" s="4">
        <v>30755</v>
      </c>
      <c r="M217" s="7">
        <f t="shared" ca="1" si="3"/>
        <v>35.202739726027396</v>
      </c>
      <c r="N217" s="7" t="str">
        <f ca="1">IFERROR(INDEX({"18-25";"26-35";"36-45";"46-55";"55-65"},MATCH($M217,{0;25;35;45;55})),"")</f>
        <v>36-45</v>
      </c>
      <c r="O217" s="2" t="s">
        <v>17</v>
      </c>
      <c r="P217" s="2" t="s">
        <v>22</v>
      </c>
      <c r="Q217" s="8">
        <v>105</v>
      </c>
      <c r="R217" s="14" t="str">
        <f>IFERROR(INDEX(btob,MATCH(Q217,atoa,0)),"")</f>
        <v>CHARGE CLIENTELE PART.1</v>
      </c>
    </row>
    <row r="218" spans="1:18" s="1" customFormat="1" ht="8.25">
      <c r="A218" s="2" t="s">
        <v>14</v>
      </c>
      <c r="B218" s="23" t="str">
        <f>IFERROR(INDEX(cl!B:B,MATCH(D218,cl!A:A,0)),"")</f>
        <v>BDC</v>
      </c>
      <c r="C218" s="2"/>
      <c r="D218" s="8">
        <v>54200</v>
      </c>
      <c r="E218" s="2" t="s">
        <v>443</v>
      </c>
      <c r="F218" s="3">
        <v>1</v>
      </c>
      <c r="G218" s="3">
        <v>1</v>
      </c>
      <c r="H218" s="3">
        <v>1</v>
      </c>
      <c r="I218" s="3">
        <v>1</v>
      </c>
      <c r="J218" s="2"/>
      <c r="K218" s="2" t="s">
        <v>444</v>
      </c>
      <c r="L218" s="4">
        <v>33858</v>
      </c>
      <c r="M218" s="7">
        <f t="shared" ca="1" si="3"/>
        <v>26.701369863013699</v>
      </c>
      <c r="N218" s="7" t="str">
        <f ca="1">IFERROR(INDEX({"18-25";"26-35";"36-45";"46-55";"55-65"},MATCH($M218,{0;25;35;45;55})),"")</f>
        <v>26-35</v>
      </c>
      <c r="O218" s="2" t="s">
        <v>21</v>
      </c>
      <c r="P218" s="2" t="s">
        <v>22</v>
      </c>
      <c r="Q218" s="8">
        <v>103</v>
      </c>
      <c r="R218" s="14" t="str">
        <f>IFERROR(INDEX(btob,MATCH(Q218,atoa,0)),"")</f>
        <v>CONSEILLER CLIENT. PART.</v>
      </c>
    </row>
    <row r="219" spans="1:18" s="1" customFormat="1" ht="8.25">
      <c r="A219" s="2" t="s">
        <v>14</v>
      </c>
      <c r="B219" s="23" t="str">
        <f>IFERROR(INDEX(cl!B:B,MATCH(D219,cl!A:A,0)),"")</f>
        <v>BDC</v>
      </c>
      <c r="C219" s="2"/>
      <c r="D219" s="8">
        <v>54200</v>
      </c>
      <c r="E219" s="2" t="s">
        <v>445</v>
      </c>
      <c r="F219" s="3">
        <v>1</v>
      </c>
      <c r="G219" s="3">
        <v>1</v>
      </c>
      <c r="H219" s="3">
        <v>1</v>
      </c>
      <c r="I219" s="3">
        <v>1</v>
      </c>
      <c r="J219" s="2"/>
      <c r="K219" s="2" t="s">
        <v>446</v>
      </c>
      <c r="L219" s="4">
        <v>34222</v>
      </c>
      <c r="M219" s="7">
        <f t="shared" ca="1" si="3"/>
        <v>25.704109589041096</v>
      </c>
      <c r="N219" s="7" t="str">
        <f ca="1">IFERROR(INDEX({"18-25";"26-35";"36-45";"46-55";"55-65"},MATCH($M219,{0;25;35;45;55})),"")</f>
        <v>26-35</v>
      </c>
      <c r="O219" s="2" t="s">
        <v>21</v>
      </c>
      <c r="P219" s="2" t="s">
        <v>22</v>
      </c>
      <c r="Q219" s="8">
        <v>103</v>
      </c>
      <c r="R219" s="14" t="str">
        <f>IFERROR(INDEX(btob,MATCH(Q219,atoa,0)),"")</f>
        <v>CONSEILLER CLIENT. PART.</v>
      </c>
    </row>
    <row r="220" spans="1:18" s="1" customFormat="1" ht="8.25">
      <c r="A220" s="2" t="s">
        <v>14</v>
      </c>
      <c r="B220" s="23" t="str">
        <f>IFERROR(INDEX(cl!B:B,MATCH(D220,cl!A:A,0)),"")</f>
        <v>BDC</v>
      </c>
      <c r="C220" s="2"/>
      <c r="D220" s="8">
        <v>54200</v>
      </c>
      <c r="E220" s="2" t="s">
        <v>447</v>
      </c>
      <c r="F220" s="3">
        <v>1</v>
      </c>
      <c r="G220" s="3">
        <v>0</v>
      </c>
      <c r="H220" s="3"/>
      <c r="I220" s="3"/>
      <c r="J220" s="2" t="s">
        <v>105</v>
      </c>
      <c r="K220" s="2"/>
      <c r="L220" s="4"/>
      <c r="M220" s="7" t="str">
        <f t="shared" si="3"/>
        <v/>
      </c>
      <c r="N220" s="7" t="str">
        <f>IFERROR(INDEX({"18-25";"26-35";"36-45";"46-55";"55-65"},MATCH($M220,{0;25;35;45;55})),"")</f>
        <v/>
      </c>
      <c r="O220" s="2"/>
      <c r="P220" s="2"/>
      <c r="Q220" s="12"/>
      <c r="R220" s="14" t="str">
        <f>IFERROR(INDEX(btob,MATCH(Q220,atoa,0)),"")</f>
        <v/>
      </c>
    </row>
    <row r="221" spans="1:18" s="1" customFormat="1" ht="8.25">
      <c r="A221" s="2" t="s">
        <v>14</v>
      </c>
      <c r="B221" s="23" t="str">
        <f>IFERROR(INDEX(cl!B:B,MATCH(D221,cl!A:A,0)),"")</f>
        <v>BDC</v>
      </c>
      <c r="C221" s="2"/>
      <c r="D221" s="8">
        <v>54200</v>
      </c>
      <c r="E221" s="2" t="s">
        <v>448</v>
      </c>
      <c r="F221" s="3">
        <v>1</v>
      </c>
      <c r="G221" s="3">
        <v>1</v>
      </c>
      <c r="H221" s="3">
        <v>1</v>
      </c>
      <c r="I221" s="3">
        <v>1</v>
      </c>
      <c r="J221" s="2"/>
      <c r="K221" s="2" t="s">
        <v>449</v>
      </c>
      <c r="L221" s="4">
        <v>22030</v>
      </c>
      <c r="M221" s="7">
        <f t="shared" ca="1" si="3"/>
        <v>59.106849315068494</v>
      </c>
      <c r="N221" s="7" t="str">
        <f ca="1">IFERROR(INDEX({"18-25";"26-35";"36-45";"46-55";"55-65"},MATCH($M221,{0;25;35;45;55})),"")</f>
        <v>55-65</v>
      </c>
      <c r="O221" s="2" t="s">
        <v>17</v>
      </c>
      <c r="P221" s="2" t="s">
        <v>18</v>
      </c>
      <c r="Q221" s="8">
        <v>121</v>
      </c>
      <c r="R221" s="14" t="str">
        <f>IFERROR(INDEX(btob,MATCH(Q221,atoa,0)),"")</f>
        <v>DIRECTEUR DE CAISSE 4</v>
      </c>
    </row>
    <row r="222" spans="1:18" s="1" customFormat="1" ht="8.25">
      <c r="A222" s="2" t="s">
        <v>14</v>
      </c>
      <c r="B222" s="23" t="str">
        <f>IFERROR(INDEX(cl!B:B,MATCH(D222,cl!A:A,0)),"")</f>
        <v>BDC</v>
      </c>
      <c r="C222" s="2"/>
      <c r="D222" s="8">
        <v>54200</v>
      </c>
      <c r="E222" s="2" t="s">
        <v>450</v>
      </c>
      <c r="F222" s="3">
        <v>1</v>
      </c>
      <c r="G222" s="3">
        <v>1</v>
      </c>
      <c r="H222" s="3">
        <v>1</v>
      </c>
      <c r="I222" s="3">
        <v>1</v>
      </c>
      <c r="J222" s="2"/>
      <c r="K222" s="2" t="s">
        <v>451</v>
      </c>
      <c r="L222" s="4">
        <v>25539</v>
      </c>
      <c r="M222" s="7">
        <f t="shared" ca="1" si="3"/>
        <v>49.493150684931507</v>
      </c>
      <c r="N222" s="7" t="str">
        <f ca="1">IFERROR(INDEX({"18-25";"26-35";"36-45";"46-55";"55-65"},MATCH($M222,{0;25;35;45;55})),"")</f>
        <v>46-55</v>
      </c>
      <c r="O222" s="2" t="s">
        <v>21</v>
      </c>
      <c r="P222" s="2" t="s">
        <v>18</v>
      </c>
      <c r="Q222" s="8">
        <v>165</v>
      </c>
      <c r="R222" s="14" t="str">
        <f>IFERROR(INDEX(btob,MATCH(Q222,atoa,0)),"")</f>
        <v>CHARGE CLIENTELE PART.2</v>
      </c>
    </row>
    <row r="223" spans="1:18" s="1" customFormat="1" ht="8.25">
      <c r="A223" s="2" t="s">
        <v>14</v>
      </c>
      <c r="B223" s="23" t="str">
        <f>IFERROR(INDEX(cl!B:B,MATCH(D223,cl!A:A,0)),"")</f>
        <v>GIG</v>
      </c>
      <c r="C223" s="2"/>
      <c r="D223" s="8">
        <v>54300</v>
      </c>
      <c r="E223" s="2" t="s">
        <v>452</v>
      </c>
      <c r="F223" s="3">
        <v>1</v>
      </c>
      <c r="G223" s="3">
        <v>1</v>
      </c>
      <c r="H223" s="3">
        <v>1</v>
      </c>
      <c r="I223" s="3">
        <v>1</v>
      </c>
      <c r="J223" s="2"/>
      <c r="K223" s="2" t="s">
        <v>453</v>
      </c>
      <c r="L223" s="4">
        <v>33018</v>
      </c>
      <c r="M223" s="7">
        <f t="shared" ca="1" si="3"/>
        <v>29.002739726027396</v>
      </c>
      <c r="N223" s="7" t="str">
        <f ca="1">IFERROR(INDEX({"18-25";"26-35";"36-45";"46-55";"55-65"},MATCH($M223,{0;25;35;45;55})),"")</f>
        <v>26-35</v>
      </c>
      <c r="O223" s="2" t="s">
        <v>21</v>
      </c>
      <c r="P223" s="2" t="s">
        <v>22</v>
      </c>
      <c r="Q223" s="8">
        <v>103</v>
      </c>
      <c r="R223" s="14" t="str">
        <f>IFERROR(INDEX(btob,MATCH(Q223,atoa,0)),"")</f>
        <v>CONSEILLER CLIENT. PART.</v>
      </c>
    </row>
    <row r="224" spans="1:18" s="1" customFormat="1" ht="8.25">
      <c r="A224" s="2" t="s">
        <v>14</v>
      </c>
      <c r="B224" s="23" t="str">
        <f>IFERROR(INDEX(cl!B:B,MATCH(D224,cl!A:A,0)),"")</f>
        <v>GIG</v>
      </c>
      <c r="C224" s="2"/>
      <c r="D224" s="8">
        <v>54300</v>
      </c>
      <c r="E224" s="2" t="s">
        <v>454</v>
      </c>
      <c r="F224" s="3">
        <v>1</v>
      </c>
      <c r="G224" s="3">
        <v>1</v>
      </c>
      <c r="H224" s="3">
        <v>1</v>
      </c>
      <c r="I224" s="3">
        <v>1</v>
      </c>
      <c r="J224" s="2"/>
      <c r="K224" s="2" t="s">
        <v>455</v>
      </c>
      <c r="L224" s="4">
        <v>23301</v>
      </c>
      <c r="M224" s="7">
        <f t="shared" ca="1" si="3"/>
        <v>55.624657534246573</v>
      </c>
      <c r="N224" s="7" t="str">
        <f ca="1">IFERROR(INDEX({"18-25";"26-35";"36-45";"46-55";"55-65"},MATCH($M224,{0;25;35;45;55})),"")</f>
        <v>55-65</v>
      </c>
      <c r="O224" s="2" t="s">
        <v>17</v>
      </c>
      <c r="P224" s="2" t="s">
        <v>18</v>
      </c>
      <c r="Q224" s="8">
        <v>117</v>
      </c>
      <c r="R224" s="14" t="str">
        <f>IFERROR(INDEX(btob,MATCH(Q224,atoa,0)),"")</f>
        <v>DIRECTEUR DE CAISSE 2</v>
      </c>
    </row>
    <row r="225" spans="1:18" s="1" customFormat="1" ht="8.25">
      <c r="A225" s="2" t="s">
        <v>14</v>
      </c>
      <c r="B225" s="23" t="str">
        <f>IFERROR(INDEX(cl!B:B,MATCH(D225,cl!A:A,0)),"")</f>
        <v>GIG</v>
      </c>
      <c r="C225" s="2"/>
      <c r="D225" s="8">
        <v>54300</v>
      </c>
      <c r="E225" s="2" t="s">
        <v>456</v>
      </c>
      <c r="F225" s="3">
        <v>1</v>
      </c>
      <c r="G225" s="3">
        <v>1</v>
      </c>
      <c r="H225" s="3">
        <v>1</v>
      </c>
      <c r="I225" s="3">
        <v>1</v>
      </c>
      <c r="J225" s="2"/>
      <c r="K225" s="2" t="s">
        <v>457</v>
      </c>
      <c r="L225" s="4">
        <v>28570</v>
      </c>
      <c r="M225" s="7">
        <f t="shared" ca="1" si="3"/>
        <v>41.18904109589041</v>
      </c>
      <c r="N225" s="7" t="str">
        <f ca="1">IFERROR(INDEX({"18-25";"26-35";"36-45";"46-55";"55-65"},MATCH($M225,{0;25;35;45;55})),"")</f>
        <v>36-45</v>
      </c>
      <c r="O225" s="2" t="s">
        <v>21</v>
      </c>
      <c r="P225" s="2" t="s">
        <v>22</v>
      </c>
      <c r="Q225" s="8">
        <v>105</v>
      </c>
      <c r="R225" s="14" t="str">
        <f>IFERROR(INDEX(btob,MATCH(Q225,atoa,0)),"")</f>
        <v>CHARGE CLIENTELE PART.1</v>
      </c>
    </row>
    <row r="226" spans="1:18" s="1" customFormat="1" ht="8.25">
      <c r="A226" s="2" t="s">
        <v>14</v>
      </c>
      <c r="B226" s="23" t="str">
        <f>IFERROR(INDEX(cl!B:B,MATCH(D226,cl!A:A,0)),"")</f>
        <v>GIG</v>
      </c>
      <c r="C226" s="2"/>
      <c r="D226" s="8">
        <v>54300</v>
      </c>
      <c r="E226" s="2" t="s">
        <v>458</v>
      </c>
      <c r="F226" s="3">
        <v>1</v>
      </c>
      <c r="G226" s="3">
        <v>1</v>
      </c>
      <c r="H226" s="3">
        <v>1</v>
      </c>
      <c r="I226" s="3">
        <v>1</v>
      </c>
      <c r="J226" s="2"/>
      <c r="K226" s="2" t="s">
        <v>459</v>
      </c>
      <c r="L226" s="4">
        <v>31393</v>
      </c>
      <c r="M226" s="7">
        <f t="shared" ca="1" si="3"/>
        <v>33.454794520547942</v>
      </c>
      <c r="N226" s="7" t="str">
        <f ca="1">IFERROR(INDEX({"18-25";"26-35";"36-45";"46-55";"55-65"},MATCH($M226,{0;25;35;45;55})),"")</f>
        <v>26-35</v>
      </c>
      <c r="O226" s="2" t="s">
        <v>21</v>
      </c>
      <c r="P226" s="2" t="s">
        <v>22</v>
      </c>
      <c r="Q226" s="8">
        <v>105</v>
      </c>
      <c r="R226" s="14" t="str">
        <f>IFERROR(INDEX(btob,MATCH(Q226,atoa,0)),"")</f>
        <v>CHARGE CLIENTELE PART.1</v>
      </c>
    </row>
    <row r="227" spans="1:18" s="1" customFormat="1" ht="8.25">
      <c r="A227" s="2" t="s">
        <v>14</v>
      </c>
      <c r="B227" s="23" t="str">
        <f>IFERROR(INDEX(cl!B:B,MATCH(D227,cl!A:A,0)),"")</f>
        <v>GIG</v>
      </c>
      <c r="C227" s="2"/>
      <c r="D227" s="8">
        <v>54300</v>
      </c>
      <c r="E227" s="2" t="s">
        <v>460</v>
      </c>
      <c r="F227" s="3">
        <v>1</v>
      </c>
      <c r="G227" s="3">
        <v>1</v>
      </c>
      <c r="H227" s="3">
        <v>1</v>
      </c>
      <c r="I227" s="3">
        <v>1</v>
      </c>
      <c r="J227" s="2"/>
      <c r="K227" s="2" t="s">
        <v>461</v>
      </c>
      <c r="L227" s="4">
        <v>24802</v>
      </c>
      <c r="M227" s="7">
        <f t="shared" ca="1" si="3"/>
        <v>51.512328767123286</v>
      </c>
      <c r="N227" s="7" t="str">
        <f ca="1">IFERROR(INDEX({"18-25";"26-35";"36-45";"46-55";"55-65"},MATCH($M227,{0;25;35;45;55})),"")</f>
        <v>46-55</v>
      </c>
      <c r="O227" s="2" t="s">
        <v>21</v>
      </c>
      <c r="P227" s="2" t="s">
        <v>18</v>
      </c>
      <c r="Q227" s="8">
        <v>165</v>
      </c>
      <c r="R227" s="14" t="str">
        <f>IFERROR(INDEX(btob,MATCH(Q227,atoa,0)),"")</f>
        <v>CHARGE CLIENTELE PART.2</v>
      </c>
    </row>
    <row r="228" spans="1:18" s="1" customFormat="1" ht="8.25">
      <c r="A228" s="2" t="s">
        <v>14</v>
      </c>
      <c r="B228" s="23" t="str">
        <f>IFERROR(INDEX(cl!B:B,MATCH(D228,cl!A:A,0)),"")</f>
        <v>GIG</v>
      </c>
      <c r="C228" s="2"/>
      <c r="D228" s="8">
        <v>54300</v>
      </c>
      <c r="E228" s="2" t="s">
        <v>462</v>
      </c>
      <c r="F228" s="3">
        <v>1</v>
      </c>
      <c r="G228" s="3">
        <v>1</v>
      </c>
      <c r="H228" s="3">
        <v>0.88570000000000004</v>
      </c>
      <c r="I228" s="3">
        <v>0.88570000000000004</v>
      </c>
      <c r="J228" s="2" t="s">
        <v>42</v>
      </c>
      <c r="K228" s="2" t="s">
        <v>463</v>
      </c>
      <c r="L228" s="4">
        <v>27721</v>
      </c>
      <c r="M228" s="7">
        <f t="shared" ca="1" si="3"/>
        <v>43.515068493150686</v>
      </c>
      <c r="N228" s="7" t="str">
        <f ca="1">IFERROR(INDEX({"18-25";"26-35";"36-45";"46-55";"55-65"},MATCH($M228,{0;25;35;45;55})),"")</f>
        <v>36-45</v>
      </c>
      <c r="O228" s="2" t="s">
        <v>21</v>
      </c>
      <c r="P228" s="2" t="s">
        <v>18</v>
      </c>
      <c r="Q228" s="8">
        <v>180</v>
      </c>
      <c r="R228" s="14" t="str">
        <f>IFERROR(INDEX(btob,MATCH(Q228,atoa,0)),"")</f>
        <v>RESP.CLIENTELE PART.</v>
      </c>
    </row>
    <row r="229" spans="1:18" s="1" customFormat="1" ht="8.25">
      <c r="A229" s="2" t="s">
        <v>14</v>
      </c>
      <c r="B229" s="23" t="str">
        <f>IFERROR(INDEX(cl!B:B,MATCH(D229,cl!A:A,0)),"")</f>
        <v>GIG</v>
      </c>
      <c r="C229" s="2"/>
      <c r="D229" s="8">
        <v>54300</v>
      </c>
      <c r="E229" s="2" t="s">
        <v>464</v>
      </c>
      <c r="F229" s="3">
        <v>0</v>
      </c>
      <c r="G229" s="3">
        <v>1</v>
      </c>
      <c r="H229" s="3">
        <v>0.55000000000000004</v>
      </c>
      <c r="I229" s="3">
        <v>0.55000000000000004</v>
      </c>
      <c r="J229" s="2" t="s">
        <v>272</v>
      </c>
      <c r="K229" s="2" t="s">
        <v>465</v>
      </c>
      <c r="L229" s="4">
        <v>30004</v>
      </c>
      <c r="M229" s="7">
        <f t="shared" ca="1" si="3"/>
        <v>37.260273972602739</v>
      </c>
      <c r="N229" s="7" t="str">
        <f ca="1">IFERROR(INDEX({"18-25";"26-35";"36-45";"46-55";"55-65"},MATCH($M229,{0;25;35;45;55})),"")</f>
        <v>36-45</v>
      </c>
      <c r="O229" s="2" t="s">
        <v>21</v>
      </c>
      <c r="P229" s="2" t="s">
        <v>22</v>
      </c>
      <c r="Q229" s="8">
        <v>105</v>
      </c>
      <c r="R229" s="14" t="str">
        <f>IFERROR(INDEX(btob,MATCH(Q229,atoa,0)),"")</f>
        <v>CHARGE CLIENTELE PART.1</v>
      </c>
    </row>
    <row r="230" spans="1:18" s="1" customFormat="1" ht="8.25">
      <c r="A230" s="2" t="s">
        <v>14</v>
      </c>
      <c r="B230" s="23" t="str">
        <f>IFERROR(INDEX(cl!B:B,MATCH(D230,cl!A:A,0)),"")</f>
        <v>BRD</v>
      </c>
      <c r="C230" s="2"/>
      <c r="D230" s="8">
        <v>54400</v>
      </c>
      <c r="E230" s="2" t="s">
        <v>466</v>
      </c>
      <c r="F230" s="3">
        <v>1</v>
      </c>
      <c r="G230" s="3">
        <v>1</v>
      </c>
      <c r="H230" s="3">
        <v>1</v>
      </c>
      <c r="I230" s="3">
        <v>1</v>
      </c>
      <c r="J230" s="2"/>
      <c r="K230" s="2" t="s">
        <v>467</v>
      </c>
      <c r="L230" s="4">
        <v>32766</v>
      </c>
      <c r="M230" s="7">
        <f t="shared" ca="1" si="3"/>
        <v>29.693150684931506</v>
      </c>
      <c r="N230" s="7" t="str">
        <f ca="1">IFERROR(INDEX({"18-25";"26-35";"36-45";"46-55";"55-65"},MATCH($M230,{0;25;35;45;55})),"")</f>
        <v>26-35</v>
      </c>
      <c r="O230" s="2" t="s">
        <v>17</v>
      </c>
      <c r="P230" s="2" t="s">
        <v>22</v>
      </c>
      <c r="Q230" s="8">
        <v>105</v>
      </c>
      <c r="R230" s="14" t="str">
        <f>IFERROR(INDEX(btob,MATCH(Q230,atoa,0)),"")</f>
        <v>CHARGE CLIENTELE PART.1</v>
      </c>
    </row>
    <row r="231" spans="1:18" s="1" customFormat="1" ht="8.25">
      <c r="A231" s="2" t="s">
        <v>14</v>
      </c>
      <c r="B231" s="23" t="str">
        <f>IFERROR(INDEX(cl!B:B,MATCH(D231,cl!A:A,0)),"")</f>
        <v>BRD</v>
      </c>
      <c r="C231" s="2"/>
      <c r="D231" s="8">
        <v>54400</v>
      </c>
      <c r="E231" s="2" t="s">
        <v>468</v>
      </c>
      <c r="F231" s="3">
        <v>1</v>
      </c>
      <c r="G231" s="3">
        <v>1</v>
      </c>
      <c r="H231" s="3">
        <v>0.77849999999999997</v>
      </c>
      <c r="I231" s="3">
        <v>0.77849999999999997</v>
      </c>
      <c r="J231" s="2" t="s">
        <v>42</v>
      </c>
      <c r="K231" s="2" t="s">
        <v>469</v>
      </c>
      <c r="L231" s="4">
        <v>29408</v>
      </c>
      <c r="M231" s="7">
        <f t="shared" ca="1" si="3"/>
        <v>38.893150684931506</v>
      </c>
      <c r="N231" s="7" t="str">
        <f ca="1">IFERROR(INDEX({"18-25";"26-35";"36-45";"46-55";"55-65"},MATCH($M231,{0;25;35;45;55})),"")</f>
        <v>36-45</v>
      </c>
      <c r="O231" s="2" t="s">
        <v>21</v>
      </c>
      <c r="P231" s="2" t="s">
        <v>22</v>
      </c>
      <c r="Q231" s="8">
        <v>105</v>
      </c>
      <c r="R231" s="14" t="str">
        <f>IFERROR(INDEX(btob,MATCH(Q231,atoa,0)),"")</f>
        <v>CHARGE CLIENTELE PART.1</v>
      </c>
    </row>
    <row r="232" spans="1:18" s="1" customFormat="1" ht="8.25">
      <c r="A232" s="2" t="s">
        <v>14</v>
      </c>
      <c r="B232" s="23" t="str">
        <f>IFERROR(INDEX(cl!B:B,MATCH(D232,cl!A:A,0)),"")</f>
        <v>BRD</v>
      </c>
      <c r="C232" s="2"/>
      <c r="D232" s="8">
        <v>54400</v>
      </c>
      <c r="E232" s="2" t="s">
        <v>470</v>
      </c>
      <c r="F232" s="3">
        <v>1</v>
      </c>
      <c r="G232" s="3">
        <v>1</v>
      </c>
      <c r="H232" s="3">
        <v>1</v>
      </c>
      <c r="I232" s="3">
        <v>1</v>
      </c>
      <c r="J232" s="2"/>
      <c r="K232" s="2" t="s">
        <v>471</v>
      </c>
      <c r="L232" s="4">
        <v>29051</v>
      </c>
      <c r="M232" s="7">
        <f t="shared" ca="1" si="3"/>
        <v>39.871232876712327</v>
      </c>
      <c r="N232" s="7" t="str">
        <f ca="1">IFERROR(INDEX({"18-25";"26-35";"36-45";"46-55";"55-65"},MATCH($M232,{0;25;35;45;55})),"")</f>
        <v>36-45</v>
      </c>
      <c r="O232" s="2" t="s">
        <v>21</v>
      </c>
      <c r="P232" s="2" t="s">
        <v>18</v>
      </c>
      <c r="Q232" s="8">
        <v>112</v>
      </c>
      <c r="R232" s="14" t="str">
        <f>IFERROR(INDEX(btob,MATCH(Q232,atoa,0)),"")</f>
        <v>CHARGE D'ANIMATION 2</v>
      </c>
    </row>
    <row r="233" spans="1:18" s="1" customFormat="1" ht="8.25">
      <c r="A233" s="2" t="s">
        <v>14</v>
      </c>
      <c r="B233" s="23" t="str">
        <f>IFERROR(INDEX(cl!B:B,MATCH(D233,cl!A:A,0)),"")</f>
        <v>BRD</v>
      </c>
      <c r="C233" s="2"/>
      <c r="D233" s="8">
        <v>54400</v>
      </c>
      <c r="E233" s="2" t="s">
        <v>472</v>
      </c>
      <c r="F233" s="3">
        <v>1</v>
      </c>
      <c r="G233" s="3">
        <v>1</v>
      </c>
      <c r="H233" s="3">
        <v>1</v>
      </c>
      <c r="I233" s="3">
        <v>1</v>
      </c>
      <c r="J233" s="2"/>
      <c r="K233" s="2" t="s">
        <v>473</v>
      </c>
      <c r="L233" s="4">
        <v>29488</v>
      </c>
      <c r="M233" s="7">
        <f t="shared" ca="1" si="3"/>
        <v>38.673972602739724</v>
      </c>
      <c r="N233" s="7" t="str">
        <f ca="1">IFERROR(INDEX({"18-25";"26-35";"36-45";"46-55";"55-65"},MATCH($M233,{0;25;35;45;55})),"")</f>
        <v>36-45</v>
      </c>
      <c r="O233" s="2" t="s">
        <v>21</v>
      </c>
      <c r="P233" s="2" t="s">
        <v>22</v>
      </c>
      <c r="Q233" s="8">
        <v>105</v>
      </c>
      <c r="R233" s="14" t="str">
        <f>IFERROR(INDEX(btob,MATCH(Q233,atoa,0)),"")</f>
        <v>CHARGE CLIENTELE PART.1</v>
      </c>
    </row>
    <row r="234" spans="1:18" s="1" customFormat="1" ht="8.25">
      <c r="A234" s="2" t="s">
        <v>14</v>
      </c>
      <c r="B234" s="23" t="str">
        <f>IFERROR(INDEX(cl!B:B,MATCH(D234,cl!A:A,0)),"")</f>
        <v>BRD</v>
      </c>
      <c r="C234" s="2"/>
      <c r="D234" s="8">
        <v>54400</v>
      </c>
      <c r="E234" s="2" t="s">
        <v>474</v>
      </c>
      <c r="F234" s="3">
        <v>1</v>
      </c>
      <c r="G234" s="3">
        <v>1</v>
      </c>
      <c r="H234" s="3">
        <v>1</v>
      </c>
      <c r="I234" s="3">
        <v>1</v>
      </c>
      <c r="J234" s="2"/>
      <c r="K234" s="2" t="s">
        <v>475</v>
      </c>
      <c r="L234" s="4">
        <v>33653</v>
      </c>
      <c r="M234" s="7">
        <f t="shared" ca="1" si="3"/>
        <v>27.263013698630136</v>
      </c>
      <c r="N234" s="7" t="str">
        <f ca="1">IFERROR(INDEX({"18-25";"26-35";"36-45";"46-55";"55-65"},MATCH($M234,{0;25;35;45;55})),"")</f>
        <v>26-35</v>
      </c>
      <c r="O234" s="2" t="s">
        <v>21</v>
      </c>
      <c r="P234" s="2" t="s">
        <v>22</v>
      </c>
      <c r="Q234" s="8">
        <v>103</v>
      </c>
      <c r="R234" s="14" t="str">
        <f>IFERROR(INDEX(btob,MATCH(Q234,atoa,0)),"")</f>
        <v>CONSEILLER CLIENT. PART.</v>
      </c>
    </row>
    <row r="235" spans="1:18" s="1" customFormat="1" ht="8.25">
      <c r="A235" s="2" t="s">
        <v>14</v>
      </c>
      <c r="B235" s="23" t="str">
        <f>IFERROR(INDEX(cl!B:B,MATCH(D235,cl!A:A,0)),"")</f>
        <v>BRD</v>
      </c>
      <c r="C235" s="2"/>
      <c r="D235" s="8">
        <v>54400</v>
      </c>
      <c r="E235" s="2" t="s">
        <v>476</v>
      </c>
      <c r="F235" s="3">
        <v>1</v>
      </c>
      <c r="G235" s="3">
        <v>1</v>
      </c>
      <c r="H235" s="3">
        <v>1</v>
      </c>
      <c r="I235" s="3">
        <v>1</v>
      </c>
      <c r="J235" s="2"/>
      <c r="K235" s="2" t="s">
        <v>477</v>
      </c>
      <c r="L235" s="4">
        <v>26667</v>
      </c>
      <c r="M235" s="7">
        <f t="shared" ca="1" si="3"/>
        <v>46.402739726027399</v>
      </c>
      <c r="N235" s="7" t="str">
        <f ca="1">IFERROR(INDEX({"18-25";"26-35";"36-45";"46-55";"55-65"},MATCH($M235,{0;25;35;45;55})),"")</f>
        <v>46-55</v>
      </c>
      <c r="O235" s="2" t="s">
        <v>17</v>
      </c>
      <c r="P235" s="2" t="s">
        <v>18</v>
      </c>
      <c r="Q235" s="8">
        <v>119</v>
      </c>
      <c r="R235" s="14" t="str">
        <f>IFERROR(INDEX(btob,MATCH(Q235,atoa,0)),"")</f>
        <v>DIRECTEUR DE CAISSE 3</v>
      </c>
    </row>
    <row r="236" spans="1:18" s="1" customFormat="1" ht="8.25">
      <c r="A236" s="2" t="s">
        <v>14</v>
      </c>
      <c r="B236" s="23" t="str">
        <f>IFERROR(INDEX(cl!B:B,MATCH(D236,cl!A:A,0)),"")</f>
        <v>BRD</v>
      </c>
      <c r="C236" s="2"/>
      <c r="D236" s="8">
        <v>54400</v>
      </c>
      <c r="E236" s="2" t="s">
        <v>478</v>
      </c>
      <c r="F236" s="3">
        <v>1</v>
      </c>
      <c r="G236" s="3">
        <v>1</v>
      </c>
      <c r="H236" s="3">
        <v>1</v>
      </c>
      <c r="I236" s="3">
        <v>1</v>
      </c>
      <c r="J236" s="2"/>
      <c r="K236" s="2" t="s">
        <v>479</v>
      </c>
      <c r="L236" s="4">
        <v>31940</v>
      </c>
      <c r="M236" s="7">
        <f t="shared" ca="1" si="3"/>
        <v>31.956164383561642</v>
      </c>
      <c r="N236" s="7" t="str">
        <f ca="1">IFERROR(INDEX({"18-25";"26-35";"36-45";"46-55";"55-65"},MATCH($M236,{0;25;35;45;55})),"")</f>
        <v>26-35</v>
      </c>
      <c r="O236" s="2" t="s">
        <v>17</v>
      </c>
      <c r="P236" s="2" t="s">
        <v>22</v>
      </c>
      <c r="Q236" s="8">
        <v>105</v>
      </c>
      <c r="R236" s="14" t="str">
        <f>IFERROR(INDEX(btob,MATCH(Q236,atoa,0)),"")</f>
        <v>CHARGE CLIENTELE PART.1</v>
      </c>
    </row>
    <row r="237" spans="1:18" s="1" customFormat="1" ht="8.25">
      <c r="A237" s="2" t="s">
        <v>14</v>
      </c>
      <c r="B237" s="23" t="str">
        <f>IFERROR(INDEX(cl!B:B,MATCH(D237,cl!A:A,0)),"")</f>
        <v>BRD</v>
      </c>
      <c r="C237" s="2"/>
      <c r="D237" s="8">
        <v>54400</v>
      </c>
      <c r="E237" s="2" t="s">
        <v>480</v>
      </c>
      <c r="F237" s="3">
        <v>1</v>
      </c>
      <c r="G237" s="3">
        <v>1</v>
      </c>
      <c r="H237" s="3">
        <v>1</v>
      </c>
      <c r="I237" s="3">
        <v>1</v>
      </c>
      <c r="J237" s="2"/>
      <c r="K237" s="2" t="s">
        <v>481</v>
      </c>
      <c r="L237" s="4">
        <v>25126</v>
      </c>
      <c r="M237" s="7">
        <f t="shared" ca="1" si="3"/>
        <v>50.624657534246573</v>
      </c>
      <c r="N237" s="7" t="str">
        <f ca="1">IFERROR(INDEX({"18-25";"26-35";"36-45";"46-55";"55-65"},MATCH($M237,{0;25;35;45;55})),"")</f>
        <v>46-55</v>
      </c>
      <c r="O237" s="2" t="s">
        <v>21</v>
      </c>
      <c r="P237" s="2" t="s">
        <v>18</v>
      </c>
      <c r="Q237" s="8">
        <v>180</v>
      </c>
      <c r="R237" s="14" t="str">
        <f>IFERROR(INDEX(btob,MATCH(Q237,atoa,0)),"")</f>
        <v>RESP.CLIENTELE PART.</v>
      </c>
    </row>
    <row r="238" spans="1:18" s="1" customFormat="1" ht="8.25">
      <c r="A238" s="2" t="s">
        <v>14</v>
      </c>
      <c r="B238" s="23" t="str">
        <f>IFERROR(INDEX(cl!B:B,MATCH(D238,cl!A:A,0)),"")</f>
        <v>BRD</v>
      </c>
      <c r="C238" s="2"/>
      <c r="D238" s="8">
        <v>54400</v>
      </c>
      <c r="E238" s="2" t="s">
        <v>482</v>
      </c>
      <c r="F238" s="3">
        <v>1</v>
      </c>
      <c r="G238" s="3">
        <v>1</v>
      </c>
      <c r="H238" s="3">
        <v>1</v>
      </c>
      <c r="I238" s="3">
        <v>1</v>
      </c>
      <c r="J238" s="2"/>
      <c r="K238" s="2" t="s">
        <v>483</v>
      </c>
      <c r="L238" s="4">
        <v>26355</v>
      </c>
      <c r="M238" s="7">
        <f t="shared" ca="1" si="3"/>
        <v>47.257534246575339</v>
      </c>
      <c r="N238" s="7" t="str">
        <f ca="1">IFERROR(INDEX({"18-25";"26-35";"36-45";"46-55";"55-65"},MATCH($M238,{0;25;35;45;55})),"")</f>
        <v>46-55</v>
      </c>
      <c r="O238" s="2" t="s">
        <v>21</v>
      </c>
      <c r="P238" s="2" t="s">
        <v>18</v>
      </c>
      <c r="Q238" s="8">
        <v>140</v>
      </c>
      <c r="R238" s="14" t="str">
        <f>IFERROR(INDEX(btob,MATCH(Q238,atoa,0)),"")</f>
        <v>RESPONSABLE DE BUREAU</v>
      </c>
    </row>
    <row r="239" spans="1:18" s="1" customFormat="1" ht="8.25">
      <c r="A239" s="2" t="s">
        <v>14</v>
      </c>
      <c r="B239" s="23" t="str">
        <f>IFERROR(INDEX(cl!B:B,MATCH(D239,cl!A:A,0)),"")</f>
        <v>BDC</v>
      </c>
      <c r="C239" s="2"/>
      <c r="D239" s="8">
        <v>54500</v>
      </c>
      <c r="E239" s="2" t="s">
        <v>484</v>
      </c>
      <c r="F239" s="3">
        <v>1</v>
      </c>
      <c r="G239" s="3">
        <v>1</v>
      </c>
      <c r="H239" s="3">
        <v>1</v>
      </c>
      <c r="I239" s="3">
        <v>1</v>
      </c>
      <c r="J239" s="2"/>
      <c r="K239" s="2" t="s">
        <v>485</v>
      </c>
      <c r="L239" s="4">
        <v>33753</v>
      </c>
      <c r="M239" s="7">
        <f t="shared" ca="1" si="3"/>
        <v>26.989041095890411</v>
      </c>
      <c r="N239" s="7" t="str">
        <f ca="1">IFERROR(INDEX({"18-25";"26-35";"36-45";"46-55";"55-65"},MATCH($M239,{0;25;35;45;55})),"")</f>
        <v>26-35</v>
      </c>
      <c r="O239" s="2" t="s">
        <v>17</v>
      </c>
      <c r="P239" s="2" t="s">
        <v>22</v>
      </c>
      <c r="Q239" s="8">
        <v>105</v>
      </c>
      <c r="R239" s="14" t="str">
        <f>IFERROR(INDEX(btob,MATCH(Q239,atoa,0)),"")</f>
        <v>CHARGE CLIENTELE PART.1</v>
      </c>
    </row>
    <row r="240" spans="1:18" s="1" customFormat="1" ht="8.25">
      <c r="A240" s="2" t="s">
        <v>14</v>
      </c>
      <c r="B240" s="23" t="str">
        <f>IFERROR(INDEX(cl!B:B,MATCH(D240,cl!A:A,0)),"")</f>
        <v>BDC</v>
      </c>
      <c r="C240" s="2"/>
      <c r="D240" s="8">
        <v>54500</v>
      </c>
      <c r="E240" s="2" t="s">
        <v>486</v>
      </c>
      <c r="F240" s="3">
        <v>1</v>
      </c>
      <c r="G240" s="3">
        <v>1</v>
      </c>
      <c r="H240" s="3">
        <v>1</v>
      </c>
      <c r="I240" s="3">
        <v>1</v>
      </c>
      <c r="J240" s="2"/>
      <c r="K240" s="2" t="s">
        <v>487</v>
      </c>
      <c r="L240" s="4">
        <v>34456</v>
      </c>
      <c r="M240" s="7">
        <f t="shared" ca="1" si="3"/>
        <v>25.063013698630137</v>
      </c>
      <c r="N240" s="7" t="str">
        <f ca="1">IFERROR(INDEX({"18-25";"26-35";"36-45";"46-55";"55-65"},MATCH($M240,{0;25;35;45;55})),"")</f>
        <v>26-35</v>
      </c>
      <c r="O240" s="2" t="s">
        <v>21</v>
      </c>
      <c r="P240" s="2" t="s">
        <v>22</v>
      </c>
      <c r="Q240" s="8">
        <v>105</v>
      </c>
      <c r="R240" s="14" t="str">
        <f>IFERROR(INDEX(btob,MATCH(Q240,atoa,0)),"")</f>
        <v>CHARGE CLIENTELE PART.1</v>
      </c>
    </row>
    <row r="241" spans="1:18" s="1" customFormat="1" ht="8.25">
      <c r="A241" s="2" t="s">
        <v>14</v>
      </c>
      <c r="B241" s="23" t="str">
        <f>IFERROR(INDEX(cl!B:B,MATCH(D241,cl!A:A,0)),"")</f>
        <v>BDC</v>
      </c>
      <c r="C241" s="2"/>
      <c r="D241" s="8">
        <v>54500</v>
      </c>
      <c r="E241" s="2" t="s">
        <v>488</v>
      </c>
      <c r="F241" s="3">
        <v>1</v>
      </c>
      <c r="G241" s="3">
        <v>1</v>
      </c>
      <c r="H241" s="3">
        <v>1</v>
      </c>
      <c r="I241" s="3">
        <v>1</v>
      </c>
      <c r="J241" s="2"/>
      <c r="K241" s="2" t="s">
        <v>489</v>
      </c>
      <c r="L241" s="4">
        <v>29288</v>
      </c>
      <c r="M241" s="7">
        <f t="shared" ca="1" si="3"/>
        <v>39.221917808219175</v>
      </c>
      <c r="N241" s="7" t="str">
        <f ca="1">IFERROR(INDEX({"18-25";"26-35";"36-45";"46-55";"55-65"},MATCH($M241,{0;25;35;45;55})),"")</f>
        <v>36-45</v>
      </c>
      <c r="O241" s="2" t="s">
        <v>21</v>
      </c>
      <c r="P241" s="2" t="s">
        <v>22</v>
      </c>
      <c r="Q241" s="8">
        <v>112</v>
      </c>
      <c r="R241" s="14" t="str">
        <f>IFERROR(INDEX(btob,MATCH(Q241,atoa,0)),"")</f>
        <v>CHARGE D'ANIMATION 2</v>
      </c>
    </row>
    <row r="242" spans="1:18" s="1" customFormat="1" ht="8.25">
      <c r="A242" s="2" t="s">
        <v>14</v>
      </c>
      <c r="B242" s="23" t="str">
        <f>IFERROR(INDEX(cl!B:B,MATCH(D242,cl!A:A,0)),"")</f>
        <v>BDC</v>
      </c>
      <c r="C242" s="2"/>
      <c r="D242" s="8">
        <v>54500</v>
      </c>
      <c r="E242" s="2" t="s">
        <v>490</v>
      </c>
      <c r="F242" s="3">
        <v>1</v>
      </c>
      <c r="G242" s="3">
        <v>1</v>
      </c>
      <c r="H242" s="3">
        <v>1</v>
      </c>
      <c r="I242" s="3">
        <v>1</v>
      </c>
      <c r="J242" s="2"/>
      <c r="K242" s="2" t="s">
        <v>491</v>
      </c>
      <c r="L242" s="4">
        <v>28302</v>
      </c>
      <c r="M242" s="7">
        <f t="shared" ca="1" si="3"/>
        <v>41.923287671232877</v>
      </c>
      <c r="N242" s="7" t="str">
        <f ca="1">IFERROR(INDEX({"18-25";"26-35";"36-45";"46-55";"55-65"},MATCH($M242,{0;25;35;45;55})),"")</f>
        <v>36-45</v>
      </c>
      <c r="O242" s="2" t="s">
        <v>21</v>
      </c>
      <c r="P242" s="2" t="s">
        <v>22</v>
      </c>
      <c r="Q242" s="8">
        <v>105</v>
      </c>
      <c r="R242" s="14" t="str">
        <f>IFERROR(INDEX(btob,MATCH(Q242,atoa,0)),"")</f>
        <v>CHARGE CLIENTELE PART.1</v>
      </c>
    </row>
    <row r="243" spans="1:18" s="1" customFormat="1" ht="8.25">
      <c r="A243" s="2" t="s">
        <v>14</v>
      </c>
      <c r="B243" s="23" t="str">
        <f>IFERROR(INDEX(cl!B:B,MATCH(D243,cl!A:A,0)),"")</f>
        <v>BDC</v>
      </c>
      <c r="C243" s="2"/>
      <c r="D243" s="8">
        <v>54500</v>
      </c>
      <c r="E243" s="2" t="s">
        <v>492</v>
      </c>
      <c r="F243" s="3">
        <v>1</v>
      </c>
      <c r="G243" s="3">
        <v>1</v>
      </c>
      <c r="H243" s="3">
        <v>1</v>
      </c>
      <c r="I243" s="3">
        <v>1</v>
      </c>
      <c r="J243" s="2"/>
      <c r="K243" s="2" t="s">
        <v>493</v>
      </c>
      <c r="L243" s="4">
        <v>25438</v>
      </c>
      <c r="M243" s="7">
        <f t="shared" ca="1" si="3"/>
        <v>49.769863013698632</v>
      </c>
      <c r="N243" s="7" t="str">
        <f ca="1">IFERROR(INDEX({"18-25";"26-35";"36-45";"46-55";"55-65"},MATCH($M243,{0;25;35;45;55})),"")</f>
        <v>46-55</v>
      </c>
      <c r="O243" s="2" t="s">
        <v>21</v>
      </c>
      <c r="P243" s="2" t="s">
        <v>18</v>
      </c>
      <c r="Q243" s="8">
        <v>165</v>
      </c>
      <c r="R243" s="14" t="str">
        <f>IFERROR(INDEX(btob,MATCH(Q243,atoa,0)),"")</f>
        <v>CHARGE CLIENTELE PART.2</v>
      </c>
    </row>
    <row r="244" spans="1:18" s="1" customFormat="1" ht="8.25">
      <c r="A244" s="2" t="s">
        <v>14</v>
      </c>
      <c r="B244" s="23" t="str">
        <f>IFERROR(INDEX(cl!B:B,MATCH(D244,cl!A:A,0)),"")</f>
        <v>BDC</v>
      </c>
      <c r="C244" s="2"/>
      <c r="D244" s="8">
        <v>54500</v>
      </c>
      <c r="E244" s="2" t="s">
        <v>494</v>
      </c>
      <c r="F244" s="3">
        <v>1</v>
      </c>
      <c r="G244" s="3">
        <v>1</v>
      </c>
      <c r="H244" s="3">
        <v>1</v>
      </c>
      <c r="I244" s="3">
        <v>1</v>
      </c>
      <c r="J244" s="2"/>
      <c r="K244" s="2" t="s">
        <v>495</v>
      </c>
      <c r="L244" s="4">
        <v>26030</v>
      </c>
      <c r="M244" s="7">
        <f t="shared" ca="1" si="3"/>
        <v>48.147945205479452</v>
      </c>
      <c r="N244" s="7" t="str">
        <f ca="1">IFERROR(INDEX({"18-25";"26-35";"36-45";"46-55";"55-65"},MATCH($M244,{0;25;35;45;55})),"")</f>
        <v>46-55</v>
      </c>
      <c r="O244" s="2" t="s">
        <v>17</v>
      </c>
      <c r="P244" s="2" t="s">
        <v>18</v>
      </c>
      <c r="Q244" s="8">
        <v>119</v>
      </c>
      <c r="R244" s="14" t="str">
        <f>IFERROR(INDEX(btob,MATCH(Q244,atoa,0)),"")</f>
        <v>DIRECTEUR DE CAISSE 3</v>
      </c>
    </row>
    <row r="245" spans="1:18" s="1" customFormat="1" ht="8.25">
      <c r="A245" s="2" t="s">
        <v>14</v>
      </c>
      <c r="B245" s="23" t="str">
        <f>IFERROR(INDEX(cl!B:B,MATCH(D245,cl!A:A,0)),"")</f>
        <v>BDC</v>
      </c>
      <c r="C245" s="2"/>
      <c r="D245" s="8">
        <v>54500</v>
      </c>
      <c r="E245" s="2" t="s">
        <v>496</v>
      </c>
      <c r="F245" s="3">
        <v>1</v>
      </c>
      <c r="G245" s="3">
        <v>1</v>
      </c>
      <c r="H245" s="3">
        <v>1</v>
      </c>
      <c r="I245" s="3">
        <v>1</v>
      </c>
      <c r="J245" s="2"/>
      <c r="K245" s="2" t="s">
        <v>497</v>
      </c>
      <c r="L245" s="4">
        <v>31146</v>
      </c>
      <c r="M245" s="7">
        <f t="shared" ca="1" si="3"/>
        <v>34.131506849315066</v>
      </c>
      <c r="N245" s="7" t="str">
        <f ca="1">IFERROR(INDEX({"18-25";"26-35";"36-45";"46-55";"55-65"},MATCH($M245,{0;25;35;45;55})),"")</f>
        <v>26-35</v>
      </c>
      <c r="O245" s="2" t="s">
        <v>21</v>
      </c>
      <c r="P245" s="2" t="s">
        <v>22</v>
      </c>
      <c r="Q245" s="8">
        <v>103</v>
      </c>
      <c r="R245" s="14" t="str">
        <f>IFERROR(INDEX(btob,MATCH(Q245,atoa,0)),"")</f>
        <v>CONSEILLER CLIENT. PART.</v>
      </c>
    </row>
    <row r="246" spans="1:18" s="1" customFormat="1" ht="8.25">
      <c r="A246" s="2" t="s">
        <v>14</v>
      </c>
      <c r="B246" s="23" t="str">
        <f>IFERROR(INDEX(cl!B:B,MATCH(D246,cl!A:A,0)),"")</f>
        <v>BDC</v>
      </c>
      <c r="C246" s="2"/>
      <c r="D246" s="8">
        <v>54500</v>
      </c>
      <c r="E246" s="2" t="s">
        <v>496</v>
      </c>
      <c r="F246" s="3">
        <v>0</v>
      </c>
      <c r="G246" s="3">
        <v>1</v>
      </c>
      <c r="H246" s="3">
        <v>1</v>
      </c>
      <c r="I246" s="3">
        <v>1</v>
      </c>
      <c r="J246" s="2" t="s">
        <v>272</v>
      </c>
      <c r="K246" s="2" t="s">
        <v>498</v>
      </c>
      <c r="L246" s="4">
        <v>30023</v>
      </c>
      <c r="M246" s="7">
        <f t="shared" ca="1" si="3"/>
        <v>37.208219178082189</v>
      </c>
      <c r="N246" s="7" t="str">
        <f ca="1">IFERROR(INDEX({"18-25";"26-35";"36-45";"46-55";"55-65"},MATCH($M246,{0;25;35;45;55})),"")</f>
        <v>36-45</v>
      </c>
      <c r="O246" s="2" t="s">
        <v>21</v>
      </c>
      <c r="P246" s="2" t="s">
        <v>22</v>
      </c>
      <c r="Q246" s="8">
        <v>105</v>
      </c>
      <c r="R246" s="14" t="str">
        <f>IFERROR(INDEX(btob,MATCH(Q246,atoa,0)),"")</f>
        <v>CHARGE CLIENTELE PART.1</v>
      </c>
    </row>
    <row r="247" spans="1:18" s="1" customFormat="1" ht="8.25">
      <c r="A247" s="2" t="s">
        <v>14</v>
      </c>
      <c r="B247" s="23" t="str">
        <f>IFERROR(INDEX(cl!B:B,MATCH(D247,cl!A:A,0)),"")</f>
        <v>BDC</v>
      </c>
      <c r="C247" s="2"/>
      <c r="D247" s="8">
        <v>54500</v>
      </c>
      <c r="E247" s="2" t="s">
        <v>499</v>
      </c>
      <c r="F247" s="3">
        <v>1</v>
      </c>
      <c r="G247" s="3">
        <v>1</v>
      </c>
      <c r="H247" s="3">
        <v>1</v>
      </c>
      <c r="I247" s="3">
        <v>1</v>
      </c>
      <c r="J247" s="2"/>
      <c r="K247" s="2" t="s">
        <v>500</v>
      </c>
      <c r="L247" s="4">
        <v>31161</v>
      </c>
      <c r="M247" s="7">
        <f t="shared" ca="1" si="3"/>
        <v>34.090410958904108</v>
      </c>
      <c r="N247" s="7" t="str">
        <f ca="1">IFERROR(INDEX({"18-25";"26-35";"36-45";"46-55";"55-65"},MATCH($M247,{0;25;35;45;55})),"")</f>
        <v>26-35</v>
      </c>
      <c r="O247" s="2" t="s">
        <v>21</v>
      </c>
      <c r="P247" s="2" t="s">
        <v>22</v>
      </c>
      <c r="Q247" s="8">
        <v>105</v>
      </c>
      <c r="R247" s="14" t="str">
        <f>IFERROR(INDEX(btob,MATCH(Q247,atoa,0)),"")</f>
        <v>CHARGE CLIENTELE PART.1</v>
      </c>
    </row>
    <row r="248" spans="1:18" s="1" customFormat="1" ht="8.25">
      <c r="A248" s="2" t="s">
        <v>14</v>
      </c>
      <c r="B248" s="23" t="str">
        <f>IFERROR(INDEX(cl!B:B,MATCH(D248,cl!A:A,0)),"")</f>
        <v>BRD</v>
      </c>
      <c r="C248" s="2"/>
      <c r="D248" s="8">
        <v>54600</v>
      </c>
      <c r="E248" s="2" t="s">
        <v>501</v>
      </c>
      <c r="F248" s="3">
        <v>1</v>
      </c>
      <c r="G248" s="3">
        <v>1</v>
      </c>
      <c r="H248" s="3">
        <v>1</v>
      </c>
      <c r="I248" s="3">
        <v>1</v>
      </c>
      <c r="J248" s="2"/>
      <c r="K248" s="2" t="s">
        <v>502</v>
      </c>
      <c r="L248" s="4">
        <v>28362</v>
      </c>
      <c r="M248" s="7">
        <f t="shared" ca="1" si="3"/>
        <v>41.758904109589039</v>
      </c>
      <c r="N248" s="7" t="str">
        <f ca="1">IFERROR(INDEX({"18-25";"26-35";"36-45";"46-55";"55-65"},MATCH($M248,{0;25;35;45;55})),"")</f>
        <v>36-45</v>
      </c>
      <c r="O248" s="2" t="s">
        <v>21</v>
      </c>
      <c r="P248" s="2" t="s">
        <v>18</v>
      </c>
      <c r="Q248" s="8">
        <v>116</v>
      </c>
      <c r="R248" s="14" t="str">
        <f>IFERROR(INDEX(btob,MATCH(Q248,atoa,0)),"")</f>
        <v>CHARGE D'ANIMATION 3</v>
      </c>
    </row>
    <row r="249" spans="1:18" s="1" customFormat="1" ht="8.25">
      <c r="A249" s="2" t="s">
        <v>14</v>
      </c>
      <c r="B249" s="23" t="str">
        <f>IFERROR(INDEX(cl!B:B,MATCH(D249,cl!A:A,0)),"")</f>
        <v>BRD</v>
      </c>
      <c r="C249" s="2"/>
      <c r="D249" s="8">
        <v>54600</v>
      </c>
      <c r="E249" s="2" t="s">
        <v>503</v>
      </c>
      <c r="F249" s="3">
        <v>1</v>
      </c>
      <c r="G249" s="3">
        <v>1</v>
      </c>
      <c r="H249" s="3">
        <v>1</v>
      </c>
      <c r="I249" s="3">
        <v>1</v>
      </c>
      <c r="J249" s="2"/>
      <c r="K249" s="2" t="s">
        <v>504</v>
      </c>
      <c r="L249" s="4">
        <v>27037</v>
      </c>
      <c r="M249" s="7">
        <f t="shared" ca="1" si="3"/>
        <v>45.389041095890413</v>
      </c>
      <c r="N249" s="7" t="str">
        <f ca="1">IFERROR(INDEX({"18-25";"26-35";"36-45";"46-55";"55-65"},MATCH($M249,{0;25;35;45;55})),"")</f>
        <v>46-55</v>
      </c>
      <c r="O249" s="2" t="s">
        <v>17</v>
      </c>
      <c r="P249" s="2" t="s">
        <v>18</v>
      </c>
      <c r="Q249" s="8">
        <v>121</v>
      </c>
      <c r="R249" s="14" t="str">
        <f>IFERROR(INDEX(btob,MATCH(Q249,atoa,0)),"")</f>
        <v>DIRECTEUR DE CAISSE 4</v>
      </c>
    </row>
    <row r="250" spans="1:18" s="1" customFormat="1" ht="8.25">
      <c r="A250" s="2" t="s">
        <v>14</v>
      </c>
      <c r="B250" s="23" t="str">
        <f>IFERROR(INDEX(cl!B:B,MATCH(D250,cl!A:A,0)),"")</f>
        <v>BRD</v>
      </c>
      <c r="C250" s="2"/>
      <c r="D250" s="8">
        <v>54600</v>
      </c>
      <c r="E250" s="2" t="s">
        <v>505</v>
      </c>
      <c r="F250" s="3">
        <v>1</v>
      </c>
      <c r="G250" s="3">
        <v>1</v>
      </c>
      <c r="H250" s="3">
        <v>0.77849999999999997</v>
      </c>
      <c r="I250" s="3">
        <v>0.77849999999999997</v>
      </c>
      <c r="J250" s="2" t="s">
        <v>42</v>
      </c>
      <c r="K250" s="2" t="s">
        <v>506</v>
      </c>
      <c r="L250" s="4">
        <v>29091</v>
      </c>
      <c r="M250" s="7">
        <f t="shared" ca="1" si="3"/>
        <v>39.761643835616439</v>
      </c>
      <c r="N250" s="7" t="str">
        <f ca="1">IFERROR(INDEX({"18-25";"26-35";"36-45";"46-55";"55-65"},MATCH($M250,{0;25;35;45;55})),"")</f>
        <v>36-45</v>
      </c>
      <c r="O250" s="2" t="s">
        <v>21</v>
      </c>
      <c r="P250" s="2" t="s">
        <v>18</v>
      </c>
      <c r="Q250" s="8">
        <v>180</v>
      </c>
      <c r="R250" s="14" t="str">
        <f>IFERROR(INDEX(btob,MATCH(Q250,atoa,0)),"")</f>
        <v>RESP.CLIENTELE PART.</v>
      </c>
    </row>
    <row r="251" spans="1:18" s="1" customFormat="1" ht="8.25">
      <c r="A251" s="2" t="s">
        <v>14</v>
      </c>
      <c r="B251" s="23" t="str">
        <f>IFERROR(INDEX(cl!B:B,MATCH(D251,cl!A:A,0)),"")</f>
        <v>BRD</v>
      </c>
      <c r="C251" s="2"/>
      <c r="D251" s="8">
        <v>54600</v>
      </c>
      <c r="E251" s="2" t="s">
        <v>507</v>
      </c>
      <c r="F251" s="3">
        <v>1</v>
      </c>
      <c r="G251" s="3">
        <v>1</v>
      </c>
      <c r="H251" s="3">
        <v>1</v>
      </c>
      <c r="I251" s="3">
        <v>1</v>
      </c>
      <c r="J251" s="2"/>
      <c r="K251" s="2" t="s">
        <v>508</v>
      </c>
      <c r="L251" s="4">
        <v>31646</v>
      </c>
      <c r="M251" s="7">
        <f t="shared" ca="1" si="3"/>
        <v>32.761643835616439</v>
      </c>
      <c r="N251" s="7" t="str">
        <f ca="1">IFERROR(INDEX({"18-25";"26-35";"36-45";"46-55";"55-65"},MATCH($M251,{0;25;35;45;55})),"")</f>
        <v>26-35</v>
      </c>
      <c r="O251" s="2" t="s">
        <v>21</v>
      </c>
      <c r="P251" s="2" t="s">
        <v>22</v>
      </c>
      <c r="Q251" s="8">
        <v>165</v>
      </c>
      <c r="R251" s="14" t="str">
        <f>IFERROR(INDEX(btob,MATCH(Q251,atoa,0)),"")</f>
        <v>CHARGE CLIENTELE PART.2</v>
      </c>
    </row>
    <row r="252" spans="1:18" s="1" customFormat="1" ht="8.25">
      <c r="A252" s="2" t="s">
        <v>14</v>
      </c>
      <c r="B252" s="23" t="str">
        <f>IFERROR(INDEX(cl!B:B,MATCH(D252,cl!A:A,0)),"")</f>
        <v>BRD</v>
      </c>
      <c r="C252" s="2"/>
      <c r="D252" s="8">
        <v>54600</v>
      </c>
      <c r="E252" s="2" t="s">
        <v>509</v>
      </c>
      <c r="F252" s="3">
        <v>1</v>
      </c>
      <c r="G252" s="3">
        <v>1</v>
      </c>
      <c r="H252" s="3">
        <v>1</v>
      </c>
      <c r="I252" s="3">
        <v>1</v>
      </c>
      <c r="J252" s="2"/>
      <c r="K252" s="2" t="s">
        <v>510</v>
      </c>
      <c r="L252" s="4">
        <v>34727</v>
      </c>
      <c r="M252" s="7">
        <f t="shared" ca="1" si="3"/>
        <v>24.32054794520548</v>
      </c>
      <c r="N252" s="7" t="str">
        <f ca="1">IFERROR(INDEX({"18-25";"26-35";"36-45";"46-55";"55-65"},MATCH($M252,{0;25;35;45;55})),"")</f>
        <v>18-25</v>
      </c>
      <c r="O252" s="2" t="s">
        <v>21</v>
      </c>
      <c r="P252" s="2" t="s">
        <v>22</v>
      </c>
      <c r="Q252" s="8">
        <v>103</v>
      </c>
      <c r="R252" s="14" t="str">
        <f>IFERROR(INDEX(btob,MATCH(Q252,atoa,0)),"")</f>
        <v>CONSEILLER CLIENT. PART.</v>
      </c>
    </row>
    <row r="253" spans="1:18" s="1" customFormat="1" ht="8.25">
      <c r="A253" s="2" t="s">
        <v>14</v>
      </c>
      <c r="B253" s="23" t="str">
        <f>IFERROR(INDEX(cl!B:B,MATCH(D253,cl!A:A,0)),"")</f>
        <v>BRD</v>
      </c>
      <c r="C253" s="2"/>
      <c r="D253" s="8">
        <v>54600</v>
      </c>
      <c r="E253" s="2" t="s">
        <v>511</v>
      </c>
      <c r="F253" s="3">
        <v>1</v>
      </c>
      <c r="G253" s="3">
        <v>1</v>
      </c>
      <c r="H253" s="3">
        <v>1</v>
      </c>
      <c r="I253" s="3">
        <v>1</v>
      </c>
      <c r="J253" s="2"/>
      <c r="K253" s="2" t="s">
        <v>512</v>
      </c>
      <c r="L253" s="4">
        <v>26853</v>
      </c>
      <c r="M253" s="7">
        <f t="shared" ca="1" si="3"/>
        <v>45.893150684931506</v>
      </c>
      <c r="N253" s="7" t="str">
        <f ca="1">IFERROR(INDEX({"18-25";"26-35";"36-45";"46-55";"55-65"},MATCH($M253,{0;25;35;45;55})),"")</f>
        <v>46-55</v>
      </c>
      <c r="O253" s="2" t="s">
        <v>17</v>
      </c>
      <c r="P253" s="2" t="s">
        <v>22</v>
      </c>
      <c r="Q253" s="8">
        <v>165</v>
      </c>
      <c r="R253" s="14" t="str">
        <f>IFERROR(INDEX(btob,MATCH(Q253,atoa,0)),"")</f>
        <v>CHARGE CLIENTELE PART.2</v>
      </c>
    </row>
    <row r="254" spans="1:18" s="1" customFormat="1" ht="8.25">
      <c r="A254" s="2" t="s">
        <v>14</v>
      </c>
      <c r="B254" s="23" t="str">
        <f>IFERROR(INDEX(cl!B:B,MATCH(D254,cl!A:A,0)),"")</f>
        <v>BRD</v>
      </c>
      <c r="C254" s="2"/>
      <c r="D254" s="8">
        <v>54600</v>
      </c>
      <c r="E254" s="2" t="s">
        <v>513</v>
      </c>
      <c r="F254" s="3">
        <v>1</v>
      </c>
      <c r="G254" s="3">
        <v>1</v>
      </c>
      <c r="H254" s="3">
        <v>1</v>
      </c>
      <c r="I254" s="3">
        <v>1</v>
      </c>
      <c r="J254" s="2"/>
      <c r="K254" s="2" t="s">
        <v>514</v>
      </c>
      <c r="L254" s="4">
        <v>32380</v>
      </c>
      <c r="M254" s="7">
        <f t="shared" ca="1" si="3"/>
        <v>30.75068493150685</v>
      </c>
      <c r="N254" s="7" t="str">
        <f ca="1">IFERROR(INDEX({"18-25";"26-35";"36-45";"46-55";"55-65"},MATCH($M254,{0;25;35;45;55})),"")</f>
        <v>26-35</v>
      </c>
      <c r="O254" s="2" t="s">
        <v>21</v>
      </c>
      <c r="P254" s="2" t="s">
        <v>22</v>
      </c>
      <c r="Q254" s="8">
        <v>105</v>
      </c>
      <c r="R254" s="14" t="str">
        <f>IFERROR(INDEX(btob,MATCH(Q254,atoa,0)),"")</f>
        <v>CHARGE CLIENTELE PART.1</v>
      </c>
    </row>
    <row r="255" spans="1:18" s="1" customFormat="1" ht="8.25">
      <c r="A255" s="2" t="s">
        <v>14</v>
      </c>
      <c r="B255" s="23" t="str">
        <f>IFERROR(INDEX(cl!B:B,MATCH(D255,cl!A:A,0)),"")</f>
        <v>BRD</v>
      </c>
      <c r="C255" s="2"/>
      <c r="D255" s="8">
        <v>54600</v>
      </c>
      <c r="E255" s="2" t="s">
        <v>515</v>
      </c>
      <c r="F255" s="3">
        <v>1</v>
      </c>
      <c r="G255" s="3">
        <v>1</v>
      </c>
      <c r="H255" s="3">
        <v>1</v>
      </c>
      <c r="I255" s="3">
        <v>1</v>
      </c>
      <c r="J255" s="2"/>
      <c r="K255" s="2" t="s">
        <v>516</v>
      </c>
      <c r="L255" s="4">
        <v>28961</v>
      </c>
      <c r="M255" s="7">
        <f t="shared" ca="1" si="3"/>
        <v>40.11780821917808</v>
      </c>
      <c r="N255" s="7" t="str">
        <f ca="1">IFERROR(INDEX({"18-25";"26-35";"36-45";"46-55";"55-65"},MATCH($M255,{0;25;35;45;55})),"")</f>
        <v>36-45</v>
      </c>
      <c r="O255" s="2" t="s">
        <v>17</v>
      </c>
      <c r="P255" s="2" t="s">
        <v>22</v>
      </c>
      <c r="Q255" s="8">
        <v>105</v>
      </c>
      <c r="R255" s="14" t="str">
        <f>IFERROR(INDEX(btob,MATCH(Q255,atoa,0)),"")</f>
        <v>CHARGE CLIENTELE PART.1</v>
      </c>
    </row>
    <row r="256" spans="1:18" s="1" customFormat="1" ht="8.25">
      <c r="A256" s="2" t="s">
        <v>14</v>
      </c>
      <c r="B256" s="23" t="str">
        <f>IFERROR(INDEX(cl!B:B,MATCH(D256,cl!A:A,0)),"")</f>
        <v>BRD</v>
      </c>
      <c r="C256" s="2"/>
      <c r="D256" s="8">
        <v>54600</v>
      </c>
      <c r="E256" s="2" t="s">
        <v>517</v>
      </c>
      <c r="F256" s="3">
        <v>1</v>
      </c>
      <c r="G256" s="3">
        <v>1</v>
      </c>
      <c r="H256" s="3">
        <v>1</v>
      </c>
      <c r="I256" s="3">
        <v>1</v>
      </c>
      <c r="J256" s="2"/>
      <c r="K256" s="2" t="s">
        <v>518</v>
      </c>
      <c r="L256" s="4">
        <v>32912</v>
      </c>
      <c r="M256" s="7">
        <f t="shared" ca="1" si="3"/>
        <v>29.293150684931508</v>
      </c>
      <c r="N256" s="7" t="str">
        <f ca="1">IFERROR(INDEX({"18-25";"26-35";"36-45";"46-55";"55-65"},MATCH($M256,{0;25;35;45;55})),"")</f>
        <v>26-35</v>
      </c>
      <c r="O256" s="2" t="s">
        <v>21</v>
      </c>
      <c r="P256" s="2" t="s">
        <v>22</v>
      </c>
      <c r="Q256" s="8">
        <v>105</v>
      </c>
      <c r="R256" s="14" t="str">
        <f>IFERROR(INDEX(btob,MATCH(Q256,atoa,0)),"")</f>
        <v>CHARGE CLIENTELE PART.1</v>
      </c>
    </row>
    <row r="257" spans="1:18" s="1" customFormat="1" ht="8.25">
      <c r="A257" s="2" t="s">
        <v>14</v>
      </c>
      <c r="B257" s="23" t="str">
        <f>IFERROR(INDEX(cl!B:B,MATCH(D257,cl!A:A,0)),"")</f>
        <v>BRD</v>
      </c>
      <c r="C257" s="2"/>
      <c r="D257" s="8">
        <v>54700</v>
      </c>
      <c r="E257" s="2" t="s">
        <v>519</v>
      </c>
      <c r="F257" s="3">
        <v>1</v>
      </c>
      <c r="G257" s="3">
        <v>1</v>
      </c>
      <c r="H257" s="3">
        <v>1</v>
      </c>
      <c r="I257" s="3">
        <v>1</v>
      </c>
      <c r="J257" s="2"/>
      <c r="K257" s="2" t="s">
        <v>520</v>
      </c>
      <c r="L257" s="4">
        <v>24268</v>
      </c>
      <c r="M257" s="7">
        <f t="shared" ca="1" si="3"/>
        <v>52.975342465753428</v>
      </c>
      <c r="N257" s="7" t="str">
        <f ca="1">IFERROR(INDEX({"18-25";"26-35";"36-45";"46-55";"55-65"},MATCH($M257,{0;25;35;45;55})),"")</f>
        <v>46-55</v>
      </c>
      <c r="O257" s="2" t="s">
        <v>17</v>
      </c>
      <c r="P257" s="2" t="s">
        <v>18</v>
      </c>
      <c r="Q257" s="8">
        <v>180</v>
      </c>
      <c r="R257" s="14" t="str">
        <f>IFERROR(INDEX(btob,MATCH(Q257,atoa,0)),"")</f>
        <v>RESP.CLIENTELE PART.</v>
      </c>
    </row>
    <row r="258" spans="1:18" s="1" customFormat="1" ht="8.25">
      <c r="A258" s="2" t="s">
        <v>14</v>
      </c>
      <c r="B258" s="23" t="str">
        <f>IFERROR(INDEX(cl!B:B,MATCH(D258,cl!A:A,0)),"")</f>
        <v>BRD</v>
      </c>
      <c r="C258" s="2"/>
      <c r="D258" s="8">
        <v>54700</v>
      </c>
      <c r="E258" s="2" t="s">
        <v>521</v>
      </c>
      <c r="F258" s="3">
        <v>1</v>
      </c>
      <c r="G258" s="3">
        <v>0</v>
      </c>
      <c r="H258" s="3"/>
      <c r="I258" s="3"/>
      <c r="J258" s="2" t="s">
        <v>105</v>
      </c>
      <c r="K258" s="2"/>
      <c r="L258" s="4"/>
      <c r="M258" s="7" t="str">
        <f t="shared" ref="M258:M321" si="4">IF($L258="","",DATEDIF($L258,$S$1,"d")/365)</f>
        <v/>
      </c>
      <c r="N258" s="7" t="str">
        <f>IFERROR(INDEX({"18-25";"26-35";"36-45";"46-55";"55-65"},MATCH($M258,{0;25;35;45;55})),"")</f>
        <v/>
      </c>
      <c r="O258" s="2"/>
      <c r="P258" s="2"/>
      <c r="Q258" s="12"/>
      <c r="R258" s="14" t="str">
        <f>IFERROR(INDEX(btob,MATCH(Q258,atoa,0)),"")</f>
        <v/>
      </c>
    </row>
    <row r="259" spans="1:18" s="1" customFormat="1" ht="8.25">
      <c r="A259" s="2" t="s">
        <v>14</v>
      </c>
      <c r="B259" s="23" t="str">
        <f>IFERROR(INDEX(cl!B:B,MATCH(D259,cl!A:A,0)),"")</f>
        <v>BRD</v>
      </c>
      <c r="C259" s="2"/>
      <c r="D259" s="8">
        <v>54700</v>
      </c>
      <c r="E259" s="2" t="s">
        <v>522</v>
      </c>
      <c r="F259" s="3">
        <v>1</v>
      </c>
      <c r="G259" s="3">
        <v>1</v>
      </c>
      <c r="H259" s="3">
        <v>1</v>
      </c>
      <c r="I259" s="3">
        <v>1</v>
      </c>
      <c r="J259" s="2"/>
      <c r="K259" s="2" t="s">
        <v>523</v>
      </c>
      <c r="L259" s="4">
        <v>24246</v>
      </c>
      <c r="M259" s="7">
        <f t="shared" ca="1" si="4"/>
        <v>53.035616438356165</v>
      </c>
      <c r="N259" s="7" t="str">
        <f ca="1">IFERROR(INDEX({"18-25";"26-35";"36-45";"46-55";"55-65"},MATCH($M259,{0;25;35;45;55})),"")</f>
        <v>46-55</v>
      </c>
      <c r="O259" s="2" t="s">
        <v>17</v>
      </c>
      <c r="P259" s="2" t="s">
        <v>18</v>
      </c>
      <c r="Q259" s="8">
        <v>116</v>
      </c>
      <c r="R259" s="14" t="str">
        <f>IFERROR(INDEX(btob,MATCH(Q259,atoa,0)),"")</f>
        <v>CHARGE D'ANIMATION 3</v>
      </c>
    </row>
    <row r="260" spans="1:18" s="1" customFormat="1" ht="8.25">
      <c r="A260" s="2" t="s">
        <v>14</v>
      </c>
      <c r="B260" s="23" t="str">
        <f>IFERROR(INDEX(cl!B:B,MATCH(D260,cl!A:A,0)),"")</f>
        <v>BRD</v>
      </c>
      <c r="C260" s="2"/>
      <c r="D260" s="8">
        <v>54700</v>
      </c>
      <c r="E260" s="2" t="s">
        <v>524</v>
      </c>
      <c r="F260" s="3">
        <v>1</v>
      </c>
      <c r="G260" s="3">
        <v>1</v>
      </c>
      <c r="H260" s="3">
        <v>1</v>
      </c>
      <c r="I260" s="3">
        <v>1</v>
      </c>
      <c r="J260" s="2"/>
      <c r="K260" s="2" t="s">
        <v>525</v>
      </c>
      <c r="L260" s="4">
        <v>30825</v>
      </c>
      <c r="M260" s="7">
        <f t="shared" ca="1" si="4"/>
        <v>35.010958904109586</v>
      </c>
      <c r="N260" s="7" t="str">
        <f ca="1">IFERROR(INDEX({"18-25";"26-35";"36-45";"46-55";"55-65"},MATCH($M260,{0;25;35;45;55})),"")</f>
        <v>36-45</v>
      </c>
      <c r="O260" s="2" t="s">
        <v>21</v>
      </c>
      <c r="P260" s="2" t="s">
        <v>22</v>
      </c>
      <c r="Q260" s="8">
        <v>105</v>
      </c>
      <c r="R260" s="14" t="str">
        <f>IFERROR(INDEX(btob,MATCH(Q260,atoa,0)),"")</f>
        <v>CHARGE CLIENTELE PART.1</v>
      </c>
    </row>
    <row r="261" spans="1:18" s="1" customFormat="1" ht="8.25">
      <c r="A261" s="2" t="s">
        <v>14</v>
      </c>
      <c r="B261" s="23" t="str">
        <f>IFERROR(INDEX(cl!B:B,MATCH(D261,cl!A:A,0)),"")</f>
        <v>BRD</v>
      </c>
      <c r="C261" s="2"/>
      <c r="D261" s="8">
        <v>54700</v>
      </c>
      <c r="E261" s="2" t="s">
        <v>526</v>
      </c>
      <c r="F261" s="3">
        <v>1</v>
      </c>
      <c r="G261" s="3">
        <v>1</v>
      </c>
      <c r="H261" s="3">
        <v>1</v>
      </c>
      <c r="I261" s="3">
        <v>1</v>
      </c>
      <c r="J261" s="2"/>
      <c r="K261" s="2" t="s">
        <v>527</v>
      </c>
      <c r="L261" s="4">
        <v>24189</v>
      </c>
      <c r="M261" s="7">
        <f t="shared" ca="1" si="4"/>
        <v>53.19178082191781</v>
      </c>
      <c r="N261" s="7" t="str">
        <f ca="1">IFERROR(INDEX({"18-25";"26-35";"36-45";"46-55";"55-65"},MATCH($M261,{0;25;35;45;55})),"")</f>
        <v>46-55</v>
      </c>
      <c r="O261" s="2" t="s">
        <v>17</v>
      </c>
      <c r="P261" s="2" t="s">
        <v>18</v>
      </c>
      <c r="Q261" s="8">
        <v>119</v>
      </c>
      <c r="R261" s="14" t="str">
        <f>IFERROR(INDEX(btob,MATCH(Q261,atoa,0)),"")</f>
        <v>DIRECTEUR DE CAISSE 3</v>
      </c>
    </row>
    <row r="262" spans="1:18" s="1" customFormat="1" ht="8.25">
      <c r="A262" s="2" t="s">
        <v>14</v>
      </c>
      <c r="B262" s="23" t="str">
        <f>IFERROR(INDEX(cl!B:B,MATCH(D262,cl!A:A,0)),"")</f>
        <v>BRD</v>
      </c>
      <c r="C262" s="2"/>
      <c r="D262" s="8">
        <v>54700</v>
      </c>
      <c r="E262" s="2" t="s">
        <v>528</v>
      </c>
      <c r="F262" s="3">
        <v>1</v>
      </c>
      <c r="G262" s="3">
        <v>1</v>
      </c>
      <c r="H262" s="3">
        <v>1</v>
      </c>
      <c r="I262" s="3">
        <v>1</v>
      </c>
      <c r="J262" s="2"/>
      <c r="K262" s="2" t="s">
        <v>529</v>
      </c>
      <c r="L262" s="4">
        <v>33320</v>
      </c>
      <c r="M262" s="7">
        <f t="shared" ca="1" si="4"/>
        <v>28.175342465753424</v>
      </c>
      <c r="N262" s="7" t="str">
        <f ca="1">IFERROR(INDEX({"18-25";"26-35";"36-45";"46-55";"55-65"},MATCH($M262,{0;25;35;45;55})),"")</f>
        <v>26-35</v>
      </c>
      <c r="O262" s="2" t="s">
        <v>21</v>
      </c>
      <c r="P262" s="2" t="s">
        <v>22</v>
      </c>
      <c r="Q262" s="8">
        <v>103</v>
      </c>
      <c r="R262" s="14" t="str">
        <f>IFERROR(INDEX(btob,MATCH(Q262,atoa,0)),"")</f>
        <v>CONSEILLER CLIENT. PART.</v>
      </c>
    </row>
    <row r="263" spans="1:18" s="1" customFormat="1" ht="8.25">
      <c r="A263" s="2" t="s">
        <v>14</v>
      </c>
      <c r="B263" s="23" t="str">
        <f>IFERROR(INDEX(cl!B:B,MATCH(D263,cl!A:A,0)),"")</f>
        <v>BRD</v>
      </c>
      <c r="C263" s="2"/>
      <c r="D263" s="8">
        <v>54700</v>
      </c>
      <c r="E263" s="2" t="s">
        <v>530</v>
      </c>
      <c r="F263" s="3">
        <v>1</v>
      </c>
      <c r="G263" s="3">
        <v>1</v>
      </c>
      <c r="H263" s="3">
        <v>1</v>
      </c>
      <c r="I263" s="3">
        <v>1</v>
      </c>
      <c r="J263" s="2"/>
      <c r="K263" s="2" t="s">
        <v>531</v>
      </c>
      <c r="L263" s="4">
        <v>24376</v>
      </c>
      <c r="M263" s="7">
        <f t="shared" ca="1" si="4"/>
        <v>52.679452054794524</v>
      </c>
      <c r="N263" s="7" t="str">
        <f ca="1">IFERROR(INDEX({"18-25";"26-35";"36-45";"46-55";"55-65"},MATCH($M263,{0;25;35;45;55})),"")</f>
        <v>46-55</v>
      </c>
      <c r="O263" s="2" t="s">
        <v>17</v>
      </c>
      <c r="P263" s="2" t="s">
        <v>18</v>
      </c>
      <c r="Q263" s="8">
        <v>180</v>
      </c>
      <c r="R263" s="14" t="str">
        <f>IFERROR(INDEX(btob,MATCH(Q263,atoa,0)),"")</f>
        <v>RESP.CLIENTELE PART.</v>
      </c>
    </row>
    <row r="264" spans="1:18" s="1" customFormat="1" ht="8.25">
      <c r="A264" s="2" t="s">
        <v>14</v>
      </c>
      <c r="B264" s="23" t="str">
        <f>IFERROR(INDEX(cl!B:B,MATCH(D264,cl!A:A,0)),"")</f>
        <v>BRD</v>
      </c>
      <c r="C264" s="2"/>
      <c r="D264" s="8">
        <v>54700</v>
      </c>
      <c r="E264" s="2" t="s">
        <v>532</v>
      </c>
      <c r="F264" s="3">
        <v>1</v>
      </c>
      <c r="G264" s="3">
        <v>1</v>
      </c>
      <c r="H264" s="3">
        <v>1</v>
      </c>
      <c r="I264" s="3">
        <v>1</v>
      </c>
      <c r="J264" s="2"/>
      <c r="K264" s="2" t="s">
        <v>533</v>
      </c>
      <c r="L264" s="4">
        <v>27689</v>
      </c>
      <c r="M264" s="7">
        <f t="shared" ca="1" si="4"/>
        <v>43.602739726027394</v>
      </c>
      <c r="N264" s="7" t="str">
        <f ca="1">IFERROR(INDEX({"18-25";"26-35";"36-45";"46-55";"55-65"},MATCH($M264,{0;25;35;45;55})),"")</f>
        <v>36-45</v>
      </c>
      <c r="O264" s="2" t="s">
        <v>21</v>
      </c>
      <c r="P264" s="2" t="s">
        <v>18</v>
      </c>
      <c r="Q264" s="8">
        <v>165</v>
      </c>
      <c r="R264" s="14" t="str">
        <f>IFERROR(INDEX(btob,MATCH(Q264,atoa,0)),"")</f>
        <v>CHARGE CLIENTELE PART.2</v>
      </c>
    </row>
    <row r="265" spans="1:18" s="1" customFormat="1" ht="8.25">
      <c r="A265" s="2" t="s">
        <v>14</v>
      </c>
      <c r="B265" s="23" t="str">
        <f>IFERROR(INDEX(cl!B:B,MATCH(D265,cl!A:A,0)),"")</f>
        <v>BRD</v>
      </c>
      <c r="C265" s="2"/>
      <c r="D265" s="8">
        <v>54700</v>
      </c>
      <c r="E265" s="2" t="s">
        <v>534</v>
      </c>
      <c r="F265" s="3">
        <v>0</v>
      </c>
      <c r="G265" s="3">
        <v>1</v>
      </c>
      <c r="H265" s="3">
        <v>1</v>
      </c>
      <c r="I265" s="3">
        <v>1</v>
      </c>
      <c r="J265" s="2" t="s">
        <v>272</v>
      </c>
      <c r="K265" s="2" t="s">
        <v>535</v>
      </c>
      <c r="L265" s="4">
        <v>31628</v>
      </c>
      <c r="M265" s="7">
        <f t="shared" ca="1" si="4"/>
        <v>32.81095890410959</v>
      </c>
      <c r="N265" s="7" t="str">
        <f ca="1">IFERROR(INDEX({"18-25";"26-35";"36-45";"46-55";"55-65"},MATCH($M265,{0;25;35;45;55})),"")</f>
        <v>26-35</v>
      </c>
      <c r="O265" s="2" t="s">
        <v>21</v>
      </c>
      <c r="P265" s="2" t="s">
        <v>18</v>
      </c>
      <c r="Q265" s="8">
        <v>165</v>
      </c>
      <c r="R265" s="14" t="str">
        <f>IFERROR(INDEX(btob,MATCH(Q265,atoa,0)),"")</f>
        <v>CHARGE CLIENTELE PART.2</v>
      </c>
    </row>
    <row r="266" spans="1:18" s="1" customFormat="1" ht="8.25">
      <c r="A266" s="2" t="s">
        <v>14</v>
      </c>
      <c r="B266" s="23" t="str">
        <f>IFERROR(INDEX(cl!B:B,MATCH(D266,cl!A:A,0)),"")</f>
        <v>BRD</v>
      </c>
      <c r="C266" s="2"/>
      <c r="D266" s="8">
        <v>54800</v>
      </c>
      <c r="E266" s="2" t="s">
        <v>536</v>
      </c>
      <c r="F266" s="3">
        <v>1</v>
      </c>
      <c r="G266" s="3">
        <v>1</v>
      </c>
      <c r="H266" s="3">
        <v>0.77849999999999997</v>
      </c>
      <c r="I266" s="3">
        <v>0.77849999999999997</v>
      </c>
      <c r="J266" s="2" t="s">
        <v>42</v>
      </c>
      <c r="K266" s="2" t="s">
        <v>537</v>
      </c>
      <c r="L266" s="4">
        <v>30098</v>
      </c>
      <c r="M266" s="7">
        <f t="shared" ca="1" si="4"/>
        <v>37.0027397260274</v>
      </c>
      <c r="N266" s="7" t="str">
        <f ca="1">IFERROR(INDEX({"18-25";"26-35";"36-45";"46-55";"55-65"},MATCH($M266,{0;25;35;45;55})),"")</f>
        <v>36-45</v>
      </c>
      <c r="O266" s="2" t="s">
        <v>21</v>
      </c>
      <c r="P266" s="2" t="s">
        <v>22</v>
      </c>
      <c r="Q266" s="8">
        <v>105</v>
      </c>
      <c r="R266" s="14" t="str">
        <f>IFERROR(INDEX(btob,MATCH(Q266,atoa,0)),"")</f>
        <v>CHARGE CLIENTELE PART.1</v>
      </c>
    </row>
    <row r="267" spans="1:18" s="1" customFormat="1" ht="8.25">
      <c r="A267" s="2" t="s">
        <v>14</v>
      </c>
      <c r="B267" s="23" t="str">
        <f>IFERROR(INDEX(cl!B:B,MATCH(D267,cl!A:A,0)),"")</f>
        <v>BRD</v>
      </c>
      <c r="C267" s="2"/>
      <c r="D267" s="8">
        <v>54800</v>
      </c>
      <c r="E267" s="2" t="s">
        <v>538</v>
      </c>
      <c r="F267" s="3">
        <v>1</v>
      </c>
      <c r="G267" s="3">
        <v>1</v>
      </c>
      <c r="H267" s="3">
        <v>1</v>
      </c>
      <c r="I267" s="3">
        <v>1</v>
      </c>
      <c r="J267" s="2"/>
      <c r="K267" s="2" t="s">
        <v>539</v>
      </c>
      <c r="L267" s="4">
        <v>33330</v>
      </c>
      <c r="M267" s="7">
        <f t="shared" ca="1" si="4"/>
        <v>28.147945205479452</v>
      </c>
      <c r="N267" s="7" t="str">
        <f ca="1">IFERROR(INDEX({"18-25";"26-35";"36-45";"46-55";"55-65"},MATCH($M267,{0;25;35;45;55})),"")</f>
        <v>26-35</v>
      </c>
      <c r="O267" s="2" t="s">
        <v>17</v>
      </c>
      <c r="P267" s="2" t="s">
        <v>22</v>
      </c>
      <c r="Q267" s="8">
        <v>105</v>
      </c>
      <c r="R267" s="14" t="str">
        <f>IFERROR(INDEX(btob,MATCH(Q267,atoa,0)),"")</f>
        <v>CHARGE CLIENTELE PART.1</v>
      </c>
    </row>
    <row r="268" spans="1:18" s="1" customFormat="1" ht="8.25">
      <c r="A268" s="2" t="s">
        <v>14</v>
      </c>
      <c r="B268" s="23" t="str">
        <f>IFERROR(INDEX(cl!B:B,MATCH(D268,cl!A:A,0)),"")</f>
        <v>BRD</v>
      </c>
      <c r="C268" s="2"/>
      <c r="D268" s="8">
        <v>54800</v>
      </c>
      <c r="E268" s="2" t="s">
        <v>540</v>
      </c>
      <c r="F268" s="3">
        <v>1</v>
      </c>
      <c r="G268" s="3">
        <v>1</v>
      </c>
      <c r="H268" s="3">
        <v>1</v>
      </c>
      <c r="I268" s="3">
        <v>1</v>
      </c>
      <c r="J268" s="2"/>
      <c r="K268" s="2" t="s">
        <v>541</v>
      </c>
      <c r="L268" s="4">
        <v>24716</v>
      </c>
      <c r="M268" s="7">
        <f t="shared" ca="1" si="4"/>
        <v>51.747945205479454</v>
      </c>
      <c r="N268" s="7" t="str">
        <f ca="1">IFERROR(INDEX({"18-25";"26-35";"36-45";"46-55";"55-65"},MATCH($M268,{0;25;35;45;55})),"")</f>
        <v>46-55</v>
      </c>
      <c r="O268" s="2" t="s">
        <v>21</v>
      </c>
      <c r="P268" s="2" t="s">
        <v>18</v>
      </c>
      <c r="Q268" s="8">
        <v>180</v>
      </c>
      <c r="R268" s="14" t="str">
        <f>IFERROR(INDEX(btob,MATCH(Q268,atoa,0)),"")</f>
        <v>RESP.CLIENTELE PART.</v>
      </c>
    </row>
    <row r="269" spans="1:18" s="1" customFormat="1" ht="8.25">
      <c r="A269" s="2" t="s">
        <v>14</v>
      </c>
      <c r="B269" s="23" t="str">
        <f>IFERROR(INDEX(cl!B:B,MATCH(D269,cl!A:A,0)),"")</f>
        <v>BRD</v>
      </c>
      <c r="C269" s="2"/>
      <c r="D269" s="8">
        <v>54800</v>
      </c>
      <c r="E269" s="2" t="s">
        <v>542</v>
      </c>
      <c r="F269" s="3">
        <v>1</v>
      </c>
      <c r="G269" s="3">
        <v>1</v>
      </c>
      <c r="H269" s="3">
        <v>1</v>
      </c>
      <c r="I269" s="3">
        <v>1</v>
      </c>
      <c r="J269" s="2"/>
      <c r="K269" s="2" t="s">
        <v>543</v>
      </c>
      <c r="L269" s="4">
        <v>29829</v>
      </c>
      <c r="M269" s="7">
        <f t="shared" ca="1" si="4"/>
        <v>37.739726027397261</v>
      </c>
      <c r="N269" s="7" t="str">
        <f ca="1">IFERROR(INDEX({"18-25";"26-35";"36-45";"46-55";"55-65"},MATCH($M269,{0;25;35;45;55})),"")</f>
        <v>36-45</v>
      </c>
      <c r="O269" s="2" t="s">
        <v>21</v>
      </c>
      <c r="P269" s="2" t="s">
        <v>22</v>
      </c>
      <c r="Q269" s="8">
        <v>105</v>
      </c>
      <c r="R269" s="14" t="str">
        <f>IFERROR(INDEX(btob,MATCH(Q269,atoa,0)),"")</f>
        <v>CHARGE CLIENTELE PART.1</v>
      </c>
    </row>
    <row r="270" spans="1:18" s="1" customFormat="1" ht="8.25">
      <c r="A270" s="2" t="s">
        <v>14</v>
      </c>
      <c r="B270" s="23" t="str">
        <f>IFERROR(INDEX(cl!B:B,MATCH(D270,cl!A:A,0)),"")</f>
        <v>BRD</v>
      </c>
      <c r="C270" s="2"/>
      <c r="D270" s="8">
        <v>54800</v>
      </c>
      <c r="E270" s="2" t="s">
        <v>544</v>
      </c>
      <c r="F270" s="3">
        <v>1</v>
      </c>
      <c r="G270" s="3">
        <v>1</v>
      </c>
      <c r="H270" s="3">
        <v>1</v>
      </c>
      <c r="I270" s="3">
        <v>1</v>
      </c>
      <c r="J270" s="2"/>
      <c r="K270" s="2" t="s">
        <v>545</v>
      </c>
      <c r="L270" s="4">
        <v>27215</v>
      </c>
      <c r="M270" s="7">
        <f t="shared" ca="1" si="4"/>
        <v>44.901369863013699</v>
      </c>
      <c r="N270" s="7" t="str">
        <f ca="1">IFERROR(INDEX({"18-25";"26-35";"36-45";"46-55";"55-65"},MATCH($M270,{0;25;35;45;55})),"")</f>
        <v>36-45</v>
      </c>
      <c r="O270" s="2" t="s">
        <v>17</v>
      </c>
      <c r="P270" s="2" t="s">
        <v>18</v>
      </c>
      <c r="Q270" s="8">
        <v>117</v>
      </c>
      <c r="R270" s="14" t="str">
        <f>IFERROR(INDEX(btob,MATCH(Q270,atoa,0)),"")</f>
        <v>DIRECTEUR DE CAISSE 2</v>
      </c>
    </row>
    <row r="271" spans="1:18" s="1" customFormat="1" ht="8.25">
      <c r="A271" s="2" t="s">
        <v>14</v>
      </c>
      <c r="B271" s="23" t="str">
        <f>IFERROR(INDEX(cl!B:B,MATCH(D271,cl!A:A,0)),"")</f>
        <v>BRD</v>
      </c>
      <c r="C271" s="2"/>
      <c r="D271" s="8">
        <v>54800</v>
      </c>
      <c r="E271" s="2" t="s">
        <v>546</v>
      </c>
      <c r="F271" s="3">
        <v>1</v>
      </c>
      <c r="G271" s="3">
        <v>1</v>
      </c>
      <c r="H271" s="3">
        <v>1</v>
      </c>
      <c r="I271" s="3">
        <v>1</v>
      </c>
      <c r="J271" s="2"/>
      <c r="K271" s="2" t="s">
        <v>547</v>
      </c>
      <c r="L271" s="4">
        <v>33757</v>
      </c>
      <c r="M271" s="7">
        <f t="shared" ca="1" si="4"/>
        <v>26.978082191780821</v>
      </c>
      <c r="N271" s="7" t="str">
        <f ca="1">IFERROR(INDEX({"18-25";"26-35";"36-45";"46-55";"55-65"},MATCH($M271,{0;25;35;45;55})),"")</f>
        <v>26-35</v>
      </c>
      <c r="O271" s="2" t="s">
        <v>17</v>
      </c>
      <c r="P271" s="2" t="s">
        <v>22</v>
      </c>
      <c r="Q271" s="8">
        <v>105</v>
      </c>
      <c r="R271" s="14" t="str">
        <f>IFERROR(INDEX(btob,MATCH(Q271,atoa,0)),"")</f>
        <v>CHARGE CLIENTELE PART.1</v>
      </c>
    </row>
    <row r="272" spans="1:18" s="1" customFormat="1" ht="8.25">
      <c r="A272" s="2" t="s">
        <v>14</v>
      </c>
      <c r="B272" s="23" t="str">
        <f>IFERROR(INDEX(cl!B:B,MATCH(D272,cl!A:A,0)),"")</f>
        <v>BRD</v>
      </c>
      <c r="C272" s="2"/>
      <c r="D272" s="8">
        <v>54800</v>
      </c>
      <c r="E272" s="2" t="s">
        <v>548</v>
      </c>
      <c r="F272" s="3">
        <v>0</v>
      </c>
      <c r="G272" s="3">
        <v>1</v>
      </c>
      <c r="H272" s="3">
        <v>0.77849999999999997</v>
      </c>
      <c r="I272" s="3">
        <v>0.77849999999999997</v>
      </c>
      <c r="J272" s="2" t="s">
        <v>272</v>
      </c>
      <c r="K272" s="2" t="s">
        <v>549</v>
      </c>
      <c r="L272" s="4">
        <v>21989</v>
      </c>
      <c r="M272" s="7">
        <f t="shared" ca="1" si="4"/>
        <v>59.219178082191782</v>
      </c>
      <c r="N272" s="7" t="str">
        <f ca="1">IFERROR(INDEX({"18-25";"26-35";"36-45";"46-55";"55-65"},MATCH($M272,{0;25;35;45;55})),"")</f>
        <v>55-65</v>
      </c>
      <c r="O272" s="2" t="s">
        <v>21</v>
      </c>
      <c r="P272" s="2" t="s">
        <v>18</v>
      </c>
      <c r="Q272" s="8">
        <v>180</v>
      </c>
      <c r="R272" s="14" t="str">
        <f>IFERROR(INDEX(btob,MATCH(Q272,atoa,0)),"")</f>
        <v>RESP.CLIENTELE PART.</v>
      </c>
    </row>
    <row r="273" spans="1:18" s="1" customFormat="1" ht="8.25">
      <c r="A273" s="2" t="s">
        <v>14</v>
      </c>
      <c r="B273" s="23" t="str">
        <f>IFERROR(INDEX(cl!B:B,MATCH(D273,cl!A:A,0)),"")</f>
        <v>MOC</v>
      </c>
      <c r="C273" s="2"/>
      <c r="D273" s="8">
        <v>54900</v>
      </c>
      <c r="E273" s="2" t="s">
        <v>550</v>
      </c>
      <c r="F273" s="3">
        <v>1</v>
      </c>
      <c r="G273" s="3">
        <v>1</v>
      </c>
      <c r="H273" s="3">
        <v>1</v>
      </c>
      <c r="I273" s="3">
        <v>1</v>
      </c>
      <c r="J273" s="2"/>
      <c r="K273" s="2" t="s">
        <v>551</v>
      </c>
      <c r="L273" s="4">
        <v>26603</v>
      </c>
      <c r="M273" s="7">
        <f t="shared" ca="1" si="4"/>
        <v>46.578082191780823</v>
      </c>
      <c r="N273" s="7" t="str">
        <f ca="1">IFERROR(INDEX({"18-25";"26-35";"36-45";"46-55";"55-65"},MATCH($M273,{0;25;35;45;55})),"")</f>
        <v>46-55</v>
      </c>
      <c r="O273" s="2" t="s">
        <v>17</v>
      </c>
      <c r="P273" s="2" t="s">
        <v>18</v>
      </c>
      <c r="Q273" s="8">
        <v>165</v>
      </c>
      <c r="R273" s="14" t="str">
        <f>IFERROR(INDEX(btob,MATCH(Q273,atoa,0)),"")</f>
        <v>CHARGE CLIENTELE PART.2</v>
      </c>
    </row>
    <row r="274" spans="1:18" s="1" customFormat="1" ht="8.25">
      <c r="A274" s="2" t="s">
        <v>14</v>
      </c>
      <c r="B274" s="23" t="str">
        <f>IFERROR(INDEX(cl!B:B,MATCH(D274,cl!A:A,0)),"")</f>
        <v>MOC</v>
      </c>
      <c r="C274" s="2"/>
      <c r="D274" s="8">
        <v>54900</v>
      </c>
      <c r="E274" s="2" t="s">
        <v>552</v>
      </c>
      <c r="F274" s="3">
        <v>1</v>
      </c>
      <c r="G274" s="3">
        <v>1</v>
      </c>
      <c r="H274" s="3">
        <v>1</v>
      </c>
      <c r="I274" s="3">
        <v>1</v>
      </c>
      <c r="J274" s="2"/>
      <c r="K274" s="2" t="s">
        <v>553</v>
      </c>
      <c r="L274" s="4">
        <v>22357</v>
      </c>
      <c r="M274" s="7">
        <f t="shared" ca="1" si="4"/>
        <v>58.210958904109589</v>
      </c>
      <c r="N274" s="7" t="str">
        <f ca="1">IFERROR(INDEX({"18-25";"26-35";"36-45";"46-55";"55-65"},MATCH($M274,{0;25;35;45;55})),"")</f>
        <v>55-65</v>
      </c>
      <c r="O274" s="2" t="s">
        <v>17</v>
      </c>
      <c r="P274" s="2" t="s">
        <v>18</v>
      </c>
      <c r="Q274" s="8">
        <v>119</v>
      </c>
      <c r="R274" s="14" t="str">
        <f>IFERROR(INDEX(btob,MATCH(Q274,atoa,0)),"")</f>
        <v>DIRECTEUR DE CAISSE 3</v>
      </c>
    </row>
    <row r="275" spans="1:18" s="1" customFormat="1" ht="8.25">
      <c r="A275" s="2" t="s">
        <v>14</v>
      </c>
      <c r="B275" s="23" t="str">
        <f>IFERROR(INDEX(cl!B:B,MATCH(D275,cl!A:A,0)),"")</f>
        <v>MOC</v>
      </c>
      <c r="C275" s="2"/>
      <c r="D275" s="8">
        <v>54900</v>
      </c>
      <c r="E275" s="2" t="s">
        <v>554</v>
      </c>
      <c r="F275" s="3">
        <v>1</v>
      </c>
      <c r="G275" s="3">
        <v>1</v>
      </c>
      <c r="H275" s="3">
        <v>1</v>
      </c>
      <c r="I275" s="3">
        <v>1</v>
      </c>
      <c r="J275" s="2"/>
      <c r="K275" s="2" t="s">
        <v>555</v>
      </c>
      <c r="L275" s="4">
        <v>21008</v>
      </c>
      <c r="M275" s="7">
        <f t="shared" ca="1" si="4"/>
        <v>61.906849315068492</v>
      </c>
      <c r="N275" s="7" t="str">
        <f ca="1">IFERROR(INDEX({"18-25";"26-35";"36-45";"46-55";"55-65"},MATCH($M275,{0;25;35;45;55})),"")</f>
        <v>55-65</v>
      </c>
      <c r="O275" s="2" t="s">
        <v>17</v>
      </c>
      <c r="P275" s="2" t="s">
        <v>18</v>
      </c>
      <c r="Q275" s="8">
        <v>180</v>
      </c>
      <c r="R275" s="14" t="str">
        <f>IFERROR(INDEX(btob,MATCH(Q275,atoa,0)),"")</f>
        <v>RESP.CLIENTELE PART.</v>
      </c>
    </row>
    <row r="276" spans="1:18" s="1" customFormat="1" ht="8.25">
      <c r="A276" s="2" t="s">
        <v>14</v>
      </c>
      <c r="B276" s="23" t="str">
        <f>IFERROR(INDEX(cl!B:B,MATCH(D276,cl!A:A,0)),"")</f>
        <v>MOC</v>
      </c>
      <c r="C276" s="2"/>
      <c r="D276" s="8">
        <v>54900</v>
      </c>
      <c r="E276" s="2" t="s">
        <v>556</v>
      </c>
      <c r="F276" s="3">
        <v>1</v>
      </c>
      <c r="G276" s="3">
        <v>1</v>
      </c>
      <c r="H276" s="3">
        <v>1</v>
      </c>
      <c r="I276" s="3">
        <v>1</v>
      </c>
      <c r="J276" s="2"/>
      <c r="K276" s="2" t="s">
        <v>557</v>
      </c>
      <c r="L276" s="4">
        <v>30141</v>
      </c>
      <c r="M276" s="7">
        <f t="shared" ca="1" si="4"/>
        <v>36.884931506849313</v>
      </c>
      <c r="N276" s="7" t="str">
        <f ca="1">IFERROR(INDEX({"18-25";"26-35";"36-45";"46-55";"55-65"},MATCH($M276,{0;25;35;45;55})),"")</f>
        <v>36-45</v>
      </c>
      <c r="O276" s="2" t="s">
        <v>17</v>
      </c>
      <c r="P276" s="2" t="s">
        <v>22</v>
      </c>
      <c r="Q276" s="8">
        <v>103</v>
      </c>
      <c r="R276" s="14" t="str">
        <f>IFERROR(INDEX(btob,MATCH(Q276,atoa,0)),"")</f>
        <v>CONSEILLER CLIENT. PART.</v>
      </c>
    </row>
    <row r="277" spans="1:18" s="1" customFormat="1" ht="8.25">
      <c r="A277" s="2" t="s">
        <v>14</v>
      </c>
      <c r="B277" s="23" t="str">
        <f>IFERROR(INDEX(cl!B:B,MATCH(D277,cl!A:A,0)),"")</f>
        <v>MOC</v>
      </c>
      <c r="C277" s="2"/>
      <c r="D277" s="8">
        <v>54900</v>
      </c>
      <c r="E277" s="2" t="s">
        <v>556</v>
      </c>
      <c r="F277" s="3">
        <v>0</v>
      </c>
      <c r="G277" s="3">
        <v>1</v>
      </c>
      <c r="H277" s="3">
        <v>1</v>
      </c>
      <c r="I277" s="3">
        <v>1</v>
      </c>
      <c r="J277" s="2" t="s">
        <v>272</v>
      </c>
      <c r="K277" s="2" t="s">
        <v>558</v>
      </c>
      <c r="L277" s="4">
        <v>20987</v>
      </c>
      <c r="M277" s="7">
        <f t="shared" ca="1" si="4"/>
        <v>61.964383561643835</v>
      </c>
      <c r="N277" s="7" t="str">
        <f ca="1">IFERROR(INDEX({"18-25";"26-35";"36-45";"46-55";"55-65"},MATCH($M277,{0;25;35;45;55})),"")</f>
        <v>55-65</v>
      </c>
      <c r="O277" s="2" t="s">
        <v>17</v>
      </c>
      <c r="P277" s="2" t="s">
        <v>18</v>
      </c>
      <c r="Q277" s="8">
        <v>180</v>
      </c>
      <c r="R277" s="14" t="str">
        <f>IFERROR(INDEX(btob,MATCH(Q277,atoa,0)),"")</f>
        <v>RESP.CLIENTELE PART.</v>
      </c>
    </row>
    <row r="278" spans="1:18" s="1" customFormat="1" ht="8.25">
      <c r="A278" s="2" t="s">
        <v>14</v>
      </c>
      <c r="B278" s="23" t="str">
        <f>IFERROR(INDEX(cl!B:B,MATCH(D278,cl!A:A,0)),"")</f>
        <v>MOC</v>
      </c>
      <c r="C278" s="2"/>
      <c r="D278" s="8">
        <v>54900</v>
      </c>
      <c r="E278" s="2" t="s">
        <v>559</v>
      </c>
      <c r="F278" s="3">
        <v>1</v>
      </c>
      <c r="G278" s="3">
        <v>1</v>
      </c>
      <c r="H278" s="3">
        <v>1</v>
      </c>
      <c r="I278" s="3">
        <v>1</v>
      </c>
      <c r="J278" s="2"/>
      <c r="K278" s="2" t="s">
        <v>560</v>
      </c>
      <c r="L278" s="4">
        <v>27640</v>
      </c>
      <c r="M278" s="7">
        <f t="shared" ca="1" si="4"/>
        <v>43.736986301369861</v>
      </c>
      <c r="N278" s="7" t="str">
        <f ca="1">IFERROR(INDEX({"18-25";"26-35";"36-45";"46-55";"55-65"},MATCH($M278,{0;25;35;45;55})),"")</f>
        <v>36-45</v>
      </c>
      <c r="O278" s="2" t="s">
        <v>21</v>
      </c>
      <c r="P278" s="2" t="s">
        <v>18</v>
      </c>
      <c r="Q278" s="8">
        <v>112</v>
      </c>
      <c r="R278" s="14" t="str">
        <f>IFERROR(INDEX(btob,MATCH(Q278,atoa,0)),"")</f>
        <v>CHARGE D'ANIMATION 2</v>
      </c>
    </row>
    <row r="279" spans="1:18" s="1" customFormat="1" ht="8.25">
      <c r="A279" s="2" t="s">
        <v>14</v>
      </c>
      <c r="B279" s="23" t="str">
        <f>IFERROR(INDEX(cl!B:B,MATCH(D279,cl!A:A,0)),"")</f>
        <v>MOC</v>
      </c>
      <c r="C279" s="2"/>
      <c r="D279" s="8">
        <v>54900</v>
      </c>
      <c r="E279" s="2" t="s">
        <v>561</v>
      </c>
      <c r="F279" s="3">
        <v>1</v>
      </c>
      <c r="G279" s="3">
        <v>1</v>
      </c>
      <c r="H279" s="3">
        <v>1</v>
      </c>
      <c r="I279" s="3">
        <v>1</v>
      </c>
      <c r="J279" s="2"/>
      <c r="K279" s="2" t="s">
        <v>562</v>
      </c>
      <c r="L279" s="4">
        <v>26815</v>
      </c>
      <c r="M279" s="7">
        <f t="shared" ca="1" si="4"/>
        <v>45.9972602739726</v>
      </c>
      <c r="N279" s="7" t="str">
        <f ca="1">IFERROR(INDEX({"18-25";"26-35";"36-45";"46-55";"55-65"},MATCH($M279,{0;25;35;45;55})),"")</f>
        <v>46-55</v>
      </c>
      <c r="O279" s="2" t="s">
        <v>21</v>
      </c>
      <c r="P279" s="2" t="s">
        <v>22</v>
      </c>
      <c r="Q279" s="8">
        <v>103</v>
      </c>
      <c r="R279" s="14" t="str">
        <f>IFERROR(INDEX(btob,MATCH(Q279,atoa,0)),"")</f>
        <v>CONSEILLER CLIENT. PART.</v>
      </c>
    </row>
    <row r="280" spans="1:18" s="1" customFormat="1" ht="8.25">
      <c r="A280" s="2" t="s">
        <v>14</v>
      </c>
      <c r="B280" s="23" t="str">
        <f>IFERROR(INDEX(cl!B:B,MATCH(D280,cl!A:A,0)),"")</f>
        <v>MOC</v>
      </c>
      <c r="C280" s="2"/>
      <c r="D280" s="8">
        <v>54900</v>
      </c>
      <c r="E280" s="2" t="s">
        <v>563</v>
      </c>
      <c r="F280" s="3">
        <v>1</v>
      </c>
      <c r="G280" s="3">
        <v>1</v>
      </c>
      <c r="H280" s="3">
        <v>1</v>
      </c>
      <c r="I280" s="3">
        <v>1</v>
      </c>
      <c r="J280" s="2"/>
      <c r="K280" s="2" t="s">
        <v>564</v>
      </c>
      <c r="L280" s="4">
        <v>28161</v>
      </c>
      <c r="M280" s="7">
        <f t="shared" ca="1" si="4"/>
        <v>42.30958904109589</v>
      </c>
      <c r="N280" s="7" t="str">
        <f ca="1">IFERROR(INDEX({"18-25";"26-35";"36-45";"46-55";"55-65"},MATCH($M280,{0;25;35;45;55})),"")</f>
        <v>36-45</v>
      </c>
      <c r="O280" s="2" t="s">
        <v>21</v>
      </c>
      <c r="P280" s="2" t="s">
        <v>22</v>
      </c>
      <c r="Q280" s="8">
        <v>165</v>
      </c>
      <c r="R280" s="14" t="str">
        <f>IFERROR(INDEX(btob,MATCH(Q280,atoa,0)),"")</f>
        <v>CHARGE CLIENTELE PART.2</v>
      </c>
    </row>
    <row r="281" spans="1:18" s="1" customFormat="1" ht="8.25">
      <c r="A281" s="2" t="s">
        <v>14</v>
      </c>
      <c r="B281" s="23" t="str">
        <f>IFERROR(INDEX(cl!B:B,MATCH(D281,cl!A:A,0)),"")</f>
        <v>MOC</v>
      </c>
      <c r="C281" s="2"/>
      <c r="D281" s="8">
        <v>54900</v>
      </c>
      <c r="E281" s="2" t="s">
        <v>565</v>
      </c>
      <c r="F281" s="3">
        <v>1</v>
      </c>
      <c r="G281" s="3">
        <v>1</v>
      </c>
      <c r="H281" s="3">
        <v>1</v>
      </c>
      <c r="I281" s="3">
        <v>1</v>
      </c>
      <c r="J281" s="2"/>
      <c r="K281" s="2" t="s">
        <v>566</v>
      </c>
      <c r="L281" s="4">
        <v>27178</v>
      </c>
      <c r="M281" s="7">
        <f t="shared" ca="1" si="4"/>
        <v>45.0027397260274</v>
      </c>
      <c r="N281" s="7" t="str">
        <f ca="1">IFERROR(INDEX({"18-25";"26-35";"36-45";"46-55";"55-65"},MATCH($M281,{0;25;35;45;55})),"")</f>
        <v>46-55</v>
      </c>
      <c r="O281" s="2" t="s">
        <v>17</v>
      </c>
      <c r="P281" s="2" t="s">
        <v>22</v>
      </c>
      <c r="Q281" s="8">
        <v>165</v>
      </c>
      <c r="R281" s="14" t="str">
        <f>IFERROR(INDEX(btob,MATCH(Q281,atoa,0)),"")</f>
        <v>CHARGE CLIENTELE PART.2</v>
      </c>
    </row>
    <row r="282" spans="1:18" s="1" customFormat="1" ht="8.25">
      <c r="A282" s="2" t="s">
        <v>14</v>
      </c>
      <c r="B282" s="23" t="str">
        <f>IFERROR(INDEX(cl!B:B,MATCH(D282,cl!A:A,0)),"")</f>
        <v>GIG</v>
      </c>
      <c r="C282" s="2"/>
      <c r="D282" s="8">
        <v>55000</v>
      </c>
      <c r="E282" s="2" t="s">
        <v>567</v>
      </c>
      <c r="F282" s="3">
        <v>1</v>
      </c>
      <c r="G282" s="3">
        <v>1</v>
      </c>
      <c r="H282" s="3">
        <v>1</v>
      </c>
      <c r="I282" s="3">
        <v>1</v>
      </c>
      <c r="J282" s="2"/>
      <c r="K282" s="2" t="s">
        <v>568</v>
      </c>
      <c r="L282" s="4">
        <v>27663</v>
      </c>
      <c r="M282" s="7">
        <f t="shared" ca="1" si="4"/>
        <v>43.673972602739724</v>
      </c>
      <c r="N282" s="7" t="str">
        <f ca="1">IFERROR(INDEX({"18-25";"26-35";"36-45";"46-55";"55-65"},MATCH($M282,{0;25;35;45;55})),"")</f>
        <v>36-45</v>
      </c>
      <c r="O282" s="2" t="s">
        <v>17</v>
      </c>
      <c r="P282" s="2" t="s">
        <v>18</v>
      </c>
      <c r="Q282" s="8">
        <v>117</v>
      </c>
      <c r="R282" s="14" t="str">
        <f>IFERROR(INDEX(btob,MATCH(Q282,atoa,0)),"")</f>
        <v>DIRECTEUR DE CAISSE 2</v>
      </c>
    </row>
    <row r="283" spans="1:18" s="1" customFormat="1" ht="8.25">
      <c r="A283" s="2" t="s">
        <v>14</v>
      </c>
      <c r="B283" s="23" t="str">
        <f>IFERROR(INDEX(cl!B:B,MATCH(D283,cl!A:A,0)),"")</f>
        <v>GIG</v>
      </c>
      <c r="C283" s="2"/>
      <c r="D283" s="8">
        <v>55000</v>
      </c>
      <c r="E283" s="2" t="s">
        <v>569</v>
      </c>
      <c r="F283" s="3">
        <v>1</v>
      </c>
      <c r="G283" s="3">
        <v>1</v>
      </c>
      <c r="H283" s="3">
        <v>1</v>
      </c>
      <c r="I283" s="3">
        <v>1</v>
      </c>
      <c r="J283" s="2"/>
      <c r="K283" s="2" t="s">
        <v>570</v>
      </c>
      <c r="L283" s="4">
        <v>25033</v>
      </c>
      <c r="M283" s="7">
        <f t="shared" ca="1" si="4"/>
        <v>50.87945205479452</v>
      </c>
      <c r="N283" s="7" t="str">
        <f ca="1">IFERROR(INDEX({"18-25";"26-35";"36-45";"46-55";"55-65"},MATCH($M283,{0;25;35;45;55})),"")</f>
        <v>46-55</v>
      </c>
      <c r="O283" s="2" t="s">
        <v>21</v>
      </c>
      <c r="P283" s="2" t="s">
        <v>22</v>
      </c>
      <c r="Q283" s="8">
        <v>103</v>
      </c>
      <c r="R283" s="14" t="str">
        <f>IFERROR(INDEX(btob,MATCH(Q283,atoa,0)),"")</f>
        <v>CONSEILLER CLIENT. PART.</v>
      </c>
    </row>
    <row r="284" spans="1:18" s="1" customFormat="1" ht="8.25">
      <c r="A284" s="2" t="s">
        <v>14</v>
      </c>
      <c r="B284" s="23" t="str">
        <f>IFERROR(INDEX(cl!B:B,MATCH(D284,cl!A:A,0)),"")</f>
        <v>GIG</v>
      </c>
      <c r="C284" s="2"/>
      <c r="D284" s="8">
        <v>55000</v>
      </c>
      <c r="E284" s="2" t="s">
        <v>571</v>
      </c>
      <c r="F284" s="3">
        <v>1</v>
      </c>
      <c r="G284" s="3">
        <v>1</v>
      </c>
      <c r="H284" s="3">
        <v>1</v>
      </c>
      <c r="I284" s="3">
        <v>1</v>
      </c>
      <c r="J284" s="2"/>
      <c r="K284" s="2" t="s">
        <v>572</v>
      </c>
      <c r="L284" s="4">
        <v>28863</v>
      </c>
      <c r="M284" s="7">
        <f t="shared" ca="1" si="4"/>
        <v>40.386301369863013</v>
      </c>
      <c r="N284" s="7" t="str">
        <f ca="1">IFERROR(INDEX({"18-25";"26-35";"36-45";"46-55";"55-65"},MATCH($M284,{0;25;35;45;55})),"")</f>
        <v>36-45</v>
      </c>
      <c r="O284" s="2" t="s">
        <v>21</v>
      </c>
      <c r="P284" s="2" t="s">
        <v>22</v>
      </c>
      <c r="Q284" s="8">
        <v>105</v>
      </c>
      <c r="R284" s="14" t="str">
        <f>IFERROR(INDEX(btob,MATCH(Q284,atoa,0)),"")</f>
        <v>CHARGE CLIENTELE PART.1</v>
      </c>
    </row>
    <row r="285" spans="1:18" s="1" customFormat="1" ht="8.25">
      <c r="A285" s="2" t="s">
        <v>14</v>
      </c>
      <c r="B285" s="23" t="str">
        <f>IFERROR(INDEX(cl!B:B,MATCH(D285,cl!A:A,0)),"")</f>
        <v>GIG</v>
      </c>
      <c r="C285" s="2"/>
      <c r="D285" s="8">
        <v>55000</v>
      </c>
      <c r="E285" s="2" t="s">
        <v>573</v>
      </c>
      <c r="F285" s="3">
        <v>1</v>
      </c>
      <c r="G285" s="3">
        <v>1</v>
      </c>
      <c r="H285" s="3">
        <v>1</v>
      </c>
      <c r="I285" s="3">
        <v>1</v>
      </c>
      <c r="J285" s="2"/>
      <c r="K285" s="2" t="s">
        <v>574</v>
      </c>
      <c r="L285" s="4">
        <v>30832</v>
      </c>
      <c r="M285" s="7">
        <f t="shared" ca="1" si="4"/>
        <v>34.991780821917807</v>
      </c>
      <c r="N285" s="7" t="str">
        <f ca="1">IFERROR(INDEX({"18-25";"26-35";"36-45";"46-55";"55-65"},MATCH($M285,{0;25;35;45;55})),"")</f>
        <v>26-35</v>
      </c>
      <c r="O285" s="2" t="s">
        <v>17</v>
      </c>
      <c r="P285" s="2" t="s">
        <v>22</v>
      </c>
      <c r="Q285" s="8">
        <v>105</v>
      </c>
      <c r="R285" s="14" t="str">
        <f>IFERROR(INDEX(btob,MATCH(Q285,atoa,0)),"")</f>
        <v>CHARGE CLIENTELE PART.1</v>
      </c>
    </row>
    <row r="286" spans="1:18" s="1" customFormat="1" ht="8.25">
      <c r="A286" s="2" t="s">
        <v>14</v>
      </c>
      <c r="B286" s="23" t="str">
        <f>IFERROR(INDEX(cl!B:B,MATCH(D286,cl!A:A,0)),"")</f>
        <v>GIG</v>
      </c>
      <c r="C286" s="2"/>
      <c r="D286" s="8">
        <v>55000</v>
      </c>
      <c r="E286" s="2" t="s">
        <v>575</v>
      </c>
      <c r="F286" s="3">
        <v>1</v>
      </c>
      <c r="G286" s="3">
        <v>1</v>
      </c>
      <c r="H286" s="3">
        <v>1</v>
      </c>
      <c r="I286" s="3">
        <v>1</v>
      </c>
      <c r="J286" s="2"/>
      <c r="K286" s="2" t="s">
        <v>576</v>
      </c>
      <c r="L286" s="4">
        <v>27042</v>
      </c>
      <c r="M286" s="7">
        <f t="shared" ca="1" si="4"/>
        <v>45.375342465753427</v>
      </c>
      <c r="N286" s="7" t="str">
        <f ca="1">IFERROR(INDEX({"18-25";"26-35";"36-45";"46-55";"55-65"},MATCH($M286,{0;25;35;45;55})),"")</f>
        <v>46-55</v>
      </c>
      <c r="O286" s="2" t="s">
        <v>21</v>
      </c>
      <c r="P286" s="2" t="s">
        <v>18</v>
      </c>
      <c r="Q286" s="8">
        <v>180</v>
      </c>
      <c r="R286" s="14" t="str">
        <f>IFERROR(INDEX(btob,MATCH(Q286,atoa,0)),"")</f>
        <v>RESP.CLIENTELE PART.</v>
      </c>
    </row>
    <row r="287" spans="1:18" s="1" customFormat="1" ht="8.25">
      <c r="A287" s="2" t="s">
        <v>14</v>
      </c>
      <c r="B287" s="23" t="str">
        <f>IFERROR(INDEX(cl!B:B,MATCH(D287,cl!A:A,0)),"")</f>
        <v>GIG</v>
      </c>
      <c r="C287" s="2"/>
      <c r="D287" s="8">
        <v>55000</v>
      </c>
      <c r="E287" s="2" t="s">
        <v>577</v>
      </c>
      <c r="F287" s="3">
        <v>1</v>
      </c>
      <c r="G287" s="3">
        <v>1</v>
      </c>
      <c r="H287" s="3">
        <v>1</v>
      </c>
      <c r="I287" s="3">
        <v>1</v>
      </c>
      <c r="J287" s="2"/>
      <c r="K287" s="2" t="s">
        <v>578</v>
      </c>
      <c r="L287" s="4">
        <v>28467</v>
      </c>
      <c r="M287" s="7">
        <f t="shared" ca="1" si="4"/>
        <v>41.471232876712328</v>
      </c>
      <c r="N287" s="7" t="str">
        <f ca="1">IFERROR(INDEX({"18-25";"26-35";"36-45";"46-55";"55-65"},MATCH($M287,{0;25;35;45;55})),"")</f>
        <v>36-45</v>
      </c>
      <c r="O287" s="2" t="s">
        <v>21</v>
      </c>
      <c r="P287" s="2" t="s">
        <v>22</v>
      </c>
      <c r="Q287" s="8">
        <v>103</v>
      </c>
      <c r="R287" s="14" t="str">
        <f>IFERROR(INDEX(btob,MATCH(Q287,atoa,0)),"")</f>
        <v>CONSEILLER CLIENT. PART.</v>
      </c>
    </row>
    <row r="288" spans="1:18" s="1" customFormat="1" ht="8.25">
      <c r="A288" s="2" t="s">
        <v>14</v>
      </c>
      <c r="B288" s="23" t="str">
        <f>IFERROR(INDEX(cl!B:B,MATCH(D288,cl!A:A,0)),"")</f>
        <v>GIG</v>
      </c>
      <c r="C288" s="2"/>
      <c r="D288" s="8">
        <v>55000</v>
      </c>
      <c r="E288" s="2" t="s">
        <v>579</v>
      </c>
      <c r="F288" s="3">
        <v>0</v>
      </c>
      <c r="G288" s="3">
        <v>1</v>
      </c>
      <c r="H288" s="3">
        <v>1</v>
      </c>
      <c r="I288" s="3">
        <v>1</v>
      </c>
      <c r="J288" s="2" t="s">
        <v>272</v>
      </c>
      <c r="K288" s="2" t="s">
        <v>580</v>
      </c>
      <c r="L288" s="4">
        <v>25523</v>
      </c>
      <c r="M288" s="7">
        <f t="shared" ca="1" si="4"/>
        <v>49.536986301369865</v>
      </c>
      <c r="N288" s="7" t="str">
        <f ca="1">IFERROR(INDEX({"18-25";"26-35";"36-45";"46-55";"55-65"},MATCH($M288,{0;25;35;45;55})),"")</f>
        <v>46-55</v>
      </c>
      <c r="O288" s="2" t="s">
        <v>17</v>
      </c>
      <c r="P288" s="2" t="s">
        <v>18</v>
      </c>
      <c r="Q288" s="8">
        <v>180</v>
      </c>
      <c r="R288" s="14" t="str">
        <f>IFERROR(INDEX(btob,MATCH(Q288,atoa,0)),"")</f>
        <v>RESP.CLIENTELE PART.</v>
      </c>
    </row>
    <row r="289" spans="1:18" s="1" customFormat="1" ht="8.25">
      <c r="A289" s="2" t="s">
        <v>14</v>
      </c>
      <c r="B289" s="23" t="str">
        <f>IFERROR(INDEX(cl!B:B,MATCH(D289,cl!A:A,0)),"")</f>
        <v>GIG</v>
      </c>
      <c r="C289" s="2"/>
      <c r="D289" s="8">
        <v>55100</v>
      </c>
      <c r="E289" s="2" t="s">
        <v>581</v>
      </c>
      <c r="F289" s="3">
        <v>1</v>
      </c>
      <c r="G289" s="3">
        <v>1</v>
      </c>
      <c r="H289" s="3">
        <v>1</v>
      </c>
      <c r="I289" s="3">
        <v>1</v>
      </c>
      <c r="J289" s="2"/>
      <c r="K289" s="2" t="s">
        <v>582</v>
      </c>
      <c r="L289" s="4">
        <v>34816</v>
      </c>
      <c r="M289" s="7">
        <f t="shared" ca="1" si="4"/>
        <v>24.076712328767123</v>
      </c>
      <c r="N289" s="7" t="str">
        <f ca="1">IFERROR(INDEX({"18-25";"26-35";"36-45";"46-55";"55-65"},MATCH($M289,{0;25;35;45;55})),"")</f>
        <v>18-25</v>
      </c>
      <c r="O289" s="2" t="s">
        <v>21</v>
      </c>
      <c r="P289" s="2" t="s">
        <v>22</v>
      </c>
      <c r="Q289" s="8">
        <v>105</v>
      </c>
      <c r="R289" s="14" t="str">
        <f>IFERROR(INDEX(btob,MATCH(Q289,atoa,0)),"")</f>
        <v>CHARGE CLIENTELE PART.1</v>
      </c>
    </row>
    <row r="290" spans="1:18" s="1" customFormat="1" ht="8.25">
      <c r="A290" s="2" t="s">
        <v>14</v>
      </c>
      <c r="B290" s="23" t="str">
        <f>IFERROR(INDEX(cl!B:B,MATCH(D290,cl!A:A,0)),"")</f>
        <v>GIG</v>
      </c>
      <c r="C290" s="2"/>
      <c r="D290" s="8">
        <v>55100</v>
      </c>
      <c r="E290" s="2" t="s">
        <v>581</v>
      </c>
      <c r="F290" s="3">
        <v>0</v>
      </c>
      <c r="G290" s="3">
        <v>1</v>
      </c>
      <c r="H290" s="3">
        <v>1</v>
      </c>
      <c r="I290" s="3">
        <v>1</v>
      </c>
      <c r="J290" s="2" t="s">
        <v>272</v>
      </c>
      <c r="K290" s="2" t="s">
        <v>583</v>
      </c>
      <c r="L290" s="4">
        <v>32032</v>
      </c>
      <c r="M290" s="7">
        <f t="shared" ca="1" si="4"/>
        <v>31.704109589041096</v>
      </c>
      <c r="N290" s="7" t="str">
        <f ca="1">IFERROR(INDEX({"18-25";"26-35";"36-45";"46-55";"55-65"},MATCH($M290,{0;25;35;45;55})),"")</f>
        <v>26-35</v>
      </c>
      <c r="O290" s="2" t="s">
        <v>21</v>
      </c>
      <c r="P290" s="2" t="s">
        <v>22</v>
      </c>
      <c r="Q290" s="8">
        <v>105</v>
      </c>
      <c r="R290" s="14" t="str">
        <f>IFERROR(INDEX(btob,MATCH(Q290,atoa,0)),"")</f>
        <v>CHARGE CLIENTELE PART.1</v>
      </c>
    </row>
    <row r="291" spans="1:18" s="1" customFormat="1" ht="8.25">
      <c r="A291" s="2" t="s">
        <v>14</v>
      </c>
      <c r="B291" s="23" t="str">
        <f>IFERROR(INDEX(cl!B:B,MATCH(D291,cl!A:A,0)),"")</f>
        <v>GIG</v>
      </c>
      <c r="C291" s="2"/>
      <c r="D291" s="8">
        <v>55100</v>
      </c>
      <c r="E291" s="2" t="s">
        <v>584</v>
      </c>
      <c r="F291" s="3">
        <v>1</v>
      </c>
      <c r="G291" s="3">
        <v>1</v>
      </c>
      <c r="H291" s="3">
        <v>1</v>
      </c>
      <c r="I291" s="3">
        <v>1</v>
      </c>
      <c r="J291" s="2"/>
      <c r="K291" s="2" t="s">
        <v>585</v>
      </c>
      <c r="L291" s="4">
        <v>24453</v>
      </c>
      <c r="M291" s="7">
        <f t="shared" ca="1" si="4"/>
        <v>52.468493150684928</v>
      </c>
      <c r="N291" s="7" t="str">
        <f ca="1">IFERROR(INDEX({"18-25";"26-35";"36-45";"46-55";"55-65"},MATCH($M291,{0;25;35;45;55})),"")</f>
        <v>46-55</v>
      </c>
      <c r="O291" s="2" t="s">
        <v>17</v>
      </c>
      <c r="P291" s="2" t="s">
        <v>18</v>
      </c>
      <c r="Q291" s="8">
        <v>119</v>
      </c>
      <c r="R291" s="14" t="str">
        <f>IFERROR(INDEX(btob,MATCH(Q291,atoa,0)),"")</f>
        <v>DIRECTEUR DE CAISSE 3</v>
      </c>
    </row>
    <row r="292" spans="1:18" s="1" customFormat="1" ht="8.25">
      <c r="A292" s="2" t="s">
        <v>14</v>
      </c>
      <c r="B292" s="23" t="str">
        <f>IFERROR(INDEX(cl!B:B,MATCH(D292,cl!A:A,0)),"")</f>
        <v>GIG</v>
      </c>
      <c r="C292" s="2"/>
      <c r="D292" s="8">
        <v>55100</v>
      </c>
      <c r="E292" s="2" t="s">
        <v>586</v>
      </c>
      <c r="F292" s="3">
        <v>1</v>
      </c>
      <c r="G292" s="3">
        <v>1</v>
      </c>
      <c r="H292" s="3">
        <v>1</v>
      </c>
      <c r="I292" s="3">
        <v>1</v>
      </c>
      <c r="J292" s="2"/>
      <c r="K292" s="2" t="s">
        <v>587</v>
      </c>
      <c r="L292" s="4">
        <v>31286</v>
      </c>
      <c r="M292" s="7">
        <f t="shared" ca="1" si="4"/>
        <v>33.747945205479454</v>
      </c>
      <c r="N292" s="7" t="str">
        <f ca="1">IFERROR(INDEX({"18-25";"26-35";"36-45";"46-55";"55-65"},MATCH($M292,{0;25;35;45;55})),"")</f>
        <v>26-35</v>
      </c>
      <c r="O292" s="2" t="s">
        <v>21</v>
      </c>
      <c r="P292" s="2" t="s">
        <v>22</v>
      </c>
      <c r="Q292" s="8">
        <v>106</v>
      </c>
      <c r="R292" s="14" t="str">
        <f>IFERROR(INDEX(btob,MATCH(Q292,atoa,0)),"")</f>
        <v>CHARGE D'ANIMATION 1</v>
      </c>
    </row>
    <row r="293" spans="1:18" s="1" customFormat="1" ht="8.25">
      <c r="A293" s="2" t="s">
        <v>14</v>
      </c>
      <c r="B293" s="23" t="str">
        <f>IFERROR(INDEX(cl!B:B,MATCH(D293,cl!A:A,0)),"")</f>
        <v>GIG</v>
      </c>
      <c r="C293" s="2"/>
      <c r="D293" s="8">
        <v>55100</v>
      </c>
      <c r="E293" s="2" t="s">
        <v>588</v>
      </c>
      <c r="F293" s="3">
        <v>1</v>
      </c>
      <c r="G293" s="3">
        <v>1</v>
      </c>
      <c r="H293" s="3">
        <v>1</v>
      </c>
      <c r="I293" s="3">
        <v>1</v>
      </c>
      <c r="J293" s="2"/>
      <c r="K293" s="2" t="s">
        <v>589</v>
      </c>
      <c r="L293" s="4">
        <v>29796</v>
      </c>
      <c r="M293" s="7">
        <f t="shared" ca="1" si="4"/>
        <v>37.830136986301369</v>
      </c>
      <c r="N293" s="7" t="str">
        <f ca="1">IFERROR(INDEX({"18-25";"26-35";"36-45";"46-55";"55-65"},MATCH($M293,{0;25;35;45;55})),"")</f>
        <v>36-45</v>
      </c>
      <c r="O293" s="2" t="s">
        <v>21</v>
      </c>
      <c r="P293" s="2" t="s">
        <v>22</v>
      </c>
      <c r="Q293" s="8">
        <v>105</v>
      </c>
      <c r="R293" s="14" t="str">
        <f>IFERROR(INDEX(btob,MATCH(Q293,atoa,0)),"")</f>
        <v>CHARGE CLIENTELE PART.1</v>
      </c>
    </row>
    <row r="294" spans="1:18" s="1" customFormat="1" ht="8.25">
      <c r="A294" s="2" t="s">
        <v>14</v>
      </c>
      <c r="B294" s="23" t="str">
        <f>IFERROR(INDEX(cl!B:B,MATCH(D294,cl!A:A,0)),"")</f>
        <v>GIG</v>
      </c>
      <c r="C294" s="2"/>
      <c r="D294" s="8">
        <v>55100</v>
      </c>
      <c r="E294" s="2" t="s">
        <v>590</v>
      </c>
      <c r="F294" s="3">
        <v>1</v>
      </c>
      <c r="G294" s="3">
        <v>1</v>
      </c>
      <c r="H294" s="3">
        <v>1</v>
      </c>
      <c r="I294" s="3">
        <v>1</v>
      </c>
      <c r="J294" s="2"/>
      <c r="K294" s="2" t="s">
        <v>591</v>
      </c>
      <c r="L294" s="4">
        <v>29685</v>
      </c>
      <c r="M294" s="7">
        <f t="shared" ca="1" si="4"/>
        <v>38.134246575342466</v>
      </c>
      <c r="N294" s="7" t="str">
        <f ca="1">IFERROR(INDEX({"18-25";"26-35";"36-45";"46-55";"55-65"},MATCH($M294,{0;25;35;45;55})),"")</f>
        <v>36-45</v>
      </c>
      <c r="O294" s="2" t="s">
        <v>21</v>
      </c>
      <c r="P294" s="2" t="s">
        <v>18</v>
      </c>
      <c r="Q294" s="8">
        <v>140</v>
      </c>
      <c r="R294" s="14" t="str">
        <f>IFERROR(INDEX(btob,MATCH(Q294,atoa,0)),"")</f>
        <v>RESPONSABLE DE BUREAU</v>
      </c>
    </row>
    <row r="295" spans="1:18" s="1" customFormat="1" ht="8.25">
      <c r="A295" s="2" t="s">
        <v>14</v>
      </c>
      <c r="B295" s="23" t="str">
        <f>IFERROR(INDEX(cl!B:B,MATCH(D295,cl!A:A,0)),"")</f>
        <v>GIG</v>
      </c>
      <c r="C295" s="2"/>
      <c r="D295" s="8">
        <v>55100</v>
      </c>
      <c r="E295" s="2" t="s">
        <v>592</v>
      </c>
      <c r="F295" s="3">
        <v>1</v>
      </c>
      <c r="G295" s="3">
        <v>1</v>
      </c>
      <c r="H295" s="3">
        <v>1</v>
      </c>
      <c r="I295" s="3">
        <v>1</v>
      </c>
      <c r="J295" s="2"/>
      <c r="K295" s="2" t="s">
        <v>593</v>
      </c>
      <c r="L295" s="4">
        <v>28481</v>
      </c>
      <c r="M295" s="7">
        <f t="shared" ca="1" si="4"/>
        <v>41.43287671232877</v>
      </c>
      <c r="N295" s="7" t="str">
        <f ca="1">IFERROR(INDEX({"18-25";"26-35";"36-45";"46-55";"55-65"},MATCH($M295,{0;25;35;45;55})),"")</f>
        <v>36-45</v>
      </c>
      <c r="O295" s="2" t="s">
        <v>21</v>
      </c>
      <c r="P295" s="2" t="s">
        <v>22</v>
      </c>
      <c r="Q295" s="8">
        <v>165</v>
      </c>
      <c r="R295" s="14" t="str">
        <f>IFERROR(INDEX(btob,MATCH(Q295,atoa,0)),"")</f>
        <v>CHARGE CLIENTELE PART.2</v>
      </c>
    </row>
    <row r="296" spans="1:18" s="1" customFormat="1" ht="8.25">
      <c r="A296" s="2" t="s">
        <v>14</v>
      </c>
      <c r="B296" s="23" t="str">
        <f>IFERROR(INDEX(cl!B:B,MATCH(D296,cl!A:A,0)),"")</f>
        <v>GIG</v>
      </c>
      <c r="C296" s="2"/>
      <c r="D296" s="8">
        <v>55100</v>
      </c>
      <c r="E296" s="2" t="s">
        <v>594</v>
      </c>
      <c r="F296" s="3">
        <v>1</v>
      </c>
      <c r="G296" s="3">
        <v>1</v>
      </c>
      <c r="H296" s="3">
        <v>1</v>
      </c>
      <c r="I296" s="3">
        <v>1</v>
      </c>
      <c r="J296" s="2"/>
      <c r="K296" s="2" t="s">
        <v>595</v>
      </c>
      <c r="L296" s="4">
        <v>28640</v>
      </c>
      <c r="M296" s="7">
        <f t="shared" ca="1" si="4"/>
        <v>40.9972602739726</v>
      </c>
      <c r="N296" s="7" t="str">
        <f ca="1">IFERROR(INDEX({"18-25";"26-35";"36-45";"46-55";"55-65"},MATCH($M296,{0;25;35;45;55})),"")</f>
        <v>36-45</v>
      </c>
      <c r="O296" s="2" t="s">
        <v>17</v>
      </c>
      <c r="P296" s="2" t="s">
        <v>22</v>
      </c>
      <c r="Q296" s="8">
        <v>103</v>
      </c>
      <c r="R296" s="14" t="str">
        <f>IFERROR(INDEX(btob,MATCH(Q296,atoa,0)),"")</f>
        <v>CONSEILLER CLIENT. PART.</v>
      </c>
    </row>
    <row r="297" spans="1:18" s="1" customFormat="1" ht="8.25">
      <c r="A297" s="2" t="s">
        <v>14</v>
      </c>
      <c r="B297" s="23" t="str">
        <f>IFERROR(INDEX(cl!B:B,MATCH(D297,cl!A:A,0)),"")</f>
        <v>GIG</v>
      </c>
      <c r="C297" s="2"/>
      <c r="D297" s="8">
        <v>55100</v>
      </c>
      <c r="E297" s="2" t="s">
        <v>596</v>
      </c>
      <c r="F297" s="3">
        <v>1</v>
      </c>
      <c r="G297" s="3">
        <v>1</v>
      </c>
      <c r="H297" s="3">
        <v>1</v>
      </c>
      <c r="I297" s="3">
        <v>1</v>
      </c>
      <c r="J297" s="2"/>
      <c r="K297" s="2" t="s">
        <v>597</v>
      </c>
      <c r="L297" s="4">
        <v>30140</v>
      </c>
      <c r="M297" s="7">
        <f t="shared" ca="1" si="4"/>
        <v>36.887671232876713</v>
      </c>
      <c r="N297" s="7" t="str">
        <f ca="1">IFERROR(INDEX({"18-25";"26-35";"36-45";"46-55";"55-65"},MATCH($M297,{0;25;35;45;55})),"")</f>
        <v>36-45</v>
      </c>
      <c r="O297" s="2" t="s">
        <v>21</v>
      </c>
      <c r="P297" s="2" t="s">
        <v>22</v>
      </c>
      <c r="Q297" s="8">
        <v>105</v>
      </c>
      <c r="R297" s="14" t="str">
        <f>IFERROR(INDEX(btob,MATCH(Q297,atoa,0)),"")</f>
        <v>CHARGE CLIENTELE PART.1</v>
      </c>
    </row>
    <row r="298" spans="1:18" s="1" customFormat="1" ht="8.25">
      <c r="A298" s="2" t="s">
        <v>14</v>
      </c>
      <c r="B298" s="23" t="str">
        <f>IFERROR(INDEX(cl!B:B,MATCH(D298,cl!A:A,0)),"")</f>
        <v>GIG</v>
      </c>
      <c r="C298" s="2"/>
      <c r="D298" s="8">
        <v>55100</v>
      </c>
      <c r="E298" s="2" t="s">
        <v>598</v>
      </c>
      <c r="F298" s="3">
        <v>1</v>
      </c>
      <c r="G298" s="3">
        <v>1</v>
      </c>
      <c r="H298" s="3">
        <v>1</v>
      </c>
      <c r="I298" s="3">
        <v>1</v>
      </c>
      <c r="J298" s="2"/>
      <c r="K298" s="2" t="s">
        <v>599</v>
      </c>
      <c r="L298" s="4">
        <v>30778</v>
      </c>
      <c r="M298" s="7">
        <f t="shared" ca="1" si="4"/>
        <v>35.139726027397259</v>
      </c>
      <c r="N298" s="7" t="str">
        <f ca="1">IFERROR(INDEX({"18-25";"26-35";"36-45";"46-55";"55-65"},MATCH($M298,{0;25;35;45;55})),"")</f>
        <v>36-45</v>
      </c>
      <c r="O298" s="2" t="s">
        <v>21</v>
      </c>
      <c r="P298" s="2" t="s">
        <v>22</v>
      </c>
      <c r="Q298" s="8">
        <v>165</v>
      </c>
      <c r="R298" s="14" t="str">
        <f>IFERROR(INDEX(btob,MATCH(Q298,atoa,0)),"")</f>
        <v>CHARGE CLIENTELE PART.2</v>
      </c>
    </row>
    <row r="299" spans="1:18" s="1" customFormat="1" ht="8.25">
      <c r="A299" s="2" t="s">
        <v>14</v>
      </c>
      <c r="B299" s="23" t="str">
        <f>IFERROR(INDEX(cl!B:B,MATCH(D299,cl!A:A,0)),"")</f>
        <v>GIG</v>
      </c>
      <c r="C299" s="2"/>
      <c r="D299" s="8">
        <v>55100</v>
      </c>
      <c r="E299" s="2" t="s">
        <v>600</v>
      </c>
      <c r="F299" s="3">
        <v>1</v>
      </c>
      <c r="G299" s="3">
        <v>1</v>
      </c>
      <c r="H299" s="3">
        <v>1</v>
      </c>
      <c r="I299" s="3">
        <v>1</v>
      </c>
      <c r="J299" s="2"/>
      <c r="K299" s="2" t="s">
        <v>601</v>
      </c>
      <c r="L299" s="4">
        <v>26857</v>
      </c>
      <c r="M299" s="7">
        <f t="shared" ca="1" si="4"/>
        <v>45.88219178082192</v>
      </c>
      <c r="N299" s="7" t="str">
        <f ca="1">IFERROR(INDEX({"18-25";"26-35";"36-45";"46-55";"55-65"},MATCH($M299,{0;25;35;45;55})),"")</f>
        <v>46-55</v>
      </c>
      <c r="O299" s="2" t="s">
        <v>21</v>
      </c>
      <c r="P299" s="2" t="s">
        <v>18</v>
      </c>
      <c r="Q299" s="8">
        <v>165</v>
      </c>
      <c r="R299" s="14" t="str">
        <f>IFERROR(INDEX(btob,MATCH(Q299,atoa,0)),"")</f>
        <v>CHARGE CLIENTELE PART.2</v>
      </c>
    </row>
    <row r="300" spans="1:18" s="1" customFormat="1" ht="8.25">
      <c r="A300" s="2" t="s">
        <v>14</v>
      </c>
      <c r="B300" s="23" t="str">
        <f>IFERROR(INDEX(cl!B:B,MATCH(D300,cl!A:A,0)),"")</f>
        <v>GIG</v>
      </c>
      <c r="C300" s="2"/>
      <c r="D300" s="8">
        <v>55100</v>
      </c>
      <c r="E300" s="2" t="s">
        <v>600</v>
      </c>
      <c r="F300" s="3">
        <v>0</v>
      </c>
      <c r="G300" s="3">
        <v>1</v>
      </c>
      <c r="H300" s="3">
        <v>1</v>
      </c>
      <c r="I300" s="3">
        <v>1</v>
      </c>
      <c r="J300" s="2" t="s">
        <v>272</v>
      </c>
      <c r="K300" s="2" t="s">
        <v>602</v>
      </c>
      <c r="L300" s="4">
        <v>32745</v>
      </c>
      <c r="M300" s="7">
        <f t="shared" ca="1" si="4"/>
        <v>29.75068493150685</v>
      </c>
      <c r="N300" s="7" t="str">
        <f ca="1">IFERROR(INDEX({"18-25";"26-35";"36-45";"46-55";"55-65"},MATCH($M300,{0;25;35;45;55})),"")</f>
        <v>26-35</v>
      </c>
      <c r="O300" s="2" t="s">
        <v>21</v>
      </c>
      <c r="P300" s="2" t="s">
        <v>22</v>
      </c>
      <c r="Q300" s="8">
        <v>103</v>
      </c>
      <c r="R300" s="14" t="str">
        <f>IFERROR(INDEX(btob,MATCH(Q300,atoa,0)),"")</f>
        <v>CONSEILLER CLIENT. PART.</v>
      </c>
    </row>
    <row r="301" spans="1:18" s="1" customFormat="1" ht="8.25">
      <c r="A301" s="2" t="s">
        <v>14</v>
      </c>
      <c r="B301" s="23" t="str">
        <f>IFERROR(INDEX(cl!B:B,MATCH(D301,cl!A:A,0)),"")</f>
        <v>GIG</v>
      </c>
      <c r="C301" s="2"/>
      <c r="D301" s="8">
        <v>55100</v>
      </c>
      <c r="E301" s="2" t="s">
        <v>603</v>
      </c>
      <c r="F301" s="3">
        <v>1</v>
      </c>
      <c r="G301" s="3">
        <v>1</v>
      </c>
      <c r="H301" s="3">
        <v>1</v>
      </c>
      <c r="I301" s="3">
        <v>1</v>
      </c>
      <c r="J301" s="2"/>
      <c r="K301" s="2" t="s">
        <v>604</v>
      </c>
      <c r="L301" s="4">
        <v>29985</v>
      </c>
      <c r="M301" s="7">
        <f t="shared" ca="1" si="4"/>
        <v>37.31232876712329</v>
      </c>
      <c r="N301" s="7" t="str">
        <f ca="1">IFERROR(INDEX({"18-25";"26-35";"36-45";"46-55";"55-65"},MATCH($M301,{0;25;35;45;55})),"")</f>
        <v>36-45</v>
      </c>
      <c r="O301" s="2" t="s">
        <v>17</v>
      </c>
      <c r="P301" s="2" t="s">
        <v>22</v>
      </c>
      <c r="Q301" s="8">
        <v>165</v>
      </c>
      <c r="R301" s="14" t="str">
        <f>IFERROR(INDEX(btob,MATCH(Q301,atoa,0)),"")</f>
        <v>CHARGE CLIENTELE PART.2</v>
      </c>
    </row>
    <row r="302" spans="1:18" s="1" customFormat="1" ht="8.25">
      <c r="A302" s="2" t="s">
        <v>14</v>
      </c>
      <c r="B302" s="23" t="str">
        <f>IFERROR(INDEX(cl!B:B,MATCH(D302,cl!A:A,0)),"")</f>
        <v>MOC</v>
      </c>
      <c r="C302" s="2"/>
      <c r="D302" s="8">
        <v>55200</v>
      </c>
      <c r="E302" s="2" t="s">
        <v>605</v>
      </c>
      <c r="F302" s="3">
        <v>1</v>
      </c>
      <c r="G302" s="3">
        <v>1</v>
      </c>
      <c r="H302" s="3">
        <v>1</v>
      </c>
      <c r="I302" s="3">
        <v>1</v>
      </c>
      <c r="J302" s="2"/>
      <c r="K302" s="2" t="s">
        <v>606</v>
      </c>
      <c r="L302" s="4">
        <v>24851</v>
      </c>
      <c r="M302" s="7">
        <f t="shared" ca="1" si="4"/>
        <v>51.37808219178082</v>
      </c>
      <c r="N302" s="7" t="str">
        <f ca="1">IFERROR(INDEX({"18-25";"26-35";"36-45";"46-55";"55-65"},MATCH($M302,{0;25;35;45;55})),"")</f>
        <v>46-55</v>
      </c>
      <c r="O302" s="2" t="s">
        <v>17</v>
      </c>
      <c r="P302" s="2" t="s">
        <v>18</v>
      </c>
      <c r="Q302" s="8">
        <v>119</v>
      </c>
      <c r="R302" s="14" t="str">
        <f>IFERROR(INDEX(btob,MATCH(Q302,atoa,0)),"")</f>
        <v>DIRECTEUR DE CAISSE 3</v>
      </c>
    </row>
    <row r="303" spans="1:18" s="1" customFormat="1" ht="8.25">
      <c r="A303" s="2" t="s">
        <v>14</v>
      </c>
      <c r="B303" s="23" t="str">
        <f>IFERROR(INDEX(cl!B:B,MATCH(D303,cl!A:A,0)),"")</f>
        <v>MOC</v>
      </c>
      <c r="C303" s="2"/>
      <c r="D303" s="8">
        <v>55200</v>
      </c>
      <c r="E303" s="2" t="s">
        <v>607</v>
      </c>
      <c r="F303" s="3">
        <v>1</v>
      </c>
      <c r="G303" s="3">
        <v>1</v>
      </c>
      <c r="H303" s="3">
        <v>1</v>
      </c>
      <c r="I303" s="3">
        <v>1</v>
      </c>
      <c r="J303" s="2"/>
      <c r="K303" s="2" t="s">
        <v>608</v>
      </c>
      <c r="L303" s="4">
        <v>31044</v>
      </c>
      <c r="M303" s="7">
        <f t="shared" ca="1" si="4"/>
        <v>34.410958904109592</v>
      </c>
      <c r="N303" s="7" t="str">
        <f ca="1">IFERROR(INDEX({"18-25";"26-35";"36-45";"46-55";"55-65"},MATCH($M303,{0;25;35;45;55})),"")</f>
        <v>26-35</v>
      </c>
      <c r="O303" s="2" t="s">
        <v>21</v>
      </c>
      <c r="P303" s="2" t="s">
        <v>22</v>
      </c>
      <c r="Q303" s="8">
        <v>106</v>
      </c>
      <c r="R303" s="14" t="str">
        <f>IFERROR(INDEX(btob,MATCH(Q303,atoa,0)),"")</f>
        <v>CHARGE D'ANIMATION 1</v>
      </c>
    </row>
    <row r="304" spans="1:18" s="1" customFormat="1" ht="8.25">
      <c r="A304" s="2" t="s">
        <v>14</v>
      </c>
      <c r="B304" s="23" t="str">
        <f>IFERROR(INDEX(cl!B:B,MATCH(D304,cl!A:A,0)),"")</f>
        <v>MOC</v>
      </c>
      <c r="C304" s="2"/>
      <c r="D304" s="8">
        <v>55200</v>
      </c>
      <c r="E304" s="2" t="s">
        <v>609</v>
      </c>
      <c r="F304" s="3">
        <v>1</v>
      </c>
      <c r="G304" s="3">
        <v>1</v>
      </c>
      <c r="H304" s="3">
        <v>1</v>
      </c>
      <c r="I304" s="3">
        <v>1</v>
      </c>
      <c r="J304" s="2"/>
      <c r="K304" s="2" t="s">
        <v>610</v>
      </c>
      <c r="L304" s="4">
        <v>29739</v>
      </c>
      <c r="M304" s="7">
        <f t="shared" ca="1" si="4"/>
        <v>37.986301369863014</v>
      </c>
      <c r="N304" s="7" t="str">
        <f ca="1">IFERROR(INDEX({"18-25";"26-35";"36-45";"46-55";"55-65"},MATCH($M304,{0;25;35;45;55})),"")</f>
        <v>36-45</v>
      </c>
      <c r="O304" s="2" t="s">
        <v>21</v>
      </c>
      <c r="P304" s="2" t="s">
        <v>22</v>
      </c>
      <c r="Q304" s="8">
        <v>105</v>
      </c>
      <c r="R304" s="14" t="str">
        <f>IFERROR(INDEX(btob,MATCH(Q304,atoa,0)),"")</f>
        <v>CHARGE CLIENTELE PART.1</v>
      </c>
    </row>
    <row r="305" spans="1:18" s="1" customFormat="1" ht="8.25">
      <c r="A305" s="2" t="s">
        <v>14</v>
      </c>
      <c r="B305" s="23" t="str">
        <f>IFERROR(INDEX(cl!B:B,MATCH(D305,cl!A:A,0)),"")</f>
        <v>MOC</v>
      </c>
      <c r="C305" s="2"/>
      <c r="D305" s="8">
        <v>55200</v>
      </c>
      <c r="E305" s="2" t="s">
        <v>611</v>
      </c>
      <c r="F305" s="3">
        <v>1</v>
      </c>
      <c r="G305" s="3">
        <v>1</v>
      </c>
      <c r="H305" s="3">
        <v>1</v>
      </c>
      <c r="I305" s="3">
        <v>1</v>
      </c>
      <c r="J305" s="2"/>
      <c r="K305" s="2" t="s">
        <v>612</v>
      </c>
      <c r="L305" s="4">
        <v>28127</v>
      </c>
      <c r="M305" s="7">
        <f t="shared" ca="1" si="4"/>
        <v>42.402739726027399</v>
      </c>
      <c r="N305" s="7" t="str">
        <f ca="1">IFERROR(INDEX({"18-25";"26-35";"36-45";"46-55";"55-65"},MATCH($M305,{0;25;35;45;55})),"")</f>
        <v>36-45</v>
      </c>
      <c r="O305" s="2" t="s">
        <v>21</v>
      </c>
      <c r="P305" s="2" t="s">
        <v>22</v>
      </c>
      <c r="Q305" s="8">
        <v>165</v>
      </c>
      <c r="R305" s="14" t="str">
        <f>IFERROR(INDEX(btob,MATCH(Q305,atoa,0)),"")</f>
        <v>CHARGE CLIENTELE PART.2</v>
      </c>
    </row>
    <row r="306" spans="1:18" s="1" customFormat="1" ht="8.25">
      <c r="A306" s="2" t="s">
        <v>14</v>
      </c>
      <c r="B306" s="23" t="str">
        <f>IFERROR(INDEX(cl!B:B,MATCH(D306,cl!A:A,0)),"")</f>
        <v>MOC</v>
      </c>
      <c r="C306" s="2"/>
      <c r="D306" s="8">
        <v>55200</v>
      </c>
      <c r="E306" s="2" t="s">
        <v>613</v>
      </c>
      <c r="F306" s="3">
        <v>1</v>
      </c>
      <c r="G306" s="3">
        <v>0</v>
      </c>
      <c r="H306" s="3"/>
      <c r="I306" s="3"/>
      <c r="J306" s="2" t="s">
        <v>105</v>
      </c>
      <c r="K306" s="2"/>
      <c r="L306" s="4"/>
      <c r="M306" s="7" t="str">
        <f t="shared" si="4"/>
        <v/>
      </c>
      <c r="N306" s="7" t="str">
        <f>IFERROR(INDEX({"18-25";"26-35";"36-45";"46-55";"55-65"},MATCH($M306,{0;25;35;45;55})),"")</f>
        <v/>
      </c>
      <c r="O306" s="2"/>
      <c r="P306" s="2"/>
      <c r="Q306" s="12"/>
      <c r="R306" s="14" t="str">
        <f>IFERROR(INDEX(btob,MATCH(Q306,atoa,0)),"")</f>
        <v/>
      </c>
    </row>
    <row r="307" spans="1:18" s="1" customFormat="1" ht="8.25">
      <c r="A307" s="2" t="s">
        <v>14</v>
      </c>
      <c r="B307" s="23" t="str">
        <f>IFERROR(INDEX(cl!B:B,MATCH(D307,cl!A:A,0)),"")</f>
        <v>MOC</v>
      </c>
      <c r="C307" s="2"/>
      <c r="D307" s="8">
        <v>55200</v>
      </c>
      <c r="E307" s="2" t="s">
        <v>614</v>
      </c>
      <c r="F307" s="3">
        <v>1</v>
      </c>
      <c r="G307" s="3">
        <v>1</v>
      </c>
      <c r="H307" s="3">
        <v>1</v>
      </c>
      <c r="I307" s="3">
        <v>1</v>
      </c>
      <c r="J307" s="2"/>
      <c r="K307" s="2" t="s">
        <v>615</v>
      </c>
      <c r="L307" s="4">
        <v>27037</v>
      </c>
      <c r="M307" s="7">
        <f t="shared" ca="1" si="4"/>
        <v>45.389041095890413</v>
      </c>
      <c r="N307" s="7" t="str">
        <f ca="1">IFERROR(INDEX({"18-25";"26-35";"36-45";"46-55";"55-65"},MATCH($M307,{0;25;35;45;55})),"")</f>
        <v>46-55</v>
      </c>
      <c r="O307" s="2" t="s">
        <v>17</v>
      </c>
      <c r="P307" s="2" t="s">
        <v>22</v>
      </c>
      <c r="Q307" s="8">
        <v>105</v>
      </c>
      <c r="R307" s="14" t="str">
        <f>IFERROR(INDEX(btob,MATCH(Q307,atoa,0)),"")</f>
        <v>CHARGE CLIENTELE PART.1</v>
      </c>
    </row>
    <row r="308" spans="1:18" s="1" customFormat="1" ht="8.25">
      <c r="A308" s="2" t="s">
        <v>14</v>
      </c>
      <c r="B308" s="23" t="str">
        <f>IFERROR(INDEX(cl!B:B,MATCH(D308,cl!A:A,0)),"")</f>
        <v>MOC</v>
      </c>
      <c r="C308" s="2"/>
      <c r="D308" s="8">
        <v>55200</v>
      </c>
      <c r="E308" s="2" t="s">
        <v>616</v>
      </c>
      <c r="F308" s="3">
        <v>1</v>
      </c>
      <c r="G308" s="3">
        <v>1</v>
      </c>
      <c r="H308" s="3">
        <v>1</v>
      </c>
      <c r="I308" s="3">
        <v>1</v>
      </c>
      <c r="J308" s="2"/>
      <c r="K308" s="2" t="s">
        <v>617</v>
      </c>
      <c r="L308" s="4">
        <v>29488</v>
      </c>
      <c r="M308" s="7">
        <f t="shared" ca="1" si="4"/>
        <v>38.673972602739724</v>
      </c>
      <c r="N308" s="7" t="str">
        <f ca="1">IFERROR(INDEX({"18-25";"26-35";"36-45";"46-55";"55-65"},MATCH($M308,{0;25;35;45;55})),"")</f>
        <v>36-45</v>
      </c>
      <c r="O308" s="2" t="s">
        <v>17</v>
      </c>
      <c r="P308" s="2" t="s">
        <v>18</v>
      </c>
      <c r="Q308" s="8">
        <v>165</v>
      </c>
      <c r="R308" s="14" t="str">
        <f>IFERROR(INDEX(btob,MATCH(Q308,atoa,0)),"")</f>
        <v>CHARGE CLIENTELE PART.2</v>
      </c>
    </row>
    <row r="309" spans="1:18" s="1" customFormat="1" ht="8.25">
      <c r="A309" s="2" t="s">
        <v>14</v>
      </c>
      <c r="B309" s="23" t="str">
        <f>IFERROR(INDEX(cl!B:B,MATCH(D309,cl!A:A,0)),"")</f>
        <v>GIG</v>
      </c>
      <c r="C309" s="2"/>
      <c r="D309" s="8">
        <v>55300</v>
      </c>
      <c r="E309" s="2" t="s">
        <v>618</v>
      </c>
      <c r="F309" s="3">
        <v>1</v>
      </c>
      <c r="G309" s="3">
        <v>0</v>
      </c>
      <c r="H309" s="3"/>
      <c r="I309" s="3"/>
      <c r="J309" s="2" t="s">
        <v>105</v>
      </c>
      <c r="K309" s="2"/>
      <c r="L309" s="4"/>
      <c r="M309" s="7" t="str">
        <f t="shared" si="4"/>
        <v/>
      </c>
      <c r="N309" s="7" t="str">
        <f>IFERROR(INDEX({"18-25";"26-35";"36-45";"46-55";"55-65"},MATCH($M309,{0;25;35;45;55})),"")</f>
        <v/>
      </c>
      <c r="O309" s="2"/>
      <c r="P309" s="2"/>
      <c r="Q309" s="12"/>
      <c r="R309" s="14" t="str">
        <f>IFERROR(INDEX(btob,MATCH(Q309,atoa,0)),"")</f>
        <v/>
      </c>
    </row>
    <row r="310" spans="1:18" s="1" customFormat="1" ht="8.25">
      <c r="A310" s="2" t="s">
        <v>14</v>
      </c>
      <c r="B310" s="23" t="str">
        <f>IFERROR(INDEX(cl!B:B,MATCH(D310,cl!A:A,0)),"")</f>
        <v>GIG</v>
      </c>
      <c r="C310" s="2"/>
      <c r="D310" s="8">
        <v>55300</v>
      </c>
      <c r="E310" s="2" t="s">
        <v>619</v>
      </c>
      <c r="F310" s="3">
        <v>1</v>
      </c>
      <c r="G310" s="3">
        <v>1</v>
      </c>
      <c r="H310" s="3">
        <v>1</v>
      </c>
      <c r="I310" s="3">
        <v>1</v>
      </c>
      <c r="J310" s="2"/>
      <c r="K310" s="2" t="s">
        <v>620</v>
      </c>
      <c r="L310" s="4">
        <v>28979</v>
      </c>
      <c r="M310" s="7">
        <f t="shared" ca="1" si="4"/>
        <v>40.06849315068493</v>
      </c>
      <c r="N310" s="7" t="str">
        <f ca="1">IFERROR(INDEX({"18-25";"26-35";"36-45";"46-55";"55-65"},MATCH($M310,{0;25;35;45;55})),"")</f>
        <v>36-45</v>
      </c>
      <c r="O310" s="2" t="s">
        <v>17</v>
      </c>
      <c r="P310" s="2" t="s">
        <v>18</v>
      </c>
      <c r="Q310" s="8">
        <v>180</v>
      </c>
      <c r="R310" s="14" t="str">
        <f>IFERROR(INDEX(btob,MATCH(Q310,atoa,0)),"")</f>
        <v>RESP.CLIENTELE PART.</v>
      </c>
    </row>
    <row r="311" spans="1:18" s="1" customFormat="1" ht="8.25">
      <c r="A311" s="2" t="s">
        <v>14</v>
      </c>
      <c r="B311" s="23" t="str">
        <f>IFERROR(INDEX(cl!B:B,MATCH(D311,cl!A:A,0)),"")</f>
        <v>GIG</v>
      </c>
      <c r="C311" s="2"/>
      <c r="D311" s="8">
        <v>55300</v>
      </c>
      <c r="E311" s="2" t="s">
        <v>621</v>
      </c>
      <c r="F311" s="3">
        <v>1</v>
      </c>
      <c r="G311" s="3">
        <v>1</v>
      </c>
      <c r="H311" s="3">
        <v>1</v>
      </c>
      <c r="I311" s="3">
        <v>1</v>
      </c>
      <c r="J311" s="2"/>
      <c r="K311" s="2" t="s">
        <v>622</v>
      </c>
      <c r="L311" s="4">
        <v>29639</v>
      </c>
      <c r="M311" s="7">
        <f t="shared" ca="1" si="4"/>
        <v>38.260273972602739</v>
      </c>
      <c r="N311" s="7" t="str">
        <f ca="1">IFERROR(INDEX({"18-25";"26-35";"36-45";"46-55";"55-65"},MATCH($M311,{0;25;35;45;55})),"")</f>
        <v>36-45</v>
      </c>
      <c r="O311" s="2" t="s">
        <v>21</v>
      </c>
      <c r="P311" s="2" t="s">
        <v>22</v>
      </c>
      <c r="Q311" s="8">
        <v>105</v>
      </c>
      <c r="R311" s="14" t="str">
        <f>IFERROR(INDEX(btob,MATCH(Q311,atoa,0)),"")</f>
        <v>CHARGE CLIENTELE PART.1</v>
      </c>
    </row>
    <row r="312" spans="1:18" s="1" customFormat="1" ht="8.25">
      <c r="A312" s="2" t="s">
        <v>14</v>
      </c>
      <c r="B312" s="23" t="str">
        <f>IFERROR(INDEX(cl!B:B,MATCH(D312,cl!A:A,0)),"")</f>
        <v>GIG</v>
      </c>
      <c r="C312" s="2"/>
      <c r="D312" s="8">
        <v>55300</v>
      </c>
      <c r="E312" s="2" t="s">
        <v>623</v>
      </c>
      <c r="F312" s="3">
        <v>1</v>
      </c>
      <c r="G312" s="3">
        <v>1</v>
      </c>
      <c r="H312" s="3">
        <v>1</v>
      </c>
      <c r="I312" s="3">
        <v>1</v>
      </c>
      <c r="J312" s="2"/>
      <c r="K312" s="2" t="s">
        <v>624</v>
      </c>
      <c r="L312" s="4">
        <v>27921</v>
      </c>
      <c r="M312" s="7">
        <f t="shared" ca="1" si="4"/>
        <v>42.967123287671235</v>
      </c>
      <c r="N312" s="7" t="str">
        <f ca="1">IFERROR(INDEX({"18-25";"26-35";"36-45";"46-55";"55-65"},MATCH($M312,{0;25;35;45;55})),"")</f>
        <v>36-45</v>
      </c>
      <c r="O312" s="2" t="s">
        <v>21</v>
      </c>
      <c r="P312" s="2" t="s">
        <v>22</v>
      </c>
      <c r="Q312" s="8">
        <v>165</v>
      </c>
      <c r="R312" s="14" t="str">
        <f>IFERROR(INDEX(btob,MATCH(Q312,atoa,0)),"")</f>
        <v>CHARGE CLIENTELE PART.2</v>
      </c>
    </row>
    <row r="313" spans="1:18" s="1" customFormat="1" ht="8.25">
      <c r="A313" s="2" t="s">
        <v>14</v>
      </c>
      <c r="B313" s="23" t="str">
        <f>IFERROR(INDEX(cl!B:B,MATCH(D313,cl!A:A,0)),"")</f>
        <v>GIG</v>
      </c>
      <c r="C313" s="2"/>
      <c r="D313" s="8">
        <v>55300</v>
      </c>
      <c r="E313" s="2" t="s">
        <v>625</v>
      </c>
      <c r="F313" s="3">
        <v>1</v>
      </c>
      <c r="G313" s="3">
        <v>1</v>
      </c>
      <c r="H313" s="3">
        <v>1</v>
      </c>
      <c r="I313" s="3">
        <v>1</v>
      </c>
      <c r="J313" s="2"/>
      <c r="K313" s="2" t="s">
        <v>626</v>
      </c>
      <c r="L313" s="4">
        <v>25825</v>
      </c>
      <c r="M313" s="7">
        <f t="shared" ca="1" si="4"/>
        <v>48.709589041095889</v>
      </c>
      <c r="N313" s="7" t="str">
        <f ca="1">IFERROR(INDEX({"18-25";"26-35";"36-45";"46-55";"55-65"},MATCH($M313,{0;25;35;45;55})),"")</f>
        <v>46-55</v>
      </c>
      <c r="O313" s="2" t="s">
        <v>21</v>
      </c>
      <c r="P313" s="2" t="s">
        <v>18</v>
      </c>
      <c r="Q313" s="8">
        <v>140</v>
      </c>
      <c r="R313" s="14" t="str">
        <f>IFERROR(INDEX(btob,MATCH(Q313,atoa,0)),"")</f>
        <v>RESPONSABLE DE BUREAU</v>
      </c>
    </row>
    <row r="314" spans="1:18" s="1" customFormat="1" ht="8.25">
      <c r="A314" s="2" t="s">
        <v>14</v>
      </c>
      <c r="B314" s="23" t="str">
        <f>IFERROR(INDEX(cl!B:B,MATCH(D314,cl!A:A,0)),"")</f>
        <v>GIG</v>
      </c>
      <c r="C314" s="2"/>
      <c r="D314" s="8">
        <v>55300</v>
      </c>
      <c r="E314" s="2" t="s">
        <v>627</v>
      </c>
      <c r="F314" s="3">
        <v>1</v>
      </c>
      <c r="G314" s="3">
        <v>1</v>
      </c>
      <c r="H314" s="3">
        <v>1</v>
      </c>
      <c r="I314" s="3">
        <v>1</v>
      </c>
      <c r="J314" s="2"/>
      <c r="K314" s="2" t="s">
        <v>628</v>
      </c>
      <c r="L314" s="4">
        <v>29361</v>
      </c>
      <c r="M314" s="7">
        <f t="shared" ca="1" si="4"/>
        <v>39.021917808219179</v>
      </c>
      <c r="N314" s="7" t="str">
        <f ca="1">IFERROR(INDEX({"18-25";"26-35";"36-45";"46-55";"55-65"},MATCH($M314,{0;25;35;45;55})),"")</f>
        <v>36-45</v>
      </c>
      <c r="O314" s="2" t="s">
        <v>21</v>
      </c>
      <c r="P314" s="2" t="s">
        <v>22</v>
      </c>
      <c r="Q314" s="8">
        <v>165</v>
      </c>
      <c r="R314" s="14" t="str">
        <f>IFERROR(INDEX(btob,MATCH(Q314,atoa,0)),"")</f>
        <v>CHARGE CLIENTELE PART.2</v>
      </c>
    </row>
    <row r="315" spans="1:18" s="1" customFormat="1" ht="8.25">
      <c r="A315" s="2" t="s">
        <v>14</v>
      </c>
      <c r="B315" s="23" t="str">
        <f>IFERROR(INDEX(cl!B:B,MATCH(D315,cl!A:A,0)),"")</f>
        <v>GIG</v>
      </c>
      <c r="C315" s="2"/>
      <c r="D315" s="8">
        <v>55300</v>
      </c>
      <c r="E315" s="2" t="s">
        <v>629</v>
      </c>
      <c r="F315" s="3">
        <v>1</v>
      </c>
      <c r="G315" s="3">
        <v>1</v>
      </c>
      <c r="H315" s="3">
        <v>1</v>
      </c>
      <c r="I315" s="3">
        <v>1</v>
      </c>
      <c r="J315" s="2"/>
      <c r="K315" s="2" t="s">
        <v>630</v>
      </c>
      <c r="L315" s="4">
        <v>26842</v>
      </c>
      <c r="M315" s="7">
        <f t="shared" ca="1" si="4"/>
        <v>45.923287671232877</v>
      </c>
      <c r="N315" s="7" t="str">
        <f ca="1">IFERROR(INDEX({"18-25";"26-35";"36-45";"46-55";"55-65"},MATCH($M315,{0;25;35;45;55})),"")</f>
        <v>46-55</v>
      </c>
      <c r="O315" s="2" t="s">
        <v>17</v>
      </c>
      <c r="P315" s="2" t="s">
        <v>18</v>
      </c>
      <c r="Q315" s="8">
        <v>119</v>
      </c>
      <c r="R315" s="14" t="str">
        <f>IFERROR(INDEX(btob,MATCH(Q315,atoa,0)),"")</f>
        <v>DIRECTEUR DE CAISSE 3</v>
      </c>
    </row>
    <row r="316" spans="1:18" s="1" customFormat="1" ht="8.25">
      <c r="A316" s="2" t="s">
        <v>14</v>
      </c>
      <c r="B316" s="23" t="str">
        <f>IFERROR(INDEX(cl!B:B,MATCH(D316,cl!A:A,0)),"")</f>
        <v>GIG</v>
      </c>
      <c r="C316" s="2"/>
      <c r="D316" s="8">
        <v>55300</v>
      </c>
      <c r="E316" s="2" t="s">
        <v>631</v>
      </c>
      <c r="F316" s="3">
        <v>1</v>
      </c>
      <c r="G316" s="3">
        <v>1</v>
      </c>
      <c r="H316" s="3">
        <v>1</v>
      </c>
      <c r="I316" s="3">
        <v>1</v>
      </c>
      <c r="J316" s="2"/>
      <c r="K316" s="2" t="s">
        <v>632</v>
      </c>
      <c r="L316" s="4">
        <v>30062</v>
      </c>
      <c r="M316" s="7">
        <f t="shared" ca="1" si="4"/>
        <v>37.101369863013701</v>
      </c>
      <c r="N316" s="7" t="str">
        <f ca="1">IFERROR(INDEX({"18-25";"26-35";"36-45";"46-55";"55-65"},MATCH($M316,{0;25;35;45;55})),"")</f>
        <v>36-45</v>
      </c>
      <c r="O316" s="2" t="s">
        <v>17</v>
      </c>
      <c r="P316" s="2" t="s">
        <v>22</v>
      </c>
      <c r="Q316" s="8">
        <v>103</v>
      </c>
      <c r="R316" s="14" t="str">
        <f>IFERROR(INDEX(btob,MATCH(Q316,atoa,0)),"")</f>
        <v>CONSEILLER CLIENT. PART.</v>
      </c>
    </row>
    <row r="317" spans="1:18" s="1" customFormat="1" ht="8.25">
      <c r="A317" s="2" t="s">
        <v>14</v>
      </c>
      <c r="B317" s="23" t="str">
        <f>IFERROR(INDEX(cl!B:B,MATCH(D317,cl!A:A,0)),"")</f>
        <v>GIG</v>
      </c>
      <c r="C317" s="2"/>
      <c r="D317" s="8">
        <v>55300</v>
      </c>
      <c r="E317" s="2" t="s">
        <v>633</v>
      </c>
      <c r="F317" s="3">
        <v>1</v>
      </c>
      <c r="G317" s="3">
        <v>1</v>
      </c>
      <c r="H317" s="3">
        <v>0.77849999999999997</v>
      </c>
      <c r="I317" s="3">
        <v>0.77849999999999997</v>
      </c>
      <c r="J317" s="2" t="s">
        <v>42</v>
      </c>
      <c r="K317" s="2" t="s">
        <v>634</v>
      </c>
      <c r="L317" s="4">
        <v>30013</v>
      </c>
      <c r="M317" s="7">
        <f t="shared" ca="1" si="4"/>
        <v>37.235616438356168</v>
      </c>
      <c r="N317" s="7" t="str">
        <f ca="1">IFERROR(INDEX({"18-25";"26-35";"36-45";"46-55";"55-65"},MATCH($M317,{0;25;35;45;55})),"")</f>
        <v>36-45</v>
      </c>
      <c r="O317" s="2" t="s">
        <v>21</v>
      </c>
      <c r="P317" s="2" t="s">
        <v>22</v>
      </c>
      <c r="Q317" s="8">
        <v>105</v>
      </c>
      <c r="R317" s="14" t="str">
        <f>IFERROR(INDEX(btob,MATCH(Q317,atoa,0)),"")</f>
        <v>CHARGE CLIENTELE PART.1</v>
      </c>
    </row>
    <row r="318" spans="1:18" s="1" customFormat="1" ht="8.25">
      <c r="A318" s="2" t="s">
        <v>14</v>
      </c>
      <c r="B318" s="23" t="str">
        <f>IFERROR(INDEX(cl!B:B,MATCH(D318,cl!A:A,0)),"")</f>
        <v>BDC</v>
      </c>
      <c r="C318" s="2"/>
      <c r="D318" s="8">
        <v>55400</v>
      </c>
      <c r="E318" s="2" t="s">
        <v>635</v>
      </c>
      <c r="F318" s="3">
        <v>1</v>
      </c>
      <c r="G318" s="3">
        <v>1</v>
      </c>
      <c r="H318" s="3">
        <v>1</v>
      </c>
      <c r="I318" s="3">
        <v>1</v>
      </c>
      <c r="J318" s="2"/>
      <c r="K318" s="2" t="s">
        <v>636</v>
      </c>
      <c r="L318" s="4">
        <v>30091</v>
      </c>
      <c r="M318" s="7">
        <f t="shared" ca="1" si="4"/>
        <v>37.021917808219179</v>
      </c>
      <c r="N318" s="7" t="str">
        <f ca="1">IFERROR(INDEX({"18-25";"26-35";"36-45";"46-55";"55-65"},MATCH($M318,{0;25;35;45;55})),"")</f>
        <v>36-45</v>
      </c>
      <c r="O318" s="2" t="s">
        <v>21</v>
      </c>
      <c r="P318" s="2" t="s">
        <v>18</v>
      </c>
      <c r="Q318" s="8">
        <v>112</v>
      </c>
      <c r="R318" s="14" t="str">
        <f>IFERROR(INDEX(btob,MATCH(Q318,atoa,0)),"")</f>
        <v>CHARGE D'ANIMATION 2</v>
      </c>
    </row>
    <row r="319" spans="1:18" s="1" customFormat="1" ht="8.25">
      <c r="A319" s="2" t="s">
        <v>14</v>
      </c>
      <c r="B319" s="23" t="str">
        <f>IFERROR(INDEX(cl!B:B,MATCH(D319,cl!A:A,0)),"")</f>
        <v>BDC</v>
      </c>
      <c r="C319" s="2"/>
      <c r="D319" s="8">
        <v>55400</v>
      </c>
      <c r="E319" s="2" t="s">
        <v>637</v>
      </c>
      <c r="F319" s="3">
        <v>1</v>
      </c>
      <c r="G319" s="3">
        <v>1</v>
      </c>
      <c r="H319" s="3">
        <v>1</v>
      </c>
      <c r="I319" s="3">
        <v>1</v>
      </c>
      <c r="J319" s="2"/>
      <c r="K319" s="2" t="s">
        <v>638</v>
      </c>
      <c r="L319" s="4">
        <v>34490</v>
      </c>
      <c r="M319" s="7">
        <f t="shared" ca="1" si="4"/>
        <v>24.969863013698632</v>
      </c>
      <c r="N319" s="7" t="str">
        <f ca="1">IFERROR(INDEX({"18-25";"26-35";"36-45";"46-55";"55-65"},MATCH($M319,{0;25;35;45;55})),"")</f>
        <v>18-25</v>
      </c>
      <c r="O319" s="2" t="s">
        <v>17</v>
      </c>
      <c r="P319" s="2" t="s">
        <v>22</v>
      </c>
      <c r="Q319" s="8">
        <v>105</v>
      </c>
      <c r="R319" s="14" t="str">
        <f>IFERROR(INDEX(btob,MATCH(Q319,atoa,0)),"")</f>
        <v>CHARGE CLIENTELE PART.1</v>
      </c>
    </row>
    <row r="320" spans="1:18" s="1" customFormat="1" ht="8.25">
      <c r="A320" s="2" t="s">
        <v>14</v>
      </c>
      <c r="B320" s="23" t="str">
        <f>IFERROR(INDEX(cl!B:B,MATCH(D320,cl!A:A,0)),"")</f>
        <v>BDC</v>
      </c>
      <c r="C320" s="2"/>
      <c r="D320" s="8">
        <v>55400</v>
      </c>
      <c r="E320" s="2" t="s">
        <v>639</v>
      </c>
      <c r="F320" s="3">
        <v>1</v>
      </c>
      <c r="G320" s="3">
        <v>1</v>
      </c>
      <c r="H320" s="3">
        <v>0.77849999999999997</v>
      </c>
      <c r="I320" s="3">
        <v>0.77849999999999997</v>
      </c>
      <c r="J320" s="2" t="s">
        <v>42</v>
      </c>
      <c r="K320" s="2" t="s">
        <v>640</v>
      </c>
      <c r="L320" s="4">
        <v>30943</v>
      </c>
      <c r="M320" s="7">
        <f t="shared" ca="1" si="4"/>
        <v>34.68767123287671</v>
      </c>
      <c r="N320" s="7" t="str">
        <f ca="1">IFERROR(INDEX({"18-25";"26-35";"36-45";"46-55";"55-65"},MATCH($M320,{0;25;35;45;55})),"")</f>
        <v>26-35</v>
      </c>
      <c r="O320" s="2" t="s">
        <v>21</v>
      </c>
      <c r="P320" s="2" t="s">
        <v>22</v>
      </c>
      <c r="Q320" s="8">
        <v>105</v>
      </c>
      <c r="R320" s="14" t="str">
        <f>IFERROR(INDEX(btob,MATCH(Q320,atoa,0)),"")</f>
        <v>CHARGE CLIENTELE PART.1</v>
      </c>
    </row>
    <row r="321" spans="1:18" s="1" customFormat="1" ht="8.25">
      <c r="A321" s="2" t="s">
        <v>14</v>
      </c>
      <c r="B321" s="23" t="str">
        <f>IFERROR(INDEX(cl!B:B,MATCH(D321,cl!A:A,0)),"")</f>
        <v>BDC</v>
      </c>
      <c r="C321" s="2"/>
      <c r="D321" s="8">
        <v>55400</v>
      </c>
      <c r="E321" s="2" t="s">
        <v>641</v>
      </c>
      <c r="F321" s="3">
        <v>1</v>
      </c>
      <c r="G321" s="3">
        <v>1</v>
      </c>
      <c r="H321" s="3">
        <v>1</v>
      </c>
      <c r="I321" s="3">
        <v>1</v>
      </c>
      <c r="J321" s="2"/>
      <c r="K321" s="2" t="s">
        <v>642</v>
      </c>
      <c r="L321" s="4">
        <v>28701</v>
      </c>
      <c r="M321" s="7">
        <f t="shared" ca="1" si="4"/>
        <v>40.830136986301369</v>
      </c>
      <c r="N321" s="7" t="str">
        <f ca="1">IFERROR(INDEX({"18-25";"26-35";"36-45";"46-55";"55-65"},MATCH($M321,{0;25;35;45;55})),"")</f>
        <v>36-45</v>
      </c>
      <c r="O321" s="2" t="s">
        <v>17</v>
      </c>
      <c r="P321" s="2" t="s">
        <v>18</v>
      </c>
      <c r="Q321" s="8">
        <v>165</v>
      </c>
      <c r="R321" s="14" t="str">
        <f>IFERROR(INDEX(btob,MATCH(Q321,atoa,0)),"")</f>
        <v>CHARGE CLIENTELE PART.2</v>
      </c>
    </row>
    <row r="322" spans="1:18" s="1" customFormat="1" ht="8.25">
      <c r="A322" s="2" t="s">
        <v>14</v>
      </c>
      <c r="B322" s="23" t="str">
        <f>IFERROR(INDEX(cl!B:B,MATCH(D322,cl!A:A,0)),"")</f>
        <v>BDC</v>
      </c>
      <c r="C322" s="2"/>
      <c r="D322" s="8">
        <v>55400</v>
      </c>
      <c r="E322" s="2" t="s">
        <v>643</v>
      </c>
      <c r="F322" s="3">
        <v>1</v>
      </c>
      <c r="G322" s="3">
        <v>1</v>
      </c>
      <c r="H322" s="3">
        <v>1</v>
      </c>
      <c r="I322" s="3">
        <v>1</v>
      </c>
      <c r="J322" s="2"/>
      <c r="K322" s="2" t="s">
        <v>644</v>
      </c>
      <c r="L322" s="4">
        <v>24309</v>
      </c>
      <c r="M322" s="7">
        <f t="shared" ref="M322:M385" ca="1" si="5">IF($L322="","",DATEDIF($L322,$S$1,"d")/365)</f>
        <v>52.863013698630134</v>
      </c>
      <c r="N322" s="7" t="str">
        <f ca="1">IFERROR(INDEX({"18-25";"26-35";"36-45";"46-55";"55-65"},MATCH($M322,{0;25;35;45;55})),"")</f>
        <v>46-55</v>
      </c>
      <c r="O322" s="2" t="s">
        <v>21</v>
      </c>
      <c r="P322" s="2" t="s">
        <v>22</v>
      </c>
      <c r="Q322" s="8">
        <v>165</v>
      </c>
      <c r="R322" s="14" t="str">
        <f>IFERROR(INDEX(btob,MATCH(Q322,atoa,0)),"")</f>
        <v>CHARGE CLIENTELE PART.2</v>
      </c>
    </row>
    <row r="323" spans="1:18" s="1" customFormat="1" ht="8.25">
      <c r="A323" s="2" t="s">
        <v>14</v>
      </c>
      <c r="B323" s="23" t="str">
        <f>IFERROR(INDEX(cl!B:B,MATCH(D323,cl!A:A,0)),"")</f>
        <v>BDC</v>
      </c>
      <c r="C323" s="2"/>
      <c r="D323" s="8">
        <v>55400</v>
      </c>
      <c r="E323" s="2" t="s">
        <v>645</v>
      </c>
      <c r="F323" s="3">
        <v>1</v>
      </c>
      <c r="G323" s="3">
        <v>1</v>
      </c>
      <c r="H323" s="3">
        <v>1</v>
      </c>
      <c r="I323" s="3">
        <v>1</v>
      </c>
      <c r="J323" s="2"/>
      <c r="K323" s="2" t="s">
        <v>646</v>
      </c>
      <c r="L323" s="4">
        <v>23388</v>
      </c>
      <c r="M323" s="7">
        <f t="shared" ca="1" si="5"/>
        <v>55.386301369863013</v>
      </c>
      <c r="N323" s="7" t="str">
        <f ca="1">IFERROR(INDEX({"18-25";"26-35";"36-45";"46-55";"55-65"},MATCH($M323,{0;25;35;45;55})),"")</f>
        <v>55-65</v>
      </c>
      <c r="O323" s="2" t="s">
        <v>21</v>
      </c>
      <c r="P323" s="2" t="s">
        <v>22</v>
      </c>
      <c r="Q323" s="8">
        <v>165</v>
      </c>
      <c r="R323" s="14" t="str">
        <f>IFERROR(INDEX(btob,MATCH(Q323,atoa,0)),"")</f>
        <v>CHARGE CLIENTELE PART.2</v>
      </c>
    </row>
    <row r="324" spans="1:18" s="1" customFormat="1" ht="8.25">
      <c r="A324" s="2" t="s">
        <v>14</v>
      </c>
      <c r="B324" s="23" t="str">
        <f>IFERROR(INDEX(cl!B:B,MATCH(D324,cl!A:A,0)),"")</f>
        <v>BDC</v>
      </c>
      <c r="C324" s="2"/>
      <c r="D324" s="8">
        <v>55400</v>
      </c>
      <c r="E324" s="2" t="s">
        <v>647</v>
      </c>
      <c r="F324" s="3">
        <v>1</v>
      </c>
      <c r="G324" s="3">
        <v>1</v>
      </c>
      <c r="H324" s="3">
        <v>1</v>
      </c>
      <c r="I324" s="3">
        <v>1</v>
      </c>
      <c r="J324" s="2"/>
      <c r="K324" s="2" t="s">
        <v>648</v>
      </c>
      <c r="L324" s="4">
        <v>33801</v>
      </c>
      <c r="M324" s="7">
        <f t="shared" ca="1" si="5"/>
        <v>26.857534246575341</v>
      </c>
      <c r="N324" s="7" t="str">
        <f ca="1">IFERROR(INDEX({"18-25";"26-35";"36-45";"46-55";"55-65"},MATCH($M324,{0;25;35;45;55})),"")</f>
        <v>26-35</v>
      </c>
      <c r="O324" s="2" t="s">
        <v>17</v>
      </c>
      <c r="P324" s="2" t="s">
        <v>22</v>
      </c>
      <c r="Q324" s="8">
        <v>105</v>
      </c>
      <c r="R324" s="14" t="str">
        <f>IFERROR(INDEX(btob,MATCH(Q324,atoa,0)),"")</f>
        <v>CHARGE CLIENTELE PART.1</v>
      </c>
    </row>
    <row r="325" spans="1:18" s="1" customFormat="1" ht="8.25">
      <c r="A325" s="2" t="s">
        <v>14</v>
      </c>
      <c r="B325" s="23" t="str">
        <f>IFERROR(INDEX(cl!B:B,MATCH(D325,cl!A:A,0)),"")</f>
        <v>BDC</v>
      </c>
      <c r="C325" s="2"/>
      <c r="D325" s="8">
        <v>55400</v>
      </c>
      <c r="E325" s="2" t="s">
        <v>649</v>
      </c>
      <c r="F325" s="3">
        <v>1</v>
      </c>
      <c r="G325" s="3">
        <v>1</v>
      </c>
      <c r="H325" s="3">
        <v>1</v>
      </c>
      <c r="I325" s="3">
        <v>1</v>
      </c>
      <c r="J325" s="2"/>
      <c r="K325" s="2" t="s">
        <v>650</v>
      </c>
      <c r="L325" s="4">
        <v>31324</v>
      </c>
      <c r="M325" s="7">
        <f t="shared" ca="1" si="5"/>
        <v>33.643835616438359</v>
      </c>
      <c r="N325" s="7" t="str">
        <f ca="1">IFERROR(INDEX({"18-25";"26-35";"36-45";"46-55";"55-65"},MATCH($M325,{0;25;35;45;55})),"")</f>
        <v>26-35</v>
      </c>
      <c r="O325" s="2" t="s">
        <v>21</v>
      </c>
      <c r="P325" s="2" t="s">
        <v>22</v>
      </c>
      <c r="Q325" s="8">
        <v>105</v>
      </c>
      <c r="R325" s="14" t="str">
        <f>IFERROR(INDEX(btob,MATCH(Q325,atoa,0)),"")</f>
        <v>CHARGE CLIENTELE PART.1</v>
      </c>
    </row>
    <row r="326" spans="1:18" s="1" customFormat="1" ht="8.25">
      <c r="A326" s="2" t="s">
        <v>14</v>
      </c>
      <c r="B326" s="23" t="str">
        <f>IFERROR(INDEX(cl!B:B,MATCH(D326,cl!A:A,0)),"")</f>
        <v>BDC</v>
      </c>
      <c r="C326" s="2"/>
      <c r="D326" s="8">
        <v>55400</v>
      </c>
      <c r="E326" s="2" t="s">
        <v>651</v>
      </c>
      <c r="F326" s="3">
        <v>1</v>
      </c>
      <c r="G326" s="3">
        <v>1</v>
      </c>
      <c r="H326" s="3">
        <v>1</v>
      </c>
      <c r="I326" s="3">
        <v>1</v>
      </c>
      <c r="J326" s="2"/>
      <c r="K326" s="2" t="s">
        <v>652</v>
      </c>
      <c r="L326" s="4">
        <v>29353</v>
      </c>
      <c r="M326" s="7">
        <f t="shared" ca="1" si="5"/>
        <v>39.043835616438358</v>
      </c>
      <c r="N326" s="7" t="str">
        <f ca="1">IFERROR(INDEX({"18-25";"26-35";"36-45";"46-55";"55-65"},MATCH($M326,{0;25;35;45;55})),"")</f>
        <v>36-45</v>
      </c>
      <c r="O326" s="2" t="s">
        <v>17</v>
      </c>
      <c r="P326" s="2" t="s">
        <v>18</v>
      </c>
      <c r="Q326" s="8">
        <v>119</v>
      </c>
      <c r="R326" s="14" t="str">
        <f>IFERROR(INDEX(btob,MATCH(Q326,atoa,0)),"")</f>
        <v>DIRECTEUR DE CAISSE 3</v>
      </c>
    </row>
    <row r="327" spans="1:18" s="1" customFormat="1" ht="8.25">
      <c r="A327" s="2" t="s">
        <v>14</v>
      </c>
      <c r="B327" s="23" t="str">
        <f>IFERROR(INDEX(cl!B:B,MATCH(D327,cl!A:A,0)),"")</f>
        <v>BDC</v>
      </c>
      <c r="C327" s="2"/>
      <c r="D327" s="8">
        <v>55400</v>
      </c>
      <c r="E327" s="2" t="s">
        <v>653</v>
      </c>
      <c r="F327" s="3">
        <v>0</v>
      </c>
      <c r="G327" s="3">
        <v>1</v>
      </c>
      <c r="H327" s="3">
        <v>1</v>
      </c>
      <c r="I327" s="3">
        <v>1</v>
      </c>
      <c r="J327" s="2" t="s">
        <v>272</v>
      </c>
      <c r="K327" s="2" t="s">
        <v>654</v>
      </c>
      <c r="L327" s="4">
        <v>22000</v>
      </c>
      <c r="M327" s="7">
        <f t="shared" ca="1" si="5"/>
        <v>59.18904109589041</v>
      </c>
      <c r="N327" s="7" t="str">
        <f ca="1">IFERROR(INDEX({"18-25";"26-35";"36-45";"46-55";"55-65"},MATCH($M327,{0;25;35;45;55})),"")</f>
        <v>55-65</v>
      </c>
      <c r="O327" s="2" t="s">
        <v>21</v>
      </c>
      <c r="P327" s="2" t="s">
        <v>18</v>
      </c>
      <c r="Q327" s="8">
        <v>180</v>
      </c>
      <c r="R327" s="14" t="str">
        <f>IFERROR(INDEX(btob,MATCH(Q327,atoa,0)),"")</f>
        <v>RESP.CLIENTELE PART.</v>
      </c>
    </row>
    <row r="328" spans="1:18" s="1" customFormat="1" ht="8.25">
      <c r="A328" s="2" t="s">
        <v>14</v>
      </c>
      <c r="B328" s="23" t="str">
        <f>IFERROR(INDEX(cl!B:B,MATCH(D328,cl!A:A,0)),"")</f>
        <v>BRD</v>
      </c>
      <c r="C328" s="2"/>
      <c r="D328" s="8">
        <v>55500</v>
      </c>
      <c r="E328" s="2" t="s">
        <v>655</v>
      </c>
      <c r="F328" s="3">
        <v>1</v>
      </c>
      <c r="G328" s="3">
        <v>1</v>
      </c>
      <c r="H328" s="3">
        <v>1</v>
      </c>
      <c r="I328" s="3">
        <v>1</v>
      </c>
      <c r="J328" s="2"/>
      <c r="K328" s="2" t="s">
        <v>656</v>
      </c>
      <c r="L328" s="4">
        <v>27998</v>
      </c>
      <c r="M328" s="7">
        <f t="shared" ca="1" si="5"/>
        <v>42.756164383561647</v>
      </c>
      <c r="N328" s="7" t="str">
        <f ca="1">IFERROR(INDEX({"18-25";"26-35";"36-45";"46-55";"55-65"},MATCH($M328,{0;25;35;45;55})),"")</f>
        <v>36-45</v>
      </c>
      <c r="O328" s="2" t="s">
        <v>17</v>
      </c>
      <c r="P328" s="2" t="s">
        <v>18</v>
      </c>
      <c r="Q328" s="8">
        <v>119</v>
      </c>
      <c r="R328" s="14" t="str">
        <f>IFERROR(INDEX(btob,MATCH(Q328,atoa,0)),"")</f>
        <v>DIRECTEUR DE CAISSE 3</v>
      </c>
    </row>
    <row r="329" spans="1:18" s="1" customFormat="1" ht="8.25">
      <c r="A329" s="2" t="s">
        <v>14</v>
      </c>
      <c r="B329" s="23" t="str">
        <f>IFERROR(INDEX(cl!B:B,MATCH(D329,cl!A:A,0)),"")</f>
        <v>BRD</v>
      </c>
      <c r="C329" s="2"/>
      <c r="D329" s="8">
        <v>55500</v>
      </c>
      <c r="E329" s="2" t="s">
        <v>657</v>
      </c>
      <c r="F329" s="3">
        <v>1</v>
      </c>
      <c r="G329" s="3">
        <v>1</v>
      </c>
      <c r="H329" s="3">
        <v>1</v>
      </c>
      <c r="I329" s="3">
        <v>1</v>
      </c>
      <c r="J329" s="2"/>
      <c r="K329" s="2" t="s">
        <v>658</v>
      </c>
      <c r="L329" s="4">
        <v>27631</v>
      </c>
      <c r="M329" s="7">
        <f t="shared" ca="1" si="5"/>
        <v>43.761643835616439</v>
      </c>
      <c r="N329" s="7" t="str">
        <f ca="1">IFERROR(INDEX({"18-25";"26-35";"36-45";"46-55";"55-65"},MATCH($M329,{0;25;35;45;55})),"")</f>
        <v>36-45</v>
      </c>
      <c r="O329" s="2" t="s">
        <v>17</v>
      </c>
      <c r="P329" s="2" t="s">
        <v>22</v>
      </c>
      <c r="Q329" s="8">
        <v>165</v>
      </c>
      <c r="R329" s="14" t="str">
        <f>IFERROR(INDEX(btob,MATCH(Q329,atoa,0)),"")</f>
        <v>CHARGE CLIENTELE PART.2</v>
      </c>
    </row>
    <row r="330" spans="1:18" s="1" customFormat="1" ht="8.25">
      <c r="A330" s="2" t="s">
        <v>14</v>
      </c>
      <c r="B330" s="23" t="str">
        <f>IFERROR(INDEX(cl!B:B,MATCH(D330,cl!A:A,0)),"")</f>
        <v>BRD</v>
      </c>
      <c r="C330" s="2"/>
      <c r="D330" s="8">
        <v>55500</v>
      </c>
      <c r="E330" s="2" t="s">
        <v>659</v>
      </c>
      <c r="F330" s="3">
        <v>1</v>
      </c>
      <c r="G330" s="3">
        <v>1</v>
      </c>
      <c r="H330" s="3">
        <v>1</v>
      </c>
      <c r="I330" s="3">
        <v>1</v>
      </c>
      <c r="J330" s="2"/>
      <c r="K330" s="2" t="s">
        <v>660</v>
      </c>
      <c r="L330" s="4">
        <v>28133</v>
      </c>
      <c r="M330" s="7">
        <f t="shared" ca="1" si="5"/>
        <v>42.386301369863013</v>
      </c>
      <c r="N330" s="7" t="str">
        <f ca="1">IFERROR(INDEX({"18-25";"26-35";"36-45";"46-55";"55-65"},MATCH($M330,{0;25;35;45;55})),"")</f>
        <v>36-45</v>
      </c>
      <c r="O330" s="2" t="s">
        <v>21</v>
      </c>
      <c r="P330" s="2" t="s">
        <v>18</v>
      </c>
      <c r="Q330" s="8">
        <v>112</v>
      </c>
      <c r="R330" s="14" t="str">
        <f>IFERROR(INDEX(btob,MATCH(Q330,atoa,0)),"")</f>
        <v>CHARGE D'ANIMATION 2</v>
      </c>
    </row>
    <row r="331" spans="1:18" s="1" customFormat="1" ht="8.25">
      <c r="A331" s="2" t="s">
        <v>14</v>
      </c>
      <c r="B331" s="23" t="str">
        <f>IFERROR(INDEX(cl!B:B,MATCH(D331,cl!A:A,0)),"")</f>
        <v>BRD</v>
      </c>
      <c r="C331" s="2"/>
      <c r="D331" s="8">
        <v>55500</v>
      </c>
      <c r="E331" s="2" t="s">
        <v>661</v>
      </c>
      <c r="F331" s="3">
        <v>1</v>
      </c>
      <c r="G331" s="3">
        <v>1</v>
      </c>
      <c r="H331" s="3">
        <v>1</v>
      </c>
      <c r="I331" s="3">
        <v>1</v>
      </c>
      <c r="J331" s="2"/>
      <c r="K331" s="2" t="s">
        <v>662</v>
      </c>
      <c r="L331" s="4">
        <v>28625</v>
      </c>
      <c r="M331" s="7">
        <f t="shared" ca="1" si="5"/>
        <v>41.038356164383565</v>
      </c>
      <c r="N331" s="7" t="str">
        <f ca="1">IFERROR(INDEX({"18-25";"26-35";"36-45";"46-55";"55-65"},MATCH($M331,{0;25;35;45;55})),"")</f>
        <v>36-45</v>
      </c>
      <c r="O331" s="2" t="s">
        <v>17</v>
      </c>
      <c r="P331" s="2" t="s">
        <v>18</v>
      </c>
      <c r="Q331" s="8">
        <v>165</v>
      </c>
      <c r="R331" s="14" t="str">
        <f>IFERROR(INDEX(btob,MATCH(Q331,atoa,0)),"")</f>
        <v>CHARGE CLIENTELE PART.2</v>
      </c>
    </row>
    <row r="332" spans="1:18" s="1" customFormat="1" ht="8.25">
      <c r="A332" s="2" t="s">
        <v>14</v>
      </c>
      <c r="B332" s="23" t="str">
        <f>IFERROR(INDEX(cl!B:B,MATCH(D332,cl!A:A,0)),"")</f>
        <v>BRD</v>
      </c>
      <c r="C332" s="2"/>
      <c r="D332" s="8">
        <v>55500</v>
      </c>
      <c r="E332" s="2" t="s">
        <v>661</v>
      </c>
      <c r="F332" s="3">
        <v>0</v>
      </c>
      <c r="G332" s="3">
        <v>1</v>
      </c>
      <c r="H332" s="3">
        <v>1</v>
      </c>
      <c r="I332" s="3">
        <v>1</v>
      </c>
      <c r="J332" s="2" t="s">
        <v>272</v>
      </c>
      <c r="K332" s="2" t="s">
        <v>663</v>
      </c>
      <c r="L332" s="4">
        <v>21329</v>
      </c>
      <c r="M332" s="7">
        <f t="shared" ca="1" si="5"/>
        <v>61.027397260273972</v>
      </c>
      <c r="N332" s="7" t="str">
        <f ca="1">IFERROR(INDEX({"18-25";"26-35";"36-45";"46-55";"55-65"},MATCH($M332,{0;25;35;45;55})),"")</f>
        <v>55-65</v>
      </c>
      <c r="O332" s="2" t="s">
        <v>17</v>
      </c>
      <c r="P332" s="2" t="s">
        <v>18</v>
      </c>
      <c r="Q332" s="8">
        <v>180</v>
      </c>
      <c r="R332" s="14" t="str">
        <f>IFERROR(INDEX(btob,MATCH(Q332,atoa,0)),"")</f>
        <v>RESP.CLIENTELE PART.</v>
      </c>
    </row>
    <row r="333" spans="1:18" s="1" customFormat="1" ht="8.25">
      <c r="A333" s="2" t="s">
        <v>14</v>
      </c>
      <c r="B333" s="23" t="str">
        <f>IFERROR(INDEX(cl!B:B,MATCH(D333,cl!A:A,0)),"")</f>
        <v>BRD</v>
      </c>
      <c r="C333" s="2"/>
      <c r="D333" s="8">
        <v>55500</v>
      </c>
      <c r="E333" s="2" t="s">
        <v>664</v>
      </c>
      <c r="F333" s="3">
        <v>1</v>
      </c>
      <c r="G333" s="3">
        <v>1</v>
      </c>
      <c r="H333" s="3">
        <v>1</v>
      </c>
      <c r="I333" s="3">
        <v>1</v>
      </c>
      <c r="J333" s="2"/>
      <c r="K333" s="2" t="s">
        <v>665</v>
      </c>
      <c r="L333" s="4">
        <v>26508</v>
      </c>
      <c r="M333" s="7">
        <f t="shared" ca="1" si="5"/>
        <v>46.838356164383562</v>
      </c>
      <c r="N333" s="7" t="str">
        <f ca="1">IFERROR(INDEX({"18-25";"26-35";"36-45";"46-55";"55-65"},MATCH($M333,{0;25;35;45;55})),"")</f>
        <v>46-55</v>
      </c>
      <c r="O333" s="2" t="s">
        <v>21</v>
      </c>
      <c r="P333" s="2" t="s">
        <v>22</v>
      </c>
      <c r="Q333" s="8">
        <v>105</v>
      </c>
      <c r="R333" s="14" t="str">
        <f>IFERROR(INDEX(btob,MATCH(Q333,atoa,0)),"")</f>
        <v>CHARGE CLIENTELE PART.1</v>
      </c>
    </row>
    <row r="334" spans="1:18" s="1" customFormat="1" ht="8.25">
      <c r="A334" s="2" t="s">
        <v>14</v>
      </c>
      <c r="B334" s="23" t="str">
        <f>IFERROR(INDEX(cl!B:B,MATCH(D334,cl!A:A,0)),"")</f>
        <v>BRD</v>
      </c>
      <c r="C334" s="2"/>
      <c r="D334" s="8">
        <v>55500</v>
      </c>
      <c r="E334" s="2" t="s">
        <v>666</v>
      </c>
      <c r="F334" s="3">
        <v>1</v>
      </c>
      <c r="G334" s="3">
        <v>1</v>
      </c>
      <c r="H334" s="3">
        <v>1</v>
      </c>
      <c r="I334" s="3">
        <v>1</v>
      </c>
      <c r="J334" s="2"/>
      <c r="K334" s="2" t="s">
        <v>667</v>
      </c>
      <c r="L334" s="4">
        <v>34864</v>
      </c>
      <c r="M334" s="7">
        <f t="shared" ca="1" si="5"/>
        <v>23.945205479452056</v>
      </c>
      <c r="N334" s="7" t="str">
        <f ca="1">IFERROR(INDEX({"18-25";"26-35";"36-45";"46-55";"55-65"},MATCH($M334,{0;25;35;45;55})),"")</f>
        <v>18-25</v>
      </c>
      <c r="O334" s="2" t="s">
        <v>17</v>
      </c>
      <c r="P334" s="2" t="s">
        <v>22</v>
      </c>
      <c r="Q334" s="8">
        <v>105</v>
      </c>
      <c r="R334" s="14" t="str">
        <f>IFERROR(INDEX(btob,MATCH(Q334,atoa,0)),"")</f>
        <v>CHARGE CLIENTELE PART.1</v>
      </c>
    </row>
    <row r="335" spans="1:18" s="1" customFormat="1" ht="8.25">
      <c r="A335" s="2" t="s">
        <v>14</v>
      </c>
      <c r="B335" s="23" t="str">
        <f>IFERROR(INDEX(cl!B:B,MATCH(D335,cl!A:A,0)),"")</f>
        <v>BRD</v>
      </c>
      <c r="C335" s="2"/>
      <c r="D335" s="8">
        <v>55600</v>
      </c>
      <c r="E335" s="2" t="s">
        <v>668</v>
      </c>
      <c r="F335" s="3">
        <v>1</v>
      </c>
      <c r="G335" s="3">
        <v>1</v>
      </c>
      <c r="H335" s="3">
        <v>1</v>
      </c>
      <c r="I335" s="3">
        <v>1</v>
      </c>
      <c r="J335" s="2"/>
      <c r="K335" s="2" t="s">
        <v>669</v>
      </c>
      <c r="L335" s="4">
        <v>22720</v>
      </c>
      <c r="M335" s="7">
        <f t="shared" ca="1" si="5"/>
        <v>57.216438356164382</v>
      </c>
      <c r="N335" s="7" t="str">
        <f ca="1">IFERROR(INDEX({"18-25";"26-35";"36-45";"46-55";"55-65"},MATCH($M335,{0;25;35;45;55})),"")</f>
        <v>55-65</v>
      </c>
      <c r="O335" s="2" t="s">
        <v>17</v>
      </c>
      <c r="P335" s="2" t="s">
        <v>18</v>
      </c>
      <c r="Q335" s="8">
        <v>180</v>
      </c>
      <c r="R335" s="14" t="str">
        <f>IFERROR(INDEX(btob,MATCH(Q335,atoa,0)),"")</f>
        <v>RESP.CLIENTELE PART.</v>
      </c>
    </row>
    <row r="336" spans="1:18" s="1" customFormat="1" ht="8.25">
      <c r="A336" s="2" t="s">
        <v>14</v>
      </c>
      <c r="B336" s="23" t="str">
        <f>IFERROR(INDEX(cl!B:B,MATCH(D336,cl!A:A,0)),"")</f>
        <v>BRD</v>
      </c>
      <c r="C336" s="2"/>
      <c r="D336" s="8">
        <v>55600</v>
      </c>
      <c r="E336" s="2" t="s">
        <v>670</v>
      </c>
      <c r="F336" s="3">
        <v>1</v>
      </c>
      <c r="G336" s="3">
        <v>1</v>
      </c>
      <c r="H336" s="3">
        <v>1</v>
      </c>
      <c r="I336" s="3">
        <v>1</v>
      </c>
      <c r="J336" s="2"/>
      <c r="K336" s="2" t="s">
        <v>671</v>
      </c>
      <c r="L336" s="4">
        <v>28124</v>
      </c>
      <c r="M336" s="7">
        <f t="shared" ca="1" si="5"/>
        <v>42.410958904109592</v>
      </c>
      <c r="N336" s="7" t="str">
        <f ca="1">IFERROR(INDEX({"18-25";"26-35";"36-45";"46-55";"55-65"},MATCH($M336,{0;25;35;45;55})),"")</f>
        <v>36-45</v>
      </c>
      <c r="O336" s="2" t="s">
        <v>21</v>
      </c>
      <c r="P336" s="2" t="s">
        <v>22</v>
      </c>
      <c r="Q336" s="8">
        <v>105</v>
      </c>
      <c r="R336" s="14" t="str">
        <f>IFERROR(INDEX(btob,MATCH(Q336,atoa,0)),"")</f>
        <v>CHARGE CLIENTELE PART.1</v>
      </c>
    </row>
    <row r="337" spans="1:18" s="1" customFormat="1" ht="8.25">
      <c r="A337" s="2" t="s">
        <v>14</v>
      </c>
      <c r="B337" s="23" t="str">
        <f>IFERROR(INDEX(cl!B:B,MATCH(D337,cl!A:A,0)),"")</f>
        <v>BRD</v>
      </c>
      <c r="C337" s="2"/>
      <c r="D337" s="8">
        <v>55600</v>
      </c>
      <c r="E337" s="2" t="s">
        <v>672</v>
      </c>
      <c r="F337" s="3">
        <v>1</v>
      </c>
      <c r="G337" s="3">
        <v>1</v>
      </c>
      <c r="H337" s="3">
        <v>1</v>
      </c>
      <c r="I337" s="3">
        <v>1</v>
      </c>
      <c r="J337" s="2"/>
      <c r="K337" s="2" t="s">
        <v>673</v>
      </c>
      <c r="L337" s="4">
        <v>34439</v>
      </c>
      <c r="M337" s="7">
        <f t="shared" ca="1" si="5"/>
        <v>25.109589041095891</v>
      </c>
      <c r="N337" s="7" t="str">
        <f ca="1">IFERROR(INDEX({"18-25";"26-35";"36-45";"46-55";"55-65"},MATCH($M337,{0;25;35;45;55})),"")</f>
        <v>26-35</v>
      </c>
      <c r="O337" s="2" t="s">
        <v>21</v>
      </c>
      <c r="P337" s="2" t="s">
        <v>22</v>
      </c>
      <c r="Q337" s="8">
        <v>103</v>
      </c>
      <c r="R337" s="14" t="str">
        <f>IFERROR(INDEX(btob,MATCH(Q337,atoa,0)),"")</f>
        <v>CONSEILLER CLIENT. PART.</v>
      </c>
    </row>
    <row r="338" spans="1:18" s="1" customFormat="1" ht="8.25">
      <c r="A338" s="2" t="s">
        <v>14</v>
      </c>
      <c r="B338" s="23" t="str">
        <f>IFERROR(INDEX(cl!B:B,MATCH(D338,cl!A:A,0)),"")</f>
        <v>BRD</v>
      </c>
      <c r="C338" s="2"/>
      <c r="D338" s="8">
        <v>55600</v>
      </c>
      <c r="E338" s="2" t="s">
        <v>674</v>
      </c>
      <c r="F338" s="3">
        <v>1</v>
      </c>
      <c r="G338" s="3">
        <v>1</v>
      </c>
      <c r="H338" s="3">
        <v>1</v>
      </c>
      <c r="I338" s="3">
        <v>1</v>
      </c>
      <c r="J338" s="2"/>
      <c r="K338" s="2" t="s">
        <v>675</v>
      </c>
      <c r="L338" s="4">
        <v>27226</v>
      </c>
      <c r="M338" s="7">
        <f t="shared" ca="1" si="5"/>
        <v>44.871232876712327</v>
      </c>
      <c r="N338" s="7" t="str">
        <f ca="1">IFERROR(INDEX({"18-25";"26-35";"36-45";"46-55";"55-65"},MATCH($M338,{0;25;35;45;55})),"")</f>
        <v>36-45</v>
      </c>
      <c r="O338" s="2" t="s">
        <v>21</v>
      </c>
      <c r="P338" s="2" t="s">
        <v>22</v>
      </c>
      <c r="Q338" s="8">
        <v>105</v>
      </c>
      <c r="R338" s="14" t="str">
        <f>IFERROR(INDEX(btob,MATCH(Q338,atoa,0)),"")</f>
        <v>CHARGE CLIENTELE PART.1</v>
      </c>
    </row>
    <row r="339" spans="1:18" s="1" customFormat="1" ht="8.25">
      <c r="A339" s="2" t="s">
        <v>14</v>
      </c>
      <c r="B339" s="23" t="str">
        <f>IFERROR(INDEX(cl!B:B,MATCH(D339,cl!A:A,0)),"")</f>
        <v>BRD</v>
      </c>
      <c r="C339" s="2"/>
      <c r="D339" s="8">
        <v>55600</v>
      </c>
      <c r="E339" s="2" t="s">
        <v>676</v>
      </c>
      <c r="F339" s="3">
        <v>1</v>
      </c>
      <c r="G339" s="3">
        <v>1</v>
      </c>
      <c r="H339" s="3">
        <v>1</v>
      </c>
      <c r="I339" s="3">
        <v>1</v>
      </c>
      <c r="J339" s="2"/>
      <c r="K339" s="2" t="s">
        <v>677</v>
      </c>
      <c r="L339" s="4">
        <v>28703</v>
      </c>
      <c r="M339" s="7">
        <f t="shared" ca="1" si="5"/>
        <v>40.824657534246576</v>
      </c>
      <c r="N339" s="7" t="str">
        <f ca="1">IFERROR(INDEX({"18-25";"26-35";"36-45";"46-55";"55-65"},MATCH($M339,{0;25;35;45;55})),"")</f>
        <v>36-45</v>
      </c>
      <c r="O339" s="2" t="s">
        <v>17</v>
      </c>
      <c r="P339" s="2" t="s">
        <v>18</v>
      </c>
      <c r="Q339" s="8">
        <v>117</v>
      </c>
      <c r="R339" s="14" t="str">
        <f>IFERROR(INDEX(btob,MATCH(Q339,atoa,0)),"")</f>
        <v>DIRECTEUR DE CAISSE 2</v>
      </c>
    </row>
    <row r="340" spans="1:18" s="1" customFormat="1" ht="8.25">
      <c r="A340" s="2" t="s">
        <v>14</v>
      </c>
      <c r="B340" s="23" t="str">
        <f>IFERROR(INDEX(cl!B:B,MATCH(D340,cl!A:A,0)),"")</f>
        <v>BRD</v>
      </c>
      <c r="C340" s="2"/>
      <c r="D340" s="8">
        <v>55600</v>
      </c>
      <c r="E340" s="2" t="s">
        <v>678</v>
      </c>
      <c r="F340" s="3">
        <v>1</v>
      </c>
      <c r="G340" s="3">
        <v>1</v>
      </c>
      <c r="H340" s="3">
        <v>1</v>
      </c>
      <c r="I340" s="3">
        <v>1</v>
      </c>
      <c r="J340" s="2"/>
      <c r="K340" s="2" t="s">
        <v>679</v>
      </c>
      <c r="L340" s="4">
        <v>30401</v>
      </c>
      <c r="M340" s="7">
        <f t="shared" ca="1" si="5"/>
        <v>36.172602739726024</v>
      </c>
      <c r="N340" s="7" t="str">
        <f ca="1">IFERROR(INDEX({"18-25";"26-35";"36-45";"46-55";"55-65"},MATCH($M340,{0;25;35;45;55})),"")</f>
        <v>36-45</v>
      </c>
      <c r="O340" s="2" t="s">
        <v>17</v>
      </c>
      <c r="P340" s="2" t="s">
        <v>22</v>
      </c>
      <c r="Q340" s="8">
        <v>105</v>
      </c>
      <c r="R340" s="14" t="str">
        <f>IFERROR(INDEX(btob,MATCH(Q340,atoa,0)),"")</f>
        <v>CHARGE CLIENTELE PART.1</v>
      </c>
    </row>
    <row r="341" spans="1:18" s="1" customFormat="1" ht="8.25">
      <c r="A341" s="2" t="s">
        <v>14</v>
      </c>
      <c r="B341" s="23" t="str">
        <f>IFERROR(INDEX(cl!B:B,MATCH(D341,cl!A:A,0)),"")</f>
        <v>BDC</v>
      </c>
      <c r="C341" s="2"/>
      <c r="D341" s="8">
        <v>55700</v>
      </c>
      <c r="E341" s="2" t="s">
        <v>680</v>
      </c>
      <c r="F341" s="3">
        <v>1</v>
      </c>
      <c r="G341" s="3">
        <v>1</v>
      </c>
      <c r="H341" s="3">
        <v>1</v>
      </c>
      <c r="I341" s="3">
        <v>1</v>
      </c>
      <c r="J341" s="2"/>
      <c r="K341" s="2" t="s">
        <v>681</v>
      </c>
      <c r="L341" s="4">
        <v>32835</v>
      </c>
      <c r="M341" s="7">
        <f t="shared" ca="1" si="5"/>
        <v>29.504109589041096</v>
      </c>
      <c r="N341" s="7" t="str">
        <f ca="1">IFERROR(INDEX({"18-25";"26-35";"36-45";"46-55";"55-65"},MATCH($M341,{0;25;35;45;55})),"")</f>
        <v>26-35</v>
      </c>
      <c r="O341" s="2" t="s">
        <v>21</v>
      </c>
      <c r="P341" s="2" t="s">
        <v>22</v>
      </c>
      <c r="Q341" s="8">
        <v>105</v>
      </c>
      <c r="R341" s="14" t="str">
        <f>IFERROR(INDEX(btob,MATCH(Q341,atoa,0)),"")</f>
        <v>CHARGE CLIENTELE PART.1</v>
      </c>
    </row>
    <row r="342" spans="1:18" s="1" customFormat="1" ht="8.25">
      <c r="A342" s="2" t="s">
        <v>14</v>
      </c>
      <c r="B342" s="23" t="str">
        <f>IFERROR(INDEX(cl!B:B,MATCH(D342,cl!A:A,0)),"")</f>
        <v>BDC</v>
      </c>
      <c r="C342" s="2"/>
      <c r="D342" s="8">
        <v>55700</v>
      </c>
      <c r="E342" s="2" t="s">
        <v>682</v>
      </c>
      <c r="F342" s="3">
        <v>1</v>
      </c>
      <c r="G342" s="3">
        <v>1</v>
      </c>
      <c r="H342" s="3">
        <v>1</v>
      </c>
      <c r="I342" s="3">
        <v>1</v>
      </c>
      <c r="J342" s="2"/>
      <c r="K342" s="2" t="s">
        <v>683</v>
      </c>
      <c r="L342" s="4">
        <v>30356</v>
      </c>
      <c r="M342" s="7">
        <f t="shared" ca="1" si="5"/>
        <v>36.295890410958904</v>
      </c>
      <c r="N342" s="7" t="str">
        <f ca="1">IFERROR(INDEX({"18-25";"26-35";"36-45";"46-55";"55-65"},MATCH($M342,{0;25;35;45;55})),"")</f>
        <v>36-45</v>
      </c>
      <c r="O342" s="2" t="s">
        <v>17</v>
      </c>
      <c r="P342" s="2" t="s">
        <v>18</v>
      </c>
      <c r="Q342" s="8">
        <v>165</v>
      </c>
      <c r="R342" s="14" t="str">
        <f>IFERROR(INDEX(btob,MATCH(Q342,atoa,0)),"")</f>
        <v>CHARGE CLIENTELE PART.2</v>
      </c>
    </row>
    <row r="343" spans="1:18" s="1" customFormat="1" ht="8.25">
      <c r="A343" s="2" t="s">
        <v>14</v>
      </c>
      <c r="B343" s="23" t="str">
        <f>IFERROR(INDEX(cl!B:B,MATCH(D343,cl!A:A,0)),"")</f>
        <v>BDC</v>
      </c>
      <c r="C343" s="2"/>
      <c r="D343" s="8">
        <v>55700</v>
      </c>
      <c r="E343" s="2" t="s">
        <v>684</v>
      </c>
      <c r="F343" s="3">
        <v>1</v>
      </c>
      <c r="G343" s="3">
        <v>1</v>
      </c>
      <c r="H343" s="3">
        <v>1</v>
      </c>
      <c r="I343" s="3">
        <v>1</v>
      </c>
      <c r="J343" s="2"/>
      <c r="K343" s="2" t="s">
        <v>685</v>
      </c>
      <c r="L343" s="4">
        <v>27955</v>
      </c>
      <c r="M343" s="7">
        <f t="shared" ca="1" si="5"/>
        <v>42.873972602739727</v>
      </c>
      <c r="N343" s="7" t="str">
        <f ca="1">IFERROR(INDEX({"18-25";"26-35";"36-45";"46-55";"55-65"},MATCH($M343,{0;25;35;45;55})),"")</f>
        <v>36-45</v>
      </c>
      <c r="O343" s="2" t="s">
        <v>17</v>
      </c>
      <c r="P343" s="2" t="s">
        <v>22</v>
      </c>
      <c r="Q343" s="8">
        <v>165</v>
      </c>
      <c r="R343" s="14" t="str">
        <f>IFERROR(INDEX(btob,MATCH(Q343,atoa,0)),"")</f>
        <v>CHARGE CLIENTELE PART.2</v>
      </c>
    </row>
    <row r="344" spans="1:18" s="1" customFormat="1" ht="8.25">
      <c r="A344" s="2" t="s">
        <v>14</v>
      </c>
      <c r="B344" s="23" t="str">
        <f>IFERROR(INDEX(cl!B:B,MATCH(D344,cl!A:A,0)),"")</f>
        <v>BDC</v>
      </c>
      <c r="C344" s="2"/>
      <c r="D344" s="8">
        <v>55700</v>
      </c>
      <c r="E344" s="2" t="s">
        <v>686</v>
      </c>
      <c r="F344" s="3">
        <v>1</v>
      </c>
      <c r="G344" s="3">
        <v>1</v>
      </c>
      <c r="H344" s="3">
        <v>1</v>
      </c>
      <c r="I344" s="3">
        <v>1</v>
      </c>
      <c r="J344" s="2"/>
      <c r="K344" s="2" t="s">
        <v>687</v>
      </c>
      <c r="L344" s="4">
        <v>25746</v>
      </c>
      <c r="M344" s="7">
        <f t="shared" ca="1" si="5"/>
        <v>48.926027397260277</v>
      </c>
      <c r="N344" s="7" t="str">
        <f ca="1">IFERROR(INDEX({"18-25";"26-35";"36-45";"46-55";"55-65"},MATCH($M344,{0;25;35;45;55})),"")</f>
        <v>46-55</v>
      </c>
      <c r="O344" s="2" t="s">
        <v>17</v>
      </c>
      <c r="P344" s="2" t="s">
        <v>18</v>
      </c>
      <c r="Q344" s="8">
        <v>119</v>
      </c>
      <c r="R344" s="14" t="str">
        <f>IFERROR(INDEX(btob,MATCH(Q344,atoa,0)),"")</f>
        <v>DIRECTEUR DE CAISSE 3</v>
      </c>
    </row>
    <row r="345" spans="1:18" s="1" customFormat="1" ht="8.25">
      <c r="A345" s="2" t="s">
        <v>14</v>
      </c>
      <c r="B345" s="23" t="str">
        <f>IFERROR(INDEX(cl!B:B,MATCH(D345,cl!A:A,0)),"")</f>
        <v>BDC</v>
      </c>
      <c r="C345" s="2"/>
      <c r="D345" s="8">
        <v>55700</v>
      </c>
      <c r="E345" s="2" t="s">
        <v>688</v>
      </c>
      <c r="F345" s="3">
        <v>1</v>
      </c>
      <c r="G345" s="3">
        <v>1</v>
      </c>
      <c r="H345" s="3">
        <v>1</v>
      </c>
      <c r="I345" s="3">
        <v>1</v>
      </c>
      <c r="J345" s="2"/>
      <c r="K345" s="2" t="s">
        <v>689</v>
      </c>
      <c r="L345" s="4">
        <v>23775</v>
      </c>
      <c r="M345" s="7">
        <f t="shared" ca="1" si="5"/>
        <v>54.326027397260276</v>
      </c>
      <c r="N345" s="7" t="str">
        <f ca="1">IFERROR(INDEX({"18-25";"26-35";"36-45";"46-55";"55-65"},MATCH($M345,{0;25;35;45;55})),"")</f>
        <v>46-55</v>
      </c>
      <c r="O345" s="2" t="s">
        <v>17</v>
      </c>
      <c r="P345" s="2" t="s">
        <v>22</v>
      </c>
      <c r="Q345" s="8">
        <v>165</v>
      </c>
      <c r="R345" s="14" t="str">
        <f>IFERROR(INDEX(btob,MATCH(Q345,atoa,0)),"")</f>
        <v>CHARGE CLIENTELE PART.2</v>
      </c>
    </row>
    <row r="346" spans="1:18" s="1" customFormat="1" ht="8.25">
      <c r="A346" s="2" t="s">
        <v>14</v>
      </c>
      <c r="B346" s="23" t="str">
        <f>IFERROR(INDEX(cl!B:B,MATCH(D346,cl!A:A,0)),"")</f>
        <v>BDC</v>
      </c>
      <c r="C346" s="2"/>
      <c r="D346" s="8">
        <v>55700</v>
      </c>
      <c r="E346" s="2" t="s">
        <v>690</v>
      </c>
      <c r="F346" s="3">
        <v>1</v>
      </c>
      <c r="G346" s="3">
        <v>1</v>
      </c>
      <c r="H346" s="3">
        <v>1</v>
      </c>
      <c r="I346" s="3">
        <v>1</v>
      </c>
      <c r="J346" s="2"/>
      <c r="K346" s="2" t="s">
        <v>691</v>
      </c>
      <c r="L346" s="4">
        <v>33585</v>
      </c>
      <c r="M346" s="7">
        <f t="shared" ca="1" si="5"/>
        <v>27.449315068493149</v>
      </c>
      <c r="N346" s="7" t="str">
        <f ca="1">IFERROR(INDEX({"18-25";"26-35";"36-45";"46-55";"55-65"},MATCH($M346,{0;25;35;45;55})),"")</f>
        <v>26-35</v>
      </c>
      <c r="O346" s="2" t="s">
        <v>17</v>
      </c>
      <c r="P346" s="2" t="s">
        <v>22</v>
      </c>
      <c r="Q346" s="8">
        <v>105</v>
      </c>
      <c r="R346" s="14" t="str">
        <f>IFERROR(INDEX(btob,MATCH(Q346,atoa,0)),"")</f>
        <v>CHARGE CLIENTELE PART.1</v>
      </c>
    </row>
    <row r="347" spans="1:18" s="1" customFormat="1" ht="8.25">
      <c r="A347" s="2" t="s">
        <v>14</v>
      </c>
      <c r="B347" s="23" t="str">
        <f>IFERROR(INDEX(cl!B:B,MATCH(D347,cl!A:A,0)),"")</f>
        <v>BRD</v>
      </c>
      <c r="C347" s="2"/>
      <c r="D347" s="8">
        <v>55800</v>
      </c>
      <c r="E347" s="2" t="s">
        <v>692</v>
      </c>
      <c r="F347" s="3">
        <v>1</v>
      </c>
      <c r="G347" s="3">
        <v>1</v>
      </c>
      <c r="H347" s="3">
        <v>1</v>
      </c>
      <c r="I347" s="3">
        <v>1</v>
      </c>
      <c r="J347" s="2"/>
      <c r="K347" s="2" t="s">
        <v>693</v>
      </c>
      <c r="L347" s="4">
        <v>26286</v>
      </c>
      <c r="M347" s="7">
        <f t="shared" ca="1" si="5"/>
        <v>47.446575342465756</v>
      </c>
      <c r="N347" s="7" t="str">
        <f ca="1">IFERROR(INDEX({"18-25";"26-35";"36-45";"46-55";"55-65"},MATCH($M347,{0;25;35;45;55})),"")</f>
        <v>46-55</v>
      </c>
      <c r="O347" s="2" t="s">
        <v>21</v>
      </c>
      <c r="P347" s="2" t="s">
        <v>22</v>
      </c>
      <c r="Q347" s="8">
        <v>165</v>
      </c>
      <c r="R347" s="14" t="str">
        <f>IFERROR(INDEX(btob,MATCH(Q347,atoa,0)),"")</f>
        <v>CHARGE CLIENTELE PART.2</v>
      </c>
    </row>
    <row r="348" spans="1:18" s="1" customFormat="1" ht="8.25">
      <c r="A348" s="2" t="s">
        <v>14</v>
      </c>
      <c r="B348" s="23" t="str">
        <f>IFERROR(INDEX(cl!B:B,MATCH(D348,cl!A:A,0)),"")</f>
        <v>BRD</v>
      </c>
      <c r="C348" s="2"/>
      <c r="D348" s="8">
        <v>55800</v>
      </c>
      <c r="E348" s="2" t="s">
        <v>694</v>
      </c>
      <c r="F348" s="3">
        <v>1</v>
      </c>
      <c r="G348" s="3">
        <v>1</v>
      </c>
      <c r="H348" s="3">
        <v>1</v>
      </c>
      <c r="I348" s="3">
        <v>1</v>
      </c>
      <c r="J348" s="2"/>
      <c r="K348" s="2" t="s">
        <v>695</v>
      </c>
      <c r="L348" s="4">
        <v>24199</v>
      </c>
      <c r="M348" s="7">
        <f t="shared" ca="1" si="5"/>
        <v>53.164383561643838</v>
      </c>
      <c r="N348" s="7" t="str">
        <f ca="1">IFERROR(INDEX({"18-25";"26-35";"36-45";"46-55";"55-65"},MATCH($M348,{0;25;35;45;55})),"")</f>
        <v>46-55</v>
      </c>
      <c r="O348" s="2" t="s">
        <v>21</v>
      </c>
      <c r="P348" s="2" t="s">
        <v>22</v>
      </c>
      <c r="Q348" s="8">
        <v>165</v>
      </c>
      <c r="R348" s="14" t="str">
        <f>IFERROR(INDEX(btob,MATCH(Q348,atoa,0)),"")</f>
        <v>CHARGE CLIENTELE PART.2</v>
      </c>
    </row>
    <row r="349" spans="1:18" s="1" customFormat="1" ht="8.25">
      <c r="A349" s="2" t="s">
        <v>14</v>
      </c>
      <c r="B349" s="23" t="str">
        <f>IFERROR(INDEX(cl!B:B,MATCH(D349,cl!A:A,0)),"")</f>
        <v>BRD</v>
      </c>
      <c r="C349" s="2"/>
      <c r="D349" s="8">
        <v>55800</v>
      </c>
      <c r="E349" s="2" t="s">
        <v>696</v>
      </c>
      <c r="F349" s="3">
        <v>1</v>
      </c>
      <c r="G349" s="3">
        <v>1</v>
      </c>
      <c r="H349" s="3">
        <v>1</v>
      </c>
      <c r="I349" s="3">
        <v>1</v>
      </c>
      <c r="J349" s="2"/>
      <c r="K349" s="2" t="s">
        <v>697</v>
      </c>
      <c r="L349" s="4">
        <v>33225</v>
      </c>
      <c r="M349" s="7">
        <f t="shared" ca="1" si="5"/>
        <v>28.435616438356163</v>
      </c>
      <c r="N349" s="7" t="str">
        <f ca="1">IFERROR(INDEX({"18-25";"26-35";"36-45";"46-55";"55-65"},MATCH($M349,{0;25;35;45;55})),"")</f>
        <v>26-35</v>
      </c>
      <c r="O349" s="2" t="s">
        <v>21</v>
      </c>
      <c r="P349" s="2" t="s">
        <v>22</v>
      </c>
      <c r="Q349" s="8">
        <v>105</v>
      </c>
      <c r="R349" s="14" t="str">
        <f>IFERROR(INDEX(btob,MATCH(Q349,atoa,0)),"")</f>
        <v>CHARGE CLIENTELE PART.1</v>
      </c>
    </row>
    <row r="350" spans="1:18" s="1" customFormat="1" ht="8.25">
      <c r="A350" s="2" t="s">
        <v>14</v>
      </c>
      <c r="B350" s="23" t="str">
        <f>IFERROR(INDEX(cl!B:B,MATCH(D350,cl!A:A,0)),"")</f>
        <v>BRD</v>
      </c>
      <c r="C350" s="2"/>
      <c r="D350" s="8">
        <v>55800</v>
      </c>
      <c r="E350" s="2" t="s">
        <v>698</v>
      </c>
      <c r="F350" s="3">
        <v>1</v>
      </c>
      <c r="G350" s="3">
        <v>1</v>
      </c>
      <c r="H350" s="3">
        <v>1</v>
      </c>
      <c r="I350" s="3">
        <v>1</v>
      </c>
      <c r="J350" s="2"/>
      <c r="K350" s="2" t="s">
        <v>699</v>
      </c>
      <c r="L350" s="4">
        <v>26289</v>
      </c>
      <c r="M350" s="7">
        <f t="shared" ca="1" si="5"/>
        <v>47.438356164383563</v>
      </c>
      <c r="N350" s="7" t="str">
        <f ca="1">IFERROR(INDEX({"18-25";"26-35";"36-45";"46-55";"55-65"},MATCH($M350,{0;25;35;45;55})),"")</f>
        <v>46-55</v>
      </c>
      <c r="O350" s="2" t="s">
        <v>17</v>
      </c>
      <c r="P350" s="2" t="s">
        <v>18</v>
      </c>
      <c r="Q350" s="8">
        <v>121</v>
      </c>
      <c r="R350" s="14" t="str">
        <f>IFERROR(INDEX(btob,MATCH(Q350,atoa,0)),"")</f>
        <v>DIRECTEUR DE CAISSE 4</v>
      </c>
    </row>
    <row r="351" spans="1:18" s="1" customFormat="1" ht="8.25">
      <c r="A351" s="2" t="s">
        <v>14</v>
      </c>
      <c r="B351" s="23" t="str">
        <f>IFERROR(INDEX(cl!B:B,MATCH(D351,cl!A:A,0)),"")</f>
        <v>BRD</v>
      </c>
      <c r="C351" s="2"/>
      <c r="D351" s="8">
        <v>55800</v>
      </c>
      <c r="E351" s="2" t="s">
        <v>700</v>
      </c>
      <c r="F351" s="3">
        <v>1</v>
      </c>
      <c r="G351" s="3">
        <v>1</v>
      </c>
      <c r="H351" s="3">
        <v>1</v>
      </c>
      <c r="I351" s="3">
        <v>1</v>
      </c>
      <c r="J351" s="2"/>
      <c r="K351" s="2" t="s">
        <v>701</v>
      </c>
      <c r="L351" s="4">
        <v>32968</v>
      </c>
      <c r="M351" s="7">
        <f t="shared" ca="1" si="5"/>
        <v>29.139726027397259</v>
      </c>
      <c r="N351" s="7" t="str">
        <f ca="1">IFERROR(INDEX({"18-25";"26-35";"36-45";"46-55";"55-65"},MATCH($M351,{0;25;35;45;55})),"")</f>
        <v>26-35</v>
      </c>
      <c r="O351" s="2" t="s">
        <v>21</v>
      </c>
      <c r="P351" s="2" t="s">
        <v>22</v>
      </c>
      <c r="Q351" s="8">
        <v>105</v>
      </c>
      <c r="R351" s="14" t="str">
        <f>IFERROR(INDEX(btob,MATCH(Q351,atoa,0)),"")</f>
        <v>CHARGE CLIENTELE PART.1</v>
      </c>
    </row>
    <row r="352" spans="1:18" s="1" customFormat="1" ht="8.25">
      <c r="A352" s="2" t="s">
        <v>14</v>
      </c>
      <c r="B352" s="23" t="str">
        <f>IFERROR(INDEX(cl!B:B,MATCH(D352,cl!A:A,0)),"")</f>
        <v>BRD</v>
      </c>
      <c r="C352" s="2"/>
      <c r="D352" s="8">
        <v>55800</v>
      </c>
      <c r="E352" s="2" t="s">
        <v>702</v>
      </c>
      <c r="F352" s="3">
        <v>1</v>
      </c>
      <c r="G352" s="3">
        <v>1</v>
      </c>
      <c r="H352" s="3">
        <v>1</v>
      </c>
      <c r="I352" s="3">
        <v>1</v>
      </c>
      <c r="J352" s="2"/>
      <c r="K352" s="2" t="s">
        <v>703</v>
      </c>
      <c r="L352" s="4">
        <v>24154</v>
      </c>
      <c r="M352" s="7">
        <f t="shared" ca="1" si="5"/>
        <v>53.287671232876711</v>
      </c>
      <c r="N352" s="7" t="str">
        <f ca="1">IFERROR(INDEX({"18-25";"26-35";"36-45";"46-55";"55-65"},MATCH($M352,{0;25;35;45;55})),"")</f>
        <v>46-55</v>
      </c>
      <c r="O352" s="2" t="s">
        <v>21</v>
      </c>
      <c r="P352" s="2" t="s">
        <v>22</v>
      </c>
      <c r="Q352" s="8">
        <v>165</v>
      </c>
      <c r="R352" s="14" t="str">
        <f>IFERROR(INDEX(btob,MATCH(Q352,atoa,0)),"")</f>
        <v>CHARGE CLIENTELE PART.2</v>
      </c>
    </row>
    <row r="353" spans="1:18" s="1" customFormat="1" ht="8.25">
      <c r="A353" s="2" t="s">
        <v>14</v>
      </c>
      <c r="B353" s="23" t="str">
        <f>IFERROR(INDEX(cl!B:B,MATCH(D353,cl!A:A,0)),"")</f>
        <v>BRD</v>
      </c>
      <c r="C353" s="2"/>
      <c r="D353" s="8">
        <v>55800</v>
      </c>
      <c r="E353" s="2" t="s">
        <v>704</v>
      </c>
      <c r="F353" s="3">
        <v>1</v>
      </c>
      <c r="G353" s="3">
        <v>1</v>
      </c>
      <c r="H353" s="3">
        <v>1</v>
      </c>
      <c r="I353" s="3">
        <v>1</v>
      </c>
      <c r="J353" s="2"/>
      <c r="K353" s="2" t="s">
        <v>705</v>
      </c>
      <c r="L353" s="4">
        <v>23137</v>
      </c>
      <c r="M353" s="7">
        <f t="shared" ca="1" si="5"/>
        <v>56.073972602739723</v>
      </c>
      <c r="N353" s="7" t="str">
        <f ca="1">IFERROR(INDEX({"18-25";"26-35";"36-45";"46-55";"55-65"},MATCH($M353,{0;25;35;45;55})),"")</f>
        <v>55-65</v>
      </c>
      <c r="O353" s="2" t="s">
        <v>17</v>
      </c>
      <c r="P353" s="2" t="s">
        <v>18</v>
      </c>
      <c r="Q353" s="8">
        <v>180</v>
      </c>
      <c r="R353" s="14" t="str">
        <f>IFERROR(INDEX(btob,MATCH(Q353,atoa,0)),"")</f>
        <v>RESP.CLIENTELE PART.</v>
      </c>
    </row>
    <row r="354" spans="1:18" s="1" customFormat="1" ht="8.25">
      <c r="A354" s="2" t="s">
        <v>14</v>
      </c>
      <c r="B354" s="23" t="str">
        <f>IFERROR(INDEX(cl!B:B,MATCH(D354,cl!A:A,0)),"")</f>
        <v>BDC</v>
      </c>
      <c r="C354" s="2"/>
      <c r="D354" s="8">
        <v>55900</v>
      </c>
      <c r="E354" s="2" t="s">
        <v>706</v>
      </c>
      <c r="F354" s="3">
        <v>1</v>
      </c>
      <c r="G354" s="3">
        <v>1</v>
      </c>
      <c r="H354" s="3">
        <v>1</v>
      </c>
      <c r="I354" s="3">
        <v>1</v>
      </c>
      <c r="J354" s="2"/>
      <c r="K354" s="2" t="s">
        <v>707</v>
      </c>
      <c r="L354" s="4">
        <v>30838</v>
      </c>
      <c r="M354" s="7">
        <f t="shared" ca="1" si="5"/>
        <v>34.975342465753428</v>
      </c>
      <c r="N354" s="7" t="str">
        <f ca="1">IFERROR(INDEX({"18-25";"26-35";"36-45";"46-55";"55-65"},MATCH($M354,{0;25;35;45;55})),"")</f>
        <v>26-35</v>
      </c>
      <c r="O354" s="2" t="s">
        <v>21</v>
      </c>
      <c r="P354" s="2" t="s">
        <v>22</v>
      </c>
      <c r="Q354" s="8">
        <v>105</v>
      </c>
      <c r="R354" s="14" t="str">
        <f>IFERROR(INDEX(btob,MATCH(Q354,atoa,0)),"")</f>
        <v>CHARGE CLIENTELE PART.1</v>
      </c>
    </row>
    <row r="355" spans="1:18" s="1" customFormat="1" ht="8.25">
      <c r="A355" s="2" t="s">
        <v>14</v>
      </c>
      <c r="B355" s="23" t="str">
        <f>IFERROR(INDEX(cl!B:B,MATCH(D355,cl!A:A,0)),"")</f>
        <v>BDC</v>
      </c>
      <c r="C355" s="2"/>
      <c r="D355" s="8">
        <v>55900</v>
      </c>
      <c r="E355" s="2" t="s">
        <v>708</v>
      </c>
      <c r="F355" s="3">
        <v>1</v>
      </c>
      <c r="G355" s="3">
        <v>1</v>
      </c>
      <c r="H355" s="3">
        <v>1</v>
      </c>
      <c r="I355" s="3">
        <v>1</v>
      </c>
      <c r="J355" s="2"/>
      <c r="K355" s="2" t="s">
        <v>709</v>
      </c>
      <c r="L355" s="4">
        <v>29463</v>
      </c>
      <c r="M355" s="7">
        <f t="shared" ca="1" si="5"/>
        <v>38.742465753424661</v>
      </c>
      <c r="N355" s="7" t="str">
        <f ca="1">IFERROR(INDEX({"18-25";"26-35";"36-45";"46-55";"55-65"},MATCH($M355,{0;25;35;45;55})),"")</f>
        <v>36-45</v>
      </c>
      <c r="O355" s="2" t="s">
        <v>21</v>
      </c>
      <c r="P355" s="2" t="s">
        <v>18</v>
      </c>
      <c r="Q355" s="8">
        <v>112</v>
      </c>
      <c r="R355" s="14" t="str">
        <f>IFERROR(INDEX(btob,MATCH(Q355,atoa,0)),"")</f>
        <v>CHARGE D'ANIMATION 2</v>
      </c>
    </row>
    <row r="356" spans="1:18" s="1" customFormat="1" ht="8.25">
      <c r="A356" s="2" t="s">
        <v>14</v>
      </c>
      <c r="B356" s="23" t="str">
        <f>IFERROR(INDEX(cl!B:B,MATCH(D356,cl!A:A,0)),"")</f>
        <v>BDC</v>
      </c>
      <c r="C356" s="2"/>
      <c r="D356" s="8">
        <v>55900</v>
      </c>
      <c r="E356" s="2" t="s">
        <v>710</v>
      </c>
      <c r="F356" s="3">
        <v>1</v>
      </c>
      <c r="G356" s="3">
        <v>1</v>
      </c>
      <c r="H356" s="3">
        <v>1</v>
      </c>
      <c r="I356" s="3">
        <v>1</v>
      </c>
      <c r="J356" s="2"/>
      <c r="K356" s="2" t="s">
        <v>711</v>
      </c>
      <c r="L356" s="4">
        <v>24774</v>
      </c>
      <c r="M356" s="7">
        <f t="shared" ca="1" si="5"/>
        <v>51.589041095890408</v>
      </c>
      <c r="N356" s="7" t="str">
        <f ca="1">IFERROR(INDEX({"18-25";"26-35";"36-45";"46-55";"55-65"},MATCH($M356,{0;25;35;45;55})),"")</f>
        <v>46-55</v>
      </c>
      <c r="O356" s="2" t="s">
        <v>21</v>
      </c>
      <c r="P356" s="2" t="s">
        <v>22</v>
      </c>
      <c r="Q356" s="8">
        <v>165</v>
      </c>
      <c r="R356" s="14" t="str">
        <f>IFERROR(INDEX(btob,MATCH(Q356,atoa,0)),"")</f>
        <v>CHARGE CLIENTELE PART.2</v>
      </c>
    </row>
    <row r="357" spans="1:18" s="1" customFormat="1" ht="8.25">
      <c r="A357" s="2" t="s">
        <v>14</v>
      </c>
      <c r="B357" s="23" t="str">
        <f>IFERROR(INDEX(cl!B:B,MATCH(D357,cl!A:A,0)),"")</f>
        <v>BDC</v>
      </c>
      <c r="C357" s="2"/>
      <c r="D357" s="8">
        <v>55900</v>
      </c>
      <c r="E357" s="2" t="s">
        <v>712</v>
      </c>
      <c r="F357" s="3">
        <v>1</v>
      </c>
      <c r="G357" s="3">
        <v>1</v>
      </c>
      <c r="H357" s="3">
        <v>1</v>
      </c>
      <c r="I357" s="3">
        <v>1</v>
      </c>
      <c r="J357" s="2"/>
      <c r="K357" s="2" t="s">
        <v>713</v>
      </c>
      <c r="L357" s="4">
        <v>28960</v>
      </c>
      <c r="M357" s="7">
        <f t="shared" ca="1" si="5"/>
        <v>40.12054794520548</v>
      </c>
      <c r="N357" s="7" t="str">
        <f ca="1">IFERROR(INDEX({"18-25";"26-35";"36-45";"46-55";"55-65"},MATCH($M357,{0;25;35;45;55})),"")</f>
        <v>36-45</v>
      </c>
      <c r="O357" s="2" t="s">
        <v>21</v>
      </c>
      <c r="P357" s="2" t="s">
        <v>22</v>
      </c>
      <c r="Q357" s="8">
        <v>105</v>
      </c>
      <c r="R357" s="14" t="str">
        <f>IFERROR(INDEX(btob,MATCH(Q357,atoa,0)),"")</f>
        <v>CHARGE CLIENTELE PART.1</v>
      </c>
    </row>
    <row r="358" spans="1:18" s="1" customFormat="1" ht="8.25">
      <c r="A358" s="2" t="s">
        <v>14</v>
      </c>
      <c r="B358" s="23" t="str">
        <f>IFERROR(INDEX(cl!B:B,MATCH(D358,cl!A:A,0)),"")</f>
        <v>BDC</v>
      </c>
      <c r="C358" s="2"/>
      <c r="D358" s="8">
        <v>55900</v>
      </c>
      <c r="E358" s="2" t="s">
        <v>714</v>
      </c>
      <c r="F358" s="3">
        <v>1</v>
      </c>
      <c r="G358" s="3">
        <v>1</v>
      </c>
      <c r="H358" s="3">
        <v>1</v>
      </c>
      <c r="I358" s="3">
        <v>1</v>
      </c>
      <c r="J358" s="2"/>
      <c r="K358" s="2" t="s">
        <v>715</v>
      </c>
      <c r="L358" s="4">
        <v>24626</v>
      </c>
      <c r="M358" s="7">
        <f t="shared" ca="1" si="5"/>
        <v>51.994520547945207</v>
      </c>
      <c r="N358" s="7" t="str">
        <f ca="1">IFERROR(INDEX({"18-25";"26-35";"36-45";"46-55";"55-65"},MATCH($M358,{0;25;35;45;55})),"")</f>
        <v>46-55</v>
      </c>
      <c r="O358" s="2" t="s">
        <v>17</v>
      </c>
      <c r="P358" s="2" t="s">
        <v>18</v>
      </c>
      <c r="Q358" s="8">
        <v>119</v>
      </c>
      <c r="R358" s="14" t="str">
        <f>IFERROR(INDEX(btob,MATCH(Q358,atoa,0)),"")</f>
        <v>DIRECTEUR DE CAISSE 3</v>
      </c>
    </row>
    <row r="359" spans="1:18" s="1" customFormat="1" ht="8.25">
      <c r="A359" s="2" t="s">
        <v>14</v>
      </c>
      <c r="B359" s="23" t="str">
        <f>IFERROR(INDEX(cl!B:B,MATCH(D359,cl!A:A,0)),"")</f>
        <v>BDC</v>
      </c>
      <c r="C359" s="2"/>
      <c r="D359" s="8">
        <v>55900</v>
      </c>
      <c r="E359" s="2" t="s">
        <v>716</v>
      </c>
      <c r="F359" s="3">
        <v>1</v>
      </c>
      <c r="G359" s="3">
        <v>1</v>
      </c>
      <c r="H359" s="3">
        <v>1</v>
      </c>
      <c r="I359" s="3">
        <v>1</v>
      </c>
      <c r="J359" s="2"/>
      <c r="K359" s="2" t="s">
        <v>717</v>
      </c>
      <c r="L359" s="4">
        <v>33440</v>
      </c>
      <c r="M359" s="7">
        <f t="shared" ca="1" si="5"/>
        <v>27.846575342465755</v>
      </c>
      <c r="N359" s="7" t="str">
        <f ca="1">IFERROR(INDEX({"18-25";"26-35";"36-45";"46-55";"55-65"},MATCH($M359,{0;25;35;45;55})),"")</f>
        <v>26-35</v>
      </c>
      <c r="O359" s="2" t="s">
        <v>21</v>
      </c>
      <c r="P359" s="2" t="s">
        <v>22</v>
      </c>
      <c r="Q359" s="8">
        <v>105</v>
      </c>
      <c r="R359" s="14" t="str">
        <f>IFERROR(INDEX(btob,MATCH(Q359,atoa,0)),"")</f>
        <v>CHARGE CLIENTELE PART.1</v>
      </c>
    </row>
    <row r="360" spans="1:18" s="1" customFormat="1" ht="8.25">
      <c r="A360" s="2" t="s">
        <v>14</v>
      </c>
      <c r="B360" s="23" t="str">
        <f>IFERROR(INDEX(cl!B:B,MATCH(D360,cl!A:A,0)),"")</f>
        <v>BDC</v>
      </c>
      <c r="C360" s="2"/>
      <c r="D360" s="8">
        <v>55900</v>
      </c>
      <c r="E360" s="2" t="s">
        <v>718</v>
      </c>
      <c r="F360" s="3">
        <v>1</v>
      </c>
      <c r="G360" s="3">
        <v>1</v>
      </c>
      <c r="H360" s="3">
        <v>1</v>
      </c>
      <c r="I360" s="3">
        <v>1</v>
      </c>
      <c r="J360" s="2"/>
      <c r="K360" s="2" t="s">
        <v>719</v>
      </c>
      <c r="L360" s="4">
        <v>23128</v>
      </c>
      <c r="M360" s="7">
        <f t="shared" ca="1" si="5"/>
        <v>56.098630136986301</v>
      </c>
      <c r="N360" s="7" t="str">
        <f ca="1">IFERROR(INDEX({"18-25";"26-35";"36-45";"46-55";"55-65"},MATCH($M360,{0;25;35;45;55})),"")</f>
        <v>55-65</v>
      </c>
      <c r="O360" s="2" t="s">
        <v>17</v>
      </c>
      <c r="P360" s="2" t="s">
        <v>22</v>
      </c>
      <c r="Q360" s="8">
        <v>165</v>
      </c>
      <c r="R360" s="14" t="str">
        <f>IFERROR(INDEX(btob,MATCH(Q360,atoa,0)),"")</f>
        <v>CHARGE CLIENTELE PART.2</v>
      </c>
    </row>
    <row r="361" spans="1:18" s="1" customFormat="1" ht="8.25">
      <c r="A361" s="2" t="s">
        <v>14</v>
      </c>
      <c r="B361" s="23" t="str">
        <f>IFERROR(INDEX(cl!B:B,MATCH(D361,cl!A:A,0)),"")</f>
        <v>BDC</v>
      </c>
      <c r="C361" s="2"/>
      <c r="D361" s="8">
        <v>55900</v>
      </c>
      <c r="E361" s="2" t="s">
        <v>720</v>
      </c>
      <c r="F361" s="3">
        <v>1</v>
      </c>
      <c r="G361" s="3">
        <v>1</v>
      </c>
      <c r="H361" s="3">
        <v>1</v>
      </c>
      <c r="I361" s="3">
        <v>1</v>
      </c>
      <c r="J361" s="2"/>
      <c r="K361" s="2" t="s">
        <v>721</v>
      </c>
      <c r="L361" s="4">
        <v>30575</v>
      </c>
      <c r="M361" s="7">
        <f t="shared" ca="1" si="5"/>
        <v>35.695890410958903</v>
      </c>
      <c r="N361" s="7" t="str">
        <f ca="1">IFERROR(INDEX({"18-25";"26-35";"36-45";"46-55";"55-65"},MATCH($M361,{0;25;35;45;55})),"")</f>
        <v>36-45</v>
      </c>
      <c r="O361" s="2" t="s">
        <v>21</v>
      </c>
      <c r="P361" s="2" t="s">
        <v>22</v>
      </c>
      <c r="Q361" s="8">
        <v>105</v>
      </c>
      <c r="R361" s="14" t="str">
        <f>IFERROR(INDEX(btob,MATCH(Q361,atoa,0)),"")</f>
        <v>CHARGE CLIENTELE PART.1</v>
      </c>
    </row>
    <row r="362" spans="1:18" s="1" customFormat="1" ht="8.25">
      <c r="A362" s="2" t="s">
        <v>14</v>
      </c>
      <c r="B362" s="23" t="str">
        <f>IFERROR(INDEX(cl!B:B,MATCH(D362,cl!A:A,0)),"")</f>
        <v>GIG</v>
      </c>
      <c r="C362" s="2"/>
      <c r="D362" s="8">
        <v>56000</v>
      </c>
      <c r="E362" s="2" t="s">
        <v>722</v>
      </c>
      <c r="F362" s="3">
        <v>1</v>
      </c>
      <c r="G362" s="3">
        <v>1</v>
      </c>
      <c r="H362" s="3">
        <v>1</v>
      </c>
      <c r="I362" s="3">
        <v>1</v>
      </c>
      <c r="J362" s="2"/>
      <c r="K362" s="2" t="s">
        <v>723</v>
      </c>
      <c r="L362" s="4">
        <v>29107</v>
      </c>
      <c r="M362" s="7">
        <f t="shared" ca="1" si="5"/>
        <v>39.717808219178082</v>
      </c>
      <c r="N362" s="7" t="str">
        <f ca="1">IFERROR(INDEX({"18-25";"26-35";"36-45";"46-55";"55-65"},MATCH($M362,{0;25;35;45;55})),"")</f>
        <v>36-45</v>
      </c>
      <c r="O362" s="2" t="s">
        <v>21</v>
      </c>
      <c r="P362" s="2" t="s">
        <v>22</v>
      </c>
      <c r="Q362" s="8">
        <v>165</v>
      </c>
      <c r="R362" s="14" t="str">
        <f>IFERROR(INDEX(btob,MATCH(Q362,atoa,0)),"")</f>
        <v>CHARGE CLIENTELE PART.2</v>
      </c>
    </row>
    <row r="363" spans="1:18" s="1" customFormat="1" ht="8.25">
      <c r="A363" s="2" t="s">
        <v>14</v>
      </c>
      <c r="B363" s="23" t="str">
        <f>IFERROR(INDEX(cl!B:B,MATCH(D363,cl!A:A,0)),"")</f>
        <v>GIG</v>
      </c>
      <c r="C363" s="2"/>
      <c r="D363" s="8">
        <v>56000</v>
      </c>
      <c r="E363" s="2" t="s">
        <v>724</v>
      </c>
      <c r="F363" s="3">
        <v>1</v>
      </c>
      <c r="G363" s="3">
        <v>1</v>
      </c>
      <c r="H363" s="3">
        <v>1</v>
      </c>
      <c r="I363" s="3">
        <v>1</v>
      </c>
      <c r="J363" s="2"/>
      <c r="K363" s="2" t="s">
        <v>725</v>
      </c>
      <c r="L363" s="4">
        <v>34898</v>
      </c>
      <c r="M363" s="7">
        <f t="shared" ca="1" si="5"/>
        <v>23.852054794520548</v>
      </c>
      <c r="N363" s="7" t="str">
        <f ca="1">IFERROR(INDEX({"18-25";"26-35";"36-45";"46-55";"55-65"},MATCH($M363,{0;25;35;45;55})),"")</f>
        <v>18-25</v>
      </c>
      <c r="O363" s="2" t="s">
        <v>21</v>
      </c>
      <c r="P363" s="2" t="s">
        <v>22</v>
      </c>
      <c r="Q363" s="8">
        <v>105</v>
      </c>
      <c r="R363" s="14" t="str">
        <f>IFERROR(INDEX(btob,MATCH(Q363,atoa,0)),"")</f>
        <v>CHARGE CLIENTELE PART.1</v>
      </c>
    </row>
    <row r="364" spans="1:18" s="1" customFormat="1" ht="8.25">
      <c r="A364" s="2" t="s">
        <v>14</v>
      </c>
      <c r="B364" s="23" t="str">
        <f>IFERROR(INDEX(cl!B:B,MATCH(D364,cl!A:A,0)),"")</f>
        <v>GIG</v>
      </c>
      <c r="C364" s="2"/>
      <c r="D364" s="8">
        <v>56000</v>
      </c>
      <c r="E364" s="2" t="s">
        <v>726</v>
      </c>
      <c r="F364" s="3">
        <v>1</v>
      </c>
      <c r="G364" s="3">
        <v>1</v>
      </c>
      <c r="H364" s="3">
        <v>1</v>
      </c>
      <c r="I364" s="3">
        <v>1</v>
      </c>
      <c r="J364" s="2"/>
      <c r="K364" s="2" t="s">
        <v>727</v>
      </c>
      <c r="L364" s="4">
        <v>29878</v>
      </c>
      <c r="M364" s="7">
        <f t="shared" ca="1" si="5"/>
        <v>37.605479452054794</v>
      </c>
      <c r="N364" s="7" t="str">
        <f ca="1">IFERROR(INDEX({"18-25";"26-35";"36-45";"46-55";"55-65"},MATCH($M364,{0;25;35;45;55})),"")</f>
        <v>36-45</v>
      </c>
      <c r="O364" s="2" t="s">
        <v>21</v>
      </c>
      <c r="P364" s="2" t="s">
        <v>18</v>
      </c>
      <c r="Q364" s="8">
        <v>115</v>
      </c>
      <c r="R364" s="14" t="str">
        <f>IFERROR(INDEX(btob,MATCH(Q364,atoa,0)),"")</f>
        <v>DIRECTEUR DE CAISSE 1</v>
      </c>
    </row>
    <row r="365" spans="1:18" s="1" customFormat="1" ht="8.25">
      <c r="A365" s="2" t="s">
        <v>14</v>
      </c>
      <c r="B365" s="23" t="str">
        <f>IFERROR(INDEX(cl!B:B,MATCH(D365,cl!A:A,0)),"")</f>
        <v>GIG</v>
      </c>
      <c r="C365" s="2"/>
      <c r="D365" s="8">
        <v>56000</v>
      </c>
      <c r="E365" s="2" t="s">
        <v>728</v>
      </c>
      <c r="F365" s="3">
        <v>1</v>
      </c>
      <c r="G365" s="3">
        <v>1</v>
      </c>
      <c r="H365" s="3">
        <v>1</v>
      </c>
      <c r="I365" s="3">
        <v>1</v>
      </c>
      <c r="J365" s="2"/>
      <c r="K365" s="2" t="s">
        <v>729</v>
      </c>
      <c r="L365" s="4">
        <v>24791</v>
      </c>
      <c r="M365" s="7">
        <f t="shared" ca="1" si="5"/>
        <v>51.542465753424658</v>
      </c>
      <c r="N365" s="7" t="str">
        <f ca="1">IFERROR(INDEX({"18-25";"26-35";"36-45";"46-55";"55-65"},MATCH($M365,{0;25;35;45;55})),"")</f>
        <v>46-55</v>
      </c>
      <c r="O365" s="2" t="s">
        <v>21</v>
      </c>
      <c r="P365" s="2" t="s">
        <v>22</v>
      </c>
      <c r="Q365" s="8">
        <v>165</v>
      </c>
      <c r="R365" s="14" t="str">
        <f>IFERROR(INDEX(btob,MATCH(Q365,atoa,0)),"")</f>
        <v>CHARGE CLIENTELE PART.2</v>
      </c>
    </row>
    <row r="366" spans="1:18" s="1" customFormat="1" ht="8.25">
      <c r="A366" s="2" t="s">
        <v>14</v>
      </c>
      <c r="B366" s="23" t="str">
        <f>IFERROR(INDEX(cl!B:B,MATCH(D366,cl!A:A,0)),"")</f>
        <v>BRD</v>
      </c>
      <c r="C366" s="2"/>
      <c r="D366" s="8">
        <v>56100</v>
      </c>
      <c r="E366" s="2" t="s">
        <v>730</v>
      </c>
      <c r="F366" s="3">
        <v>1</v>
      </c>
      <c r="G366" s="3">
        <v>1</v>
      </c>
      <c r="H366" s="3">
        <v>1</v>
      </c>
      <c r="I366" s="3">
        <v>1</v>
      </c>
      <c r="J366" s="2"/>
      <c r="K366" s="2" t="s">
        <v>731</v>
      </c>
      <c r="L366" s="4">
        <v>22762</v>
      </c>
      <c r="M366" s="7">
        <f t="shared" ca="1" si="5"/>
        <v>57.101369863013701</v>
      </c>
      <c r="N366" s="7" t="str">
        <f ca="1">IFERROR(INDEX({"18-25";"26-35";"36-45";"46-55";"55-65"},MATCH($M366,{0;25;35;45;55})),"")</f>
        <v>55-65</v>
      </c>
      <c r="O366" s="2" t="s">
        <v>21</v>
      </c>
      <c r="P366" s="2" t="s">
        <v>18</v>
      </c>
      <c r="Q366" s="8">
        <v>180</v>
      </c>
      <c r="R366" s="14" t="str">
        <f>IFERROR(INDEX(btob,MATCH(Q366,atoa,0)),"")</f>
        <v>RESP.CLIENTELE PART.</v>
      </c>
    </row>
    <row r="367" spans="1:18" s="1" customFormat="1" ht="8.25">
      <c r="A367" s="2" t="s">
        <v>14</v>
      </c>
      <c r="B367" s="23" t="str">
        <f>IFERROR(INDEX(cl!B:B,MATCH(D367,cl!A:A,0)),"")</f>
        <v>BRD</v>
      </c>
      <c r="C367" s="2"/>
      <c r="D367" s="8">
        <v>56100</v>
      </c>
      <c r="E367" s="2" t="s">
        <v>732</v>
      </c>
      <c r="F367" s="3">
        <v>1</v>
      </c>
      <c r="G367" s="3">
        <v>1</v>
      </c>
      <c r="H367" s="3">
        <v>1</v>
      </c>
      <c r="I367" s="3">
        <v>1</v>
      </c>
      <c r="J367" s="2"/>
      <c r="K367" s="2" t="s">
        <v>733</v>
      </c>
      <c r="L367" s="4">
        <v>26162</v>
      </c>
      <c r="M367" s="7">
        <f t="shared" ca="1" si="5"/>
        <v>47.786301369863011</v>
      </c>
      <c r="N367" s="7" t="str">
        <f ca="1">IFERROR(INDEX({"18-25";"26-35";"36-45";"46-55";"55-65"},MATCH($M367,{0;25;35;45;55})),"")</f>
        <v>46-55</v>
      </c>
      <c r="O367" s="2" t="s">
        <v>21</v>
      </c>
      <c r="P367" s="2" t="s">
        <v>18</v>
      </c>
      <c r="Q367" s="8">
        <v>165</v>
      </c>
      <c r="R367" s="14" t="str">
        <f>IFERROR(INDEX(btob,MATCH(Q367,atoa,0)),"")</f>
        <v>CHARGE CLIENTELE PART.2</v>
      </c>
    </row>
    <row r="368" spans="1:18" s="1" customFormat="1" ht="8.25">
      <c r="A368" s="2" t="s">
        <v>14</v>
      </c>
      <c r="B368" s="23" t="str">
        <f>IFERROR(INDEX(cl!B:B,MATCH(D368,cl!A:A,0)),"")</f>
        <v>BRD</v>
      </c>
      <c r="C368" s="2"/>
      <c r="D368" s="8">
        <v>56100</v>
      </c>
      <c r="E368" s="2" t="s">
        <v>734</v>
      </c>
      <c r="F368" s="3">
        <v>1</v>
      </c>
      <c r="G368" s="3">
        <v>1</v>
      </c>
      <c r="H368" s="3">
        <v>1</v>
      </c>
      <c r="I368" s="3">
        <v>1</v>
      </c>
      <c r="J368" s="2"/>
      <c r="K368" s="2" t="s">
        <v>735</v>
      </c>
      <c r="L368" s="4">
        <v>29291</v>
      </c>
      <c r="M368" s="7">
        <f t="shared" ca="1" si="5"/>
        <v>39.213698630136989</v>
      </c>
      <c r="N368" s="7" t="str">
        <f ca="1">IFERROR(INDEX({"18-25";"26-35";"36-45";"46-55";"55-65"},MATCH($M368,{0;25;35;45;55})),"")</f>
        <v>36-45</v>
      </c>
      <c r="O368" s="2" t="s">
        <v>17</v>
      </c>
      <c r="P368" s="2" t="s">
        <v>18</v>
      </c>
      <c r="Q368" s="8">
        <v>117</v>
      </c>
      <c r="R368" s="14" t="str">
        <f>IFERROR(INDEX(btob,MATCH(Q368,atoa,0)),"")</f>
        <v>DIRECTEUR DE CAISSE 2</v>
      </c>
    </row>
    <row r="369" spans="1:18" s="1" customFormat="1" ht="8.25">
      <c r="A369" s="2" t="s">
        <v>14</v>
      </c>
      <c r="B369" s="23" t="str">
        <f>IFERROR(INDEX(cl!B:B,MATCH(D369,cl!A:A,0)),"")</f>
        <v>BRD</v>
      </c>
      <c r="C369" s="2"/>
      <c r="D369" s="8">
        <v>56100</v>
      </c>
      <c r="E369" s="2" t="s">
        <v>736</v>
      </c>
      <c r="F369" s="3">
        <v>1</v>
      </c>
      <c r="G369" s="3">
        <v>1</v>
      </c>
      <c r="H369" s="3">
        <v>1</v>
      </c>
      <c r="I369" s="3">
        <v>1</v>
      </c>
      <c r="J369" s="2"/>
      <c r="K369" s="2" t="s">
        <v>737</v>
      </c>
      <c r="L369" s="4">
        <v>27888</v>
      </c>
      <c r="M369" s="7">
        <f t="shared" ca="1" si="5"/>
        <v>43.057534246575344</v>
      </c>
      <c r="N369" s="7" t="str">
        <f ca="1">IFERROR(INDEX({"18-25";"26-35";"36-45";"46-55";"55-65"},MATCH($M369,{0;25;35;45;55})),"")</f>
        <v>36-45</v>
      </c>
      <c r="O369" s="2" t="s">
        <v>21</v>
      </c>
      <c r="P369" s="2" t="s">
        <v>22</v>
      </c>
      <c r="Q369" s="8">
        <v>165</v>
      </c>
      <c r="R369" s="14" t="str">
        <f>IFERROR(INDEX(btob,MATCH(Q369,atoa,0)),"")</f>
        <v>CHARGE CLIENTELE PART.2</v>
      </c>
    </row>
    <row r="370" spans="1:18" s="1" customFormat="1" ht="8.25">
      <c r="A370" s="2" t="s">
        <v>14</v>
      </c>
      <c r="B370" s="23" t="str">
        <f>IFERROR(INDEX(cl!B:B,MATCH(D370,cl!A:A,0)),"")</f>
        <v>BRD</v>
      </c>
      <c r="C370" s="2"/>
      <c r="D370" s="8">
        <v>56100</v>
      </c>
      <c r="E370" s="2" t="s">
        <v>738</v>
      </c>
      <c r="F370" s="3">
        <v>1</v>
      </c>
      <c r="G370" s="3">
        <v>1</v>
      </c>
      <c r="H370" s="3">
        <v>1</v>
      </c>
      <c r="I370" s="3">
        <v>1</v>
      </c>
      <c r="J370" s="2"/>
      <c r="K370" s="2" t="s">
        <v>739</v>
      </c>
      <c r="L370" s="4">
        <v>30115</v>
      </c>
      <c r="M370" s="7">
        <f t="shared" ca="1" si="5"/>
        <v>36.956164383561642</v>
      </c>
      <c r="N370" s="7" t="str">
        <f ca="1">IFERROR(INDEX({"18-25";"26-35";"36-45";"46-55";"55-65"},MATCH($M370,{0;25;35;45;55})),"")</f>
        <v>36-45</v>
      </c>
      <c r="O370" s="2" t="s">
        <v>21</v>
      </c>
      <c r="P370" s="2" t="s">
        <v>22</v>
      </c>
      <c r="Q370" s="8">
        <v>105</v>
      </c>
      <c r="R370" s="14" t="str">
        <f>IFERROR(INDEX(btob,MATCH(Q370,atoa,0)),"")</f>
        <v>CHARGE CLIENTELE PART.1</v>
      </c>
    </row>
    <row r="371" spans="1:18" s="1" customFormat="1" ht="8.25">
      <c r="A371" s="2" t="s">
        <v>14</v>
      </c>
      <c r="B371" s="23" t="str">
        <f>IFERROR(INDEX(cl!B:B,MATCH(D371,cl!A:A,0)),"")</f>
        <v>BRD</v>
      </c>
      <c r="C371" s="2"/>
      <c r="D371" s="8">
        <v>56100</v>
      </c>
      <c r="E371" s="2" t="s">
        <v>740</v>
      </c>
      <c r="F371" s="3">
        <v>1</v>
      </c>
      <c r="G371" s="3">
        <v>1</v>
      </c>
      <c r="H371" s="3">
        <v>1</v>
      </c>
      <c r="I371" s="3">
        <v>1</v>
      </c>
      <c r="J371" s="2"/>
      <c r="K371" s="2" t="s">
        <v>741</v>
      </c>
      <c r="L371" s="4">
        <v>31176</v>
      </c>
      <c r="M371" s="7">
        <f t="shared" ca="1" si="5"/>
        <v>34.049315068493151</v>
      </c>
      <c r="N371" s="7" t="str">
        <f ca="1">IFERROR(INDEX({"18-25";"26-35";"36-45";"46-55";"55-65"},MATCH($M371,{0;25;35;45;55})),"")</f>
        <v>26-35</v>
      </c>
      <c r="O371" s="2" t="s">
        <v>21</v>
      </c>
      <c r="P371" s="2" t="s">
        <v>22</v>
      </c>
      <c r="Q371" s="8">
        <v>165</v>
      </c>
      <c r="R371" s="14" t="str">
        <f>IFERROR(INDEX(btob,MATCH(Q371,atoa,0)),"")</f>
        <v>CHARGE CLIENTELE PART.2</v>
      </c>
    </row>
    <row r="372" spans="1:18" s="1" customFormat="1" ht="8.25">
      <c r="A372" s="2" t="s">
        <v>14</v>
      </c>
      <c r="B372" s="23" t="str">
        <f>IFERROR(INDEX(cl!B:B,MATCH(D372,cl!A:A,0)),"")</f>
        <v>MOC</v>
      </c>
      <c r="C372" s="2"/>
      <c r="D372" s="8">
        <v>56300</v>
      </c>
      <c r="E372" s="2" t="s">
        <v>742</v>
      </c>
      <c r="F372" s="3">
        <v>1</v>
      </c>
      <c r="G372" s="3">
        <v>1</v>
      </c>
      <c r="H372" s="3">
        <v>1</v>
      </c>
      <c r="I372" s="3">
        <v>1</v>
      </c>
      <c r="J372" s="2"/>
      <c r="K372" s="2" t="s">
        <v>743</v>
      </c>
      <c r="L372" s="4">
        <v>28263</v>
      </c>
      <c r="M372" s="7">
        <f t="shared" ca="1" si="5"/>
        <v>42.030136986301372</v>
      </c>
      <c r="N372" s="7" t="str">
        <f ca="1">IFERROR(INDEX({"18-25";"26-35";"36-45";"46-55";"55-65"},MATCH($M372,{0;25;35;45;55})),"")</f>
        <v>36-45</v>
      </c>
      <c r="O372" s="2" t="s">
        <v>21</v>
      </c>
      <c r="P372" s="2" t="s">
        <v>22</v>
      </c>
      <c r="Q372" s="8">
        <v>165</v>
      </c>
      <c r="R372" s="14" t="str">
        <f>IFERROR(INDEX(btob,MATCH(Q372,atoa,0)),"")</f>
        <v>CHARGE CLIENTELE PART.2</v>
      </c>
    </row>
    <row r="373" spans="1:18" s="1" customFormat="1" ht="8.25">
      <c r="A373" s="2" t="s">
        <v>14</v>
      </c>
      <c r="B373" s="23" t="str">
        <f>IFERROR(INDEX(cl!B:B,MATCH(D373,cl!A:A,0)),"")</f>
        <v>MOC</v>
      </c>
      <c r="C373" s="2"/>
      <c r="D373" s="8">
        <v>56300</v>
      </c>
      <c r="E373" s="2" t="s">
        <v>744</v>
      </c>
      <c r="F373" s="3">
        <v>1</v>
      </c>
      <c r="G373" s="3">
        <v>1</v>
      </c>
      <c r="H373" s="3">
        <v>1</v>
      </c>
      <c r="I373" s="3">
        <v>1</v>
      </c>
      <c r="J373" s="2"/>
      <c r="K373" s="2" t="s">
        <v>745</v>
      </c>
      <c r="L373" s="4">
        <v>25918</v>
      </c>
      <c r="M373" s="7">
        <f t="shared" ca="1" si="5"/>
        <v>48.454794520547942</v>
      </c>
      <c r="N373" s="7" t="str">
        <f ca="1">IFERROR(INDEX({"18-25";"26-35";"36-45";"46-55";"55-65"},MATCH($M373,{0;25;35;45;55})),"")</f>
        <v>46-55</v>
      </c>
      <c r="O373" s="2" t="s">
        <v>21</v>
      </c>
      <c r="P373" s="2" t="s">
        <v>22</v>
      </c>
      <c r="Q373" s="8">
        <v>165</v>
      </c>
      <c r="R373" s="14" t="str">
        <f>IFERROR(INDEX(btob,MATCH(Q373,atoa,0)),"")</f>
        <v>CHARGE CLIENTELE PART.2</v>
      </c>
    </row>
    <row r="374" spans="1:18" s="1" customFormat="1" ht="8.25">
      <c r="A374" s="2" t="s">
        <v>14</v>
      </c>
      <c r="B374" s="23" t="str">
        <f>IFERROR(INDEX(cl!B:B,MATCH(D374,cl!A:A,0)),"")</f>
        <v>MOC</v>
      </c>
      <c r="C374" s="2"/>
      <c r="D374" s="8">
        <v>56300</v>
      </c>
      <c r="E374" s="2" t="s">
        <v>746</v>
      </c>
      <c r="F374" s="3">
        <v>1</v>
      </c>
      <c r="G374" s="3">
        <v>1</v>
      </c>
      <c r="H374" s="3">
        <v>1</v>
      </c>
      <c r="I374" s="3">
        <v>1</v>
      </c>
      <c r="J374" s="2"/>
      <c r="K374" s="2" t="s">
        <v>747</v>
      </c>
      <c r="L374" s="4">
        <v>28642</v>
      </c>
      <c r="M374" s="7">
        <f t="shared" ca="1" si="5"/>
        <v>40.991780821917807</v>
      </c>
      <c r="N374" s="7" t="str">
        <f ca="1">IFERROR(INDEX({"18-25";"26-35";"36-45";"46-55";"55-65"},MATCH($M374,{0;25;35;45;55})),"")</f>
        <v>36-45</v>
      </c>
      <c r="O374" s="2" t="s">
        <v>21</v>
      </c>
      <c r="P374" s="2" t="s">
        <v>22</v>
      </c>
      <c r="Q374" s="8">
        <v>105</v>
      </c>
      <c r="R374" s="14" t="str">
        <f>IFERROR(INDEX(btob,MATCH(Q374,atoa,0)),"")</f>
        <v>CHARGE CLIENTELE PART.1</v>
      </c>
    </row>
    <row r="375" spans="1:18" s="1" customFormat="1" ht="8.25">
      <c r="A375" s="2" t="s">
        <v>14</v>
      </c>
      <c r="B375" s="23" t="str">
        <f>IFERROR(INDEX(cl!B:B,MATCH(D375,cl!A:A,0)),"")</f>
        <v>MOC</v>
      </c>
      <c r="C375" s="2"/>
      <c r="D375" s="8">
        <v>56300</v>
      </c>
      <c r="E375" s="2" t="s">
        <v>748</v>
      </c>
      <c r="F375" s="3">
        <v>1</v>
      </c>
      <c r="G375" s="3">
        <v>1</v>
      </c>
      <c r="H375" s="3">
        <v>1</v>
      </c>
      <c r="I375" s="3">
        <v>1</v>
      </c>
      <c r="J375" s="2"/>
      <c r="K375" s="2" t="s">
        <v>749</v>
      </c>
      <c r="L375" s="4">
        <v>30767</v>
      </c>
      <c r="M375" s="7">
        <f t="shared" ca="1" si="5"/>
        <v>35.169863013698631</v>
      </c>
      <c r="N375" s="7" t="str">
        <f ca="1">IFERROR(INDEX({"18-25";"26-35";"36-45";"46-55";"55-65"},MATCH($M375,{0;25;35;45;55})),"")</f>
        <v>36-45</v>
      </c>
      <c r="O375" s="2" t="s">
        <v>17</v>
      </c>
      <c r="P375" s="2" t="s">
        <v>22</v>
      </c>
      <c r="Q375" s="8">
        <v>165</v>
      </c>
      <c r="R375" s="14" t="str">
        <f>IFERROR(INDEX(btob,MATCH(Q375,atoa,0)),"")</f>
        <v>CHARGE CLIENTELE PART.2</v>
      </c>
    </row>
    <row r="376" spans="1:18" s="1" customFormat="1" ht="8.25">
      <c r="A376" s="2" t="s">
        <v>14</v>
      </c>
      <c r="B376" s="23" t="str">
        <f>IFERROR(INDEX(cl!B:B,MATCH(D376,cl!A:A,0)),"")</f>
        <v>MOC</v>
      </c>
      <c r="C376" s="2"/>
      <c r="D376" s="8">
        <v>56300</v>
      </c>
      <c r="E376" s="2" t="s">
        <v>750</v>
      </c>
      <c r="F376" s="3">
        <v>1</v>
      </c>
      <c r="G376" s="3">
        <v>1</v>
      </c>
      <c r="H376" s="3">
        <v>1</v>
      </c>
      <c r="I376" s="3">
        <v>1</v>
      </c>
      <c r="J376" s="2"/>
      <c r="K376" s="2" t="s">
        <v>751</v>
      </c>
      <c r="L376" s="4">
        <v>30596</v>
      </c>
      <c r="M376" s="7">
        <f t="shared" ca="1" si="5"/>
        <v>35.638356164383559</v>
      </c>
      <c r="N376" s="7" t="str">
        <f ca="1">IFERROR(INDEX({"18-25";"26-35";"36-45";"46-55";"55-65"},MATCH($M376,{0;25;35;45;55})),"")</f>
        <v>36-45</v>
      </c>
      <c r="O376" s="2" t="s">
        <v>17</v>
      </c>
      <c r="P376" s="2" t="s">
        <v>18</v>
      </c>
      <c r="Q376" s="8">
        <v>117</v>
      </c>
      <c r="R376" s="14" t="str">
        <f>IFERROR(INDEX(btob,MATCH(Q376,atoa,0)),"")</f>
        <v>DIRECTEUR DE CAISSE 2</v>
      </c>
    </row>
    <row r="377" spans="1:18" s="1" customFormat="1" ht="8.25">
      <c r="A377" s="2" t="s">
        <v>14</v>
      </c>
      <c r="B377" s="23" t="str">
        <f>IFERROR(INDEX(cl!B:B,MATCH(D377,cl!A:A,0)),"")</f>
        <v>BDC</v>
      </c>
      <c r="C377" s="2"/>
      <c r="D377" s="8">
        <v>56400</v>
      </c>
      <c r="E377" s="2" t="s">
        <v>752</v>
      </c>
      <c r="F377" s="3">
        <v>1</v>
      </c>
      <c r="G377" s="3">
        <v>1</v>
      </c>
      <c r="H377" s="3">
        <v>1</v>
      </c>
      <c r="I377" s="3">
        <v>1</v>
      </c>
      <c r="J377" s="2"/>
      <c r="K377" s="2" t="s">
        <v>753</v>
      </c>
      <c r="L377" s="4">
        <v>28853</v>
      </c>
      <c r="M377" s="7">
        <f t="shared" ca="1" si="5"/>
        <v>40.413698630136984</v>
      </c>
      <c r="N377" s="7" t="str">
        <f ca="1">IFERROR(INDEX({"18-25";"26-35";"36-45";"46-55";"55-65"},MATCH($M377,{0;25;35;45;55})),"")</f>
        <v>36-45</v>
      </c>
      <c r="O377" s="2" t="s">
        <v>21</v>
      </c>
      <c r="P377" s="2" t="s">
        <v>22</v>
      </c>
      <c r="Q377" s="8">
        <v>165</v>
      </c>
      <c r="R377" s="14" t="str">
        <f>IFERROR(INDEX(btob,MATCH(Q377,atoa,0)),"")</f>
        <v>CHARGE CLIENTELE PART.2</v>
      </c>
    </row>
    <row r="378" spans="1:18" s="1" customFormat="1" ht="8.25">
      <c r="A378" s="2" t="s">
        <v>14</v>
      </c>
      <c r="B378" s="23" t="str">
        <f>IFERROR(INDEX(cl!B:B,MATCH(D378,cl!A:A,0)),"")</f>
        <v>BDC</v>
      </c>
      <c r="C378" s="2"/>
      <c r="D378" s="8">
        <v>56400</v>
      </c>
      <c r="E378" s="2" t="s">
        <v>754</v>
      </c>
      <c r="F378" s="3">
        <v>1</v>
      </c>
      <c r="G378" s="3">
        <v>1</v>
      </c>
      <c r="H378" s="3">
        <v>1</v>
      </c>
      <c r="I378" s="3">
        <v>1</v>
      </c>
      <c r="J378" s="2"/>
      <c r="K378" s="2" t="s">
        <v>755</v>
      </c>
      <c r="L378" s="4">
        <v>27346</v>
      </c>
      <c r="M378" s="7">
        <f t="shared" ca="1" si="5"/>
        <v>44.542465753424658</v>
      </c>
      <c r="N378" s="7" t="str">
        <f ca="1">IFERROR(INDEX({"18-25";"26-35";"36-45";"46-55";"55-65"},MATCH($M378,{0;25;35;45;55})),"")</f>
        <v>36-45</v>
      </c>
      <c r="O378" s="2" t="s">
        <v>21</v>
      </c>
      <c r="P378" s="2" t="s">
        <v>18</v>
      </c>
      <c r="Q378" s="8">
        <v>117</v>
      </c>
      <c r="R378" s="14" t="str">
        <f>IFERROR(INDEX(btob,MATCH(Q378,atoa,0)),"")</f>
        <v>DIRECTEUR DE CAISSE 2</v>
      </c>
    </row>
    <row r="379" spans="1:18" s="1" customFormat="1" ht="8.25">
      <c r="A379" s="2" t="s">
        <v>14</v>
      </c>
      <c r="B379" s="23" t="str">
        <f>IFERROR(INDEX(cl!B:B,MATCH(D379,cl!A:A,0)),"")</f>
        <v>BDC</v>
      </c>
      <c r="C379" s="2"/>
      <c r="D379" s="8">
        <v>56400</v>
      </c>
      <c r="E379" s="2" t="s">
        <v>756</v>
      </c>
      <c r="F379" s="3">
        <v>1</v>
      </c>
      <c r="G379" s="3">
        <v>1</v>
      </c>
      <c r="H379" s="3">
        <v>0.55710000000000004</v>
      </c>
      <c r="I379" s="3">
        <v>0.55710000000000004</v>
      </c>
      <c r="J379" s="2" t="s">
        <v>42</v>
      </c>
      <c r="K379" s="2" t="s">
        <v>757</v>
      </c>
      <c r="L379" s="4">
        <v>23959</v>
      </c>
      <c r="M379" s="7">
        <f t="shared" ca="1" si="5"/>
        <v>53.821917808219176</v>
      </c>
      <c r="N379" s="7" t="str">
        <f ca="1">IFERROR(INDEX({"18-25";"26-35";"36-45";"46-55";"55-65"},MATCH($M379,{0;25;35;45;55})),"")</f>
        <v>46-55</v>
      </c>
      <c r="O379" s="2" t="s">
        <v>21</v>
      </c>
      <c r="P379" s="2" t="s">
        <v>22</v>
      </c>
      <c r="Q379" s="8">
        <v>105</v>
      </c>
      <c r="R379" s="14" t="str">
        <f>IFERROR(INDEX(btob,MATCH(Q379,atoa,0)),"")</f>
        <v>CHARGE CLIENTELE PART.1</v>
      </c>
    </row>
    <row r="380" spans="1:18" s="1" customFormat="1" ht="8.25">
      <c r="A380" s="2" t="s">
        <v>14</v>
      </c>
      <c r="B380" s="23" t="str">
        <f>IFERROR(INDEX(cl!B:B,MATCH(D380,cl!A:A,0)),"")</f>
        <v>BDC</v>
      </c>
      <c r="C380" s="2"/>
      <c r="D380" s="8">
        <v>56400</v>
      </c>
      <c r="E380" s="2" t="s">
        <v>756</v>
      </c>
      <c r="F380" s="3">
        <v>0</v>
      </c>
      <c r="G380" s="3">
        <v>1</v>
      </c>
      <c r="H380" s="3">
        <v>0.77849999999999997</v>
      </c>
      <c r="I380" s="3">
        <v>0.77849999999999997</v>
      </c>
      <c r="J380" s="2" t="s">
        <v>272</v>
      </c>
      <c r="K380" s="2" t="s">
        <v>758</v>
      </c>
      <c r="L380" s="4">
        <v>29817</v>
      </c>
      <c r="M380" s="7">
        <f t="shared" ca="1" si="5"/>
        <v>37.772602739726025</v>
      </c>
      <c r="N380" s="7" t="str">
        <f ca="1">IFERROR(INDEX({"18-25";"26-35";"36-45";"46-55";"55-65"},MATCH($M380,{0;25;35;45;55})),"")</f>
        <v>36-45</v>
      </c>
      <c r="O380" s="2" t="s">
        <v>21</v>
      </c>
      <c r="P380" s="2" t="s">
        <v>22</v>
      </c>
      <c r="Q380" s="8">
        <v>105</v>
      </c>
      <c r="R380" s="14" t="str">
        <f>IFERROR(INDEX(btob,MATCH(Q380,atoa,0)),"")</f>
        <v>CHARGE CLIENTELE PART.1</v>
      </c>
    </row>
    <row r="381" spans="1:18" s="1" customFormat="1" ht="8.25">
      <c r="A381" s="2" t="s">
        <v>14</v>
      </c>
      <c r="B381" s="23" t="str">
        <f>IFERROR(INDEX(cl!B:B,MATCH(D381,cl!A:A,0)),"")</f>
        <v>BDC</v>
      </c>
      <c r="C381" s="2"/>
      <c r="D381" s="8">
        <v>56400</v>
      </c>
      <c r="E381" s="2" t="s">
        <v>759</v>
      </c>
      <c r="F381" s="3">
        <v>1</v>
      </c>
      <c r="G381" s="3">
        <v>1</v>
      </c>
      <c r="H381" s="3">
        <v>1</v>
      </c>
      <c r="I381" s="3">
        <v>1</v>
      </c>
      <c r="J381" s="2"/>
      <c r="K381" s="2" t="s">
        <v>760</v>
      </c>
      <c r="L381" s="4">
        <v>32682</v>
      </c>
      <c r="M381" s="7">
        <f t="shared" ca="1" si="5"/>
        <v>29.923287671232877</v>
      </c>
      <c r="N381" s="7" t="str">
        <f ca="1">IFERROR(INDEX({"18-25";"26-35";"36-45";"46-55";"55-65"},MATCH($M381,{0;25;35;45;55})),"")</f>
        <v>26-35</v>
      </c>
      <c r="O381" s="2" t="s">
        <v>21</v>
      </c>
      <c r="P381" s="2" t="s">
        <v>22</v>
      </c>
      <c r="Q381" s="8">
        <v>105</v>
      </c>
      <c r="R381" s="14" t="str">
        <f>IFERROR(INDEX(btob,MATCH(Q381,atoa,0)),"")</f>
        <v>CHARGE CLIENTELE PART.1</v>
      </c>
    </row>
    <row r="382" spans="1:18" s="1" customFormat="1" ht="8.25">
      <c r="A382" s="2" t="s">
        <v>14</v>
      </c>
      <c r="B382" s="23" t="str">
        <f>IFERROR(INDEX(cl!B:B,MATCH(D382,cl!A:A,0)),"")</f>
        <v>BDC</v>
      </c>
      <c r="C382" s="2"/>
      <c r="D382" s="8">
        <v>56400</v>
      </c>
      <c r="E382" s="2" t="s">
        <v>761</v>
      </c>
      <c r="F382" s="3">
        <v>1</v>
      </c>
      <c r="G382" s="3">
        <v>1</v>
      </c>
      <c r="H382" s="3">
        <v>1</v>
      </c>
      <c r="I382" s="3">
        <v>1</v>
      </c>
      <c r="J382" s="2"/>
      <c r="K382" s="2" t="s">
        <v>762</v>
      </c>
      <c r="L382" s="4">
        <v>25431</v>
      </c>
      <c r="M382" s="7">
        <f t="shared" ca="1" si="5"/>
        <v>49.789041095890411</v>
      </c>
      <c r="N382" s="7" t="str">
        <f ca="1">IFERROR(INDEX({"18-25";"26-35";"36-45";"46-55";"55-65"},MATCH($M382,{0;25;35;45;55})),"")</f>
        <v>46-55</v>
      </c>
      <c r="O382" s="2" t="s">
        <v>17</v>
      </c>
      <c r="P382" s="2" t="s">
        <v>18</v>
      </c>
      <c r="Q382" s="8">
        <v>180</v>
      </c>
      <c r="R382" s="14" t="str">
        <f>IFERROR(INDEX(btob,MATCH(Q382,atoa,0)),"")</f>
        <v>RESP.CLIENTELE PART.</v>
      </c>
    </row>
    <row r="383" spans="1:18" s="1" customFormat="1" ht="8.25">
      <c r="A383" s="2" t="s">
        <v>14</v>
      </c>
      <c r="B383" s="23" t="str">
        <f>IFERROR(INDEX(cl!B:B,MATCH(D383,cl!A:A,0)),"")</f>
        <v>BDC</v>
      </c>
      <c r="C383" s="2"/>
      <c r="D383" s="8">
        <v>56400</v>
      </c>
      <c r="E383" s="2" t="s">
        <v>763</v>
      </c>
      <c r="F383" s="3">
        <v>1</v>
      </c>
      <c r="G383" s="3">
        <v>1</v>
      </c>
      <c r="H383" s="3">
        <v>1</v>
      </c>
      <c r="I383" s="3">
        <v>1</v>
      </c>
      <c r="J383" s="2"/>
      <c r="K383" s="2" t="s">
        <v>764</v>
      </c>
      <c r="L383" s="4">
        <v>26453</v>
      </c>
      <c r="M383" s="7">
        <f t="shared" ca="1" si="5"/>
        <v>46.989041095890414</v>
      </c>
      <c r="N383" s="7" t="str">
        <f ca="1">IFERROR(INDEX({"18-25";"26-35";"36-45";"46-55";"55-65"},MATCH($M383,{0;25;35;45;55})),"")</f>
        <v>46-55</v>
      </c>
      <c r="O383" s="2" t="s">
        <v>21</v>
      </c>
      <c r="P383" s="2" t="s">
        <v>22</v>
      </c>
      <c r="Q383" s="8">
        <v>105</v>
      </c>
      <c r="R383" s="14" t="str">
        <f>IFERROR(INDEX(btob,MATCH(Q383,atoa,0)),"")</f>
        <v>CHARGE CLIENTELE PART.1</v>
      </c>
    </row>
    <row r="384" spans="1:18" s="1" customFormat="1" ht="8.25">
      <c r="A384" s="2" t="s">
        <v>14</v>
      </c>
      <c r="B384" s="23" t="str">
        <f>IFERROR(INDEX(cl!B:B,MATCH(D384,cl!A:A,0)),"")</f>
        <v>BDC</v>
      </c>
      <c r="C384" s="2"/>
      <c r="D384" s="8">
        <v>56400</v>
      </c>
      <c r="E384" s="2" t="s">
        <v>765</v>
      </c>
      <c r="F384" s="3">
        <v>0</v>
      </c>
      <c r="G384" s="3">
        <v>1</v>
      </c>
      <c r="H384" s="3">
        <v>1</v>
      </c>
      <c r="I384" s="3">
        <v>1</v>
      </c>
      <c r="J384" s="2" t="s">
        <v>272</v>
      </c>
      <c r="K384" s="2" t="s">
        <v>766</v>
      </c>
      <c r="L384" s="4">
        <v>28564</v>
      </c>
      <c r="M384" s="7">
        <f t="shared" ca="1" si="5"/>
        <v>41.205479452054796</v>
      </c>
      <c r="N384" s="7" t="str">
        <f ca="1">IFERROR(INDEX({"18-25";"26-35";"36-45";"46-55";"55-65"},MATCH($M384,{0;25;35;45;55})),"")</f>
        <v>36-45</v>
      </c>
      <c r="O384" s="2" t="s">
        <v>21</v>
      </c>
      <c r="P384" s="2" t="s">
        <v>22</v>
      </c>
      <c r="Q384" s="8">
        <v>105</v>
      </c>
      <c r="R384" s="14" t="str">
        <f>IFERROR(INDEX(btob,MATCH(Q384,atoa,0)),"")</f>
        <v>CHARGE CLIENTELE PART.1</v>
      </c>
    </row>
    <row r="385" spans="1:18" s="1" customFormat="1" ht="8.25">
      <c r="A385" s="2" t="s">
        <v>14</v>
      </c>
      <c r="B385" s="23" t="str">
        <f>IFERROR(INDEX(cl!B:B,MATCH(D385,cl!A:A,0)),"")</f>
        <v>MOC</v>
      </c>
      <c r="C385" s="2"/>
      <c r="D385" s="8">
        <v>56500</v>
      </c>
      <c r="E385" s="2" t="s">
        <v>767</v>
      </c>
      <c r="F385" s="3">
        <v>1</v>
      </c>
      <c r="G385" s="3">
        <v>1</v>
      </c>
      <c r="H385" s="3">
        <v>1</v>
      </c>
      <c r="I385" s="3">
        <v>1</v>
      </c>
      <c r="J385" s="2"/>
      <c r="K385" s="2" t="s">
        <v>768</v>
      </c>
      <c r="L385" s="4">
        <v>31521</v>
      </c>
      <c r="M385" s="7">
        <f t="shared" ca="1" si="5"/>
        <v>33.104109589041094</v>
      </c>
      <c r="N385" s="7" t="str">
        <f ca="1">IFERROR(INDEX({"18-25";"26-35";"36-45";"46-55";"55-65"},MATCH($M385,{0;25;35;45;55})),"")</f>
        <v>26-35</v>
      </c>
      <c r="O385" s="2" t="s">
        <v>17</v>
      </c>
      <c r="P385" s="2" t="s">
        <v>22</v>
      </c>
      <c r="Q385" s="8">
        <v>103</v>
      </c>
      <c r="R385" s="14" t="str">
        <f>IFERROR(INDEX(btob,MATCH(Q385,atoa,0)),"")</f>
        <v>CONSEILLER CLIENT. PART.</v>
      </c>
    </row>
    <row r="386" spans="1:18" s="1" customFormat="1" ht="8.25">
      <c r="A386" s="2" t="s">
        <v>14</v>
      </c>
      <c r="B386" s="23" t="str">
        <f>IFERROR(INDEX(cl!B:B,MATCH(D386,cl!A:A,0)),"")</f>
        <v>MOC</v>
      </c>
      <c r="C386" s="2"/>
      <c r="D386" s="8">
        <v>56500</v>
      </c>
      <c r="E386" s="2" t="s">
        <v>769</v>
      </c>
      <c r="F386" s="3">
        <v>1</v>
      </c>
      <c r="G386" s="3">
        <v>1</v>
      </c>
      <c r="H386" s="3">
        <v>1</v>
      </c>
      <c r="I386" s="3">
        <v>1</v>
      </c>
      <c r="J386" s="2"/>
      <c r="K386" s="2" t="s">
        <v>770</v>
      </c>
      <c r="L386" s="4">
        <v>29032</v>
      </c>
      <c r="M386" s="7">
        <f t="shared" ref="M386:M449" ca="1" si="6">IF($L386="","",DATEDIF($L386,$S$1,"d")/365)</f>
        <v>39.923287671232877</v>
      </c>
      <c r="N386" s="7" t="str">
        <f ca="1">IFERROR(INDEX({"18-25";"26-35";"36-45";"46-55";"55-65"},MATCH($M386,{0;25;35;45;55})),"")</f>
        <v>36-45</v>
      </c>
      <c r="O386" s="2" t="s">
        <v>21</v>
      </c>
      <c r="P386" s="2" t="s">
        <v>22</v>
      </c>
      <c r="Q386" s="8">
        <v>105</v>
      </c>
      <c r="R386" s="14" t="str">
        <f>IFERROR(INDEX(btob,MATCH(Q386,atoa,0)),"")</f>
        <v>CHARGE CLIENTELE PART.1</v>
      </c>
    </row>
    <row r="387" spans="1:18" s="1" customFormat="1" ht="8.25">
      <c r="A387" s="2" t="s">
        <v>14</v>
      </c>
      <c r="B387" s="23" t="str">
        <f>IFERROR(INDEX(cl!B:B,MATCH(D387,cl!A:A,0)),"")</f>
        <v>MOC</v>
      </c>
      <c r="C387" s="2"/>
      <c r="D387" s="8">
        <v>56500</v>
      </c>
      <c r="E387" s="2" t="s">
        <v>771</v>
      </c>
      <c r="F387" s="3">
        <v>1</v>
      </c>
      <c r="G387" s="3">
        <v>1</v>
      </c>
      <c r="H387" s="3">
        <v>1</v>
      </c>
      <c r="I387" s="3">
        <v>1</v>
      </c>
      <c r="J387" s="2"/>
      <c r="K387" s="2" t="s">
        <v>772</v>
      </c>
      <c r="L387" s="4">
        <v>35267</v>
      </c>
      <c r="M387" s="7">
        <f t="shared" ca="1" si="6"/>
        <v>22.841095890410958</v>
      </c>
      <c r="N387" s="7" t="str">
        <f ca="1">IFERROR(INDEX({"18-25";"26-35";"36-45";"46-55";"55-65"},MATCH($M387,{0;25;35;45;55})),"")</f>
        <v>18-25</v>
      </c>
      <c r="O387" s="2" t="s">
        <v>17</v>
      </c>
      <c r="P387" s="2" t="s">
        <v>22</v>
      </c>
      <c r="Q387" s="8">
        <v>105</v>
      </c>
      <c r="R387" s="14" t="str">
        <f>IFERROR(INDEX(btob,MATCH(Q387,atoa,0)),"")</f>
        <v>CHARGE CLIENTELE PART.1</v>
      </c>
    </row>
    <row r="388" spans="1:18" s="1" customFormat="1" ht="8.25">
      <c r="A388" s="2" t="s">
        <v>14</v>
      </c>
      <c r="B388" s="23" t="str">
        <f>IFERROR(INDEX(cl!B:B,MATCH(D388,cl!A:A,0)),"")</f>
        <v>MOC</v>
      </c>
      <c r="C388" s="2"/>
      <c r="D388" s="8">
        <v>56500</v>
      </c>
      <c r="E388" s="2" t="s">
        <v>773</v>
      </c>
      <c r="F388" s="3">
        <v>1</v>
      </c>
      <c r="G388" s="3">
        <v>1</v>
      </c>
      <c r="H388" s="3">
        <v>1</v>
      </c>
      <c r="I388" s="3">
        <v>1</v>
      </c>
      <c r="J388" s="2"/>
      <c r="K388" s="2" t="s">
        <v>774</v>
      </c>
      <c r="L388" s="4">
        <v>25942</v>
      </c>
      <c r="M388" s="7">
        <f t="shared" ca="1" si="6"/>
        <v>48.389041095890413</v>
      </c>
      <c r="N388" s="7" t="str">
        <f ca="1">IFERROR(INDEX({"18-25";"26-35";"36-45";"46-55";"55-65"},MATCH($M388,{0;25;35;45;55})),"")</f>
        <v>46-55</v>
      </c>
      <c r="O388" s="2" t="s">
        <v>17</v>
      </c>
      <c r="P388" s="2" t="s">
        <v>18</v>
      </c>
      <c r="Q388" s="8">
        <v>119</v>
      </c>
      <c r="R388" s="14" t="str">
        <f>IFERROR(INDEX(btob,MATCH(Q388,atoa,0)),"")</f>
        <v>DIRECTEUR DE CAISSE 3</v>
      </c>
    </row>
    <row r="389" spans="1:18" s="1" customFormat="1" ht="8.25">
      <c r="A389" s="2" t="s">
        <v>14</v>
      </c>
      <c r="B389" s="23" t="str">
        <f>IFERROR(INDEX(cl!B:B,MATCH(D389,cl!A:A,0)),"")</f>
        <v>MOC</v>
      </c>
      <c r="C389" s="2"/>
      <c r="D389" s="8">
        <v>56500</v>
      </c>
      <c r="E389" s="2" t="s">
        <v>775</v>
      </c>
      <c r="F389" s="3">
        <v>1</v>
      </c>
      <c r="G389" s="3">
        <v>1</v>
      </c>
      <c r="H389" s="3">
        <v>0.77849999999999997</v>
      </c>
      <c r="I389" s="3">
        <v>0.77849999999999997</v>
      </c>
      <c r="J389" s="2" t="s">
        <v>42</v>
      </c>
      <c r="K389" s="2" t="s">
        <v>776</v>
      </c>
      <c r="L389" s="4">
        <v>28428</v>
      </c>
      <c r="M389" s="7">
        <f t="shared" ca="1" si="6"/>
        <v>41.578082191780823</v>
      </c>
      <c r="N389" s="7" t="str">
        <f ca="1">IFERROR(INDEX({"18-25";"26-35";"36-45";"46-55";"55-65"},MATCH($M389,{0;25;35;45;55})),"")</f>
        <v>36-45</v>
      </c>
      <c r="O389" s="2" t="s">
        <v>21</v>
      </c>
      <c r="P389" s="2" t="s">
        <v>22</v>
      </c>
      <c r="Q389" s="8">
        <v>165</v>
      </c>
      <c r="R389" s="14" t="str">
        <f>IFERROR(INDEX(btob,MATCH(Q389,atoa,0)),"")</f>
        <v>CHARGE CLIENTELE PART.2</v>
      </c>
    </row>
    <row r="390" spans="1:18" s="1" customFormat="1" ht="8.25">
      <c r="A390" s="2" t="s">
        <v>14</v>
      </c>
      <c r="B390" s="23" t="str">
        <f>IFERROR(INDEX(cl!B:B,MATCH(D390,cl!A:A,0)),"")</f>
        <v>MOC</v>
      </c>
      <c r="C390" s="2"/>
      <c r="D390" s="8">
        <v>56500</v>
      </c>
      <c r="E390" s="2" t="s">
        <v>777</v>
      </c>
      <c r="F390" s="3">
        <v>1</v>
      </c>
      <c r="G390" s="3">
        <v>1</v>
      </c>
      <c r="H390" s="3">
        <v>1</v>
      </c>
      <c r="I390" s="3">
        <v>1</v>
      </c>
      <c r="J390" s="2"/>
      <c r="K390" s="2" t="s">
        <v>778</v>
      </c>
      <c r="L390" s="4">
        <v>28021</v>
      </c>
      <c r="M390" s="7">
        <f t="shared" ca="1" si="6"/>
        <v>42.69315068493151</v>
      </c>
      <c r="N390" s="7" t="str">
        <f ca="1">IFERROR(INDEX({"18-25";"26-35";"36-45";"46-55";"55-65"},MATCH($M390,{0;25;35;45;55})),"")</f>
        <v>36-45</v>
      </c>
      <c r="O390" s="2" t="s">
        <v>21</v>
      </c>
      <c r="P390" s="2" t="s">
        <v>22</v>
      </c>
      <c r="Q390" s="8">
        <v>105</v>
      </c>
      <c r="R390" s="14" t="str">
        <f>IFERROR(INDEX(btob,MATCH(Q390,atoa,0)),"")</f>
        <v>CHARGE CLIENTELE PART.1</v>
      </c>
    </row>
    <row r="391" spans="1:18" s="1" customFormat="1" ht="8.25">
      <c r="A391" s="2" t="s">
        <v>14</v>
      </c>
      <c r="B391" s="23" t="str">
        <f>IFERROR(INDEX(cl!B:B,MATCH(D391,cl!A:A,0)),"")</f>
        <v>MOC</v>
      </c>
      <c r="C391" s="2"/>
      <c r="D391" s="8">
        <v>56500</v>
      </c>
      <c r="E391" s="2" t="s">
        <v>779</v>
      </c>
      <c r="F391" s="3">
        <v>1</v>
      </c>
      <c r="G391" s="3">
        <v>1</v>
      </c>
      <c r="H391" s="3">
        <v>1</v>
      </c>
      <c r="I391" s="3">
        <v>1</v>
      </c>
      <c r="J391" s="2"/>
      <c r="K391" s="2" t="s">
        <v>780</v>
      </c>
      <c r="L391" s="4">
        <v>27193</v>
      </c>
      <c r="M391" s="7">
        <f t="shared" ca="1" si="6"/>
        <v>44.961643835616435</v>
      </c>
      <c r="N391" s="7" t="str">
        <f ca="1">IFERROR(INDEX({"18-25";"26-35";"36-45";"46-55";"55-65"},MATCH($M391,{0;25;35;45;55})),"")</f>
        <v>36-45</v>
      </c>
      <c r="O391" s="2" t="s">
        <v>21</v>
      </c>
      <c r="P391" s="2" t="s">
        <v>22</v>
      </c>
      <c r="Q391" s="8">
        <v>165</v>
      </c>
      <c r="R391" s="14" t="str">
        <f>IFERROR(INDEX(btob,MATCH(Q391,atoa,0)),"")</f>
        <v>CHARGE CLIENTELE PART.2</v>
      </c>
    </row>
    <row r="392" spans="1:18" s="1" customFormat="1" ht="8.25">
      <c r="A392" s="2" t="s">
        <v>14</v>
      </c>
      <c r="B392" s="23" t="str">
        <f>IFERROR(INDEX(cl!B:B,MATCH(D392,cl!A:A,0)),"")</f>
        <v>BRD</v>
      </c>
      <c r="C392" s="2"/>
      <c r="D392" s="8">
        <v>56600</v>
      </c>
      <c r="E392" s="2" t="s">
        <v>781</v>
      </c>
      <c r="F392" s="3">
        <v>1</v>
      </c>
      <c r="G392" s="3">
        <v>1</v>
      </c>
      <c r="H392" s="3">
        <v>1</v>
      </c>
      <c r="I392" s="3">
        <v>1</v>
      </c>
      <c r="J392" s="2"/>
      <c r="K392" s="2" t="s">
        <v>782</v>
      </c>
      <c r="L392" s="4">
        <v>29525</v>
      </c>
      <c r="M392" s="7">
        <f t="shared" ca="1" si="6"/>
        <v>38.57260273972603</v>
      </c>
      <c r="N392" s="7" t="str">
        <f ca="1">IFERROR(INDEX({"18-25";"26-35";"36-45";"46-55";"55-65"},MATCH($M392,{0;25;35;45;55})),"")</f>
        <v>36-45</v>
      </c>
      <c r="O392" s="2" t="s">
        <v>21</v>
      </c>
      <c r="P392" s="2" t="s">
        <v>22</v>
      </c>
      <c r="Q392" s="8">
        <v>165</v>
      </c>
      <c r="R392" s="14" t="str">
        <f>IFERROR(INDEX(btob,MATCH(Q392,atoa,0)),"")</f>
        <v>CHARGE CLIENTELE PART.2</v>
      </c>
    </row>
    <row r="393" spans="1:18" s="1" customFormat="1" ht="8.25">
      <c r="A393" s="2" t="s">
        <v>14</v>
      </c>
      <c r="B393" s="23" t="str">
        <f>IFERROR(INDEX(cl!B:B,MATCH(D393,cl!A:A,0)),"")</f>
        <v>BRD</v>
      </c>
      <c r="C393" s="2"/>
      <c r="D393" s="8">
        <v>56600</v>
      </c>
      <c r="E393" s="2" t="s">
        <v>783</v>
      </c>
      <c r="F393" s="3">
        <v>1</v>
      </c>
      <c r="G393" s="3">
        <v>1</v>
      </c>
      <c r="H393" s="3">
        <v>0.89280000000000004</v>
      </c>
      <c r="I393" s="3">
        <v>0.89280000000000004</v>
      </c>
      <c r="J393" s="2" t="s">
        <v>42</v>
      </c>
      <c r="K393" s="2" t="s">
        <v>784</v>
      </c>
      <c r="L393" s="4">
        <v>33785</v>
      </c>
      <c r="M393" s="7">
        <f t="shared" ca="1" si="6"/>
        <v>26.901369863013699</v>
      </c>
      <c r="N393" s="7" t="str">
        <f ca="1">IFERROR(INDEX({"18-25";"26-35";"36-45";"46-55";"55-65"},MATCH($M393,{0;25;35;45;55})),"")</f>
        <v>26-35</v>
      </c>
      <c r="O393" s="2" t="s">
        <v>21</v>
      </c>
      <c r="P393" s="2" t="s">
        <v>22</v>
      </c>
      <c r="Q393" s="8">
        <v>105</v>
      </c>
      <c r="R393" s="14" t="str">
        <f>IFERROR(INDEX(btob,MATCH(Q393,atoa,0)),"")</f>
        <v>CHARGE CLIENTELE PART.1</v>
      </c>
    </row>
    <row r="394" spans="1:18" s="1" customFormat="1" ht="8.25">
      <c r="A394" s="2" t="s">
        <v>14</v>
      </c>
      <c r="B394" s="23" t="str">
        <f>IFERROR(INDEX(cl!B:B,MATCH(D394,cl!A:A,0)),"")</f>
        <v>BRD</v>
      </c>
      <c r="C394" s="2"/>
      <c r="D394" s="8">
        <v>56600</v>
      </c>
      <c r="E394" s="2" t="s">
        <v>785</v>
      </c>
      <c r="F394" s="3">
        <v>1</v>
      </c>
      <c r="G394" s="3">
        <v>1</v>
      </c>
      <c r="H394" s="3">
        <v>1</v>
      </c>
      <c r="I394" s="3">
        <v>1</v>
      </c>
      <c r="J394" s="2"/>
      <c r="K394" s="2" t="s">
        <v>786</v>
      </c>
      <c r="L394" s="4">
        <v>29264</v>
      </c>
      <c r="M394" s="7">
        <f t="shared" ca="1" si="6"/>
        <v>39.287671232876711</v>
      </c>
      <c r="N394" s="7" t="str">
        <f ca="1">IFERROR(INDEX({"18-25";"26-35";"36-45";"46-55";"55-65"},MATCH($M394,{0;25;35;45;55})),"")</f>
        <v>36-45</v>
      </c>
      <c r="O394" s="2" t="s">
        <v>21</v>
      </c>
      <c r="P394" s="2" t="s">
        <v>18</v>
      </c>
      <c r="Q394" s="8">
        <v>165</v>
      </c>
      <c r="R394" s="14" t="str">
        <f>IFERROR(INDEX(btob,MATCH(Q394,atoa,0)),"")</f>
        <v>CHARGE CLIENTELE PART.2</v>
      </c>
    </row>
    <row r="395" spans="1:18" s="1" customFormat="1" ht="8.25">
      <c r="A395" s="2" t="s">
        <v>14</v>
      </c>
      <c r="B395" s="23" t="str">
        <f>IFERROR(INDEX(cl!B:B,MATCH(D395,cl!A:A,0)),"")</f>
        <v>BRD</v>
      </c>
      <c r="C395" s="2"/>
      <c r="D395" s="8">
        <v>56600</v>
      </c>
      <c r="E395" s="2" t="s">
        <v>787</v>
      </c>
      <c r="F395" s="3">
        <v>1</v>
      </c>
      <c r="G395" s="3">
        <v>1</v>
      </c>
      <c r="H395" s="3">
        <v>1</v>
      </c>
      <c r="I395" s="3">
        <v>1</v>
      </c>
      <c r="J395" s="2"/>
      <c r="K395" s="2" t="s">
        <v>788</v>
      </c>
      <c r="L395" s="4">
        <v>20819</v>
      </c>
      <c r="M395" s="7">
        <f t="shared" ca="1" si="6"/>
        <v>62.424657534246577</v>
      </c>
      <c r="N395" s="7" t="str">
        <f ca="1">IFERROR(INDEX({"18-25";"26-35";"36-45";"46-55";"55-65"},MATCH($M395,{0;25;35;45;55})),"")</f>
        <v>55-65</v>
      </c>
      <c r="O395" s="2" t="s">
        <v>17</v>
      </c>
      <c r="P395" s="2" t="s">
        <v>18</v>
      </c>
      <c r="Q395" s="8">
        <v>117</v>
      </c>
      <c r="R395" s="14" t="str">
        <f>IFERROR(INDEX(btob,MATCH(Q395,atoa,0)),"")</f>
        <v>DIRECTEUR DE CAISSE 2</v>
      </c>
    </row>
    <row r="396" spans="1:18" s="1" customFormat="1" ht="8.25">
      <c r="A396" s="2" t="s">
        <v>14</v>
      </c>
      <c r="B396" s="23" t="str">
        <f>IFERROR(INDEX(cl!B:B,MATCH(D396,cl!A:A,0)),"")</f>
        <v>BRD</v>
      </c>
      <c r="C396" s="2"/>
      <c r="D396" s="8">
        <v>56600</v>
      </c>
      <c r="E396" s="2" t="s">
        <v>789</v>
      </c>
      <c r="F396" s="3">
        <v>1</v>
      </c>
      <c r="G396" s="3">
        <v>1</v>
      </c>
      <c r="H396" s="3">
        <v>1</v>
      </c>
      <c r="I396" s="3">
        <v>1</v>
      </c>
      <c r="J396" s="2"/>
      <c r="K396" s="2" t="s">
        <v>790</v>
      </c>
      <c r="L396" s="4">
        <v>32999</v>
      </c>
      <c r="M396" s="7">
        <f t="shared" ca="1" si="6"/>
        <v>29.054794520547944</v>
      </c>
      <c r="N396" s="7" t="str">
        <f ca="1">IFERROR(INDEX({"18-25";"26-35";"36-45";"46-55";"55-65"},MATCH($M396,{0;25;35;45;55})),"")</f>
        <v>26-35</v>
      </c>
      <c r="O396" s="2" t="s">
        <v>21</v>
      </c>
      <c r="P396" s="2" t="s">
        <v>22</v>
      </c>
      <c r="Q396" s="8">
        <v>103</v>
      </c>
      <c r="R396" s="14" t="str">
        <f>IFERROR(INDEX(btob,MATCH(Q396,atoa,0)),"")</f>
        <v>CONSEILLER CLIENT. PART.</v>
      </c>
    </row>
    <row r="397" spans="1:18" s="1" customFormat="1" ht="8.25">
      <c r="A397" s="2" t="s">
        <v>14</v>
      </c>
      <c r="B397" s="23" t="str">
        <f>IFERROR(INDEX(cl!B:B,MATCH(D397,cl!A:A,0)),"")</f>
        <v>BRD</v>
      </c>
      <c r="C397" s="2"/>
      <c r="D397" s="8">
        <v>56700</v>
      </c>
      <c r="E397" s="2" t="s">
        <v>791</v>
      </c>
      <c r="F397" s="3">
        <v>1</v>
      </c>
      <c r="G397" s="3">
        <v>1</v>
      </c>
      <c r="H397" s="3">
        <v>1</v>
      </c>
      <c r="I397" s="3">
        <v>1</v>
      </c>
      <c r="J397" s="2"/>
      <c r="K397" s="2" t="s">
        <v>792</v>
      </c>
      <c r="L397" s="4">
        <v>33660</v>
      </c>
      <c r="M397" s="7">
        <f t="shared" ca="1" si="6"/>
        <v>27.243835616438357</v>
      </c>
      <c r="N397" s="7" t="str">
        <f ca="1">IFERROR(INDEX({"18-25";"26-35";"36-45";"46-55";"55-65"},MATCH($M397,{0;25;35;45;55})),"")</f>
        <v>26-35</v>
      </c>
      <c r="O397" s="2" t="s">
        <v>21</v>
      </c>
      <c r="P397" s="2" t="s">
        <v>22</v>
      </c>
      <c r="Q397" s="8">
        <v>105</v>
      </c>
      <c r="R397" s="14" t="str">
        <f>IFERROR(INDEX(btob,MATCH(Q397,atoa,0)),"")</f>
        <v>CHARGE CLIENTELE PART.1</v>
      </c>
    </row>
    <row r="398" spans="1:18" s="1" customFormat="1" ht="8.25">
      <c r="A398" s="2" t="s">
        <v>14</v>
      </c>
      <c r="B398" s="23" t="str">
        <f>IFERROR(INDEX(cl!B:B,MATCH(D398,cl!A:A,0)),"")</f>
        <v>BRD</v>
      </c>
      <c r="C398" s="2"/>
      <c r="D398" s="8">
        <v>56700</v>
      </c>
      <c r="E398" s="2" t="s">
        <v>793</v>
      </c>
      <c r="F398" s="3">
        <v>1</v>
      </c>
      <c r="G398" s="3">
        <v>1</v>
      </c>
      <c r="H398" s="3">
        <v>1</v>
      </c>
      <c r="I398" s="3">
        <v>1</v>
      </c>
      <c r="J398" s="2"/>
      <c r="K398" s="2" t="s">
        <v>794</v>
      </c>
      <c r="L398" s="4">
        <v>24844</v>
      </c>
      <c r="M398" s="7">
        <f t="shared" ca="1" si="6"/>
        <v>51.397260273972606</v>
      </c>
      <c r="N398" s="7" t="str">
        <f ca="1">IFERROR(INDEX({"18-25";"26-35";"36-45";"46-55";"55-65"},MATCH($M398,{0;25;35;45;55})),"")</f>
        <v>46-55</v>
      </c>
      <c r="O398" s="2" t="s">
        <v>21</v>
      </c>
      <c r="P398" s="2" t="s">
        <v>22</v>
      </c>
      <c r="Q398" s="8">
        <v>165</v>
      </c>
      <c r="R398" s="14" t="str">
        <f>IFERROR(INDEX(btob,MATCH(Q398,atoa,0)),"")</f>
        <v>CHARGE CLIENTELE PART.2</v>
      </c>
    </row>
    <row r="399" spans="1:18" s="1" customFormat="1" ht="8.25">
      <c r="A399" s="2" t="s">
        <v>14</v>
      </c>
      <c r="B399" s="23" t="str">
        <f>IFERROR(INDEX(cl!B:B,MATCH(D399,cl!A:A,0)),"")</f>
        <v>BRD</v>
      </c>
      <c r="C399" s="2"/>
      <c r="D399" s="8">
        <v>56700</v>
      </c>
      <c r="E399" s="2" t="s">
        <v>795</v>
      </c>
      <c r="F399" s="3">
        <v>1</v>
      </c>
      <c r="G399" s="3">
        <v>1</v>
      </c>
      <c r="H399" s="3">
        <v>1</v>
      </c>
      <c r="I399" s="3">
        <v>1</v>
      </c>
      <c r="J399" s="2"/>
      <c r="K399" s="2" t="s">
        <v>796</v>
      </c>
      <c r="L399" s="4">
        <v>27144</v>
      </c>
      <c r="M399" s="7">
        <f t="shared" ca="1" si="6"/>
        <v>45.095890410958901</v>
      </c>
      <c r="N399" s="7" t="str">
        <f ca="1">IFERROR(INDEX({"18-25";"26-35";"36-45";"46-55";"55-65"},MATCH($M399,{0;25;35;45;55})),"")</f>
        <v>46-55</v>
      </c>
      <c r="O399" s="2" t="s">
        <v>21</v>
      </c>
      <c r="P399" s="2" t="s">
        <v>18</v>
      </c>
      <c r="Q399" s="8">
        <v>117</v>
      </c>
      <c r="R399" s="14" t="str">
        <f>IFERROR(INDEX(btob,MATCH(Q399,atoa,0)),"")</f>
        <v>DIRECTEUR DE CAISSE 2</v>
      </c>
    </row>
    <row r="400" spans="1:18" s="1" customFormat="1" ht="8.25">
      <c r="A400" s="2" t="s">
        <v>14</v>
      </c>
      <c r="B400" s="23" t="str">
        <f>IFERROR(INDEX(cl!B:B,MATCH(D400,cl!A:A,0)),"")</f>
        <v>BRD</v>
      </c>
      <c r="C400" s="2"/>
      <c r="D400" s="8">
        <v>56700</v>
      </c>
      <c r="E400" s="2" t="s">
        <v>797</v>
      </c>
      <c r="F400" s="3">
        <v>1</v>
      </c>
      <c r="G400" s="3">
        <v>1</v>
      </c>
      <c r="H400" s="3">
        <v>1</v>
      </c>
      <c r="I400" s="3">
        <v>1</v>
      </c>
      <c r="J400" s="2"/>
      <c r="K400" s="2" t="s">
        <v>798</v>
      </c>
      <c r="L400" s="4">
        <v>26805</v>
      </c>
      <c r="M400" s="7">
        <f t="shared" ca="1" si="6"/>
        <v>46.024657534246572</v>
      </c>
      <c r="N400" s="7" t="str">
        <f ca="1">IFERROR(INDEX({"18-25";"26-35";"36-45";"46-55";"55-65"},MATCH($M400,{0;25;35;45;55})),"")</f>
        <v>46-55</v>
      </c>
      <c r="O400" s="2" t="s">
        <v>21</v>
      </c>
      <c r="P400" s="2" t="s">
        <v>22</v>
      </c>
      <c r="Q400" s="8">
        <v>165</v>
      </c>
      <c r="R400" s="14" t="str">
        <f>IFERROR(INDEX(btob,MATCH(Q400,atoa,0)),"")</f>
        <v>CHARGE CLIENTELE PART.2</v>
      </c>
    </row>
    <row r="401" spans="1:18" s="1" customFormat="1" ht="8.25">
      <c r="A401" s="2" t="s">
        <v>14</v>
      </c>
      <c r="B401" s="23" t="str">
        <f>IFERROR(INDEX(cl!B:B,MATCH(D401,cl!A:A,0)),"")</f>
        <v>BRD</v>
      </c>
      <c r="C401" s="2"/>
      <c r="D401" s="8">
        <v>56700</v>
      </c>
      <c r="E401" s="2" t="s">
        <v>799</v>
      </c>
      <c r="F401" s="3">
        <v>1</v>
      </c>
      <c r="G401" s="3">
        <v>1</v>
      </c>
      <c r="H401" s="3">
        <v>1</v>
      </c>
      <c r="I401" s="3">
        <v>1</v>
      </c>
      <c r="J401" s="2"/>
      <c r="K401" s="2" t="s">
        <v>800</v>
      </c>
      <c r="L401" s="4">
        <v>23341</v>
      </c>
      <c r="M401" s="7">
        <f t="shared" ca="1" si="6"/>
        <v>55.515068493150686</v>
      </c>
      <c r="N401" s="7" t="str">
        <f ca="1">IFERROR(INDEX({"18-25";"26-35";"36-45";"46-55";"55-65"},MATCH($M401,{0;25;35;45;55})),"")</f>
        <v>55-65</v>
      </c>
      <c r="O401" s="2" t="s">
        <v>17</v>
      </c>
      <c r="P401" s="2" t="s">
        <v>18</v>
      </c>
      <c r="Q401" s="8">
        <v>180</v>
      </c>
      <c r="R401" s="14" t="str">
        <f>IFERROR(INDEX(btob,MATCH(Q401,atoa,0)),"")</f>
        <v>RESP.CLIENTELE PART.</v>
      </c>
    </row>
    <row r="402" spans="1:18" s="1" customFormat="1" ht="8.25">
      <c r="A402" s="2" t="s">
        <v>14</v>
      </c>
      <c r="B402" s="23" t="str">
        <f>IFERROR(INDEX(cl!B:B,MATCH(D402,cl!A:A,0)),"")</f>
        <v>GIG</v>
      </c>
      <c r="C402" s="2"/>
      <c r="D402" s="8">
        <v>56800</v>
      </c>
      <c r="E402" s="2" t="s">
        <v>801</v>
      </c>
      <c r="F402" s="3">
        <v>1</v>
      </c>
      <c r="G402" s="3">
        <v>1</v>
      </c>
      <c r="H402" s="3">
        <v>1</v>
      </c>
      <c r="I402" s="3">
        <v>1</v>
      </c>
      <c r="J402" s="2"/>
      <c r="K402" s="2" t="s">
        <v>802</v>
      </c>
      <c r="L402" s="4">
        <v>32358</v>
      </c>
      <c r="M402" s="7">
        <f t="shared" ca="1" si="6"/>
        <v>30.81095890410959</v>
      </c>
      <c r="N402" s="7" t="str">
        <f ca="1">IFERROR(INDEX({"18-25";"26-35";"36-45";"46-55";"55-65"},MATCH($M402,{0;25;35;45;55})),"")</f>
        <v>26-35</v>
      </c>
      <c r="O402" s="2" t="s">
        <v>21</v>
      </c>
      <c r="P402" s="2" t="s">
        <v>22</v>
      </c>
      <c r="Q402" s="8">
        <v>105</v>
      </c>
      <c r="R402" s="14" t="str">
        <f>IFERROR(INDEX(btob,MATCH(Q402,atoa,0)),"")</f>
        <v>CHARGE CLIENTELE PART.1</v>
      </c>
    </row>
    <row r="403" spans="1:18" s="1" customFormat="1" ht="8.25">
      <c r="A403" s="2" t="s">
        <v>14</v>
      </c>
      <c r="B403" s="23" t="str">
        <f>IFERROR(INDEX(cl!B:B,MATCH(D403,cl!A:A,0)),"")</f>
        <v>GIG</v>
      </c>
      <c r="C403" s="2"/>
      <c r="D403" s="8">
        <v>56800</v>
      </c>
      <c r="E403" s="2" t="s">
        <v>803</v>
      </c>
      <c r="F403" s="3">
        <v>1</v>
      </c>
      <c r="G403" s="3">
        <v>1</v>
      </c>
      <c r="H403" s="3">
        <v>1</v>
      </c>
      <c r="I403" s="3">
        <v>1</v>
      </c>
      <c r="J403" s="2"/>
      <c r="K403" s="2" t="s">
        <v>804</v>
      </c>
      <c r="L403" s="4">
        <v>26145</v>
      </c>
      <c r="M403" s="7">
        <f t="shared" ca="1" si="6"/>
        <v>47.832876712328769</v>
      </c>
      <c r="N403" s="7" t="str">
        <f ca="1">IFERROR(INDEX({"18-25";"26-35";"36-45";"46-55";"55-65"},MATCH($M403,{0;25;35;45;55})),"")</f>
        <v>46-55</v>
      </c>
      <c r="O403" s="2" t="s">
        <v>21</v>
      </c>
      <c r="P403" s="2" t="s">
        <v>22</v>
      </c>
      <c r="Q403" s="8">
        <v>165</v>
      </c>
      <c r="R403" s="14" t="str">
        <f>IFERROR(INDEX(btob,MATCH(Q403,atoa,0)),"")</f>
        <v>CHARGE CLIENTELE PART.2</v>
      </c>
    </row>
    <row r="404" spans="1:18" s="1" customFormat="1" ht="8.25">
      <c r="A404" s="2" t="s">
        <v>14</v>
      </c>
      <c r="B404" s="23" t="str">
        <f>IFERROR(INDEX(cl!B:B,MATCH(D404,cl!A:A,0)),"")</f>
        <v>GIG</v>
      </c>
      <c r="C404" s="2"/>
      <c r="D404" s="8">
        <v>56800</v>
      </c>
      <c r="E404" s="2" t="s">
        <v>805</v>
      </c>
      <c r="F404" s="3">
        <v>1</v>
      </c>
      <c r="G404" s="3">
        <v>1</v>
      </c>
      <c r="H404" s="3">
        <v>1</v>
      </c>
      <c r="I404" s="3">
        <v>1</v>
      </c>
      <c r="J404" s="2"/>
      <c r="K404" s="2" t="s">
        <v>806</v>
      </c>
      <c r="L404" s="4">
        <v>29854</v>
      </c>
      <c r="M404" s="7">
        <f t="shared" ca="1" si="6"/>
        <v>37.671232876712331</v>
      </c>
      <c r="N404" s="7" t="str">
        <f ca="1">IFERROR(INDEX({"18-25";"26-35";"36-45";"46-55";"55-65"},MATCH($M404,{0;25;35;45;55})),"")</f>
        <v>36-45</v>
      </c>
      <c r="O404" s="2" t="s">
        <v>17</v>
      </c>
      <c r="P404" s="2" t="s">
        <v>18</v>
      </c>
      <c r="Q404" s="8">
        <v>117</v>
      </c>
      <c r="R404" s="14" t="str">
        <f>IFERROR(INDEX(btob,MATCH(Q404,atoa,0)),"")</f>
        <v>DIRECTEUR DE CAISSE 2</v>
      </c>
    </row>
    <row r="405" spans="1:18" s="1" customFormat="1" ht="8.25">
      <c r="A405" s="2" t="s">
        <v>14</v>
      </c>
      <c r="B405" s="23" t="str">
        <f>IFERROR(INDEX(cl!B:B,MATCH(D405,cl!A:A,0)),"")</f>
        <v>GIG</v>
      </c>
      <c r="C405" s="2"/>
      <c r="D405" s="8">
        <v>56800</v>
      </c>
      <c r="E405" s="2" t="s">
        <v>807</v>
      </c>
      <c r="F405" s="3">
        <v>1</v>
      </c>
      <c r="G405" s="3">
        <v>1</v>
      </c>
      <c r="H405" s="3">
        <v>1</v>
      </c>
      <c r="I405" s="3">
        <v>1</v>
      </c>
      <c r="J405" s="2"/>
      <c r="K405" s="2" t="s">
        <v>808</v>
      </c>
      <c r="L405" s="4">
        <v>28266</v>
      </c>
      <c r="M405" s="7">
        <f t="shared" ca="1" si="6"/>
        <v>42.021917808219179</v>
      </c>
      <c r="N405" s="7" t="str">
        <f ca="1">IFERROR(INDEX({"18-25";"26-35";"36-45";"46-55";"55-65"},MATCH($M405,{0;25;35;45;55})),"")</f>
        <v>36-45</v>
      </c>
      <c r="O405" s="2" t="s">
        <v>21</v>
      </c>
      <c r="P405" s="2" t="s">
        <v>22</v>
      </c>
      <c r="Q405" s="8">
        <v>105</v>
      </c>
      <c r="R405" s="14" t="str">
        <f>IFERROR(INDEX(btob,MATCH(Q405,atoa,0)),"")</f>
        <v>CHARGE CLIENTELE PART.1</v>
      </c>
    </row>
    <row r="406" spans="1:18" s="1" customFormat="1" ht="8.25">
      <c r="A406" s="2" t="s">
        <v>14</v>
      </c>
      <c r="B406" s="23" t="str">
        <f>IFERROR(INDEX(cl!B:B,MATCH(D406,cl!A:A,0)),"")</f>
        <v>GIG</v>
      </c>
      <c r="C406" s="2"/>
      <c r="D406" s="8">
        <v>56800</v>
      </c>
      <c r="E406" s="2" t="s">
        <v>809</v>
      </c>
      <c r="F406" s="3">
        <v>1</v>
      </c>
      <c r="G406" s="3">
        <v>1</v>
      </c>
      <c r="H406" s="3">
        <v>1</v>
      </c>
      <c r="I406" s="3">
        <v>1</v>
      </c>
      <c r="J406" s="2"/>
      <c r="K406" s="2" t="s">
        <v>810</v>
      </c>
      <c r="L406" s="4">
        <v>30923</v>
      </c>
      <c r="M406" s="7">
        <f t="shared" ca="1" si="6"/>
        <v>34.742465753424661</v>
      </c>
      <c r="N406" s="7" t="str">
        <f ca="1">IFERROR(INDEX({"18-25";"26-35";"36-45";"46-55";"55-65"},MATCH($M406,{0;25;35;45;55})),"")</f>
        <v>26-35</v>
      </c>
      <c r="O406" s="2" t="s">
        <v>17</v>
      </c>
      <c r="P406" s="2" t="s">
        <v>22</v>
      </c>
      <c r="Q406" s="8">
        <v>105</v>
      </c>
      <c r="R406" s="14" t="str">
        <f>IFERROR(INDEX(btob,MATCH(Q406,atoa,0)),"")</f>
        <v>CHARGE CLIENTELE PART.1</v>
      </c>
    </row>
    <row r="407" spans="1:18" s="1" customFormat="1" ht="8.25">
      <c r="A407" s="2" t="s">
        <v>14</v>
      </c>
      <c r="B407" s="23" t="str">
        <f>IFERROR(INDEX(cl!B:B,MATCH(D407,cl!A:A,0)),"")</f>
        <v>BDC</v>
      </c>
      <c r="C407" s="2"/>
      <c r="D407" s="8">
        <v>56900</v>
      </c>
      <c r="E407" s="2" t="s">
        <v>811</v>
      </c>
      <c r="F407" s="3">
        <v>1</v>
      </c>
      <c r="G407" s="3">
        <v>1</v>
      </c>
      <c r="H407" s="3">
        <v>1</v>
      </c>
      <c r="I407" s="3">
        <v>1</v>
      </c>
      <c r="J407" s="2"/>
      <c r="K407" s="2" t="s">
        <v>812</v>
      </c>
      <c r="L407" s="4">
        <v>33891</v>
      </c>
      <c r="M407" s="7">
        <f t="shared" ca="1" si="6"/>
        <v>26.610958904109587</v>
      </c>
      <c r="N407" s="7" t="str">
        <f ca="1">IFERROR(INDEX({"18-25";"26-35";"36-45";"46-55";"55-65"},MATCH($M407,{0;25;35;45;55})),"")</f>
        <v>26-35</v>
      </c>
      <c r="O407" s="2" t="s">
        <v>21</v>
      </c>
      <c r="P407" s="2" t="s">
        <v>22</v>
      </c>
      <c r="Q407" s="8">
        <v>103</v>
      </c>
      <c r="R407" s="14" t="str">
        <f>IFERROR(INDEX(btob,MATCH(Q407,atoa,0)),"")</f>
        <v>CONSEILLER CLIENT. PART.</v>
      </c>
    </row>
    <row r="408" spans="1:18" s="1" customFormat="1" ht="8.25">
      <c r="A408" s="2" t="s">
        <v>14</v>
      </c>
      <c r="B408" s="23" t="str">
        <f>IFERROR(INDEX(cl!B:B,MATCH(D408,cl!A:A,0)),"")</f>
        <v>BDC</v>
      </c>
      <c r="C408" s="2"/>
      <c r="D408" s="8">
        <v>56900</v>
      </c>
      <c r="E408" s="2" t="s">
        <v>813</v>
      </c>
      <c r="F408" s="3">
        <v>1</v>
      </c>
      <c r="G408" s="3">
        <v>1</v>
      </c>
      <c r="H408" s="3">
        <v>0.88570000000000004</v>
      </c>
      <c r="I408" s="3">
        <v>0.88570000000000004</v>
      </c>
      <c r="J408" s="2" t="s">
        <v>42</v>
      </c>
      <c r="K408" s="2" t="s">
        <v>814</v>
      </c>
      <c r="L408" s="4">
        <v>31090</v>
      </c>
      <c r="M408" s="7">
        <f t="shared" ca="1" si="6"/>
        <v>34.284931506849318</v>
      </c>
      <c r="N408" s="7" t="str">
        <f ca="1">IFERROR(INDEX({"18-25";"26-35";"36-45";"46-55";"55-65"},MATCH($M408,{0;25;35;45;55})),"")</f>
        <v>26-35</v>
      </c>
      <c r="O408" s="2" t="s">
        <v>21</v>
      </c>
      <c r="P408" s="2" t="s">
        <v>22</v>
      </c>
      <c r="Q408" s="8">
        <v>105</v>
      </c>
      <c r="R408" s="14" t="str">
        <f>IFERROR(INDEX(btob,MATCH(Q408,atoa,0)),"")</f>
        <v>CHARGE CLIENTELE PART.1</v>
      </c>
    </row>
    <row r="409" spans="1:18" s="1" customFormat="1" ht="8.25">
      <c r="A409" s="2" t="s">
        <v>14</v>
      </c>
      <c r="B409" s="23" t="str">
        <f>IFERROR(INDEX(cl!B:B,MATCH(D409,cl!A:A,0)),"")</f>
        <v>BDC</v>
      </c>
      <c r="C409" s="2"/>
      <c r="D409" s="8">
        <v>56900</v>
      </c>
      <c r="E409" s="2" t="s">
        <v>815</v>
      </c>
      <c r="F409" s="3">
        <v>1</v>
      </c>
      <c r="G409" s="3">
        <v>1</v>
      </c>
      <c r="H409" s="3">
        <v>1</v>
      </c>
      <c r="I409" s="3">
        <v>1</v>
      </c>
      <c r="J409" s="2"/>
      <c r="K409" s="2" t="s">
        <v>816</v>
      </c>
      <c r="L409" s="4">
        <v>31593</v>
      </c>
      <c r="M409" s="7">
        <f t="shared" ca="1" si="6"/>
        <v>32.906849315068492</v>
      </c>
      <c r="N409" s="7" t="str">
        <f ca="1">IFERROR(INDEX({"18-25";"26-35";"36-45";"46-55";"55-65"},MATCH($M409,{0;25;35;45;55})),"")</f>
        <v>26-35</v>
      </c>
      <c r="O409" s="2" t="s">
        <v>17</v>
      </c>
      <c r="P409" s="2" t="s">
        <v>22</v>
      </c>
      <c r="Q409" s="8">
        <v>105</v>
      </c>
      <c r="R409" s="14" t="str">
        <f>IFERROR(INDEX(btob,MATCH(Q409,atoa,0)),"")</f>
        <v>CHARGE CLIENTELE PART.1</v>
      </c>
    </row>
    <row r="410" spans="1:18" s="1" customFormat="1" ht="8.25">
      <c r="A410" s="2" t="s">
        <v>14</v>
      </c>
      <c r="B410" s="23" t="str">
        <f>IFERROR(INDEX(cl!B:B,MATCH(D410,cl!A:A,0)),"")</f>
        <v>BDC</v>
      </c>
      <c r="C410" s="2"/>
      <c r="D410" s="8">
        <v>56900</v>
      </c>
      <c r="E410" s="2" t="s">
        <v>817</v>
      </c>
      <c r="F410" s="3">
        <v>1</v>
      </c>
      <c r="G410" s="3">
        <v>1</v>
      </c>
      <c r="H410" s="3">
        <v>1</v>
      </c>
      <c r="I410" s="3">
        <v>1</v>
      </c>
      <c r="J410" s="2"/>
      <c r="K410" s="2" t="s">
        <v>818</v>
      </c>
      <c r="L410" s="4">
        <v>25722</v>
      </c>
      <c r="M410" s="7">
        <f t="shared" ca="1" si="6"/>
        <v>48.991780821917807</v>
      </c>
      <c r="N410" s="7" t="str">
        <f ca="1">IFERROR(INDEX({"18-25";"26-35";"36-45";"46-55";"55-65"},MATCH($M410,{0;25;35;45;55})),"")</f>
        <v>46-55</v>
      </c>
      <c r="O410" s="2" t="s">
        <v>21</v>
      </c>
      <c r="P410" s="2" t="s">
        <v>18</v>
      </c>
      <c r="Q410" s="8">
        <v>115</v>
      </c>
      <c r="R410" s="14" t="str">
        <f>IFERROR(INDEX(btob,MATCH(Q410,atoa,0)),"")</f>
        <v>DIRECTEUR DE CAISSE 1</v>
      </c>
    </row>
    <row r="411" spans="1:18" s="1" customFormat="1" ht="8.25">
      <c r="A411" s="2" t="s">
        <v>14</v>
      </c>
      <c r="B411" s="23" t="str">
        <f>IFERROR(INDEX(cl!B:B,MATCH(D411,cl!A:A,0)),"")</f>
        <v>BDC</v>
      </c>
      <c r="C411" s="2"/>
      <c r="D411" s="8">
        <v>56900</v>
      </c>
      <c r="E411" s="2" t="s">
        <v>819</v>
      </c>
      <c r="F411" s="3">
        <v>1</v>
      </c>
      <c r="G411" s="3">
        <v>1</v>
      </c>
      <c r="H411" s="3">
        <v>1</v>
      </c>
      <c r="I411" s="3">
        <v>1</v>
      </c>
      <c r="J411" s="2"/>
      <c r="K411" s="2" t="s">
        <v>820</v>
      </c>
      <c r="L411" s="4">
        <v>25741</v>
      </c>
      <c r="M411" s="7">
        <f t="shared" ca="1" si="6"/>
        <v>48.939726027397263</v>
      </c>
      <c r="N411" s="7" t="str">
        <f ca="1">IFERROR(INDEX({"18-25";"26-35";"36-45";"46-55";"55-65"},MATCH($M411,{0;25;35;45;55})),"")</f>
        <v>46-55</v>
      </c>
      <c r="O411" s="2" t="s">
        <v>21</v>
      </c>
      <c r="P411" s="2" t="s">
        <v>22</v>
      </c>
      <c r="Q411" s="8">
        <v>165</v>
      </c>
      <c r="R411" s="14" t="str">
        <f>IFERROR(INDEX(btob,MATCH(Q411,atoa,0)),"")</f>
        <v>CHARGE CLIENTELE PART.2</v>
      </c>
    </row>
    <row r="412" spans="1:18" s="1" customFormat="1" ht="8.25">
      <c r="A412" s="2" t="s">
        <v>14</v>
      </c>
      <c r="B412" s="23" t="str">
        <f>IFERROR(INDEX(cl!B:B,MATCH(D412,cl!A:A,0)),"")</f>
        <v>MOC</v>
      </c>
      <c r="C412" s="2"/>
      <c r="D412" s="8">
        <v>57200</v>
      </c>
      <c r="E412" s="2" t="s">
        <v>821</v>
      </c>
      <c r="F412" s="3">
        <v>1</v>
      </c>
      <c r="G412" s="3">
        <v>1</v>
      </c>
      <c r="H412" s="3">
        <v>1</v>
      </c>
      <c r="I412" s="3">
        <v>1</v>
      </c>
      <c r="J412" s="2"/>
      <c r="K412" s="2" t="s">
        <v>822</v>
      </c>
      <c r="L412" s="4">
        <v>30467</v>
      </c>
      <c r="M412" s="7">
        <f t="shared" ca="1" si="6"/>
        <v>35.991780821917807</v>
      </c>
      <c r="N412" s="7" t="str">
        <f ca="1">IFERROR(INDEX({"18-25";"26-35";"36-45";"46-55";"55-65"},MATCH($M412,{0;25;35;45;55})),"")</f>
        <v>36-45</v>
      </c>
      <c r="O412" s="2" t="s">
        <v>21</v>
      </c>
      <c r="P412" s="2" t="s">
        <v>22</v>
      </c>
      <c r="Q412" s="8">
        <v>105</v>
      </c>
      <c r="R412" s="14" t="str">
        <f>IFERROR(INDEX(btob,MATCH(Q412,atoa,0)),"")</f>
        <v>CHARGE CLIENTELE PART.1</v>
      </c>
    </row>
    <row r="413" spans="1:18" s="1" customFormat="1" ht="8.25">
      <c r="A413" s="2" t="s">
        <v>14</v>
      </c>
      <c r="B413" s="23" t="str">
        <f>IFERROR(INDEX(cl!B:B,MATCH(D413,cl!A:A,0)),"")</f>
        <v>MOC</v>
      </c>
      <c r="C413" s="2"/>
      <c r="D413" s="8">
        <v>57200</v>
      </c>
      <c r="E413" s="2" t="s">
        <v>823</v>
      </c>
      <c r="F413" s="3">
        <v>1</v>
      </c>
      <c r="G413" s="3">
        <v>1</v>
      </c>
      <c r="H413" s="3">
        <v>1</v>
      </c>
      <c r="I413" s="3">
        <v>1</v>
      </c>
      <c r="J413" s="2"/>
      <c r="K413" s="2" t="s">
        <v>824</v>
      </c>
      <c r="L413" s="4">
        <v>30960</v>
      </c>
      <c r="M413" s="7">
        <f t="shared" ca="1" si="6"/>
        <v>34.641095890410959</v>
      </c>
      <c r="N413" s="7" t="str">
        <f ca="1">IFERROR(INDEX({"18-25";"26-35";"36-45";"46-55";"55-65"},MATCH($M413,{0;25;35;45;55})),"")</f>
        <v>26-35</v>
      </c>
      <c r="O413" s="2" t="s">
        <v>17</v>
      </c>
      <c r="P413" s="2" t="s">
        <v>18</v>
      </c>
      <c r="Q413" s="8">
        <v>115</v>
      </c>
      <c r="R413" s="14" t="str">
        <f>IFERROR(INDEX(btob,MATCH(Q413,atoa,0)),"")</f>
        <v>DIRECTEUR DE CAISSE 1</v>
      </c>
    </row>
    <row r="414" spans="1:18" s="1" customFormat="1" ht="8.25">
      <c r="A414" s="2" t="s">
        <v>14</v>
      </c>
      <c r="B414" s="23" t="str">
        <f>IFERROR(INDEX(cl!B:B,MATCH(D414,cl!A:A,0)),"")</f>
        <v>MOC</v>
      </c>
      <c r="C414" s="2"/>
      <c r="D414" s="8">
        <v>57200</v>
      </c>
      <c r="E414" s="2" t="s">
        <v>825</v>
      </c>
      <c r="F414" s="3">
        <v>1</v>
      </c>
      <c r="G414" s="3">
        <v>1</v>
      </c>
      <c r="H414" s="3">
        <v>1</v>
      </c>
      <c r="I414" s="3">
        <v>1</v>
      </c>
      <c r="J414" s="2"/>
      <c r="K414" s="2" t="s">
        <v>826</v>
      </c>
      <c r="L414" s="4">
        <v>32127</v>
      </c>
      <c r="M414" s="7">
        <f t="shared" ca="1" si="6"/>
        <v>31.443835616438356</v>
      </c>
      <c r="N414" s="7" t="str">
        <f ca="1">IFERROR(INDEX({"18-25";"26-35";"36-45";"46-55";"55-65"},MATCH($M414,{0;25;35;45;55})),"")</f>
        <v>26-35</v>
      </c>
      <c r="O414" s="2" t="s">
        <v>21</v>
      </c>
      <c r="P414" s="2" t="s">
        <v>22</v>
      </c>
      <c r="Q414" s="8">
        <v>103</v>
      </c>
      <c r="R414" s="14" t="str">
        <f>IFERROR(INDEX(btob,MATCH(Q414,atoa,0)),"")</f>
        <v>CONSEILLER CLIENT. PART.</v>
      </c>
    </row>
    <row r="415" spans="1:18" s="1" customFormat="1" ht="8.25">
      <c r="A415" s="2" t="s">
        <v>14</v>
      </c>
      <c r="B415" s="23" t="str">
        <f>IFERROR(INDEX(cl!B:B,MATCH(D415,cl!A:A,0)),"")</f>
        <v>MOC</v>
      </c>
      <c r="C415" s="2"/>
      <c r="D415" s="8">
        <v>57200</v>
      </c>
      <c r="E415" s="2" t="s">
        <v>825</v>
      </c>
      <c r="F415" s="3">
        <v>0</v>
      </c>
      <c r="G415" s="3">
        <v>1</v>
      </c>
      <c r="H415" s="3">
        <v>1</v>
      </c>
      <c r="I415" s="3">
        <v>1</v>
      </c>
      <c r="J415" s="2" t="s">
        <v>272</v>
      </c>
      <c r="K415" s="2" t="s">
        <v>827</v>
      </c>
      <c r="L415" s="4">
        <v>28768</v>
      </c>
      <c r="M415" s="7">
        <f t="shared" ca="1" si="6"/>
        <v>40.646575342465752</v>
      </c>
      <c r="N415" s="7" t="str">
        <f ca="1">IFERROR(INDEX({"18-25";"26-35";"36-45";"46-55";"55-65"},MATCH($M415,{0;25;35;45;55})),"")</f>
        <v>36-45</v>
      </c>
      <c r="O415" s="2" t="s">
        <v>21</v>
      </c>
      <c r="P415" s="2" t="s">
        <v>22</v>
      </c>
      <c r="Q415" s="8">
        <v>105</v>
      </c>
      <c r="R415" s="14" t="str">
        <f>IFERROR(INDEX(btob,MATCH(Q415,atoa,0)),"")</f>
        <v>CHARGE CLIENTELE PART.1</v>
      </c>
    </row>
    <row r="416" spans="1:18" s="1" customFormat="1" ht="8.25">
      <c r="A416" s="2" t="s">
        <v>14</v>
      </c>
      <c r="B416" s="23" t="str">
        <f>IFERROR(INDEX(cl!B:B,MATCH(D416,cl!A:A,0)),"")</f>
        <v>MOC</v>
      </c>
      <c r="C416" s="2"/>
      <c r="D416" s="8">
        <v>57200</v>
      </c>
      <c r="E416" s="2" t="s">
        <v>828</v>
      </c>
      <c r="F416" s="3">
        <v>1</v>
      </c>
      <c r="G416" s="3">
        <v>1</v>
      </c>
      <c r="H416" s="3">
        <v>1</v>
      </c>
      <c r="I416" s="3">
        <v>1</v>
      </c>
      <c r="J416" s="2"/>
      <c r="K416" s="2" t="s">
        <v>829</v>
      </c>
      <c r="L416" s="4">
        <v>29611</v>
      </c>
      <c r="M416" s="7">
        <f t="shared" ca="1" si="6"/>
        <v>38.336986301369862</v>
      </c>
      <c r="N416" s="7" t="str">
        <f ca="1">IFERROR(INDEX({"18-25";"26-35";"36-45";"46-55";"55-65"},MATCH($M416,{0;25;35;45;55})),"")</f>
        <v>36-45</v>
      </c>
      <c r="O416" s="2" t="s">
        <v>21</v>
      </c>
      <c r="P416" s="2" t="s">
        <v>22</v>
      </c>
      <c r="Q416" s="8">
        <v>165</v>
      </c>
      <c r="R416" s="14" t="str">
        <f>IFERROR(INDEX(btob,MATCH(Q416,atoa,0)),"")</f>
        <v>CHARGE CLIENTELE PART.2</v>
      </c>
    </row>
    <row r="417" spans="1:18" s="1" customFormat="1" ht="8.25">
      <c r="A417" s="2" t="s">
        <v>14</v>
      </c>
      <c r="B417" s="23" t="str">
        <f>IFERROR(INDEX(cl!B:B,MATCH(D417,cl!A:A,0)),"")</f>
        <v>MOC</v>
      </c>
      <c r="C417" s="2"/>
      <c r="D417" s="8">
        <v>57200</v>
      </c>
      <c r="E417" s="2" t="s">
        <v>830</v>
      </c>
      <c r="F417" s="3">
        <v>1</v>
      </c>
      <c r="G417" s="3">
        <v>1</v>
      </c>
      <c r="H417" s="3">
        <v>1</v>
      </c>
      <c r="I417" s="3">
        <v>1</v>
      </c>
      <c r="J417" s="2"/>
      <c r="K417" s="2" t="s">
        <v>831</v>
      </c>
      <c r="L417" s="4">
        <v>33971</v>
      </c>
      <c r="M417" s="7">
        <f t="shared" ca="1" si="6"/>
        <v>26.391780821917809</v>
      </c>
      <c r="N417" s="7" t="str">
        <f ca="1">IFERROR(INDEX({"18-25";"26-35";"36-45";"46-55";"55-65"},MATCH($M417,{0;25;35;45;55})),"")</f>
        <v>26-35</v>
      </c>
      <c r="O417" s="2" t="s">
        <v>17</v>
      </c>
      <c r="P417" s="2" t="s">
        <v>22</v>
      </c>
      <c r="Q417" s="8">
        <v>105</v>
      </c>
      <c r="R417" s="14" t="str">
        <f>IFERROR(INDEX(btob,MATCH(Q417,atoa,0)),"")</f>
        <v>CHARGE CLIENTELE PART.1</v>
      </c>
    </row>
    <row r="418" spans="1:18" s="1" customFormat="1" ht="8.25">
      <c r="A418" s="2" t="s">
        <v>14</v>
      </c>
      <c r="B418" s="23" t="str">
        <f>IFERROR(INDEX(cl!B:B,MATCH(D418,cl!A:A,0)),"")</f>
        <v>GIG</v>
      </c>
      <c r="C418" s="2"/>
      <c r="D418" s="8">
        <v>57300</v>
      </c>
      <c r="E418" s="2" t="s">
        <v>832</v>
      </c>
      <c r="F418" s="3">
        <v>1</v>
      </c>
      <c r="G418" s="3">
        <v>1</v>
      </c>
      <c r="H418" s="3">
        <v>1</v>
      </c>
      <c r="I418" s="3">
        <v>1</v>
      </c>
      <c r="J418" s="2"/>
      <c r="K418" s="2" t="s">
        <v>833</v>
      </c>
      <c r="L418" s="4">
        <v>26825</v>
      </c>
      <c r="M418" s="7">
        <f t="shared" ca="1" si="6"/>
        <v>45.969863013698628</v>
      </c>
      <c r="N418" s="7" t="str">
        <f ca="1">IFERROR(INDEX({"18-25";"26-35";"36-45";"46-55";"55-65"},MATCH($M418,{0;25;35;45;55})),"")</f>
        <v>46-55</v>
      </c>
      <c r="O418" s="2" t="s">
        <v>21</v>
      </c>
      <c r="P418" s="2" t="s">
        <v>18</v>
      </c>
      <c r="Q418" s="8">
        <v>180</v>
      </c>
      <c r="R418" s="14" t="str">
        <f>IFERROR(INDEX(btob,MATCH(Q418,atoa,0)),"")</f>
        <v>RESP.CLIENTELE PART.</v>
      </c>
    </row>
    <row r="419" spans="1:18" s="1" customFormat="1" ht="8.25">
      <c r="A419" s="2" t="s">
        <v>14</v>
      </c>
      <c r="B419" s="23" t="str">
        <f>IFERROR(INDEX(cl!B:B,MATCH(D419,cl!A:A,0)),"")</f>
        <v>GIG</v>
      </c>
      <c r="C419" s="2"/>
      <c r="D419" s="8">
        <v>57300</v>
      </c>
      <c r="E419" s="2" t="s">
        <v>834</v>
      </c>
      <c r="F419" s="3">
        <v>1</v>
      </c>
      <c r="G419" s="3">
        <v>1</v>
      </c>
      <c r="H419" s="3">
        <v>1</v>
      </c>
      <c r="I419" s="3">
        <v>1</v>
      </c>
      <c r="J419" s="2"/>
      <c r="K419" s="2" t="s">
        <v>835</v>
      </c>
      <c r="L419" s="4">
        <v>30901</v>
      </c>
      <c r="M419" s="7">
        <f t="shared" ca="1" si="6"/>
        <v>34.802739726027397</v>
      </c>
      <c r="N419" s="7" t="str">
        <f ca="1">IFERROR(INDEX({"18-25";"26-35";"36-45";"46-55";"55-65"},MATCH($M419,{0;25;35;45;55})),"")</f>
        <v>26-35</v>
      </c>
      <c r="O419" s="2" t="s">
        <v>21</v>
      </c>
      <c r="P419" s="2" t="s">
        <v>22</v>
      </c>
      <c r="Q419" s="8">
        <v>105</v>
      </c>
      <c r="R419" s="14" t="str">
        <f>IFERROR(INDEX(btob,MATCH(Q419,atoa,0)),"")</f>
        <v>CHARGE CLIENTELE PART.1</v>
      </c>
    </row>
    <row r="420" spans="1:18" s="1" customFormat="1" ht="8.25">
      <c r="A420" s="2" t="s">
        <v>14</v>
      </c>
      <c r="B420" s="23" t="str">
        <f>IFERROR(INDEX(cl!B:B,MATCH(D420,cl!A:A,0)),"")</f>
        <v>GIG</v>
      </c>
      <c r="C420" s="2"/>
      <c r="D420" s="8">
        <v>57300</v>
      </c>
      <c r="E420" s="2" t="s">
        <v>836</v>
      </c>
      <c r="F420" s="3">
        <v>1</v>
      </c>
      <c r="G420" s="3">
        <v>1</v>
      </c>
      <c r="H420" s="3">
        <v>1</v>
      </c>
      <c r="I420" s="3">
        <v>1</v>
      </c>
      <c r="J420" s="2"/>
      <c r="K420" s="2" t="s">
        <v>837</v>
      </c>
      <c r="L420" s="4">
        <v>27158</v>
      </c>
      <c r="M420" s="7">
        <f t="shared" ca="1" si="6"/>
        <v>45.057534246575344</v>
      </c>
      <c r="N420" s="7" t="str">
        <f ca="1">IFERROR(INDEX({"18-25";"26-35";"36-45";"46-55";"55-65"},MATCH($M420,{0;25;35;45;55})),"")</f>
        <v>46-55</v>
      </c>
      <c r="O420" s="2" t="s">
        <v>17</v>
      </c>
      <c r="P420" s="2" t="s">
        <v>18</v>
      </c>
      <c r="Q420" s="8">
        <v>115</v>
      </c>
      <c r="R420" s="14" t="str">
        <f>IFERROR(INDEX(btob,MATCH(Q420,atoa,0)),"")</f>
        <v>DIRECTEUR DE CAISSE 1</v>
      </c>
    </row>
    <row r="421" spans="1:18" s="1" customFormat="1" ht="8.25">
      <c r="A421" s="2" t="s">
        <v>14</v>
      </c>
      <c r="B421" s="23" t="str">
        <f>IFERROR(INDEX(cl!B:B,MATCH(D421,cl!A:A,0)),"")</f>
        <v>GIG</v>
      </c>
      <c r="C421" s="2"/>
      <c r="D421" s="8">
        <v>57300</v>
      </c>
      <c r="E421" s="2" t="s">
        <v>838</v>
      </c>
      <c r="F421" s="3">
        <v>1</v>
      </c>
      <c r="G421" s="3">
        <v>1</v>
      </c>
      <c r="H421" s="3">
        <v>0.86419999999999997</v>
      </c>
      <c r="I421" s="3">
        <v>0.86419999999999997</v>
      </c>
      <c r="J421" s="2" t="s">
        <v>42</v>
      </c>
      <c r="K421" s="2" t="s">
        <v>839</v>
      </c>
      <c r="L421" s="4">
        <v>28791</v>
      </c>
      <c r="M421" s="7">
        <f t="shared" ca="1" si="6"/>
        <v>40.583561643835615</v>
      </c>
      <c r="N421" s="7" t="str">
        <f ca="1">IFERROR(INDEX({"18-25";"26-35";"36-45";"46-55";"55-65"},MATCH($M421,{0;25;35;45;55})),"")</f>
        <v>36-45</v>
      </c>
      <c r="O421" s="2" t="s">
        <v>21</v>
      </c>
      <c r="P421" s="2" t="s">
        <v>22</v>
      </c>
      <c r="Q421" s="8">
        <v>165</v>
      </c>
      <c r="R421" s="14" t="str">
        <f>IFERROR(INDEX(btob,MATCH(Q421,atoa,0)),"")</f>
        <v>CHARGE CLIENTELE PART.2</v>
      </c>
    </row>
    <row r="422" spans="1:18" s="1" customFormat="1" ht="8.25">
      <c r="A422" s="2" t="s">
        <v>14</v>
      </c>
      <c r="B422" s="23" t="str">
        <f>IFERROR(INDEX(cl!B:B,MATCH(D422,cl!A:A,0)),"")</f>
        <v>GIG</v>
      </c>
      <c r="C422" s="2"/>
      <c r="D422" s="8">
        <v>57300</v>
      </c>
      <c r="E422" s="2" t="s">
        <v>840</v>
      </c>
      <c r="F422" s="3">
        <v>1</v>
      </c>
      <c r="G422" s="3">
        <v>1</v>
      </c>
      <c r="H422" s="3">
        <v>1</v>
      </c>
      <c r="I422" s="3">
        <v>1</v>
      </c>
      <c r="J422" s="2"/>
      <c r="K422" s="2" t="s">
        <v>841</v>
      </c>
      <c r="L422" s="4">
        <v>27070</v>
      </c>
      <c r="M422" s="7">
        <f t="shared" ca="1" si="6"/>
        <v>45.298630136986304</v>
      </c>
      <c r="N422" s="7" t="str">
        <f ca="1">IFERROR(INDEX({"18-25";"26-35";"36-45";"46-55";"55-65"},MATCH($M422,{0;25;35;45;55})),"")</f>
        <v>46-55</v>
      </c>
      <c r="O422" s="2" t="s">
        <v>21</v>
      </c>
      <c r="P422" s="2" t="s">
        <v>18</v>
      </c>
      <c r="Q422" s="8">
        <v>165</v>
      </c>
      <c r="R422" s="14" t="str">
        <f>IFERROR(INDEX(btob,MATCH(Q422,atoa,0)),"")</f>
        <v>CHARGE CLIENTELE PART.2</v>
      </c>
    </row>
    <row r="423" spans="1:18" s="1" customFormat="1" ht="8.25">
      <c r="A423" s="2" t="s">
        <v>14</v>
      </c>
      <c r="B423" s="23" t="str">
        <f>IFERROR(INDEX(cl!B:B,MATCH(D423,cl!A:A,0)),"")</f>
        <v>GIG</v>
      </c>
      <c r="C423" s="2"/>
      <c r="D423" s="8">
        <v>57400</v>
      </c>
      <c r="E423" s="2" t="s">
        <v>842</v>
      </c>
      <c r="F423" s="3">
        <v>1</v>
      </c>
      <c r="G423" s="3">
        <v>1</v>
      </c>
      <c r="H423" s="3">
        <v>1</v>
      </c>
      <c r="I423" s="3">
        <v>1</v>
      </c>
      <c r="J423" s="2"/>
      <c r="K423" s="2" t="s">
        <v>843</v>
      </c>
      <c r="L423" s="4">
        <v>31862</v>
      </c>
      <c r="M423" s="7">
        <f t="shared" ca="1" si="6"/>
        <v>32.169863013698631</v>
      </c>
      <c r="N423" s="7" t="str">
        <f ca="1">IFERROR(INDEX({"18-25";"26-35";"36-45";"46-55";"55-65"},MATCH($M423,{0;25;35;45;55})),"")</f>
        <v>26-35</v>
      </c>
      <c r="O423" s="2" t="s">
        <v>17</v>
      </c>
      <c r="P423" s="2" t="s">
        <v>22</v>
      </c>
      <c r="Q423" s="8">
        <v>105</v>
      </c>
      <c r="R423" s="14" t="str">
        <f>IFERROR(INDEX(btob,MATCH(Q423,atoa,0)),"")</f>
        <v>CHARGE CLIENTELE PART.1</v>
      </c>
    </row>
    <row r="424" spans="1:18" s="1" customFormat="1" ht="8.25">
      <c r="A424" s="2" t="s">
        <v>14</v>
      </c>
      <c r="B424" s="23" t="str">
        <f>IFERROR(INDEX(cl!B:B,MATCH(D424,cl!A:A,0)),"")</f>
        <v>GIG</v>
      </c>
      <c r="C424" s="2"/>
      <c r="D424" s="8">
        <v>57400</v>
      </c>
      <c r="E424" s="2" t="s">
        <v>844</v>
      </c>
      <c r="F424" s="3">
        <v>1</v>
      </c>
      <c r="G424" s="3">
        <v>1</v>
      </c>
      <c r="H424" s="3">
        <v>1</v>
      </c>
      <c r="I424" s="3">
        <v>1</v>
      </c>
      <c r="J424" s="2"/>
      <c r="K424" s="2" t="s">
        <v>845</v>
      </c>
      <c r="L424" s="4">
        <v>34657</v>
      </c>
      <c r="M424" s="7">
        <f t="shared" ca="1" si="6"/>
        <v>24.512328767123286</v>
      </c>
      <c r="N424" s="7" t="str">
        <f ca="1">IFERROR(INDEX({"18-25";"26-35";"36-45";"46-55";"55-65"},MATCH($M424,{0;25;35;45;55})),"")</f>
        <v>18-25</v>
      </c>
      <c r="O424" s="2" t="s">
        <v>21</v>
      </c>
      <c r="P424" s="2" t="s">
        <v>22</v>
      </c>
      <c r="Q424" s="8">
        <v>103</v>
      </c>
      <c r="R424" s="14" t="str">
        <f>IFERROR(INDEX(btob,MATCH(Q424,atoa,0)),"")</f>
        <v>CONSEILLER CLIENT. PART.</v>
      </c>
    </row>
    <row r="425" spans="1:18" s="1" customFormat="1" ht="8.25">
      <c r="A425" s="2" t="s">
        <v>14</v>
      </c>
      <c r="B425" s="23" t="str">
        <f>IFERROR(INDEX(cl!B:B,MATCH(D425,cl!A:A,0)),"")</f>
        <v>GIG</v>
      </c>
      <c r="C425" s="2"/>
      <c r="D425" s="8">
        <v>57400</v>
      </c>
      <c r="E425" s="2" t="s">
        <v>846</v>
      </c>
      <c r="F425" s="3">
        <v>1</v>
      </c>
      <c r="G425" s="3">
        <v>1</v>
      </c>
      <c r="H425" s="3">
        <v>1</v>
      </c>
      <c r="I425" s="3">
        <v>1</v>
      </c>
      <c r="J425" s="2"/>
      <c r="K425" s="2" t="s">
        <v>847</v>
      </c>
      <c r="L425" s="4">
        <v>32131</v>
      </c>
      <c r="M425" s="7">
        <f t="shared" ca="1" si="6"/>
        <v>31.432876712328767</v>
      </c>
      <c r="N425" s="7" t="str">
        <f ca="1">IFERROR(INDEX({"18-25";"26-35";"36-45";"46-55";"55-65"},MATCH($M425,{0;25;35;45;55})),"")</f>
        <v>26-35</v>
      </c>
      <c r="O425" s="2" t="s">
        <v>21</v>
      </c>
      <c r="P425" s="2" t="s">
        <v>22</v>
      </c>
      <c r="Q425" s="8">
        <v>105</v>
      </c>
      <c r="R425" s="14" t="str">
        <f>IFERROR(INDEX(btob,MATCH(Q425,atoa,0)),"")</f>
        <v>CHARGE CLIENTELE PART.1</v>
      </c>
    </row>
    <row r="426" spans="1:18" s="1" customFormat="1" ht="8.25">
      <c r="A426" s="2" t="s">
        <v>14</v>
      </c>
      <c r="B426" s="23" t="str">
        <f>IFERROR(INDEX(cl!B:B,MATCH(D426,cl!A:A,0)),"")</f>
        <v>GIG</v>
      </c>
      <c r="C426" s="2"/>
      <c r="D426" s="8">
        <v>57400</v>
      </c>
      <c r="E426" s="2" t="s">
        <v>848</v>
      </c>
      <c r="F426" s="3">
        <v>1</v>
      </c>
      <c r="G426" s="3">
        <v>1</v>
      </c>
      <c r="H426" s="3">
        <v>1</v>
      </c>
      <c r="I426" s="3">
        <v>1</v>
      </c>
      <c r="J426" s="2"/>
      <c r="K426" s="2" t="s">
        <v>849</v>
      </c>
      <c r="L426" s="4">
        <v>29368</v>
      </c>
      <c r="M426" s="7">
        <f t="shared" ca="1" si="6"/>
        <v>39.0027397260274</v>
      </c>
      <c r="N426" s="7" t="str">
        <f ca="1">IFERROR(INDEX({"18-25";"26-35";"36-45";"46-55";"55-65"},MATCH($M426,{0;25;35;45;55})),"")</f>
        <v>36-45</v>
      </c>
      <c r="O426" s="2" t="s">
        <v>17</v>
      </c>
      <c r="P426" s="2" t="s">
        <v>18</v>
      </c>
      <c r="Q426" s="8">
        <v>117</v>
      </c>
      <c r="R426" s="14" t="str">
        <f>IFERROR(INDEX(btob,MATCH(Q426,atoa,0)),"")</f>
        <v>DIRECTEUR DE CAISSE 2</v>
      </c>
    </row>
    <row r="427" spans="1:18" s="1" customFormat="1" ht="8.25">
      <c r="A427" s="2" t="s">
        <v>14</v>
      </c>
      <c r="B427" s="23" t="str">
        <f>IFERROR(INDEX(cl!B:B,MATCH(D427,cl!A:A,0)),"")</f>
        <v>GIG</v>
      </c>
      <c r="C427" s="2"/>
      <c r="D427" s="8">
        <v>57400</v>
      </c>
      <c r="E427" s="2" t="s">
        <v>850</v>
      </c>
      <c r="F427" s="3">
        <v>1</v>
      </c>
      <c r="G427" s="3">
        <v>1</v>
      </c>
      <c r="H427" s="3">
        <v>1</v>
      </c>
      <c r="I427" s="3">
        <v>1</v>
      </c>
      <c r="J427" s="2"/>
      <c r="K427" s="2" t="s">
        <v>851</v>
      </c>
      <c r="L427" s="4">
        <v>25433</v>
      </c>
      <c r="M427" s="7">
        <f t="shared" ca="1" si="6"/>
        <v>49.783561643835618</v>
      </c>
      <c r="N427" s="7" t="str">
        <f ca="1">IFERROR(INDEX({"18-25";"26-35";"36-45";"46-55";"55-65"},MATCH($M427,{0;25;35;45;55})),"")</f>
        <v>46-55</v>
      </c>
      <c r="O427" s="2" t="s">
        <v>21</v>
      </c>
      <c r="P427" s="2" t="s">
        <v>18</v>
      </c>
      <c r="Q427" s="8">
        <v>165</v>
      </c>
      <c r="R427" s="14" t="str">
        <f>IFERROR(INDEX(btob,MATCH(Q427,atoa,0)),"")</f>
        <v>CHARGE CLIENTELE PART.2</v>
      </c>
    </row>
    <row r="428" spans="1:18" s="1" customFormat="1" ht="8.25">
      <c r="A428" s="2" t="s">
        <v>14</v>
      </c>
      <c r="B428" s="23" t="str">
        <f>IFERROR(INDEX(cl!B:B,MATCH(D428,cl!A:A,0)),"")</f>
        <v>GIG</v>
      </c>
      <c r="C428" s="2"/>
      <c r="D428" s="8">
        <v>57400</v>
      </c>
      <c r="E428" s="2" t="s">
        <v>852</v>
      </c>
      <c r="F428" s="3">
        <v>1</v>
      </c>
      <c r="G428" s="3">
        <v>1</v>
      </c>
      <c r="H428" s="3">
        <v>1</v>
      </c>
      <c r="I428" s="3">
        <v>1</v>
      </c>
      <c r="J428" s="2"/>
      <c r="K428" s="2" t="s">
        <v>853</v>
      </c>
      <c r="L428" s="4">
        <v>22846</v>
      </c>
      <c r="M428" s="7">
        <f t="shared" ca="1" si="6"/>
        <v>56.871232876712327</v>
      </c>
      <c r="N428" s="7" t="str">
        <f ca="1">IFERROR(INDEX({"18-25";"26-35";"36-45";"46-55";"55-65"},MATCH($M428,{0;25;35;45;55})),"")</f>
        <v>55-65</v>
      </c>
      <c r="O428" s="2" t="s">
        <v>17</v>
      </c>
      <c r="P428" s="2" t="s">
        <v>18</v>
      </c>
      <c r="Q428" s="8">
        <v>180</v>
      </c>
      <c r="R428" s="14" t="str">
        <f>IFERROR(INDEX(btob,MATCH(Q428,atoa,0)),"")</f>
        <v>RESP.CLIENTELE PART.</v>
      </c>
    </row>
    <row r="429" spans="1:18" s="1" customFormat="1" ht="8.25">
      <c r="A429" s="2" t="s">
        <v>14</v>
      </c>
      <c r="B429" s="23" t="str">
        <f>IFERROR(INDEX(cl!B:B,MATCH(D429,cl!A:A,0)),"")</f>
        <v>GIG</v>
      </c>
      <c r="C429" s="2"/>
      <c r="D429" s="8">
        <v>57400</v>
      </c>
      <c r="E429" s="2" t="s">
        <v>854</v>
      </c>
      <c r="F429" s="3">
        <v>1</v>
      </c>
      <c r="G429" s="3">
        <v>1</v>
      </c>
      <c r="H429" s="3">
        <v>0.77849999999999997</v>
      </c>
      <c r="I429" s="3">
        <v>0.77849999999999997</v>
      </c>
      <c r="J429" s="2" t="s">
        <v>42</v>
      </c>
      <c r="K429" s="2" t="s">
        <v>855</v>
      </c>
      <c r="L429" s="4">
        <v>29096</v>
      </c>
      <c r="M429" s="7">
        <f t="shared" ca="1" si="6"/>
        <v>39.747945205479454</v>
      </c>
      <c r="N429" s="7" t="str">
        <f ca="1">IFERROR(INDEX({"18-25";"26-35";"36-45";"46-55";"55-65"},MATCH($M429,{0;25;35;45;55})),"")</f>
        <v>36-45</v>
      </c>
      <c r="O429" s="2" t="s">
        <v>21</v>
      </c>
      <c r="P429" s="2" t="s">
        <v>22</v>
      </c>
      <c r="Q429" s="8">
        <v>103</v>
      </c>
      <c r="R429" s="14" t="str">
        <f>IFERROR(INDEX(btob,MATCH(Q429,atoa,0)),"")</f>
        <v>CONSEILLER CLIENT. PART.</v>
      </c>
    </row>
    <row r="430" spans="1:18" s="1" customFormat="1" ht="8.25">
      <c r="A430" s="2" t="s">
        <v>14</v>
      </c>
      <c r="B430" s="23" t="str">
        <f>IFERROR(INDEX(cl!B:B,MATCH(D430,cl!A:A,0)),"")</f>
        <v>GIG</v>
      </c>
      <c r="C430" s="2"/>
      <c r="D430" s="8">
        <v>57400</v>
      </c>
      <c r="E430" s="2" t="s">
        <v>856</v>
      </c>
      <c r="F430" s="3">
        <v>0</v>
      </c>
      <c r="G430" s="3">
        <v>1</v>
      </c>
      <c r="H430" s="3">
        <v>1</v>
      </c>
      <c r="I430" s="3">
        <v>1</v>
      </c>
      <c r="J430" s="2" t="s">
        <v>272</v>
      </c>
      <c r="K430" s="2" t="s">
        <v>857</v>
      </c>
      <c r="L430" s="4">
        <v>23524</v>
      </c>
      <c r="M430" s="7">
        <f t="shared" ca="1" si="6"/>
        <v>55.013698630136986</v>
      </c>
      <c r="N430" s="7" t="str">
        <f ca="1">IFERROR(INDEX({"18-25";"26-35";"36-45";"46-55";"55-65"},MATCH($M430,{0;25;35;45;55})),"")</f>
        <v>55-65</v>
      </c>
      <c r="O430" s="2" t="s">
        <v>17</v>
      </c>
      <c r="P430" s="2" t="s">
        <v>22</v>
      </c>
      <c r="Q430" s="8">
        <v>165</v>
      </c>
      <c r="R430" s="14" t="str">
        <f>IFERROR(INDEX(btob,MATCH(Q430,atoa,0)),"")</f>
        <v>CHARGE CLIENTELE PART.2</v>
      </c>
    </row>
    <row r="431" spans="1:18" s="1" customFormat="1" ht="8.25">
      <c r="A431" s="2" t="s">
        <v>14</v>
      </c>
      <c r="B431" s="23" t="str">
        <f>IFERROR(INDEX(cl!B:B,MATCH(D431,cl!A:A,0)),"")</f>
        <v>BDC</v>
      </c>
      <c r="C431" s="2"/>
      <c r="D431" s="8">
        <v>57500</v>
      </c>
      <c r="E431" s="2" t="s">
        <v>858</v>
      </c>
      <c r="F431" s="3">
        <v>1</v>
      </c>
      <c r="G431" s="3">
        <v>1</v>
      </c>
      <c r="H431" s="3">
        <v>1</v>
      </c>
      <c r="I431" s="3">
        <v>1</v>
      </c>
      <c r="J431" s="2"/>
      <c r="K431" s="2" t="s">
        <v>859</v>
      </c>
      <c r="L431" s="4">
        <v>33840</v>
      </c>
      <c r="M431" s="7">
        <f t="shared" ca="1" si="6"/>
        <v>26.75068493150685</v>
      </c>
      <c r="N431" s="7" t="str">
        <f ca="1">IFERROR(INDEX({"18-25";"26-35";"36-45";"46-55";"55-65"},MATCH($M431,{0;25;35;45;55})),"")</f>
        <v>26-35</v>
      </c>
      <c r="O431" s="2" t="s">
        <v>21</v>
      </c>
      <c r="P431" s="2" t="s">
        <v>22</v>
      </c>
      <c r="Q431" s="8">
        <v>105</v>
      </c>
      <c r="R431" s="14" t="str">
        <f>IFERROR(INDEX(btob,MATCH(Q431,atoa,0)),"")</f>
        <v>CHARGE CLIENTELE PART.1</v>
      </c>
    </row>
    <row r="432" spans="1:18" s="1" customFormat="1" ht="8.25">
      <c r="A432" s="2" t="s">
        <v>14</v>
      </c>
      <c r="B432" s="23" t="str">
        <f>IFERROR(INDEX(cl!B:B,MATCH(D432,cl!A:A,0)),"")</f>
        <v>BDC</v>
      </c>
      <c r="C432" s="2"/>
      <c r="D432" s="8">
        <v>57500</v>
      </c>
      <c r="E432" s="2" t="s">
        <v>860</v>
      </c>
      <c r="F432" s="3">
        <v>1</v>
      </c>
      <c r="G432" s="3">
        <v>1</v>
      </c>
      <c r="H432" s="3">
        <v>1</v>
      </c>
      <c r="I432" s="3">
        <v>1</v>
      </c>
      <c r="J432" s="2"/>
      <c r="K432" s="2" t="s">
        <v>861</v>
      </c>
      <c r="L432" s="4">
        <v>26506</v>
      </c>
      <c r="M432" s="7">
        <f t="shared" ca="1" si="6"/>
        <v>46.843835616438355</v>
      </c>
      <c r="N432" s="7" t="str">
        <f ca="1">IFERROR(INDEX({"18-25";"26-35";"36-45";"46-55";"55-65"},MATCH($M432,{0;25;35;45;55})),"")</f>
        <v>46-55</v>
      </c>
      <c r="O432" s="2" t="s">
        <v>17</v>
      </c>
      <c r="P432" s="2" t="s">
        <v>18</v>
      </c>
      <c r="Q432" s="8">
        <v>117</v>
      </c>
      <c r="R432" s="14" t="str">
        <f>IFERROR(INDEX(btob,MATCH(Q432,atoa,0)),"")</f>
        <v>DIRECTEUR DE CAISSE 2</v>
      </c>
    </row>
    <row r="433" spans="1:18" s="1" customFormat="1" ht="8.25">
      <c r="A433" s="2" t="s">
        <v>14</v>
      </c>
      <c r="B433" s="23" t="str">
        <f>IFERROR(INDEX(cl!B:B,MATCH(D433,cl!A:A,0)),"")</f>
        <v>BDC</v>
      </c>
      <c r="C433" s="2"/>
      <c r="D433" s="8">
        <v>57500</v>
      </c>
      <c r="E433" s="2" t="s">
        <v>862</v>
      </c>
      <c r="F433" s="3">
        <v>1</v>
      </c>
      <c r="G433" s="3">
        <v>1</v>
      </c>
      <c r="H433" s="3">
        <v>1</v>
      </c>
      <c r="I433" s="3">
        <v>1</v>
      </c>
      <c r="J433" s="2"/>
      <c r="K433" s="2" t="s">
        <v>863</v>
      </c>
      <c r="L433" s="4">
        <v>27772</v>
      </c>
      <c r="M433" s="7">
        <f t="shared" ca="1" si="6"/>
        <v>43.375342465753427</v>
      </c>
      <c r="N433" s="7" t="str">
        <f ca="1">IFERROR(INDEX({"18-25";"26-35";"36-45";"46-55";"55-65"},MATCH($M433,{0;25;35;45;55})),"")</f>
        <v>36-45</v>
      </c>
      <c r="O433" s="2" t="s">
        <v>17</v>
      </c>
      <c r="P433" s="2" t="s">
        <v>22</v>
      </c>
      <c r="Q433" s="8">
        <v>105</v>
      </c>
      <c r="R433" s="14" t="str">
        <f>IFERROR(INDEX(btob,MATCH(Q433,atoa,0)),"")</f>
        <v>CHARGE CLIENTELE PART.1</v>
      </c>
    </row>
    <row r="434" spans="1:18" s="1" customFormat="1" ht="8.25">
      <c r="A434" s="2" t="s">
        <v>14</v>
      </c>
      <c r="B434" s="23" t="str">
        <f>IFERROR(INDEX(cl!B:B,MATCH(D434,cl!A:A,0)),"")</f>
        <v>BDC</v>
      </c>
      <c r="C434" s="2"/>
      <c r="D434" s="8">
        <v>57500</v>
      </c>
      <c r="E434" s="2" t="s">
        <v>864</v>
      </c>
      <c r="F434" s="3">
        <v>1</v>
      </c>
      <c r="G434" s="3">
        <v>1</v>
      </c>
      <c r="H434" s="3">
        <v>1</v>
      </c>
      <c r="I434" s="3">
        <v>1</v>
      </c>
      <c r="J434" s="2"/>
      <c r="K434" s="2" t="s">
        <v>865</v>
      </c>
      <c r="L434" s="4">
        <v>33128</v>
      </c>
      <c r="M434" s="7">
        <f t="shared" ca="1" si="6"/>
        <v>28.701369863013699</v>
      </c>
      <c r="N434" s="7" t="str">
        <f ca="1">IFERROR(INDEX({"18-25";"26-35";"36-45";"46-55";"55-65"},MATCH($M434,{0;25;35;45;55})),"")</f>
        <v>26-35</v>
      </c>
      <c r="O434" s="2" t="s">
        <v>21</v>
      </c>
      <c r="P434" s="2" t="s">
        <v>22</v>
      </c>
      <c r="Q434" s="8">
        <v>103</v>
      </c>
      <c r="R434" s="14" t="str">
        <f>IFERROR(INDEX(btob,MATCH(Q434,atoa,0)),"")</f>
        <v>CONSEILLER CLIENT. PART.</v>
      </c>
    </row>
    <row r="435" spans="1:18" s="1" customFormat="1" ht="8.25">
      <c r="A435" s="2" t="s">
        <v>14</v>
      </c>
      <c r="B435" s="23" t="str">
        <f>IFERROR(INDEX(cl!B:B,MATCH(D435,cl!A:A,0)),"")</f>
        <v>BDC</v>
      </c>
      <c r="C435" s="2"/>
      <c r="D435" s="8">
        <v>57600</v>
      </c>
      <c r="E435" s="2" t="s">
        <v>866</v>
      </c>
      <c r="F435" s="3">
        <v>1</v>
      </c>
      <c r="G435" s="3">
        <v>1</v>
      </c>
      <c r="H435" s="3">
        <v>1</v>
      </c>
      <c r="I435" s="3">
        <v>1</v>
      </c>
      <c r="J435" s="2"/>
      <c r="K435" s="2" t="s">
        <v>867</v>
      </c>
      <c r="L435" s="4">
        <v>25013</v>
      </c>
      <c r="M435" s="7">
        <f t="shared" ca="1" si="6"/>
        <v>50.934246575342463</v>
      </c>
      <c r="N435" s="7" t="str">
        <f ca="1">IFERROR(INDEX({"18-25";"26-35";"36-45";"46-55";"55-65"},MATCH($M435,{0;25;35;45;55})),"")</f>
        <v>46-55</v>
      </c>
      <c r="O435" s="2" t="s">
        <v>21</v>
      </c>
      <c r="P435" s="2" t="s">
        <v>22</v>
      </c>
      <c r="Q435" s="8">
        <v>165</v>
      </c>
      <c r="R435" s="14" t="str">
        <f>IFERROR(INDEX(btob,MATCH(Q435,atoa,0)),"")</f>
        <v>CHARGE CLIENTELE PART.2</v>
      </c>
    </row>
    <row r="436" spans="1:18" s="1" customFormat="1" ht="8.25">
      <c r="A436" s="2" t="s">
        <v>14</v>
      </c>
      <c r="B436" s="23" t="str">
        <f>IFERROR(INDEX(cl!B:B,MATCH(D436,cl!A:A,0)),"")</f>
        <v>BDC</v>
      </c>
      <c r="C436" s="2"/>
      <c r="D436" s="8">
        <v>57600</v>
      </c>
      <c r="E436" s="2" t="s">
        <v>868</v>
      </c>
      <c r="F436" s="3">
        <v>1</v>
      </c>
      <c r="G436" s="3">
        <v>1</v>
      </c>
      <c r="H436" s="3">
        <v>1</v>
      </c>
      <c r="I436" s="3">
        <v>1</v>
      </c>
      <c r="J436" s="2"/>
      <c r="K436" s="2" t="s">
        <v>869</v>
      </c>
      <c r="L436" s="4">
        <v>27501</v>
      </c>
      <c r="M436" s="7">
        <f t="shared" ca="1" si="6"/>
        <v>44.11780821917808</v>
      </c>
      <c r="N436" s="7" t="str">
        <f ca="1">IFERROR(INDEX({"18-25";"26-35";"36-45";"46-55";"55-65"},MATCH($M436,{0;25;35;45;55})),"")</f>
        <v>36-45</v>
      </c>
      <c r="O436" s="2" t="s">
        <v>17</v>
      </c>
      <c r="P436" s="2" t="s">
        <v>18</v>
      </c>
      <c r="Q436" s="8">
        <v>180</v>
      </c>
      <c r="R436" s="14" t="str">
        <f>IFERROR(INDEX(btob,MATCH(Q436,atoa,0)),"")</f>
        <v>RESP.CLIENTELE PART.</v>
      </c>
    </row>
    <row r="437" spans="1:18" s="1" customFormat="1" ht="8.25">
      <c r="A437" s="2" t="s">
        <v>14</v>
      </c>
      <c r="B437" s="23" t="str">
        <f>IFERROR(INDEX(cl!B:B,MATCH(D437,cl!A:A,0)),"")</f>
        <v>BDC</v>
      </c>
      <c r="C437" s="2"/>
      <c r="D437" s="8">
        <v>57600</v>
      </c>
      <c r="E437" s="2" t="s">
        <v>870</v>
      </c>
      <c r="F437" s="3">
        <v>1</v>
      </c>
      <c r="G437" s="3">
        <v>1</v>
      </c>
      <c r="H437" s="3">
        <v>1</v>
      </c>
      <c r="I437" s="3">
        <v>1</v>
      </c>
      <c r="J437" s="2"/>
      <c r="K437" s="2" t="s">
        <v>871</v>
      </c>
      <c r="L437" s="4">
        <v>31683</v>
      </c>
      <c r="M437" s="7">
        <f t="shared" ca="1" si="6"/>
        <v>32.660273972602738</v>
      </c>
      <c r="N437" s="7" t="str">
        <f ca="1">IFERROR(INDEX({"18-25";"26-35";"36-45";"46-55";"55-65"},MATCH($M437,{0;25;35;45;55})),"")</f>
        <v>26-35</v>
      </c>
      <c r="O437" s="2" t="s">
        <v>21</v>
      </c>
      <c r="P437" s="2" t="s">
        <v>22</v>
      </c>
      <c r="Q437" s="8">
        <v>105</v>
      </c>
      <c r="R437" s="14" t="str">
        <f>IFERROR(INDEX(btob,MATCH(Q437,atoa,0)),"")</f>
        <v>CHARGE CLIENTELE PART.1</v>
      </c>
    </row>
    <row r="438" spans="1:18" s="1" customFormat="1" ht="8.25">
      <c r="A438" s="2" t="s">
        <v>14</v>
      </c>
      <c r="B438" s="23" t="str">
        <f>IFERROR(INDEX(cl!B:B,MATCH(D438,cl!A:A,0)),"")</f>
        <v>BDC</v>
      </c>
      <c r="C438" s="2"/>
      <c r="D438" s="8">
        <v>57600</v>
      </c>
      <c r="E438" s="2" t="s">
        <v>872</v>
      </c>
      <c r="F438" s="3">
        <v>1</v>
      </c>
      <c r="G438" s="3">
        <v>1</v>
      </c>
      <c r="H438" s="3">
        <v>1</v>
      </c>
      <c r="I438" s="3">
        <v>1</v>
      </c>
      <c r="J438" s="2"/>
      <c r="K438" s="2" t="s">
        <v>873</v>
      </c>
      <c r="L438" s="4">
        <v>29788</v>
      </c>
      <c r="M438" s="7">
        <f t="shared" ca="1" si="6"/>
        <v>37.852054794520548</v>
      </c>
      <c r="N438" s="7" t="str">
        <f ca="1">IFERROR(INDEX({"18-25";"26-35";"36-45";"46-55";"55-65"},MATCH($M438,{0;25;35;45;55})),"")</f>
        <v>36-45</v>
      </c>
      <c r="O438" s="2" t="s">
        <v>17</v>
      </c>
      <c r="P438" s="2" t="s">
        <v>18</v>
      </c>
      <c r="Q438" s="8">
        <v>115</v>
      </c>
      <c r="R438" s="14" t="str">
        <f>IFERROR(INDEX(btob,MATCH(Q438,atoa,0)),"")</f>
        <v>DIRECTEUR DE CAISSE 1</v>
      </c>
    </row>
    <row r="439" spans="1:18" s="1" customFormat="1" ht="8.25">
      <c r="A439" s="2" t="s">
        <v>14</v>
      </c>
      <c r="B439" s="23" t="str">
        <f>IFERROR(INDEX(cl!B:B,MATCH(D439,cl!A:A,0)),"")</f>
        <v>GIG</v>
      </c>
      <c r="C439" s="2"/>
      <c r="D439" s="8">
        <v>57700</v>
      </c>
      <c r="E439" s="2" t="s">
        <v>874</v>
      </c>
      <c r="F439" s="3">
        <v>1</v>
      </c>
      <c r="G439" s="3">
        <v>1</v>
      </c>
      <c r="H439" s="3">
        <v>1</v>
      </c>
      <c r="I439" s="3">
        <v>1</v>
      </c>
      <c r="J439" s="2"/>
      <c r="K439" s="2" t="s">
        <v>875</v>
      </c>
      <c r="L439" s="4">
        <v>30255</v>
      </c>
      <c r="M439" s="7">
        <f t="shared" ca="1" si="6"/>
        <v>36.57260273972603</v>
      </c>
      <c r="N439" s="7" t="str">
        <f ca="1">IFERROR(INDEX({"18-25";"26-35";"36-45";"46-55";"55-65"},MATCH($M439,{0;25;35;45;55})),"")</f>
        <v>36-45</v>
      </c>
      <c r="O439" s="2" t="s">
        <v>17</v>
      </c>
      <c r="P439" s="2" t="s">
        <v>18</v>
      </c>
      <c r="Q439" s="8">
        <v>115</v>
      </c>
      <c r="R439" s="14" t="str">
        <f>IFERROR(INDEX(btob,MATCH(Q439,atoa,0)),"")</f>
        <v>DIRECTEUR DE CAISSE 1</v>
      </c>
    </row>
    <row r="440" spans="1:18" s="1" customFormat="1" ht="8.25">
      <c r="A440" s="2" t="s">
        <v>14</v>
      </c>
      <c r="B440" s="23" t="str">
        <f>IFERROR(INDEX(cl!B:B,MATCH(D440,cl!A:A,0)),"")</f>
        <v>GIG</v>
      </c>
      <c r="C440" s="2"/>
      <c r="D440" s="8">
        <v>57700</v>
      </c>
      <c r="E440" s="2" t="s">
        <v>876</v>
      </c>
      <c r="F440" s="3">
        <v>1</v>
      </c>
      <c r="G440" s="3">
        <v>1</v>
      </c>
      <c r="H440" s="3">
        <v>1</v>
      </c>
      <c r="I440" s="3">
        <v>1</v>
      </c>
      <c r="J440" s="2"/>
      <c r="K440" s="2" t="s">
        <v>877</v>
      </c>
      <c r="L440" s="4">
        <v>32299</v>
      </c>
      <c r="M440" s="7">
        <f t="shared" ca="1" si="6"/>
        <v>30.972602739726028</v>
      </c>
      <c r="N440" s="7" t="str">
        <f ca="1">IFERROR(INDEX({"18-25";"26-35";"36-45";"46-55";"55-65"},MATCH($M440,{0;25;35;45;55})),"")</f>
        <v>26-35</v>
      </c>
      <c r="O440" s="2" t="s">
        <v>21</v>
      </c>
      <c r="P440" s="2" t="s">
        <v>22</v>
      </c>
      <c r="Q440" s="8">
        <v>105</v>
      </c>
      <c r="R440" s="14" t="str">
        <f>IFERROR(INDEX(btob,MATCH(Q440,atoa,0)),"")</f>
        <v>CHARGE CLIENTELE PART.1</v>
      </c>
    </row>
    <row r="441" spans="1:18" s="1" customFormat="1" ht="8.25">
      <c r="A441" s="2" t="s">
        <v>14</v>
      </c>
      <c r="B441" s="23" t="str">
        <f>IFERROR(INDEX(cl!B:B,MATCH(D441,cl!A:A,0)),"")</f>
        <v>GIG</v>
      </c>
      <c r="C441" s="2"/>
      <c r="D441" s="8">
        <v>57700</v>
      </c>
      <c r="E441" s="2" t="s">
        <v>878</v>
      </c>
      <c r="F441" s="3">
        <v>1</v>
      </c>
      <c r="G441" s="3">
        <v>1</v>
      </c>
      <c r="H441" s="3">
        <v>1</v>
      </c>
      <c r="I441" s="3">
        <v>1</v>
      </c>
      <c r="J441" s="2"/>
      <c r="K441" s="2" t="s">
        <v>879</v>
      </c>
      <c r="L441" s="4">
        <v>28609</v>
      </c>
      <c r="M441" s="7">
        <f t="shared" ca="1" si="6"/>
        <v>41.082191780821915</v>
      </c>
      <c r="N441" s="7" t="str">
        <f ca="1">IFERROR(INDEX({"18-25";"26-35";"36-45";"46-55";"55-65"},MATCH($M441,{0;25;35;45;55})),"")</f>
        <v>36-45</v>
      </c>
      <c r="O441" s="2" t="s">
        <v>17</v>
      </c>
      <c r="P441" s="2" t="s">
        <v>22</v>
      </c>
      <c r="Q441" s="8">
        <v>165</v>
      </c>
      <c r="R441" s="14" t="str">
        <f>IFERROR(INDEX(btob,MATCH(Q441,atoa,0)),"")</f>
        <v>CHARGE CLIENTELE PART.2</v>
      </c>
    </row>
    <row r="442" spans="1:18" s="1" customFormat="1" ht="8.25">
      <c r="A442" s="2" t="s">
        <v>14</v>
      </c>
      <c r="B442" s="23" t="str">
        <f>IFERROR(INDEX(cl!B:B,MATCH(D442,cl!A:A,0)),"")</f>
        <v>GIG</v>
      </c>
      <c r="C442" s="2"/>
      <c r="D442" s="8">
        <v>57700</v>
      </c>
      <c r="E442" s="2" t="s">
        <v>880</v>
      </c>
      <c r="F442" s="3">
        <v>1</v>
      </c>
      <c r="G442" s="3">
        <v>1</v>
      </c>
      <c r="H442" s="3">
        <v>1</v>
      </c>
      <c r="I442" s="3">
        <v>1</v>
      </c>
      <c r="J442" s="2"/>
      <c r="K442" s="2" t="s">
        <v>881</v>
      </c>
      <c r="L442" s="4">
        <v>28059</v>
      </c>
      <c r="M442" s="7">
        <f t="shared" ca="1" si="6"/>
        <v>42.589041095890408</v>
      </c>
      <c r="N442" s="7" t="str">
        <f ca="1">IFERROR(INDEX({"18-25";"26-35";"36-45";"46-55";"55-65"},MATCH($M442,{0;25;35;45;55})),"")</f>
        <v>36-45</v>
      </c>
      <c r="O442" s="2" t="s">
        <v>21</v>
      </c>
      <c r="P442" s="2" t="s">
        <v>22</v>
      </c>
      <c r="Q442" s="8">
        <v>165</v>
      </c>
      <c r="R442" s="14" t="str">
        <f>IFERROR(INDEX(btob,MATCH(Q442,atoa,0)),"")</f>
        <v>CHARGE CLIENTELE PART.2</v>
      </c>
    </row>
    <row r="443" spans="1:18" s="1" customFormat="1" ht="8.25">
      <c r="A443" s="2" t="s">
        <v>14</v>
      </c>
      <c r="B443" s="23" t="str">
        <f>IFERROR(INDEX(cl!B:B,MATCH(D443,cl!A:A,0)),"")</f>
        <v>BDC</v>
      </c>
      <c r="C443" s="2"/>
      <c r="D443" s="8">
        <v>57900</v>
      </c>
      <c r="E443" s="2" t="s">
        <v>882</v>
      </c>
      <c r="F443" s="3">
        <v>1</v>
      </c>
      <c r="G443" s="3">
        <v>1</v>
      </c>
      <c r="H443" s="3">
        <v>1</v>
      </c>
      <c r="I443" s="3">
        <v>1</v>
      </c>
      <c r="J443" s="2"/>
      <c r="K443" s="2" t="s">
        <v>883</v>
      </c>
      <c r="L443" s="4">
        <v>34134</v>
      </c>
      <c r="M443" s="7">
        <f t="shared" ca="1" si="6"/>
        <v>25.945205479452056</v>
      </c>
      <c r="N443" s="7" t="str">
        <f ca="1">IFERROR(INDEX({"18-25";"26-35";"36-45";"46-55";"55-65"},MATCH($M443,{0;25;35;45;55})),"")</f>
        <v>26-35</v>
      </c>
      <c r="O443" s="2" t="s">
        <v>17</v>
      </c>
      <c r="P443" s="2" t="s">
        <v>22</v>
      </c>
      <c r="Q443" s="8">
        <v>103</v>
      </c>
      <c r="R443" s="14" t="str">
        <f>IFERROR(INDEX(btob,MATCH(Q443,atoa,0)),"")</f>
        <v>CONSEILLER CLIENT. PART.</v>
      </c>
    </row>
    <row r="444" spans="1:18" s="1" customFormat="1" ht="8.25">
      <c r="A444" s="2" t="s">
        <v>14</v>
      </c>
      <c r="B444" s="23" t="str">
        <f>IFERROR(INDEX(cl!B:B,MATCH(D444,cl!A:A,0)),"")</f>
        <v>BDC</v>
      </c>
      <c r="C444" s="2"/>
      <c r="D444" s="8">
        <v>57900</v>
      </c>
      <c r="E444" s="2" t="s">
        <v>884</v>
      </c>
      <c r="F444" s="3">
        <v>1</v>
      </c>
      <c r="G444" s="3">
        <v>1</v>
      </c>
      <c r="H444" s="3">
        <v>1</v>
      </c>
      <c r="I444" s="3">
        <v>1</v>
      </c>
      <c r="J444" s="2"/>
      <c r="K444" s="2" t="s">
        <v>885</v>
      </c>
      <c r="L444" s="4">
        <v>30528</v>
      </c>
      <c r="M444" s="7">
        <f t="shared" ca="1" si="6"/>
        <v>35.824657534246576</v>
      </c>
      <c r="N444" s="7" t="str">
        <f ca="1">IFERROR(INDEX({"18-25";"26-35";"36-45";"46-55";"55-65"},MATCH($M444,{0;25;35;45;55})),"")</f>
        <v>36-45</v>
      </c>
      <c r="O444" s="2" t="s">
        <v>17</v>
      </c>
      <c r="P444" s="2" t="s">
        <v>22</v>
      </c>
      <c r="Q444" s="8">
        <v>105</v>
      </c>
      <c r="R444" s="14" t="str">
        <f>IFERROR(INDEX(btob,MATCH(Q444,atoa,0)),"")</f>
        <v>CHARGE CLIENTELE PART.1</v>
      </c>
    </row>
    <row r="445" spans="1:18" s="1" customFormat="1" ht="8.25">
      <c r="A445" s="2" t="s">
        <v>14</v>
      </c>
      <c r="B445" s="23" t="str">
        <f>IFERROR(INDEX(cl!B:B,MATCH(D445,cl!A:A,0)),"")</f>
        <v>BDC</v>
      </c>
      <c r="C445" s="2"/>
      <c r="D445" s="8">
        <v>57900</v>
      </c>
      <c r="E445" s="2" t="s">
        <v>886</v>
      </c>
      <c r="F445" s="3">
        <v>1</v>
      </c>
      <c r="G445" s="3">
        <v>1</v>
      </c>
      <c r="H445" s="3">
        <v>1</v>
      </c>
      <c r="I445" s="3">
        <v>1</v>
      </c>
      <c r="J445" s="2"/>
      <c r="K445" s="2" t="s">
        <v>887</v>
      </c>
      <c r="L445" s="4">
        <v>30596</v>
      </c>
      <c r="M445" s="7">
        <f t="shared" ca="1" si="6"/>
        <v>35.638356164383559</v>
      </c>
      <c r="N445" s="7" t="str">
        <f ca="1">IFERROR(INDEX({"18-25";"26-35";"36-45";"46-55";"55-65"},MATCH($M445,{0;25;35;45;55})),"")</f>
        <v>36-45</v>
      </c>
      <c r="O445" s="2" t="s">
        <v>21</v>
      </c>
      <c r="P445" s="2" t="s">
        <v>22</v>
      </c>
      <c r="Q445" s="8">
        <v>105</v>
      </c>
      <c r="R445" s="14" t="str">
        <f>IFERROR(INDEX(btob,MATCH(Q445,atoa,0)),"")</f>
        <v>CHARGE CLIENTELE PART.1</v>
      </c>
    </row>
    <row r="446" spans="1:18" s="1" customFormat="1" ht="8.25">
      <c r="A446" s="2" t="s">
        <v>14</v>
      </c>
      <c r="B446" s="23" t="str">
        <f>IFERROR(INDEX(cl!B:B,MATCH(D446,cl!A:A,0)),"")</f>
        <v>BDC</v>
      </c>
      <c r="C446" s="2"/>
      <c r="D446" s="8">
        <v>57900</v>
      </c>
      <c r="E446" s="2" t="s">
        <v>888</v>
      </c>
      <c r="F446" s="3">
        <v>1</v>
      </c>
      <c r="G446" s="3">
        <v>1</v>
      </c>
      <c r="H446" s="3">
        <v>1</v>
      </c>
      <c r="I446" s="3">
        <v>1</v>
      </c>
      <c r="J446" s="2"/>
      <c r="K446" s="2" t="s">
        <v>889</v>
      </c>
      <c r="L446" s="4">
        <v>31140</v>
      </c>
      <c r="M446" s="7">
        <f t="shared" ca="1" si="6"/>
        <v>34.147945205479452</v>
      </c>
      <c r="N446" s="7" t="str">
        <f ca="1">IFERROR(INDEX({"18-25";"26-35";"36-45";"46-55";"55-65"},MATCH($M446,{0;25;35;45;55})),"")</f>
        <v>26-35</v>
      </c>
      <c r="O446" s="2" t="s">
        <v>17</v>
      </c>
      <c r="P446" s="2" t="s">
        <v>18</v>
      </c>
      <c r="Q446" s="8">
        <v>115</v>
      </c>
      <c r="R446" s="14" t="str">
        <f>IFERROR(INDEX(btob,MATCH(Q446,atoa,0)),"")</f>
        <v>DIRECTEUR DE CAISSE 1</v>
      </c>
    </row>
    <row r="447" spans="1:18" s="1" customFormat="1" ht="8.25">
      <c r="A447" s="2" t="s">
        <v>14</v>
      </c>
      <c r="B447" s="23" t="str">
        <f>IFERROR(INDEX(cl!B:B,MATCH(D447,cl!A:A,0)),"")</f>
        <v>DOR</v>
      </c>
      <c r="C447" s="2"/>
      <c r="D447" s="8">
        <v>58000</v>
      </c>
      <c r="E447" s="2" t="s">
        <v>890</v>
      </c>
      <c r="F447" s="3">
        <v>1</v>
      </c>
      <c r="G447" s="3">
        <v>1</v>
      </c>
      <c r="H447" s="3">
        <v>1</v>
      </c>
      <c r="I447" s="3">
        <v>1</v>
      </c>
      <c r="J447" s="2"/>
      <c r="K447" s="2" t="s">
        <v>891</v>
      </c>
      <c r="L447" s="4">
        <v>29931</v>
      </c>
      <c r="M447" s="7">
        <f t="shared" ca="1" si="6"/>
        <v>37.460273972602742</v>
      </c>
      <c r="N447" s="7" t="str">
        <f ca="1">IFERROR(INDEX({"18-25";"26-35";"36-45";"46-55";"55-65"},MATCH($M447,{0;25;35;45;55})),"")</f>
        <v>36-45</v>
      </c>
      <c r="O447" s="2" t="s">
        <v>21</v>
      </c>
      <c r="P447" s="2" t="s">
        <v>18</v>
      </c>
      <c r="Q447" s="8">
        <v>165</v>
      </c>
      <c r="R447" s="14" t="str">
        <f>IFERROR(INDEX(btob,MATCH(Q447,atoa,0)),"")</f>
        <v>CHARGE CLIENTELE PART.2</v>
      </c>
    </row>
    <row r="448" spans="1:18" s="1" customFormat="1" ht="8.25">
      <c r="A448" s="2" t="s">
        <v>14</v>
      </c>
      <c r="B448" s="23" t="str">
        <f>IFERROR(INDEX(cl!B:B,MATCH(D448,cl!A:A,0)),"")</f>
        <v>DOR</v>
      </c>
      <c r="C448" s="2"/>
      <c r="D448" s="8">
        <v>58000</v>
      </c>
      <c r="E448" s="2" t="s">
        <v>892</v>
      </c>
      <c r="F448" s="3">
        <v>1</v>
      </c>
      <c r="G448" s="3">
        <v>1</v>
      </c>
      <c r="H448" s="3">
        <v>1</v>
      </c>
      <c r="I448" s="3">
        <v>1</v>
      </c>
      <c r="J448" s="2"/>
      <c r="K448" s="2" t="s">
        <v>893</v>
      </c>
      <c r="L448" s="4">
        <v>31234</v>
      </c>
      <c r="M448" s="7">
        <f t="shared" ca="1" si="6"/>
        <v>33.890410958904113</v>
      </c>
      <c r="N448" s="7" t="str">
        <f ca="1">IFERROR(INDEX({"18-25";"26-35";"36-45";"46-55";"55-65"},MATCH($M448,{0;25;35;45;55})),"")</f>
        <v>26-35</v>
      </c>
      <c r="O448" s="2" t="s">
        <v>21</v>
      </c>
      <c r="P448" s="2" t="s">
        <v>18</v>
      </c>
      <c r="Q448" s="8">
        <v>140</v>
      </c>
      <c r="R448" s="14" t="str">
        <f>IFERROR(INDEX(btob,MATCH(Q448,atoa,0)),"")</f>
        <v>RESPONSABLE DE BUREAU</v>
      </c>
    </row>
    <row r="449" spans="1:18" s="1" customFormat="1" ht="8.25">
      <c r="A449" s="2" t="s">
        <v>14</v>
      </c>
      <c r="B449" s="23" t="str">
        <f>IFERROR(INDEX(cl!B:B,MATCH(D449,cl!A:A,0)),"")</f>
        <v>DOR</v>
      </c>
      <c r="C449" s="2"/>
      <c r="D449" s="8">
        <v>58000</v>
      </c>
      <c r="E449" s="2" t="s">
        <v>894</v>
      </c>
      <c r="F449" s="3">
        <v>1</v>
      </c>
      <c r="G449" s="3">
        <v>1</v>
      </c>
      <c r="H449" s="3">
        <v>1</v>
      </c>
      <c r="I449" s="3">
        <v>1</v>
      </c>
      <c r="J449" s="2"/>
      <c r="K449" s="2" t="s">
        <v>895</v>
      </c>
      <c r="L449" s="4">
        <v>33454</v>
      </c>
      <c r="M449" s="7">
        <f t="shared" ca="1" si="6"/>
        <v>27.80821917808219</v>
      </c>
      <c r="N449" s="7" t="str">
        <f ca="1">IFERROR(INDEX({"18-25";"26-35";"36-45";"46-55";"55-65"},MATCH($M449,{0;25;35;45;55})),"")</f>
        <v>26-35</v>
      </c>
      <c r="O449" s="2" t="s">
        <v>17</v>
      </c>
      <c r="P449" s="2" t="s">
        <v>22</v>
      </c>
      <c r="Q449" s="8">
        <v>105</v>
      </c>
      <c r="R449" s="14" t="str">
        <f>IFERROR(INDEX(btob,MATCH(Q449,atoa,0)),"")</f>
        <v>CHARGE CLIENTELE PART.1</v>
      </c>
    </row>
    <row r="450" spans="1:18" s="1" customFormat="1" ht="8.25">
      <c r="A450" s="2" t="s">
        <v>14</v>
      </c>
      <c r="B450" s="23" t="str">
        <f>IFERROR(INDEX(cl!B:B,MATCH(D450,cl!A:A,0)),"")</f>
        <v>DOR</v>
      </c>
      <c r="C450" s="2"/>
      <c r="D450" s="8">
        <v>58000</v>
      </c>
      <c r="E450" s="2" t="s">
        <v>896</v>
      </c>
      <c r="F450" s="3">
        <v>1</v>
      </c>
      <c r="G450" s="3">
        <v>1</v>
      </c>
      <c r="H450" s="3">
        <v>1</v>
      </c>
      <c r="I450" s="3">
        <v>1</v>
      </c>
      <c r="J450" s="2"/>
      <c r="K450" s="2" t="s">
        <v>897</v>
      </c>
      <c r="L450" s="4">
        <v>28570</v>
      </c>
      <c r="M450" s="7">
        <f t="shared" ref="M450:M513" ca="1" si="7">IF($L450="","",DATEDIF($L450,$S$1,"d")/365)</f>
        <v>41.18904109589041</v>
      </c>
      <c r="N450" s="7" t="str">
        <f ca="1">IFERROR(INDEX({"18-25";"26-35";"36-45";"46-55";"55-65"},MATCH($M450,{0;25;35;45;55})),"")</f>
        <v>36-45</v>
      </c>
      <c r="O450" s="2" t="s">
        <v>21</v>
      </c>
      <c r="P450" s="2" t="s">
        <v>22</v>
      </c>
      <c r="Q450" s="8">
        <v>105</v>
      </c>
      <c r="R450" s="14" t="str">
        <f>IFERROR(INDEX(btob,MATCH(Q450,atoa,0)),"")</f>
        <v>CHARGE CLIENTELE PART.1</v>
      </c>
    </row>
    <row r="451" spans="1:18" s="1" customFormat="1" ht="8.25">
      <c r="A451" s="2" t="s">
        <v>14</v>
      </c>
      <c r="B451" s="23" t="str">
        <f>IFERROR(INDEX(cl!B:B,MATCH(D451,cl!A:A,0)),"")</f>
        <v>DOR</v>
      </c>
      <c r="C451" s="2"/>
      <c r="D451" s="8">
        <v>58000</v>
      </c>
      <c r="E451" s="2" t="s">
        <v>898</v>
      </c>
      <c r="F451" s="3">
        <v>1</v>
      </c>
      <c r="G451" s="3">
        <v>1</v>
      </c>
      <c r="H451" s="3">
        <v>1</v>
      </c>
      <c r="I451" s="3">
        <v>1</v>
      </c>
      <c r="J451" s="2"/>
      <c r="K451" s="2" t="s">
        <v>899</v>
      </c>
      <c r="L451" s="4">
        <v>31833</v>
      </c>
      <c r="M451" s="7">
        <f t="shared" ca="1" si="7"/>
        <v>32.249315068493154</v>
      </c>
      <c r="N451" s="7" t="str">
        <f ca="1">IFERROR(INDEX({"18-25";"26-35";"36-45";"46-55";"55-65"},MATCH($M451,{0;25;35;45;55})),"")</f>
        <v>26-35</v>
      </c>
      <c r="O451" s="2" t="s">
        <v>21</v>
      </c>
      <c r="P451" s="2" t="s">
        <v>22</v>
      </c>
      <c r="Q451" s="8">
        <v>103</v>
      </c>
      <c r="R451" s="14" t="str">
        <f>IFERROR(INDEX(btob,MATCH(Q451,atoa,0)),"")</f>
        <v>CONSEILLER CLIENT. PART.</v>
      </c>
    </row>
    <row r="452" spans="1:18" s="1" customFormat="1" ht="8.25">
      <c r="A452" s="2" t="s">
        <v>14</v>
      </c>
      <c r="B452" s="23" t="str">
        <f>IFERROR(INDEX(cl!B:B,MATCH(D452,cl!A:A,0)),"")</f>
        <v>DOR</v>
      </c>
      <c r="C452" s="2"/>
      <c r="D452" s="8">
        <v>58000</v>
      </c>
      <c r="E452" s="2" t="s">
        <v>900</v>
      </c>
      <c r="F452" s="3">
        <v>1</v>
      </c>
      <c r="G452" s="3">
        <v>1</v>
      </c>
      <c r="H452" s="3">
        <v>1</v>
      </c>
      <c r="I452" s="3">
        <v>1</v>
      </c>
      <c r="J452" s="2"/>
      <c r="K452" s="2" t="s">
        <v>901</v>
      </c>
      <c r="L452" s="4">
        <v>34470</v>
      </c>
      <c r="M452" s="7">
        <f t="shared" ca="1" si="7"/>
        <v>25.024657534246575</v>
      </c>
      <c r="N452" s="7" t="str">
        <f ca="1">IFERROR(INDEX({"18-25";"26-35";"36-45";"46-55";"55-65"},MATCH($M452,{0;25;35;45;55})),"")</f>
        <v>26-35</v>
      </c>
      <c r="O452" s="2" t="s">
        <v>21</v>
      </c>
      <c r="P452" s="2" t="s">
        <v>22</v>
      </c>
      <c r="Q452" s="8">
        <v>103</v>
      </c>
      <c r="R452" s="14" t="str">
        <f>IFERROR(INDEX(btob,MATCH(Q452,atoa,0)),"")</f>
        <v>CONSEILLER CLIENT. PART.</v>
      </c>
    </row>
    <row r="453" spans="1:18" s="1" customFormat="1" ht="8.25">
      <c r="A453" s="2" t="s">
        <v>14</v>
      </c>
      <c r="B453" s="23" t="str">
        <f>IFERROR(INDEX(cl!B:B,MATCH(D453,cl!A:A,0)),"")</f>
        <v>DOR</v>
      </c>
      <c r="C453" s="2"/>
      <c r="D453" s="8">
        <v>58000</v>
      </c>
      <c r="E453" s="2" t="s">
        <v>902</v>
      </c>
      <c r="F453" s="3">
        <v>1</v>
      </c>
      <c r="G453" s="3">
        <v>1</v>
      </c>
      <c r="H453" s="3">
        <v>0.89280000000000004</v>
      </c>
      <c r="I453" s="3">
        <v>0.89280000000000004</v>
      </c>
      <c r="J453" s="2" t="s">
        <v>42</v>
      </c>
      <c r="K453" s="2" t="s">
        <v>903</v>
      </c>
      <c r="L453" s="4">
        <v>28387</v>
      </c>
      <c r="M453" s="7">
        <f t="shared" ca="1" si="7"/>
        <v>41.69041095890411</v>
      </c>
      <c r="N453" s="7" t="str">
        <f ca="1">IFERROR(INDEX({"18-25";"26-35";"36-45";"46-55";"55-65"},MATCH($M453,{0;25;35;45;55})),"")</f>
        <v>36-45</v>
      </c>
      <c r="O453" s="2" t="s">
        <v>21</v>
      </c>
      <c r="P453" s="2" t="s">
        <v>22</v>
      </c>
      <c r="Q453" s="8">
        <v>105</v>
      </c>
      <c r="R453" s="14" t="str">
        <f>IFERROR(INDEX(btob,MATCH(Q453,atoa,0)),"")</f>
        <v>CHARGE CLIENTELE PART.1</v>
      </c>
    </row>
    <row r="454" spans="1:18" s="1" customFormat="1" ht="8.25">
      <c r="A454" s="2" t="s">
        <v>14</v>
      </c>
      <c r="B454" s="23" t="str">
        <f>IFERROR(INDEX(cl!B:B,MATCH(D454,cl!A:A,0)),"")</f>
        <v>DOR</v>
      </c>
      <c r="C454" s="2"/>
      <c r="D454" s="8">
        <v>58000</v>
      </c>
      <c r="E454" s="2" t="s">
        <v>904</v>
      </c>
      <c r="F454" s="3">
        <v>1</v>
      </c>
      <c r="G454" s="3">
        <v>1</v>
      </c>
      <c r="H454" s="3">
        <v>1</v>
      </c>
      <c r="I454" s="3">
        <v>1</v>
      </c>
      <c r="J454" s="2"/>
      <c r="K454" s="2" t="s">
        <v>905</v>
      </c>
      <c r="L454" s="4">
        <v>25325</v>
      </c>
      <c r="M454" s="7">
        <f t="shared" ca="1" si="7"/>
        <v>50.079452054794523</v>
      </c>
      <c r="N454" s="7" t="str">
        <f ca="1">IFERROR(INDEX({"18-25";"26-35";"36-45";"46-55";"55-65"},MATCH($M454,{0;25;35;45;55})),"")</f>
        <v>46-55</v>
      </c>
      <c r="O454" s="2" t="s">
        <v>17</v>
      </c>
      <c r="P454" s="2" t="s">
        <v>18</v>
      </c>
      <c r="Q454" s="8">
        <v>116</v>
      </c>
      <c r="R454" s="14" t="str">
        <f>IFERROR(INDEX(btob,MATCH(Q454,atoa,0)),"")</f>
        <v>CHARGE D'ANIMATION 3</v>
      </c>
    </row>
    <row r="455" spans="1:18" s="1" customFormat="1" ht="8.25">
      <c r="A455" s="2" t="s">
        <v>14</v>
      </c>
      <c r="B455" s="23" t="str">
        <f>IFERROR(INDEX(cl!B:B,MATCH(D455,cl!A:A,0)),"")</f>
        <v>DOR</v>
      </c>
      <c r="C455" s="2"/>
      <c r="D455" s="8">
        <v>58000</v>
      </c>
      <c r="E455" s="2" t="s">
        <v>906</v>
      </c>
      <c r="F455" s="3">
        <v>1</v>
      </c>
      <c r="G455" s="3">
        <v>1</v>
      </c>
      <c r="H455" s="3">
        <v>1</v>
      </c>
      <c r="I455" s="3">
        <v>1</v>
      </c>
      <c r="J455" s="2"/>
      <c r="K455" s="2" t="s">
        <v>907</v>
      </c>
      <c r="L455" s="4">
        <v>28965</v>
      </c>
      <c r="M455" s="7">
        <f t="shared" ca="1" si="7"/>
        <v>40.106849315068494</v>
      </c>
      <c r="N455" s="7" t="str">
        <f ca="1">IFERROR(INDEX({"18-25";"26-35";"36-45";"46-55";"55-65"},MATCH($M455,{0;25;35;45;55})),"")</f>
        <v>36-45</v>
      </c>
      <c r="O455" s="2" t="s">
        <v>17</v>
      </c>
      <c r="P455" s="2" t="s">
        <v>18</v>
      </c>
      <c r="Q455" s="8">
        <v>121</v>
      </c>
      <c r="R455" s="14" t="str">
        <f>IFERROR(INDEX(btob,MATCH(Q455,atoa,0)),"")</f>
        <v>DIRECTEUR DE CAISSE 4</v>
      </c>
    </row>
    <row r="456" spans="1:18" s="1" customFormat="1" ht="8.25">
      <c r="A456" s="2" t="s">
        <v>14</v>
      </c>
      <c r="B456" s="23" t="str">
        <f>IFERROR(INDEX(cl!B:B,MATCH(D456,cl!A:A,0)),"")</f>
        <v>DOR</v>
      </c>
      <c r="C456" s="2"/>
      <c r="D456" s="8">
        <v>58000</v>
      </c>
      <c r="E456" s="2" t="s">
        <v>908</v>
      </c>
      <c r="F456" s="3">
        <v>1</v>
      </c>
      <c r="G456" s="3">
        <v>1</v>
      </c>
      <c r="H456" s="3">
        <v>1</v>
      </c>
      <c r="I456" s="3">
        <v>1</v>
      </c>
      <c r="J456" s="2"/>
      <c r="K456" s="2" t="s">
        <v>909</v>
      </c>
      <c r="L456" s="4">
        <v>32039</v>
      </c>
      <c r="M456" s="7">
        <f t="shared" ca="1" si="7"/>
        <v>31.684931506849313</v>
      </c>
      <c r="N456" s="7" t="str">
        <f ca="1">IFERROR(INDEX({"18-25";"26-35";"36-45";"46-55";"55-65"},MATCH($M456,{0;25;35;45;55})),"")</f>
        <v>26-35</v>
      </c>
      <c r="O456" s="2" t="s">
        <v>17</v>
      </c>
      <c r="P456" s="2" t="s">
        <v>22</v>
      </c>
      <c r="Q456" s="8">
        <v>103</v>
      </c>
      <c r="R456" s="14" t="str">
        <f>IFERROR(INDEX(btob,MATCH(Q456,atoa,0)),"")</f>
        <v>CONSEILLER CLIENT. PART.</v>
      </c>
    </row>
    <row r="457" spans="1:18" s="1" customFormat="1" ht="8.25">
      <c r="A457" s="2" t="s">
        <v>14</v>
      </c>
      <c r="B457" s="23" t="str">
        <f>IFERROR(INDEX(cl!B:B,MATCH(D457,cl!A:A,0)),"")</f>
        <v>DOR</v>
      </c>
      <c r="C457" s="2"/>
      <c r="D457" s="8">
        <v>58000</v>
      </c>
      <c r="E457" s="2" t="s">
        <v>910</v>
      </c>
      <c r="F457" s="3">
        <v>0</v>
      </c>
      <c r="G457" s="3">
        <v>1</v>
      </c>
      <c r="H457" s="3">
        <v>0.48570000000000002</v>
      </c>
      <c r="I457" s="3">
        <v>0.48570000000000002</v>
      </c>
      <c r="J457" s="2" t="s">
        <v>272</v>
      </c>
      <c r="K457" s="2" t="s">
        <v>911</v>
      </c>
      <c r="L457" s="4">
        <v>26324</v>
      </c>
      <c r="M457" s="7">
        <f t="shared" ca="1" si="7"/>
        <v>47.342465753424655</v>
      </c>
      <c r="N457" s="7" t="str">
        <f ca="1">IFERROR(INDEX({"18-25";"26-35";"36-45";"46-55";"55-65"},MATCH($M457,{0;25;35;45;55})),"")</f>
        <v>46-55</v>
      </c>
      <c r="O457" s="2" t="s">
        <v>21</v>
      </c>
      <c r="P457" s="2" t="s">
        <v>22</v>
      </c>
      <c r="Q457" s="8">
        <v>105</v>
      </c>
      <c r="R457" s="14" t="str">
        <f>IFERROR(INDEX(btob,MATCH(Q457,atoa,0)),"")</f>
        <v>CHARGE CLIENTELE PART.1</v>
      </c>
    </row>
    <row r="458" spans="1:18" s="1" customFormat="1" ht="8.25">
      <c r="A458" s="2" t="s">
        <v>14</v>
      </c>
      <c r="B458" s="23" t="str">
        <f>IFERROR(INDEX(cl!B:B,MATCH(D458,cl!A:A,0)),"")</f>
        <v>DOR</v>
      </c>
      <c r="C458" s="2"/>
      <c r="D458" s="8">
        <v>58100</v>
      </c>
      <c r="E458" s="2" t="s">
        <v>912</v>
      </c>
      <c r="F458" s="3">
        <v>1</v>
      </c>
      <c r="G458" s="3">
        <v>1</v>
      </c>
      <c r="H458" s="3">
        <v>1</v>
      </c>
      <c r="I458" s="3">
        <v>1</v>
      </c>
      <c r="J458" s="2"/>
      <c r="K458" s="2" t="s">
        <v>913</v>
      </c>
      <c r="L458" s="4">
        <v>24427</v>
      </c>
      <c r="M458" s="7">
        <f t="shared" ca="1" si="7"/>
        <v>52.539726027397258</v>
      </c>
      <c r="N458" s="7" t="str">
        <f ca="1">IFERROR(INDEX({"18-25";"26-35";"36-45";"46-55";"55-65"},MATCH($M458,{0;25;35;45;55})),"")</f>
        <v>46-55</v>
      </c>
      <c r="O458" s="2" t="s">
        <v>17</v>
      </c>
      <c r="P458" s="2" t="s">
        <v>18</v>
      </c>
      <c r="Q458" s="8">
        <v>121</v>
      </c>
      <c r="R458" s="14" t="str">
        <f>IFERROR(INDEX(btob,MATCH(Q458,atoa,0)),"")</f>
        <v>DIRECTEUR DE CAISSE 4</v>
      </c>
    </row>
    <row r="459" spans="1:18" s="1" customFormat="1" ht="8.25">
      <c r="A459" s="2" t="s">
        <v>14</v>
      </c>
      <c r="B459" s="23" t="str">
        <f>IFERROR(INDEX(cl!B:B,MATCH(D459,cl!A:A,0)),"")</f>
        <v>DOR</v>
      </c>
      <c r="C459" s="2"/>
      <c r="D459" s="8">
        <v>58100</v>
      </c>
      <c r="E459" s="2" t="s">
        <v>914</v>
      </c>
      <c r="F459" s="3">
        <v>1</v>
      </c>
      <c r="G459" s="3">
        <v>1</v>
      </c>
      <c r="H459" s="3">
        <v>1</v>
      </c>
      <c r="I459" s="3">
        <v>1</v>
      </c>
      <c r="J459" s="2"/>
      <c r="K459" s="2" t="s">
        <v>915</v>
      </c>
      <c r="L459" s="4">
        <v>29244</v>
      </c>
      <c r="M459" s="7">
        <f t="shared" ca="1" si="7"/>
        <v>39.342465753424655</v>
      </c>
      <c r="N459" s="7" t="str">
        <f ca="1">IFERROR(INDEX({"18-25";"26-35";"36-45";"46-55";"55-65"},MATCH($M459,{0;25;35;45;55})),"")</f>
        <v>36-45</v>
      </c>
      <c r="O459" s="2" t="s">
        <v>21</v>
      </c>
      <c r="P459" s="2" t="s">
        <v>22</v>
      </c>
      <c r="Q459" s="8">
        <v>105</v>
      </c>
      <c r="R459" s="14" t="str">
        <f>IFERROR(INDEX(btob,MATCH(Q459,atoa,0)),"")</f>
        <v>CHARGE CLIENTELE PART.1</v>
      </c>
    </row>
    <row r="460" spans="1:18" s="1" customFormat="1" ht="8.25">
      <c r="A460" s="2" t="s">
        <v>14</v>
      </c>
      <c r="B460" s="23" t="str">
        <f>IFERROR(INDEX(cl!B:B,MATCH(D460,cl!A:A,0)),"")</f>
        <v>DOR</v>
      </c>
      <c r="C460" s="2"/>
      <c r="D460" s="8">
        <v>58100</v>
      </c>
      <c r="E460" s="2" t="s">
        <v>916</v>
      </c>
      <c r="F460" s="3">
        <v>1</v>
      </c>
      <c r="G460" s="3">
        <v>1</v>
      </c>
      <c r="H460" s="3">
        <v>1</v>
      </c>
      <c r="I460" s="3">
        <v>1</v>
      </c>
      <c r="J460" s="2"/>
      <c r="K460" s="2" t="s">
        <v>917</v>
      </c>
      <c r="L460" s="4">
        <v>27565</v>
      </c>
      <c r="M460" s="7">
        <f t="shared" ca="1" si="7"/>
        <v>43.942465753424656</v>
      </c>
      <c r="N460" s="7" t="str">
        <f ca="1">IFERROR(INDEX({"18-25";"26-35";"36-45";"46-55";"55-65"},MATCH($M460,{0;25;35;45;55})),"")</f>
        <v>36-45</v>
      </c>
      <c r="O460" s="2" t="s">
        <v>21</v>
      </c>
      <c r="P460" s="2" t="s">
        <v>22</v>
      </c>
      <c r="Q460" s="8">
        <v>105</v>
      </c>
      <c r="R460" s="14" t="str">
        <f>IFERROR(INDEX(btob,MATCH(Q460,atoa,0)),"")</f>
        <v>CHARGE CLIENTELE PART.1</v>
      </c>
    </row>
    <row r="461" spans="1:18" s="1" customFormat="1" ht="8.25">
      <c r="A461" s="2" t="s">
        <v>14</v>
      </c>
      <c r="B461" s="23" t="str">
        <f>IFERROR(INDEX(cl!B:B,MATCH(D461,cl!A:A,0)),"")</f>
        <v>DOR</v>
      </c>
      <c r="C461" s="2"/>
      <c r="D461" s="8">
        <v>58100</v>
      </c>
      <c r="E461" s="2" t="s">
        <v>918</v>
      </c>
      <c r="F461" s="3">
        <v>1</v>
      </c>
      <c r="G461" s="3">
        <v>0</v>
      </c>
      <c r="H461" s="3"/>
      <c r="I461" s="3"/>
      <c r="J461" s="2" t="s">
        <v>105</v>
      </c>
      <c r="K461" s="2"/>
      <c r="L461" s="4"/>
      <c r="M461" s="7" t="str">
        <f t="shared" si="7"/>
        <v/>
      </c>
      <c r="N461" s="7" t="str">
        <f>IFERROR(INDEX({"18-25";"26-35";"36-45";"46-55";"55-65"},MATCH($M461,{0;25;35;45;55})),"")</f>
        <v/>
      </c>
      <c r="O461" s="2"/>
      <c r="P461" s="2"/>
      <c r="Q461" s="12"/>
      <c r="R461" s="14" t="str">
        <f>IFERROR(INDEX(btob,MATCH(Q461,atoa,0)),"")</f>
        <v/>
      </c>
    </row>
    <row r="462" spans="1:18" s="1" customFormat="1" ht="8.25">
      <c r="A462" s="2" t="s">
        <v>14</v>
      </c>
      <c r="B462" s="23" t="str">
        <f>IFERROR(INDEX(cl!B:B,MATCH(D462,cl!A:A,0)),"")</f>
        <v>DOR</v>
      </c>
      <c r="C462" s="2"/>
      <c r="D462" s="8">
        <v>58100</v>
      </c>
      <c r="E462" s="2" t="s">
        <v>919</v>
      </c>
      <c r="F462" s="3">
        <v>1</v>
      </c>
      <c r="G462" s="3">
        <v>1</v>
      </c>
      <c r="H462" s="3">
        <v>1</v>
      </c>
      <c r="I462" s="3">
        <v>1</v>
      </c>
      <c r="J462" s="2"/>
      <c r="K462" s="2" t="s">
        <v>920</v>
      </c>
      <c r="L462" s="4">
        <v>29059</v>
      </c>
      <c r="M462" s="7">
        <f t="shared" ca="1" si="7"/>
        <v>39.849315068493148</v>
      </c>
      <c r="N462" s="7" t="str">
        <f ca="1">IFERROR(INDEX({"18-25";"26-35";"36-45";"46-55";"55-65"},MATCH($M462,{0;25;35;45;55})),"")</f>
        <v>36-45</v>
      </c>
      <c r="O462" s="2" t="s">
        <v>21</v>
      </c>
      <c r="P462" s="2" t="s">
        <v>22</v>
      </c>
      <c r="Q462" s="8">
        <v>105</v>
      </c>
      <c r="R462" s="14" t="str">
        <f>IFERROR(INDEX(btob,MATCH(Q462,atoa,0)),"")</f>
        <v>CHARGE CLIENTELE PART.1</v>
      </c>
    </row>
    <row r="463" spans="1:18" s="1" customFormat="1" ht="8.25">
      <c r="A463" s="2" t="s">
        <v>14</v>
      </c>
      <c r="B463" s="23" t="str">
        <f>IFERROR(INDEX(cl!B:B,MATCH(D463,cl!A:A,0)),"")</f>
        <v>DOR</v>
      </c>
      <c r="C463" s="2"/>
      <c r="D463" s="8">
        <v>58100</v>
      </c>
      <c r="E463" s="2" t="s">
        <v>921</v>
      </c>
      <c r="F463" s="3">
        <v>1</v>
      </c>
      <c r="G463" s="3">
        <v>1</v>
      </c>
      <c r="H463" s="3">
        <v>1</v>
      </c>
      <c r="I463" s="3">
        <v>1</v>
      </c>
      <c r="J463" s="2"/>
      <c r="K463" s="2" t="s">
        <v>922</v>
      </c>
      <c r="L463" s="4">
        <v>27494</v>
      </c>
      <c r="M463" s="7">
        <f t="shared" ca="1" si="7"/>
        <v>44.136986301369866</v>
      </c>
      <c r="N463" s="7" t="str">
        <f ca="1">IFERROR(INDEX({"18-25";"26-35";"36-45";"46-55";"55-65"},MATCH($M463,{0;25;35;45;55})),"")</f>
        <v>36-45</v>
      </c>
      <c r="O463" s="2" t="s">
        <v>17</v>
      </c>
      <c r="P463" s="2" t="s">
        <v>22</v>
      </c>
      <c r="Q463" s="8">
        <v>105</v>
      </c>
      <c r="R463" s="14" t="str">
        <f>IFERROR(INDEX(btob,MATCH(Q463,atoa,0)),"")</f>
        <v>CHARGE CLIENTELE PART.1</v>
      </c>
    </row>
    <row r="464" spans="1:18" s="1" customFormat="1" ht="8.25">
      <c r="A464" s="2" t="s">
        <v>14</v>
      </c>
      <c r="B464" s="23" t="str">
        <f>IFERROR(INDEX(cl!B:B,MATCH(D464,cl!A:A,0)),"")</f>
        <v>DOR</v>
      </c>
      <c r="C464" s="2"/>
      <c r="D464" s="8">
        <v>58100</v>
      </c>
      <c r="E464" s="2" t="s">
        <v>923</v>
      </c>
      <c r="F464" s="3">
        <v>1</v>
      </c>
      <c r="G464" s="3">
        <v>1</v>
      </c>
      <c r="H464" s="3">
        <v>1</v>
      </c>
      <c r="I464" s="3">
        <v>1</v>
      </c>
      <c r="J464" s="2"/>
      <c r="K464" s="2" t="s">
        <v>924</v>
      </c>
      <c r="L464" s="4">
        <v>22478</v>
      </c>
      <c r="M464" s="7">
        <f t="shared" ca="1" si="7"/>
        <v>57.87945205479452</v>
      </c>
      <c r="N464" s="7" t="str">
        <f ca="1">IFERROR(INDEX({"18-25";"26-35";"36-45";"46-55";"55-65"},MATCH($M464,{0;25;35;45;55})),"")</f>
        <v>55-65</v>
      </c>
      <c r="O464" s="2" t="s">
        <v>21</v>
      </c>
      <c r="P464" s="2" t="s">
        <v>22</v>
      </c>
      <c r="Q464" s="8">
        <v>165</v>
      </c>
      <c r="R464" s="14" t="str">
        <f>IFERROR(INDEX(btob,MATCH(Q464,atoa,0)),"")</f>
        <v>CHARGE CLIENTELE PART.2</v>
      </c>
    </row>
    <row r="465" spans="1:18" s="1" customFormat="1" ht="8.25">
      <c r="A465" s="2" t="s">
        <v>14</v>
      </c>
      <c r="B465" s="23" t="str">
        <f>IFERROR(INDEX(cl!B:B,MATCH(D465,cl!A:A,0)),"")</f>
        <v>DOR</v>
      </c>
      <c r="C465" s="2"/>
      <c r="D465" s="8">
        <v>58100</v>
      </c>
      <c r="E465" s="2" t="s">
        <v>925</v>
      </c>
      <c r="F465" s="3">
        <v>1</v>
      </c>
      <c r="G465" s="3">
        <v>1</v>
      </c>
      <c r="H465" s="3">
        <v>1</v>
      </c>
      <c r="I465" s="3">
        <v>1</v>
      </c>
      <c r="J465" s="2"/>
      <c r="K465" s="2" t="s">
        <v>926</v>
      </c>
      <c r="L465" s="4">
        <v>27506</v>
      </c>
      <c r="M465" s="7">
        <f t="shared" ca="1" si="7"/>
        <v>44.104109589041094</v>
      </c>
      <c r="N465" s="7" t="str">
        <f ca="1">IFERROR(INDEX({"18-25";"26-35";"36-45";"46-55";"55-65"},MATCH($M465,{0;25;35;45;55})),"")</f>
        <v>36-45</v>
      </c>
      <c r="O465" s="2" t="s">
        <v>21</v>
      </c>
      <c r="P465" s="2" t="s">
        <v>18</v>
      </c>
      <c r="Q465" s="8">
        <v>140</v>
      </c>
      <c r="R465" s="14" t="str">
        <f>IFERROR(INDEX(btob,MATCH(Q465,atoa,0)),"")</f>
        <v>RESPONSABLE DE BUREAU</v>
      </c>
    </row>
    <row r="466" spans="1:18" s="1" customFormat="1" ht="8.25">
      <c r="A466" s="2" t="s">
        <v>14</v>
      </c>
      <c r="B466" s="23" t="str">
        <f>IFERROR(INDEX(cl!B:B,MATCH(D466,cl!A:A,0)),"")</f>
        <v>DOR</v>
      </c>
      <c r="C466" s="2"/>
      <c r="D466" s="8">
        <v>58100</v>
      </c>
      <c r="E466" s="2" t="s">
        <v>927</v>
      </c>
      <c r="F466" s="3">
        <v>1</v>
      </c>
      <c r="G466" s="3">
        <v>1</v>
      </c>
      <c r="H466" s="3">
        <v>0.54990000000000006</v>
      </c>
      <c r="I466" s="3">
        <v>0.54990000000000006</v>
      </c>
      <c r="J466" s="2" t="s">
        <v>42</v>
      </c>
      <c r="K466" s="2" t="s">
        <v>928</v>
      </c>
      <c r="L466" s="4">
        <v>33074</v>
      </c>
      <c r="M466" s="7">
        <f t="shared" ca="1" si="7"/>
        <v>28.849315068493151</v>
      </c>
      <c r="N466" s="7" t="str">
        <f ca="1">IFERROR(INDEX({"18-25";"26-35";"36-45";"46-55";"55-65"},MATCH($M466,{0;25;35;45;55})),"")</f>
        <v>26-35</v>
      </c>
      <c r="O466" s="2" t="s">
        <v>21</v>
      </c>
      <c r="P466" s="2" t="s">
        <v>22</v>
      </c>
      <c r="Q466" s="8">
        <v>105</v>
      </c>
      <c r="R466" s="14" t="str">
        <f>IFERROR(INDEX(btob,MATCH(Q466,atoa,0)),"")</f>
        <v>CHARGE CLIENTELE PART.1</v>
      </c>
    </row>
    <row r="467" spans="1:18" s="1" customFormat="1" ht="8.25">
      <c r="A467" s="2" t="s">
        <v>14</v>
      </c>
      <c r="B467" s="23" t="str">
        <f>IFERROR(INDEX(cl!B:B,MATCH(D467,cl!A:A,0)),"")</f>
        <v>DOR</v>
      </c>
      <c r="C467" s="2"/>
      <c r="D467" s="8">
        <v>58100</v>
      </c>
      <c r="E467" s="2" t="s">
        <v>929</v>
      </c>
      <c r="F467" s="3">
        <v>1</v>
      </c>
      <c r="G467" s="3">
        <v>1</v>
      </c>
      <c r="H467" s="3">
        <v>1</v>
      </c>
      <c r="I467" s="3">
        <v>1</v>
      </c>
      <c r="J467" s="2"/>
      <c r="K467" s="2" t="s">
        <v>930</v>
      </c>
      <c r="L467" s="4">
        <v>30334</v>
      </c>
      <c r="M467" s="7">
        <f t="shared" ca="1" si="7"/>
        <v>36.356164383561641</v>
      </c>
      <c r="N467" s="7" t="str">
        <f ca="1">IFERROR(INDEX({"18-25";"26-35";"36-45";"46-55";"55-65"},MATCH($M467,{0;25;35;45;55})),"")</f>
        <v>36-45</v>
      </c>
      <c r="O467" s="2" t="s">
        <v>17</v>
      </c>
      <c r="P467" s="2" t="s">
        <v>18</v>
      </c>
      <c r="Q467" s="8">
        <v>180</v>
      </c>
      <c r="R467" s="14" t="str">
        <f>IFERROR(INDEX(btob,MATCH(Q467,atoa,0)),"")</f>
        <v>RESP.CLIENTELE PART.</v>
      </c>
    </row>
    <row r="468" spans="1:18" s="1" customFormat="1" ht="8.25">
      <c r="A468" s="2" t="s">
        <v>14</v>
      </c>
      <c r="B468" s="23" t="str">
        <f>IFERROR(INDEX(cl!B:B,MATCH(D468,cl!A:A,0)),"")</f>
        <v>DOR</v>
      </c>
      <c r="C468" s="2"/>
      <c r="D468" s="8">
        <v>58100</v>
      </c>
      <c r="E468" s="2" t="s">
        <v>931</v>
      </c>
      <c r="F468" s="3">
        <v>1</v>
      </c>
      <c r="G468" s="3">
        <v>1</v>
      </c>
      <c r="H468" s="3">
        <v>1</v>
      </c>
      <c r="I468" s="3">
        <v>1</v>
      </c>
      <c r="J468" s="2"/>
      <c r="K468" s="2" t="s">
        <v>932</v>
      </c>
      <c r="L468" s="4">
        <v>32751</v>
      </c>
      <c r="M468" s="7">
        <f t="shared" ca="1" si="7"/>
        <v>29.734246575342464</v>
      </c>
      <c r="N468" s="7" t="str">
        <f ca="1">IFERROR(INDEX({"18-25";"26-35";"36-45";"46-55";"55-65"},MATCH($M468,{0;25;35;45;55})),"")</f>
        <v>26-35</v>
      </c>
      <c r="O468" s="2" t="s">
        <v>21</v>
      </c>
      <c r="P468" s="2" t="s">
        <v>22</v>
      </c>
      <c r="Q468" s="8">
        <v>105</v>
      </c>
      <c r="R468" s="14" t="str">
        <f>IFERROR(INDEX(btob,MATCH(Q468,atoa,0)),"")</f>
        <v>CHARGE CLIENTELE PART.1</v>
      </c>
    </row>
    <row r="469" spans="1:18" s="1" customFormat="1" ht="8.25">
      <c r="A469" s="2" t="s">
        <v>14</v>
      </c>
      <c r="B469" s="23" t="str">
        <f>IFERROR(INDEX(cl!B:B,MATCH(D469,cl!A:A,0)),"")</f>
        <v>DOR</v>
      </c>
      <c r="C469" s="2"/>
      <c r="D469" s="8">
        <v>58100</v>
      </c>
      <c r="E469" s="2" t="s">
        <v>933</v>
      </c>
      <c r="F469" s="3">
        <v>1</v>
      </c>
      <c r="G469" s="3">
        <v>1</v>
      </c>
      <c r="H469" s="3">
        <v>1</v>
      </c>
      <c r="I469" s="3">
        <v>1</v>
      </c>
      <c r="J469" s="2"/>
      <c r="K469" s="2" t="s">
        <v>934</v>
      </c>
      <c r="L469" s="4">
        <v>28370</v>
      </c>
      <c r="M469" s="7">
        <f t="shared" ca="1" si="7"/>
        <v>41.736986301369861</v>
      </c>
      <c r="N469" s="7" t="str">
        <f ca="1">IFERROR(INDEX({"18-25";"26-35";"36-45";"46-55";"55-65"},MATCH($M469,{0;25;35;45;55})),"")</f>
        <v>36-45</v>
      </c>
      <c r="O469" s="2" t="s">
        <v>21</v>
      </c>
      <c r="P469" s="2" t="s">
        <v>18</v>
      </c>
      <c r="Q469" s="8">
        <v>116</v>
      </c>
      <c r="R469" s="14" t="str">
        <f>IFERROR(INDEX(btob,MATCH(Q469,atoa,0)),"")</f>
        <v>CHARGE D'ANIMATION 3</v>
      </c>
    </row>
    <row r="470" spans="1:18" s="1" customFormat="1" ht="8.25">
      <c r="A470" s="2" t="s">
        <v>14</v>
      </c>
      <c r="B470" s="23" t="str">
        <f>IFERROR(INDEX(cl!B:B,MATCH(D470,cl!A:A,0)),"")</f>
        <v>DOR</v>
      </c>
      <c r="C470" s="2"/>
      <c r="D470" s="8">
        <v>58200</v>
      </c>
      <c r="E470" s="2" t="s">
        <v>935</v>
      </c>
      <c r="F470" s="3">
        <v>1</v>
      </c>
      <c r="G470" s="3">
        <v>1</v>
      </c>
      <c r="H470" s="3">
        <v>1</v>
      </c>
      <c r="I470" s="3">
        <v>1</v>
      </c>
      <c r="J470" s="2"/>
      <c r="K470" s="2" t="s">
        <v>936</v>
      </c>
      <c r="L470" s="4">
        <v>31159</v>
      </c>
      <c r="M470" s="7">
        <f t="shared" ca="1" si="7"/>
        <v>34.095890410958901</v>
      </c>
      <c r="N470" s="7" t="str">
        <f ca="1">IFERROR(INDEX({"18-25";"26-35";"36-45";"46-55";"55-65"},MATCH($M470,{0;25;35;45;55})),"")</f>
        <v>26-35</v>
      </c>
      <c r="O470" s="2" t="s">
        <v>21</v>
      </c>
      <c r="P470" s="2" t="s">
        <v>22</v>
      </c>
      <c r="Q470" s="8">
        <v>103</v>
      </c>
      <c r="R470" s="14" t="str">
        <f>IFERROR(INDEX(btob,MATCH(Q470,atoa,0)),"")</f>
        <v>CONSEILLER CLIENT. PART.</v>
      </c>
    </row>
    <row r="471" spans="1:18" s="1" customFormat="1" ht="8.25">
      <c r="A471" s="2" t="s">
        <v>14</v>
      </c>
      <c r="B471" s="23" t="str">
        <f>IFERROR(INDEX(cl!B:B,MATCH(D471,cl!A:A,0)),"")</f>
        <v>DOR</v>
      </c>
      <c r="C471" s="2"/>
      <c r="D471" s="8">
        <v>58200</v>
      </c>
      <c r="E471" s="2" t="s">
        <v>937</v>
      </c>
      <c r="F471" s="3">
        <v>1</v>
      </c>
      <c r="G471" s="3">
        <v>1</v>
      </c>
      <c r="H471" s="3">
        <v>1</v>
      </c>
      <c r="I471" s="3">
        <v>1</v>
      </c>
      <c r="J471" s="2"/>
      <c r="K471" s="2" t="s">
        <v>938</v>
      </c>
      <c r="L471" s="4">
        <v>29132</v>
      </c>
      <c r="M471" s="7">
        <f t="shared" ca="1" si="7"/>
        <v>39.649315068493152</v>
      </c>
      <c r="N471" s="7" t="str">
        <f ca="1">IFERROR(INDEX({"18-25";"26-35";"36-45";"46-55";"55-65"},MATCH($M471,{0;25;35;45;55})),"")</f>
        <v>36-45</v>
      </c>
      <c r="O471" s="2" t="s">
        <v>21</v>
      </c>
      <c r="P471" s="2" t="s">
        <v>18</v>
      </c>
      <c r="Q471" s="8">
        <v>117</v>
      </c>
      <c r="R471" s="14" t="str">
        <f>IFERROR(INDEX(btob,MATCH(Q471,atoa,0)),"")</f>
        <v>DIRECTEUR DE CAISSE 2</v>
      </c>
    </row>
    <row r="472" spans="1:18" s="1" customFormat="1" ht="8.25">
      <c r="A472" s="2" t="s">
        <v>14</v>
      </c>
      <c r="B472" s="23" t="str">
        <f>IFERROR(INDEX(cl!B:B,MATCH(D472,cl!A:A,0)),"")</f>
        <v>DOR</v>
      </c>
      <c r="C472" s="2"/>
      <c r="D472" s="8">
        <v>58200</v>
      </c>
      <c r="E472" s="2" t="s">
        <v>939</v>
      </c>
      <c r="F472" s="3">
        <v>1</v>
      </c>
      <c r="G472" s="3">
        <v>1</v>
      </c>
      <c r="H472" s="3">
        <v>1</v>
      </c>
      <c r="I472" s="3">
        <v>1</v>
      </c>
      <c r="J472" s="2"/>
      <c r="K472" s="2" t="s">
        <v>940</v>
      </c>
      <c r="L472" s="4">
        <v>26349</v>
      </c>
      <c r="M472" s="7">
        <f t="shared" ca="1" si="7"/>
        <v>47.273972602739725</v>
      </c>
      <c r="N472" s="7" t="str">
        <f ca="1">IFERROR(INDEX({"18-25";"26-35";"36-45";"46-55";"55-65"},MATCH($M472,{0;25;35;45;55})),"")</f>
        <v>46-55</v>
      </c>
      <c r="O472" s="2" t="s">
        <v>21</v>
      </c>
      <c r="P472" s="2" t="s">
        <v>22</v>
      </c>
      <c r="Q472" s="8">
        <v>165</v>
      </c>
      <c r="R472" s="14" t="str">
        <f>IFERROR(INDEX(btob,MATCH(Q472,atoa,0)),"")</f>
        <v>CHARGE CLIENTELE PART.2</v>
      </c>
    </row>
    <row r="473" spans="1:18" s="1" customFormat="1" ht="8.25">
      <c r="A473" s="2" t="s">
        <v>14</v>
      </c>
      <c r="B473" s="23" t="str">
        <f>IFERROR(INDEX(cl!B:B,MATCH(D473,cl!A:A,0)),"")</f>
        <v>DOR</v>
      </c>
      <c r="C473" s="2"/>
      <c r="D473" s="8">
        <v>58200</v>
      </c>
      <c r="E473" s="2" t="s">
        <v>941</v>
      </c>
      <c r="F473" s="3">
        <v>1</v>
      </c>
      <c r="G473" s="3">
        <v>1</v>
      </c>
      <c r="H473" s="3">
        <v>1</v>
      </c>
      <c r="I473" s="3">
        <v>1</v>
      </c>
      <c r="J473" s="2"/>
      <c r="K473" s="2" t="s">
        <v>942</v>
      </c>
      <c r="L473" s="4">
        <v>31422</v>
      </c>
      <c r="M473" s="7">
        <f t="shared" ca="1" si="7"/>
        <v>33.375342465753427</v>
      </c>
      <c r="N473" s="7" t="str">
        <f ca="1">IFERROR(INDEX({"18-25";"26-35";"36-45";"46-55";"55-65"},MATCH($M473,{0;25;35;45;55})),"")</f>
        <v>26-35</v>
      </c>
      <c r="O473" s="2" t="s">
        <v>21</v>
      </c>
      <c r="P473" s="2" t="s">
        <v>22</v>
      </c>
      <c r="Q473" s="8">
        <v>165</v>
      </c>
      <c r="R473" s="14" t="str">
        <f>IFERROR(INDEX(btob,MATCH(Q473,atoa,0)),"")</f>
        <v>CHARGE CLIENTELE PART.2</v>
      </c>
    </row>
    <row r="474" spans="1:18" s="1" customFormat="1" ht="8.25">
      <c r="A474" s="2" t="s">
        <v>14</v>
      </c>
      <c r="B474" s="23" t="str">
        <f>IFERROR(INDEX(cl!B:B,MATCH(D474,cl!A:A,0)),"")</f>
        <v>DOR</v>
      </c>
      <c r="C474" s="2"/>
      <c r="D474" s="8">
        <v>58200</v>
      </c>
      <c r="E474" s="2" t="s">
        <v>943</v>
      </c>
      <c r="F474" s="3">
        <v>1</v>
      </c>
      <c r="G474" s="3">
        <v>1</v>
      </c>
      <c r="H474" s="3">
        <v>1</v>
      </c>
      <c r="I474" s="3">
        <v>1</v>
      </c>
      <c r="J474" s="2"/>
      <c r="K474" s="2" t="s">
        <v>944</v>
      </c>
      <c r="L474" s="4">
        <v>24630</v>
      </c>
      <c r="M474" s="7">
        <f t="shared" ca="1" si="7"/>
        <v>51.983561643835614</v>
      </c>
      <c r="N474" s="7" t="str">
        <f ca="1">IFERROR(INDEX({"18-25";"26-35";"36-45";"46-55";"55-65"},MATCH($M474,{0;25;35;45;55})),"")</f>
        <v>46-55</v>
      </c>
      <c r="O474" s="2" t="s">
        <v>21</v>
      </c>
      <c r="P474" s="2" t="s">
        <v>18</v>
      </c>
      <c r="Q474" s="8">
        <v>180</v>
      </c>
      <c r="R474" s="14" t="str">
        <f>IFERROR(INDEX(btob,MATCH(Q474,atoa,0)),"")</f>
        <v>RESP.CLIENTELE PART.</v>
      </c>
    </row>
    <row r="475" spans="1:18" s="1" customFormat="1" ht="8.25">
      <c r="A475" s="2" t="s">
        <v>14</v>
      </c>
      <c r="B475" s="23" t="str">
        <f>IFERROR(INDEX(cl!B:B,MATCH(D475,cl!A:A,0)),"")</f>
        <v>DOR</v>
      </c>
      <c r="C475" s="2"/>
      <c r="D475" s="8">
        <v>58200</v>
      </c>
      <c r="E475" s="2" t="s">
        <v>945</v>
      </c>
      <c r="F475" s="3">
        <v>1</v>
      </c>
      <c r="G475" s="3">
        <v>1</v>
      </c>
      <c r="H475" s="3">
        <v>1</v>
      </c>
      <c r="I475" s="3">
        <v>1</v>
      </c>
      <c r="J475" s="2"/>
      <c r="K475" s="2" t="s">
        <v>946</v>
      </c>
      <c r="L475" s="4">
        <v>33088</v>
      </c>
      <c r="M475" s="7">
        <f t="shared" ca="1" si="7"/>
        <v>28.81095890410959</v>
      </c>
      <c r="N475" s="7" t="str">
        <f ca="1">IFERROR(INDEX({"18-25";"26-35";"36-45";"46-55";"55-65"},MATCH($M475,{0;25;35;45;55})),"")</f>
        <v>26-35</v>
      </c>
      <c r="O475" s="2" t="s">
        <v>21</v>
      </c>
      <c r="P475" s="2" t="s">
        <v>22</v>
      </c>
      <c r="Q475" s="8">
        <v>165</v>
      </c>
      <c r="R475" s="14" t="str">
        <f>IFERROR(INDEX(btob,MATCH(Q475,atoa,0)),"")</f>
        <v>CHARGE CLIENTELE PART.2</v>
      </c>
    </row>
    <row r="476" spans="1:18" s="1" customFormat="1" ht="8.25">
      <c r="A476" s="2" t="s">
        <v>14</v>
      </c>
      <c r="B476" s="23" t="str">
        <f>IFERROR(INDEX(cl!B:B,MATCH(D476,cl!A:A,0)),"")</f>
        <v>DOR</v>
      </c>
      <c r="C476" s="2"/>
      <c r="D476" s="8">
        <v>58200</v>
      </c>
      <c r="E476" s="2" t="s">
        <v>947</v>
      </c>
      <c r="F476" s="3">
        <v>1</v>
      </c>
      <c r="G476" s="3">
        <v>1</v>
      </c>
      <c r="H476" s="3">
        <v>1</v>
      </c>
      <c r="I476" s="3">
        <v>1</v>
      </c>
      <c r="J476" s="2"/>
      <c r="K476" s="2" t="s">
        <v>948</v>
      </c>
      <c r="L476" s="4">
        <v>26855</v>
      </c>
      <c r="M476" s="7">
        <f t="shared" ca="1" si="7"/>
        <v>45.887671232876713</v>
      </c>
      <c r="N476" s="7" t="str">
        <f ca="1">IFERROR(INDEX({"18-25";"26-35";"36-45";"46-55";"55-65"},MATCH($M476,{0;25;35;45;55})),"")</f>
        <v>46-55</v>
      </c>
      <c r="O476" s="2" t="s">
        <v>21</v>
      </c>
      <c r="P476" s="2" t="s">
        <v>22</v>
      </c>
      <c r="Q476" s="8">
        <v>105</v>
      </c>
      <c r="R476" s="14" t="str">
        <f>IFERROR(INDEX(btob,MATCH(Q476,atoa,0)),"")</f>
        <v>CHARGE CLIENTELE PART.1</v>
      </c>
    </row>
    <row r="477" spans="1:18" s="1" customFormat="1" ht="8.25">
      <c r="A477" s="2" t="s">
        <v>14</v>
      </c>
      <c r="B477" s="23" t="str">
        <f>IFERROR(INDEX(cl!B:B,MATCH(D477,cl!A:A,0)),"")</f>
        <v>DOR</v>
      </c>
      <c r="C477" s="2"/>
      <c r="D477" s="8">
        <v>58200</v>
      </c>
      <c r="E477" s="2" t="s">
        <v>949</v>
      </c>
      <c r="F477" s="3">
        <v>0</v>
      </c>
      <c r="G477" s="3">
        <v>1</v>
      </c>
      <c r="H477" s="3">
        <v>1</v>
      </c>
      <c r="I477" s="3">
        <v>1</v>
      </c>
      <c r="J477" s="2" t="s">
        <v>272</v>
      </c>
      <c r="K477" s="2" t="s">
        <v>950</v>
      </c>
      <c r="L477" s="4">
        <v>21263</v>
      </c>
      <c r="M477" s="7">
        <f t="shared" ca="1" si="7"/>
        <v>61.208219178082189</v>
      </c>
      <c r="N477" s="7" t="str">
        <f ca="1">IFERROR(INDEX({"18-25";"26-35";"36-45";"46-55";"55-65"},MATCH($M477,{0;25;35;45;55})),"")</f>
        <v>55-65</v>
      </c>
      <c r="O477" s="2" t="s">
        <v>21</v>
      </c>
      <c r="P477" s="2" t="s">
        <v>22</v>
      </c>
      <c r="Q477" s="8">
        <v>103</v>
      </c>
      <c r="R477" s="14" t="str">
        <f>IFERROR(INDEX(btob,MATCH(Q477,atoa,0)),"")</f>
        <v>CONSEILLER CLIENT. PART.</v>
      </c>
    </row>
    <row r="478" spans="1:18" s="1" customFormat="1" ht="8.25">
      <c r="A478" s="2" t="s">
        <v>14</v>
      </c>
      <c r="B478" s="23" t="str">
        <f>IFERROR(INDEX(cl!B:B,MATCH(D478,cl!A:A,0)),"")</f>
        <v>DOR</v>
      </c>
      <c r="C478" s="2"/>
      <c r="D478" s="8">
        <v>58300</v>
      </c>
      <c r="E478" s="2" t="s">
        <v>951</v>
      </c>
      <c r="F478" s="3">
        <v>1</v>
      </c>
      <c r="G478" s="3">
        <v>1</v>
      </c>
      <c r="H478" s="3">
        <v>1</v>
      </c>
      <c r="I478" s="3">
        <v>1</v>
      </c>
      <c r="J478" s="2"/>
      <c r="K478" s="2" t="s">
        <v>952</v>
      </c>
      <c r="L478" s="4">
        <v>32900</v>
      </c>
      <c r="M478" s="7">
        <f t="shared" ca="1" si="7"/>
        <v>29.326027397260273</v>
      </c>
      <c r="N478" s="7" t="str">
        <f ca="1">IFERROR(INDEX({"18-25";"26-35";"36-45";"46-55";"55-65"},MATCH($M478,{0;25;35;45;55})),"")</f>
        <v>26-35</v>
      </c>
      <c r="O478" s="2" t="s">
        <v>21</v>
      </c>
      <c r="P478" s="2" t="s">
        <v>22</v>
      </c>
      <c r="Q478" s="8">
        <v>103</v>
      </c>
      <c r="R478" s="14" t="str">
        <f>IFERROR(INDEX(btob,MATCH(Q478,atoa,0)),"")</f>
        <v>CONSEILLER CLIENT. PART.</v>
      </c>
    </row>
    <row r="479" spans="1:18" s="1" customFormat="1" ht="8.25">
      <c r="A479" s="2" t="s">
        <v>14</v>
      </c>
      <c r="B479" s="23" t="str">
        <f>IFERROR(INDEX(cl!B:B,MATCH(D479,cl!A:A,0)),"")</f>
        <v>DOR</v>
      </c>
      <c r="C479" s="2"/>
      <c r="D479" s="8">
        <v>58300</v>
      </c>
      <c r="E479" s="2" t="s">
        <v>953</v>
      </c>
      <c r="F479" s="3">
        <v>1</v>
      </c>
      <c r="G479" s="3">
        <v>1</v>
      </c>
      <c r="H479" s="3">
        <v>1</v>
      </c>
      <c r="I479" s="3">
        <v>1</v>
      </c>
      <c r="J479" s="2"/>
      <c r="K479" s="2" t="s">
        <v>954</v>
      </c>
      <c r="L479" s="4">
        <v>29332</v>
      </c>
      <c r="M479" s="7">
        <f t="shared" ca="1" si="7"/>
        <v>39.101369863013701</v>
      </c>
      <c r="N479" s="7" t="str">
        <f ca="1">IFERROR(INDEX({"18-25";"26-35";"36-45";"46-55";"55-65"},MATCH($M479,{0;25;35;45;55})),"")</f>
        <v>36-45</v>
      </c>
      <c r="O479" s="2" t="s">
        <v>17</v>
      </c>
      <c r="P479" s="2" t="s">
        <v>18</v>
      </c>
      <c r="Q479" s="8">
        <v>112</v>
      </c>
      <c r="R479" s="14" t="str">
        <f>IFERROR(INDEX(btob,MATCH(Q479,atoa,0)),"")</f>
        <v>CHARGE D'ANIMATION 2</v>
      </c>
    </row>
    <row r="480" spans="1:18" s="1" customFormat="1" ht="8.25">
      <c r="A480" s="2" t="s">
        <v>14</v>
      </c>
      <c r="B480" s="23" t="str">
        <f>IFERROR(INDEX(cl!B:B,MATCH(D480,cl!A:A,0)),"")</f>
        <v>DOR</v>
      </c>
      <c r="C480" s="2"/>
      <c r="D480" s="8">
        <v>58300</v>
      </c>
      <c r="E480" s="2" t="s">
        <v>955</v>
      </c>
      <c r="F480" s="3">
        <v>1</v>
      </c>
      <c r="G480" s="3">
        <v>1</v>
      </c>
      <c r="H480" s="3">
        <v>1</v>
      </c>
      <c r="I480" s="3">
        <v>1</v>
      </c>
      <c r="J480" s="2"/>
      <c r="K480" s="2" t="s">
        <v>956</v>
      </c>
      <c r="L480" s="4">
        <v>32126</v>
      </c>
      <c r="M480" s="7">
        <f t="shared" ca="1" si="7"/>
        <v>31.446575342465753</v>
      </c>
      <c r="N480" s="7" t="str">
        <f ca="1">IFERROR(INDEX({"18-25";"26-35";"36-45";"46-55";"55-65"},MATCH($M480,{0;25;35;45;55})),"")</f>
        <v>26-35</v>
      </c>
      <c r="O480" s="2" t="s">
        <v>17</v>
      </c>
      <c r="P480" s="2" t="s">
        <v>22</v>
      </c>
      <c r="Q480" s="8">
        <v>103</v>
      </c>
      <c r="R480" s="14" t="str">
        <f>IFERROR(INDEX(btob,MATCH(Q480,atoa,0)),"")</f>
        <v>CONSEILLER CLIENT. PART.</v>
      </c>
    </row>
    <row r="481" spans="1:18" s="1" customFormat="1" ht="8.25">
      <c r="A481" s="2" t="s">
        <v>14</v>
      </c>
      <c r="B481" s="23" t="str">
        <f>IFERROR(INDEX(cl!B:B,MATCH(D481,cl!A:A,0)),"")</f>
        <v>DOR</v>
      </c>
      <c r="C481" s="2"/>
      <c r="D481" s="8">
        <v>58300</v>
      </c>
      <c r="E481" s="2" t="s">
        <v>957</v>
      </c>
      <c r="F481" s="3">
        <v>1</v>
      </c>
      <c r="G481" s="3">
        <v>1</v>
      </c>
      <c r="H481" s="3">
        <v>0.69279999999999997</v>
      </c>
      <c r="I481" s="3">
        <v>0.69279999999999997</v>
      </c>
      <c r="J481" s="2" t="s">
        <v>42</v>
      </c>
      <c r="K481" s="2" t="s">
        <v>958</v>
      </c>
      <c r="L481" s="4">
        <v>32987</v>
      </c>
      <c r="M481" s="7">
        <f t="shared" ca="1" si="7"/>
        <v>29.087671232876712</v>
      </c>
      <c r="N481" s="7" t="str">
        <f ca="1">IFERROR(INDEX({"18-25";"26-35";"36-45";"46-55";"55-65"},MATCH($M481,{0;25;35;45;55})),"")</f>
        <v>26-35</v>
      </c>
      <c r="O481" s="2" t="s">
        <v>21</v>
      </c>
      <c r="P481" s="2" t="s">
        <v>22</v>
      </c>
      <c r="Q481" s="8">
        <v>103</v>
      </c>
      <c r="R481" s="14" t="str">
        <f>IFERROR(INDEX(btob,MATCH(Q481,atoa,0)),"")</f>
        <v>CONSEILLER CLIENT. PART.</v>
      </c>
    </row>
    <row r="482" spans="1:18" s="1" customFormat="1" ht="8.25">
      <c r="A482" s="2" t="s">
        <v>14</v>
      </c>
      <c r="B482" s="23" t="str">
        <f>IFERROR(INDEX(cl!B:B,MATCH(D482,cl!A:A,0)),"")</f>
        <v>DOR</v>
      </c>
      <c r="C482" s="2"/>
      <c r="D482" s="8">
        <v>58300</v>
      </c>
      <c r="E482" s="2" t="s">
        <v>959</v>
      </c>
      <c r="F482" s="3">
        <v>1</v>
      </c>
      <c r="G482" s="3">
        <v>1</v>
      </c>
      <c r="H482" s="3">
        <v>1</v>
      </c>
      <c r="I482" s="3">
        <v>1</v>
      </c>
      <c r="J482" s="2"/>
      <c r="K482" s="2" t="s">
        <v>960</v>
      </c>
      <c r="L482" s="4">
        <v>27949</v>
      </c>
      <c r="M482" s="7">
        <f t="shared" ca="1" si="7"/>
        <v>42.890410958904113</v>
      </c>
      <c r="N482" s="7" t="str">
        <f ca="1">IFERROR(INDEX({"18-25";"26-35";"36-45";"46-55";"55-65"},MATCH($M482,{0;25;35;45;55})),"")</f>
        <v>36-45</v>
      </c>
      <c r="O482" s="2" t="s">
        <v>21</v>
      </c>
      <c r="P482" s="2" t="s">
        <v>22</v>
      </c>
      <c r="Q482" s="8">
        <v>103</v>
      </c>
      <c r="R482" s="14" t="str">
        <f>IFERROR(INDEX(btob,MATCH(Q482,atoa,0)),"")</f>
        <v>CONSEILLER CLIENT. PART.</v>
      </c>
    </row>
    <row r="483" spans="1:18" s="1" customFormat="1" ht="8.25">
      <c r="A483" s="2" t="s">
        <v>14</v>
      </c>
      <c r="B483" s="23" t="str">
        <f>IFERROR(INDEX(cl!B:B,MATCH(D483,cl!A:A,0)),"")</f>
        <v>DOR</v>
      </c>
      <c r="C483" s="2"/>
      <c r="D483" s="8">
        <v>58300</v>
      </c>
      <c r="E483" s="2" t="s">
        <v>961</v>
      </c>
      <c r="F483" s="3">
        <v>1</v>
      </c>
      <c r="G483" s="3">
        <v>1</v>
      </c>
      <c r="H483" s="3">
        <v>1</v>
      </c>
      <c r="I483" s="3">
        <v>1</v>
      </c>
      <c r="J483" s="2"/>
      <c r="K483" s="2" t="s">
        <v>962</v>
      </c>
      <c r="L483" s="4">
        <v>27718</v>
      </c>
      <c r="M483" s="7">
        <f t="shared" ca="1" si="7"/>
        <v>43.523287671232879</v>
      </c>
      <c r="N483" s="7" t="str">
        <f ca="1">IFERROR(INDEX({"18-25";"26-35";"36-45";"46-55";"55-65"},MATCH($M483,{0;25;35;45;55})),"")</f>
        <v>36-45</v>
      </c>
      <c r="O483" s="2" t="s">
        <v>21</v>
      </c>
      <c r="P483" s="2" t="s">
        <v>18</v>
      </c>
      <c r="Q483" s="8">
        <v>117</v>
      </c>
      <c r="R483" s="14" t="str">
        <f>IFERROR(INDEX(btob,MATCH(Q483,atoa,0)),"")</f>
        <v>DIRECTEUR DE CAISSE 2</v>
      </c>
    </row>
    <row r="484" spans="1:18" s="1" customFormat="1" ht="8.25">
      <c r="A484" s="2" t="s">
        <v>14</v>
      </c>
      <c r="B484" s="23" t="str">
        <f>IFERROR(INDEX(cl!B:B,MATCH(D484,cl!A:A,0)),"")</f>
        <v>DOR</v>
      </c>
      <c r="C484" s="2"/>
      <c r="D484" s="8">
        <v>58400</v>
      </c>
      <c r="E484" s="2" t="s">
        <v>963</v>
      </c>
      <c r="F484" s="3">
        <v>1</v>
      </c>
      <c r="G484" s="3">
        <v>1</v>
      </c>
      <c r="H484" s="3">
        <v>1</v>
      </c>
      <c r="I484" s="3">
        <v>1</v>
      </c>
      <c r="J484" s="2"/>
      <c r="K484" s="2" t="s">
        <v>964</v>
      </c>
      <c r="L484" s="4">
        <v>23252</v>
      </c>
      <c r="M484" s="7">
        <f t="shared" ca="1" si="7"/>
        <v>55.758904109589039</v>
      </c>
      <c r="N484" s="7" t="str">
        <f ca="1">IFERROR(INDEX({"18-25";"26-35";"36-45";"46-55";"55-65"},MATCH($M484,{0;25;35;45;55})),"")</f>
        <v>55-65</v>
      </c>
      <c r="O484" s="2" t="s">
        <v>17</v>
      </c>
      <c r="P484" s="2" t="s">
        <v>18</v>
      </c>
      <c r="Q484" s="8">
        <v>117</v>
      </c>
      <c r="R484" s="14" t="str">
        <f>IFERROR(INDEX(btob,MATCH(Q484,atoa,0)),"")</f>
        <v>DIRECTEUR DE CAISSE 2</v>
      </c>
    </row>
    <row r="485" spans="1:18" s="1" customFormat="1" ht="8.25">
      <c r="A485" s="2" t="s">
        <v>14</v>
      </c>
      <c r="B485" s="23" t="str">
        <f>IFERROR(INDEX(cl!B:B,MATCH(D485,cl!A:A,0)),"")</f>
        <v>DOR</v>
      </c>
      <c r="C485" s="2"/>
      <c r="D485" s="8">
        <v>58400</v>
      </c>
      <c r="E485" s="2" t="s">
        <v>965</v>
      </c>
      <c r="F485" s="3">
        <v>1</v>
      </c>
      <c r="G485" s="3">
        <v>1</v>
      </c>
      <c r="H485" s="3">
        <v>1</v>
      </c>
      <c r="I485" s="3">
        <v>1</v>
      </c>
      <c r="J485" s="2"/>
      <c r="K485" s="2" t="s">
        <v>966</v>
      </c>
      <c r="L485" s="4">
        <v>31115</v>
      </c>
      <c r="M485" s="7">
        <f t="shared" ca="1" si="7"/>
        <v>34.216438356164382</v>
      </c>
      <c r="N485" s="7" t="str">
        <f ca="1">IFERROR(INDEX({"18-25";"26-35";"36-45";"46-55";"55-65"},MATCH($M485,{0;25;35;45;55})),"")</f>
        <v>26-35</v>
      </c>
      <c r="O485" s="2" t="s">
        <v>17</v>
      </c>
      <c r="P485" s="2" t="s">
        <v>22</v>
      </c>
      <c r="Q485" s="8">
        <v>105</v>
      </c>
      <c r="R485" s="14" t="str">
        <f>IFERROR(INDEX(btob,MATCH(Q485,atoa,0)),"")</f>
        <v>CHARGE CLIENTELE PART.1</v>
      </c>
    </row>
    <row r="486" spans="1:18" s="1" customFormat="1" ht="8.25">
      <c r="A486" s="2" t="s">
        <v>14</v>
      </c>
      <c r="B486" s="23" t="str">
        <f>IFERROR(INDEX(cl!B:B,MATCH(D486,cl!A:A,0)),"")</f>
        <v>DOR</v>
      </c>
      <c r="C486" s="2"/>
      <c r="D486" s="8">
        <v>58400</v>
      </c>
      <c r="E486" s="2" t="s">
        <v>967</v>
      </c>
      <c r="F486" s="3">
        <v>1</v>
      </c>
      <c r="G486" s="3">
        <v>1</v>
      </c>
      <c r="H486" s="3">
        <v>1</v>
      </c>
      <c r="I486" s="3">
        <v>1</v>
      </c>
      <c r="J486" s="2"/>
      <c r="K486" s="2" t="s">
        <v>968</v>
      </c>
      <c r="L486" s="4">
        <v>21348</v>
      </c>
      <c r="M486" s="7">
        <f t="shared" ca="1" si="7"/>
        <v>60.975342465753428</v>
      </c>
      <c r="N486" s="7" t="str">
        <f ca="1">IFERROR(INDEX({"18-25";"26-35";"36-45";"46-55";"55-65"},MATCH($M486,{0;25;35;45;55})),"")</f>
        <v>55-65</v>
      </c>
      <c r="O486" s="2" t="s">
        <v>17</v>
      </c>
      <c r="P486" s="2" t="s">
        <v>18</v>
      </c>
      <c r="Q486" s="8">
        <v>180</v>
      </c>
      <c r="R486" s="14" t="str">
        <f>IFERROR(INDEX(btob,MATCH(Q486,atoa,0)),"")</f>
        <v>RESP.CLIENTELE PART.</v>
      </c>
    </row>
    <row r="487" spans="1:18" s="1" customFormat="1" ht="8.25">
      <c r="A487" s="2" t="s">
        <v>14</v>
      </c>
      <c r="B487" s="23" t="str">
        <f>IFERROR(INDEX(cl!B:B,MATCH(D487,cl!A:A,0)),"")</f>
        <v>DOR</v>
      </c>
      <c r="C487" s="2"/>
      <c r="D487" s="8">
        <v>58400</v>
      </c>
      <c r="E487" s="2" t="s">
        <v>969</v>
      </c>
      <c r="F487" s="3">
        <v>1</v>
      </c>
      <c r="G487" s="3">
        <v>1</v>
      </c>
      <c r="H487" s="3">
        <v>1</v>
      </c>
      <c r="I487" s="3">
        <v>1</v>
      </c>
      <c r="J487" s="2"/>
      <c r="K487" s="2" t="s">
        <v>970</v>
      </c>
      <c r="L487" s="4">
        <v>32189</v>
      </c>
      <c r="M487" s="7">
        <f t="shared" ca="1" si="7"/>
        <v>31.273972602739725</v>
      </c>
      <c r="N487" s="7" t="str">
        <f ca="1">IFERROR(INDEX({"18-25";"26-35";"36-45";"46-55";"55-65"},MATCH($M487,{0;25;35;45;55})),"")</f>
        <v>26-35</v>
      </c>
      <c r="O487" s="2" t="s">
        <v>21</v>
      </c>
      <c r="P487" s="2" t="s">
        <v>22</v>
      </c>
      <c r="Q487" s="8">
        <v>103</v>
      </c>
      <c r="R487" s="14" t="str">
        <f>IFERROR(INDEX(btob,MATCH(Q487,atoa,0)),"")</f>
        <v>CONSEILLER CLIENT. PART.</v>
      </c>
    </row>
    <row r="488" spans="1:18" s="1" customFormat="1" ht="8.25">
      <c r="A488" s="2" t="s">
        <v>14</v>
      </c>
      <c r="B488" s="23" t="str">
        <f>IFERROR(INDEX(cl!B:B,MATCH(D488,cl!A:A,0)),"")</f>
        <v>DOR</v>
      </c>
      <c r="C488" s="2"/>
      <c r="D488" s="8">
        <v>58500</v>
      </c>
      <c r="E488" s="2" t="s">
        <v>971</v>
      </c>
      <c r="F488" s="3">
        <v>1</v>
      </c>
      <c r="G488" s="3">
        <v>1</v>
      </c>
      <c r="H488" s="3">
        <v>1</v>
      </c>
      <c r="I488" s="3">
        <v>1</v>
      </c>
      <c r="J488" s="2"/>
      <c r="K488" s="2" t="s">
        <v>972</v>
      </c>
      <c r="L488" s="4">
        <v>25269</v>
      </c>
      <c r="M488" s="7">
        <f t="shared" ca="1" si="7"/>
        <v>50.232876712328768</v>
      </c>
      <c r="N488" s="7" t="str">
        <f ca="1">IFERROR(INDEX({"18-25";"26-35";"36-45";"46-55";"55-65"},MATCH($M488,{0;25;35;45;55})),"")</f>
        <v>46-55</v>
      </c>
      <c r="O488" s="2" t="s">
        <v>21</v>
      </c>
      <c r="P488" s="2" t="s">
        <v>22</v>
      </c>
      <c r="Q488" s="8">
        <v>105</v>
      </c>
      <c r="R488" s="14" t="str">
        <f>IFERROR(INDEX(btob,MATCH(Q488,atoa,0)),"")</f>
        <v>CHARGE CLIENTELE PART.1</v>
      </c>
    </row>
    <row r="489" spans="1:18" s="1" customFormat="1" ht="8.25">
      <c r="A489" s="2" t="s">
        <v>14</v>
      </c>
      <c r="B489" s="23" t="str">
        <f>IFERROR(INDEX(cl!B:B,MATCH(D489,cl!A:A,0)),"")</f>
        <v>DOR</v>
      </c>
      <c r="C489" s="2"/>
      <c r="D489" s="8">
        <v>58500</v>
      </c>
      <c r="E489" s="2" t="s">
        <v>973</v>
      </c>
      <c r="F489" s="3">
        <v>1</v>
      </c>
      <c r="G489" s="3">
        <v>1</v>
      </c>
      <c r="H489" s="3">
        <v>1</v>
      </c>
      <c r="I489" s="3">
        <v>1</v>
      </c>
      <c r="J489" s="2"/>
      <c r="K489" s="2" t="s">
        <v>974</v>
      </c>
      <c r="L489" s="4">
        <v>32842</v>
      </c>
      <c r="M489" s="7">
        <f t="shared" ca="1" si="7"/>
        <v>29.484931506849314</v>
      </c>
      <c r="N489" s="7" t="str">
        <f ca="1">IFERROR(INDEX({"18-25";"26-35";"36-45";"46-55";"55-65"},MATCH($M489,{0;25;35;45;55})),"")</f>
        <v>26-35</v>
      </c>
      <c r="O489" s="2" t="s">
        <v>21</v>
      </c>
      <c r="P489" s="2" t="s">
        <v>22</v>
      </c>
      <c r="Q489" s="8">
        <v>103</v>
      </c>
      <c r="R489" s="14" t="str">
        <f>IFERROR(INDEX(btob,MATCH(Q489,atoa,0)),"")</f>
        <v>CONSEILLER CLIENT. PART.</v>
      </c>
    </row>
    <row r="490" spans="1:18" s="1" customFormat="1" ht="8.25">
      <c r="A490" s="2" t="s">
        <v>14</v>
      </c>
      <c r="B490" s="23" t="str">
        <f>IFERROR(INDEX(cl!B:B,MATCH(D490,cl!A:A,0)),"")</f>
        <v>DOR</v>
      </c>
      <c r="C490" s="2"/>
      <c r="D490" s="8">
        <v>58500</v>
      </c>
      <c r="E490" s="2" t="s">
        <v>975</v>
      </c>
      <c r="F490" s="3">
        <v>1</v>
      </c>
      <c r="G490" s="3">
        <v>1</v>
      </c>
      <c r="H490" s="3">
        <v>1</v>
      </c>
      <c r="I490" s="3">
        <v>1</v>
      </c>
      <c r="J490" s="2"/>
      <c r="K490" s="2" t="s">
        <v>976</v>
      </c>
      <c r="L490" s="4">
        <v>27860</v>
      </c>
      <c r="M490" s="7">
        <f t="shared" ca="1" si="7"/>
        <v>43.134246575342466</v>
      </c>
      <c r="N490" s="7" t="str">
        <f ca="1">IFERROR(INDEX({"18-25";"26-35";"36-45";"46-55";"55-65"},MATCH($M490,{0;25;35;45;55})),"")</f>
        <v>36-45</v>
      </c>
      <c r="O490" s="2" t="s">
        <v>21</v>
      </c>
      <c r="P490" s="2" t="s">
        <v>22</v>
      </c>
      <c r="Q490" s="8">
        <v>165</v>
      </c>
      <c r="R490" s="14" t="str">
        <f>IFERROR(INDEX(btob,MATCH(Q490,atoa,0)),"")</f>
        <v>CHARGE CLIENTELE PART.2</v>
      </c>
    </row>
    <row r="491" spans="1:18" s="1" customFormat="1" ht="8.25">
      <c r="A491" s="2" t="s">
        <v>14</v>
      </c>
      <c r="B491" s="23" t="str">
        <f>IFERROR(INDEX(cl!B:B,MATCH(D491,cl!A:A,0)),"")</f>
        <v>DOR</v>
      </c>
      <c r="C491" s="2"/>
      <c r="D491" s="8">
        <v>58500</v>
      </c>
      <c r="E491" s="2" t="s">
        <v>977</v>
      </c>
      <c r="F491" s="3">
        <v>1</v>
      </c>
      <c r="G491" s="3">
        <v>1</v>
      </c>
      <c r="H491" s="3">
        <v>1</v>
      </c>
      <c r="I491" s="3">
        <v>1</v>
      </c>
      <c r="J491" s="2"/>
      <c r="K491" s="2" t="s">
        <v>978</v>
      </c>
      <c r="L491" s="4">
        <v>22465</v>
      </c>
      <c r="M491" s="7">
        <f t="shared" ca="1" si="7"/>
        <v>57.915068493150685</v>
      </c>
      <c r="N491" s="7" t="str">
        <f ca="1">IFERROR(INDEX({"18-25";"26-35";"36-45";"46-55";"55-65"},MATCH($M491,{0;25;35;45;55})),"")</f>
        <v>55-65</v>
      </c>
      <c r="O491" s="2" t="s">
        <v>17</v>
      </c>
      <c r="P491" s="2" t="s">
        <v>18</v>
      </c>
      <c r="Q491" s="8">
        <v>115</v>
      </c>
      <c r="R491" s="14" t="str">
        <f>IFERROR(INDEX(btob,MATCH(Q491,atoa,0)),"")</f>
        <v>DIRECTEUR DE CAISSE 1</v>
      </c>
    </row>
    <row r="492" spans="1:18" s="1" customFormat="1" ht="8.25">
      <c r="A492" s="2" t="s">
        <v>14</v>
      </c>
      <c r="B492" s="23" t="str">
        <f>IFERROR(INDEX(cl!B:B,MATCH(D492,cl!A:A,0)),"")</f>
        <v>DOR</v>
      </c>
      <c r="C492" s="2"/>
      <c r="D492" s="8">
        <v>58500</v>
      </c>
      <c r="E492" s="2" t="s">
        <v>979</v>
      </c>
      <c r="F492" s="3">
        <v>0</v>
      </c>
      <c r="G492" s="3">
        <v>1</v>
      </c>
      <c r="H492" s="3">
        <v>1</v>
      </c>
      <c r="I492" s="3">
        <v>1</v>
      </c>
      <c r="J492" s="2" t="s">
        <v>272</v>
      </c>
      <c r="K492" s="2" t="s">
        <v>980</v>
      </c>
      <c r="L492" s="4">
        <v>27455</v>
      </c>
      <c r="M492" s="7">
        <f t="shared" ca="1" si="7"/>
        <v>44.243835616438353</v>
      </c>
      <c r="N492" s="7" t="str">
        <f ca="1">IFERROR(INDEX({"18-25";"26-35";"36-45";"46-55";"55-65"},MATCH($M492,{0;25;35;45;55})),"")</f>
        <v>36-45</v>
      </c>
      <c r="O492" s="2" t="s">
        <v>17</v>
      </c>
      <c r="P492" s="2" t="s">
        <v>22</v>
      </c>
      <c r="Q492" s="8">
        <v>105</v>
      </c>
      <c r="R492" s="14" t="str">
        <f>IFERROR(INDEX(btob,MATCH(Q492,atoa,0)),"")</f>
        <v>CHARGE CLIENTELE PART.1</v>
      </c>
    </row>
    <row r="493" spans="1:18" s="1" customFormat="1" ht="8.25">
      <c r="A493" s="2" t="s">
        <v>14</v>
      </c>
      <c r="B493" s="23" t="str">
        <f>IFERROR(INDEX(cl!B:B,MATCH(D493,cl!A:A,0)),"")</f>
        <v>DOR</v>
      </c>
      <c r="C493" s="2"/>
      <c r="D493" s="8">
        <v>58600</v>
      </c>
      <c r="E493" s="2" t="s">
        <v>981</v>
      </c>
      <c r="F493" s="3">
        <v>1</v>
      </c>
      <c r="G493" s="3">
        <v>1</v>
      </c>
      <c r="H493" s="3">
        <v>1</v>
      </c>
      <c r="I493" s="3">
        <v>1</v>
      </c>
      <c r="J493" s="2"/>
      <c r="K493" s="2" t="s">
        <v>982</v>
      </c>
      <c r="L493" s="4">
        <v>20768</v>
      </c>
      <c r="M493" s="7">
        <f t="shared" ca="1" si="7"/>
        <v>62.564383561643837</v>
      </c>
      <c r="N493" s="7" t="str">
        <f ca="1">IFERROR(INDEX({"18-25";"26-35";"36-45";"46-55";"55-65"},MATCH($M493,{0;25;35;45;55})),"")</f>
        <v>55-65</v>
      </c>
      <c r="O493" s="2" t="s">
        <v>17</v>
      </c>
      <c r="P493" s="2" t="s">
        <v>22</v>
      </c>
      <c r="Q493" s="8">
        <v>105</v>
      </c>
      <c r="R493" s="14" t="str">
        <f>IFERROR(INDEX(btob,MATCH(Q493,atoa,0)),"")</f>
        <v>CHARGE CLIENTELE PART.1</v>
      </c>
    </row>
    <row r="494" spans="1:18" s="1" customFormat="1" ht="8.25">
      <c r="A494" s="2" t="s">
        <v>14</v>
      </c>
      <c r="B494" s="23" t="str">
        <f>IFERROR(INDEX(cl!B:B,MATCH(D494,cl!A:A,0)),"")</f>
        <v>DOR</v>
      </c>
      <c r="C494" s="2"/>
      <c r="D494" s="8">
        <v>58600</v>
      </c>
      <c r="E494" s="2" t="s">
        <v>983</v>
      </c>
      <c r="F494" s="3">
        <v>1</v>
      </c>
      <c r="G494" s="3">
        <v>1</v>
      </c>
      <c r="H494" s="3">
        <v>1</v>
      </c>
      <c r="I494" s="3">
        <v>1</v>
      </c>
      <c r="J494" s="2"/>
      <c r="K494" s="2" t="s">
        <v>984</v>
      </c>
      <c r="L494" s="4">
        <v>22483</v>
      </c>
      <c r="M494" s="7">
        <f t="shared" ca="1" si="7"/>
        <v>57.865753424657534</v>
      </c>
      <c r="N494" s="7" t="str">
        <f ca="1">IFERROR(INDEX({"18-25";"26-35";"36-45";"46-55";"55-65"},MATCH($M494,{0;25;35;45;55})),"")</f>
        <v>55-65</v>
      </c>
      <c r="O494" s="2" t="s">
        <v>21</v>
      </c>
      <c r="P494" s="2" t="s">
        <v>18</v>
      </c>
      <c r="Q494" s="8">
        <v>117</v>
      </c>
      <c r="R494" s="14" t="str">
        <f>IFERROR(INDEX(btob,MATCH(Q494,atoa,0)),"")</f>
        <v>DIRECTEUR DE CAISSE 2</v>
      </c>
    </row>
    <row r="495" spans="1:18" s="1" customFormat="1" ht="8.25">
      <c r="A495" s="2" t="s">
        <v>14</v>
      </c>
      <c r="B495" s="23" t="str">
        <f>IFERROR(INDEX(cl!B:B,MATCH(D495,cl!A:A,0)),"")</f>
        <v>DOR</v>
      </c>
      <c r="C495" s="2"/>
      <c r="D495" s="8">
        <v>58600</v>
      </c>
      <c r="E495" s="2" t="s">
        <v>985</v>
      </c>
      <c r="F495" s="3">
        <v>1</v>
      </c>
      <c r="G495" s="3">
        <v>1</v>
      </c>
      <c r="H495" s="3">
        <v>0.77849999999999997</v>
      </c>
      <c r="I495" s="3">
        <v>0.77849999999999997</v>
      </c>
      <c r="J495" s="2" t="s">
        <v>42</v>
      </c>
      <c r="K495" s="2" t="s">
        <v>986</v>
      </c>
      <c r="L495" s="4">
        <v>32104</v>
      </c>
      <c r="M495" s="7">
        <f t="shared" ca="1" si="7"/>
        <v>31.506849315068493</v>
      </c>
      <c r="N495" s="7" t="str">
        <f ca="1">IFERROR(INDEX({"18-25";"26-35";"36-45";"46-55";"55-65"},MATCH($M495,{0;25;35;45;55})),"")</f>
        <v>26-35</v>
      </c>
      <c r="O495" s="2" t="s">
        <v>21</v>
      </c>
      <c r="P495" s="2" t="s">
        <v>22</v>
      </c>
      <c r="Q495" s="8">
        <v>105</v>
      </c>
      <c r="R495" s="14" t="str">
        <f>IFERROR(INDEX(btob,MATCH(Q495,atoa,0)),"")</f>
        <v>CHARGE CLIENTELE PART.1</v>
      </c>
    </row>
    <row r="496" spans="1:18" s="1" customFormat="1" ht="8.25">
      <c r="A496" s="2" t="s">
        <v>14</v>
      </c>
      <c r="B496" s="23" t="str">
        <f>IFERROR(INDEX(cl!B:B,MATCH(D496,cl!A:A,0)),"")</f>
        <v>DOR</v>
      </c>
      <c r="C496" s="2"/>
      <c r="D496" s="8">
        <v>58600</v>
      </c>
      <c r="E496" s="2" t="s">
        <v>987</v>
      </c>
      <c r="F496" s="3">
        <v>1</v>
      </c>
      <c r="G496" s="3">
        <v>1</v>
      </c>
      <c r="H496" s="3">
        <v>1</v>
      </c>
      <c r="I496" s="3">
        <v>1</v>
      </c>
      <c r="J496" s="2"/>
      <c r="K496" s="2" t="s">
        <v>988</v>
      </c>
      <c r="L496" s="4">
        <v>23628</v>
      </c>
      <c r="M496" s="7">
        <f t="shared" ca="1" si="7"/>
        <v>54.728767123287675</v>
      </c>
      <c r="N496" s="7" t="str">
        <f ca="1">IFERROR(INDEX({"18-25";"26-35";"36-45";"46-55";"55-65"},MATCH($M496,{0;25;35;45;55})),"")</f>
        <v>46-55</v>
      </c>
      <c r="O496" s="2" t="s">
        <v>21</v>
      </c>
      <c r="P496" s="2" t="s">
        <v>18</v>
      </c>
      <c r="Q496" s="8">
        <v>165</v>
      </c>
      <c r="R496" s="14" t="str">
        <f>IFERROR(INDEX(btob,MATCH(Q496,atoa,0)),"")</f>
        <v>CHARGE CLIENTELE PART.2</v>
      </c>
    </row>
    <row r="497" spans="1:18" s="1" customFormat="1" ht="8.25">
      <c r="A497" s="2" t="s">
        <v>14</v>
      </c>
      <c r="B497" s="23" t="str">
        <f>IFERROR(INDEX(cl!B:B,MATCH(D497,cl!A:A,0)),"")</f>
        <v>DOR</v>
      </c>
      <c r="C497" s="2"/>
      <c r="D497" s="8">
        <v>58600</v>
      </c>
      <c r="E497" s="2" t="s">
        <v>989</v>
      </c>
      <c r="F497" s="3">
        <v>1</v>
      </c>
      <c r="G497" s="3">
        <v>1</v>
      </c>
      <c r="H497" s="3">
        <v>1</v>
      </c>
      <c r="I497" s="3">
        <v>1</v>
      </c>
      <c r="J497" s="2"/>
      <c r="K497" s="2" t="s">
        <v>990</v>
      </c>
      <c r="L497" s="4">
        <v>29465</v>
      </c>
      <c r="M497" s="7">
        <f t="shared" ca="1" si="7"/>
        <v>38.736986301369861</v>
      </c>
      <c r="N497" s="7" t="str">
        <f ca="1">IFERROR(INDEX({"18-25";"26-35";"36-45";"46-55";"55-65"},MATCH($M497,{0;25;35;45;55})),"")</f>
        <v>36-45</v>
      </c>
      <c r="O497" s="2" t="s">
        <v>21</v>
      </c>
      <c r="P497" s="2" t="s">
        <v>22</v>
      </c>
      <c r="Q497" s="8">
        <v>165</v>
      </c>
      <c r="R497" s="14" t="str">
        <f>IFERROR(INDEX(btob,MATCH(Q497,atoa,0)),"")</f>
        <v>CHARGE CLIENTELE PART.2</v>
      </c>
    </row>
    <row r="498" spans="1:18" s="1" customFormat="1" ht="8.25">
      <c r="A498" s="2" t="s">
        <v>14</v>
      </c>
      <c r="B498" s="23" t="str">
        <f>IFERROR(INDEX(cl!B:B,MATCH(D498,cl!A:A,0)),"")</f>
        <v>DOR</v>
      </c>
      <c r="C498" s="2"/>
      <c r="D498" s="8">
        <v>58600</v>
      </c>
      <c r="E498" s="2" t="s">
        <v>991</v>
      </c>
      <c r="F498" s="3">
        <v>1</v>
      </c>
      <c r="G498" s="3">
        <v>1</v>
      </c>
      <c r="H498" s="3">
        <v>1</v>
      </c>
      <c r="I498" s="3">
        <v>1</v>
      </c>
      <c r="J498" s="2"/>
      <c r="K498" s="2" t="s">
        <v>992</v>
      </c>
      <c r="L498" s="4">
        <v>32625</v>
      </c>
      <c r="M498" s="7">
        <f t="shared" ca="1" si="7"/>
        <v>30.079452054794519</v>
      </c>
      <c r="N498" s="7" t="str">
        <f ca="1">IFERROR(INDEX({"18-25";"26-35";"36-45";"46-55";"55-65"},MATCH($M498,{0;25;35;45;55})),"")</f>
        <v>26-35</v>
      </c>
      <c r="O498" s="2" t="s">
        <v>21</v>
      </c>
      <c r="P498" s="2" t="s">
        <v>22</v>
      </c>
      <c r="Q498" s="8">
        <v>103</v>
      </c>
      <c r="R498" s="14" t="str">
        <f>IFERROR(INDEX(btob,MATCH(Q498,atoa,0)),"")</f>
        <v>CONSEILLER CLIENT. PART.</v>
      </c>
    </row>
    <row r="499" spans="1:18" s="1" customFormat="1" ht="8.25">
      <c r="A499" s="2" t="s">
        <v>14</v>
      </c>
      <c r="B499" s="23" t="str">
        <f>IFERROR(INDEX(cl!B:B,MATCH(D499,cl!A:A,0)),"")</f>
        <v>DOR</v>
      </c>
      <c r="C499" s="2"/>
      <c r="D499" s="8">
        <v>58700</v>
      </c>
      <c r="E499" s="2" t="s">
        <v>993</v>
      </c>
      <c r="F499" s="3">
        <v>1</v>
      </c>
      <c r="G499" s="3">
        <v>1</v>
      </c>
      <c r="H499" s="3">
        <v>1</v>
      </c>
      <c r="I499" s="3">
        <v>1</v>
      </c>
      <c r="J499" s="2"/>
      <c r="K499" s="2" t="s">
        <v>994</v>
      </c>
      <c r="L499" s="4">
        <v>23679</v>
      </c>
      <c r="M499" s="7">
        <f t="shared" ca="1" si="7"/>
        <v>54.589041095890408</v>
      </c>
      <c r="N499" s="7" t="str">
        <f ca="1">IFERROR(INDEX({"18-25";"26-35";"36-45";"46-55";"55-65"},MATCH($M499,{0;25;35;45;55})),"")</f>
        <v>46-55</v>
      </c>
      <c r="O499" s="2" t="s">
        <v>21</v>
      </c>
      <c r="P499" s="2" t="s">
        <v>22</v>
      </c>
      <c r="Q499" s="8">
        <v>165</v>
      </c>
      <c r="R499" s="14" t="str">
        <f>IFERROR(INDEX(btob,MATCH(Q499,atoa,0)),"")</f>
        <v>CHARGE CLIENTELE PART.2</v>
      </c>
    </row>
    <row r="500" spans="1:18" s="1" customFormat="1" ht="8.25">
      <c r="A500" s="2" t="s">
        <v>14</v>
      </c>
      <c r="B500" s="23" t="str">
        <f>IFERROR(INDEX(cl!B:B,MATCH(D500,cl!A:A,0)),"")</f>
        <v>DOR</v>
      </c>
      <c r="C500" s="2"/>
      <c r="D500" s="8">
        <v>58700</v>
      </c>
      <c r="E500" s="2" t="s">
        <v>995</v>
      </c>
      <c r="F500" s="3">
        <v>1</v>
      </c>
      <c r="G500" s="3">
        <v>0</v>
      </c>
      <c r="H500" s="3"/>
      <c r="I500" s="3"/>
      <c r="J500" s="2" t="s">
        <v>105</v>
      </c>
      <c r="K500" s="2"/>
      <c r="L500" s="4"/>
      <c r="M500" s="7" t="str">
        <f t="shared" si="7"/>
        <v/>
      </c>
      <c r="N500" s="7" t="str">
        <f>IFERROR(INDEX({"18-25";"26-35";"36-45";"46-55";"55-65"},MATCH($M500,{0;25;35;45;55})),"")</f>
        <v/>
      </c>
      <c r="O500" s="2"/>
      <c r="P500" s="2"/>
      <c r="Q500" s="12"/>
      <c r="R500" s="14" t="str">
        <f>IFERROR(INDEX(btob,MATCH(Q500,atoa,0)),"")</f>
        <v/>
      </c>
    </row>
    <row r="501" spans="1:18" s="1" customFormat="1" ht="8.25">
      <c r="A501" s="2" t="s">
        <v>14</v>
      </c>
      <c r="B501" s="23" t="str">
        <f>IFERROR(INDEX(cl!B:B,MATCH(D501,cl!A:A,0)),"")</f>
        <v>DOR</v>
      </c>
      <c r="C501" s="2"/>
      <c r="D501" s="8">
        <v>58700</v>
      </c>
      <c r="E501" s="2" t="s">
        <v>996</v>
      </c>
      <c r="F501" s="3">
        <v>1</v>
      </c>
      <c r="G501" s="3">
        <v>1</v>
      </c>
      <c r="H501" s="3">
        <v>1</v>
      </c>
      <c r="I501" s="3">
        <v>1</v>
      </c>
      <c r="J501" s="2"/>
      <c r="K501" s="2" t="s">
        <v>997</v>
      </c>
      <c r="L501" s="4">
        <v>23809</v>
      </c>
      <c r="M501" s="7">
        <f t="shared" ca="1" si="7"/>
        <v>54.232876712328768</v>
      </c>
      <c r="N501" s="7" t="str">
        <f ca="1">IFERROR(INDEX({"18-25";"26-35";"36-45";"46-55";"55-65"},MATCH($M501,{0;25;35;45;55})),"")</f>
        <v>46-55</v>
      </c>
      <c r="O501" s="2" t="s">
        <v>21</v>
      </c>
      <c r="P501" s="2" t="s">
        <v>18</v>
      </c>
      <c r="Q501" s="8">
        <v>117</v>
      </c>
      <c r="R501" s="14" t="str">
        <f>IFERROR(INDEX(btob,MATCH(Q501,atoa,0)),"")</f>
        <v>DIRECTEUR DE CAISSE 2</v>
      </c>
    </row>
    <row r="502" spans="1:18" s="1" customFormat="1" ht="8.25">
      <c r="A502" s="2" t="s">
        <v>14</v>
      </c>
      <c r="B502" s="23" t="str">
        <f>IFERROR(INDEX(cl!B:B,MATCH(D502,cl!A:A,0)),"")</f>
        <v>DOR</v>
      </c>
      <c r="C502" s="2"/>
      <c r="D502" s="8">
        <v>58700</v>
      </c>
      <c r="E502" s="2" t="s">
        <v>998</v>
      </c>
      <c r="F502" s="3">
        <v>1</v>
      </c>
      <c r="G502" s="3">
        <v>1</v>
      </c>
      <c r="H502" s="3">
        <v>1</v>
      </c>
      <c r="I502" s="3">
        <v>1</v>
      </c>
      <c r="J502" s="2"/>
      <c r="K502" s="2" t="s">
        <v>999</v>
      </c>
      <c r="L502" s="4">
        <v>27266</v>
      </c>
      <c r="M502" s="7">
        <f t="shared" ca="1" si="7"/>
        <v>44.761643835616439</v>
      </c>
      <c r="N502" s="7" t="str">
        <f ca="1">IFERROR(INDEX({"18-25";"26-35";"36-45";"46-55";"55-65"},MATCH($M502,{0;25;35;45;55})),"")</f>
        <v>36-45</v>
      </c>
      <c r="O502" s="2" t="s">
        <v>21</v>
      </c>
      <c r="P502" s="2" t="s">
        <v>22</v>
      </c>
      <c r="Q502" s="8">
        <v>165</v>
      </c>
      <c r="R502" s="14" t="str">
        <f>IFERROR(INDEX(btob,MATCH(Q502,atoa,0)),"")</f>
        <v>CHARGE CLIENTELE PART.2</v>
      </c>
    </row>
    <row r="503" spans="1:18" s="1" customFormat="1" ht="8.25">
      <c r="A503" s="2" t="s">
        <v>14</v>
      </c>
      <c r="B503" s="23" t="str">
        <f>IFERROR(INDEX(cl!B:B,MATCH(D503,cl!A:A,0)),"")</f>
        <v>DOR</v>
      </c>
      <c r="C503" s="2"/>
      <c r="D503" s="8">
        <v>58700</v>
      </c>
      <c r="E503" s="2" t="s">
        <v>1000</v>
      </c>
      <c r="F503" s="3">
        <v>1</v>
      </c>
      <c r="G503" s="3">
        <v>1</v>
      </c>
      <c r="H503" s="3">
        <v>1</v>
      </c>
      <c r="I503" s="3">
        <v>1</v>
      </c>
      <c r="J503" s="2"/>
      <c r="K503" s="2" t="s">
        <v>1001</v>
      </c>
      <c r="L503" s="4">
        <v>28313</v>
      </c>
      <c r="M503" s="7">
        <f t="shared" ca="1" si="7"/>
        <v>41.893150684931506</v>
      </c>
      <c r="N503" s="7" t="str">
        <f ca="1">IFERROR(INDEX({"18-25";"26-35";"36-45";"46-55";"55-65"},MATCH($M503,{0;25;35;45;55})),"")</f>
        <v>36-45</v>
      </c>
      <c r="O503" s="2" t="s">
        <v>21</v>
      </c>
      <c r="P503" s="2" t="s">
        <v>22</v>
      </c>
      <c r="Q503" s="8">
        <v>105</v>
      </c>
      <c r="R503" s="14" t="str">
        <f>IFERROR(INDEX(btob,MATCH(Q503,atoa,0)),"")</f>
        <v>CHARGE CLIENTELE PART.1</v>
      </c>
    </row>
    <row r="504" spans="1:18" s="1" customFormat="1" ht="8.25">
      <c r="A504" s="2" t="s">
        <v>14</v>
      </c>
      <c r="B504" s="23" t="str">
        <f>IFERROR(INDEX(cl!B:B,MATCH(D504,cl!A:A,0)),"")</f>
        <v>DOR</v>
      </c>
      <c r="C504" s="2"/>
      <c r="D504" s="8">
        <v>58700</v>
      </c>
      <c r="E504" s="2" t="s">
        <v>1002</v>
      </c>
      <c r="F504" s="3">
        <v>1</v>
      </c>
      <c r="G504" s="3">
        <v>1</v>
      </c>
      <c r="H504" s="3">
        <v>1</v>
      </c>
      <c r="I504" s="3">
        <v>1</v>
      </c>
      <c r="J504" s="2"/>
      <c r="K504" s="2" t="s">
        <v>1003</v>
      </c>
      <c r="L504" s="4">
        <v>31963</v>
      </c>
      <c r="M504" s="7">
        <f t="shared" ca="1" si="7"/>
        <v>31.893150684931506</v>
      </c>
      <c r="N504" s="7" t="str">
        <f ca="1">IFERROR(INDEX({"18-25";"26-35";"36-45";"46-55";"55-65"},MATCH($M504,{0;25;35;45;55})),"")</f>
        <v>26-35</v>
      </c>
      <c r="O504" s="2" t="s">
        <v>21</v>
      </c>
      <c r="P504" s="2" t="s">
        <v>22</v>
      </c>
      <c r="Q504" s="8">
        <v>103</v>
      </c>
      <c r="R504" s="14" t="str">
        <f>IFERROR(INDEX(btob,MATCH(Q504,atoa,0)),"")</f>
        <v>CONSEILLER CLIENT. PART.</v>
      </c>
    </row>
    <row r="505" spans="1:18" s="1" customFormat="1" ht="8.25">
      <c r="A505" s="2" t="s">
        <v>14</v>
      </c>
      <c r="B505" s="23" t="str">
        <f>IFERROR(INDEX(cl!B:B,MATCH(D505,cl!A:A,0)),"")</f>
        <v>GIG</v>
      </c>
      <c r="C505" s="2"/>
      <c r="D505" s="8">
        <v>58800</v>
      </c>
      <c r="E505" s="2" t="s">
        <v>1004</v>
      </c>
      <c r="F505" s="3">
        <v>1</v>
      </c>
      <c r="G505" s="3">
        <v>1</v>
      </c>
      <c r="H505" s="3">
        <v>1</v>
      </c>
      <c r="I505" s="3">
        <v>1</v>
      </c>
      <c r="J505" s="2"/>
      <c r="K505" s="2" t="s">
        <v>1005</v>
      </c>
      <c r="L505" s="4">
        <v>31804</v>
      </c>
      <c r="M505" s="7">
        <f t="shared" ca="1" si="7"/>
        <v>32.328767123287669</v>
      </c>
      <c r="N505" s="7" t="str">
        <f ca="1">IFERROR(INDEX({"18-25";"26-35";"36-45";"46-55";"55-65"},MATCH($M505,{0;25;35;45;55})),"")</f>
        <v>26-35</v>
      </c>
      <c r="O505" s="2" t="s">
        <v>21</v>
      </c>
      <c r="P505" s="2" t="s">
        <v>22</v>
      </c>
      <c r="Q505" s="8">
        <v>105</v>
      </c>
      <c r="R505" s="14" t="str">
        <f>IFERROR(INDEX(btob,MATCH(Q505,atoa,0)),"")</f>
        <v>CHARGE CLIENTELE PART.1</v>
      </c>
    </row>
    <row r="506" spans="1:18" s="1" customFormat="1" ht="8.25">
      <c r="A506" s="2" t="s">
        <v>14</v>
      </c>
      <c r="B506" s="23" t="str">
        <f>IFERROR(INDEX(cl!B:B,MATCH(D506,cl!A:A,0)),"")</f>
        <v>GIG</v>
      </c>
      <c r="C506" s="2"/>
      <c r="D506" s="8">
        <v>58800</v>
      </c>
      <c r="E506" s="2" t="s">
        <v>1006</v>
      </c>
      <c r="F506" s="3">
        <v>1</v>
      </c>
      <c r="G506" s="3">
        <v>1</v>
      </c>
      <c r="H506" s="3">
        <v>1</v>
      </c>
      <c r="I506" s="3">
        <v>1</v>
      </c>
      <c r="J506" s="2"/>
      <c r="K506" s="2" t="s">
        <v>1007</v>
      </c>
      <c r="L506" s="4">
        <v>31021</v>
      </c>
      <c r="M506" s="7">
        <f t="shared" ca="1" si="7"/>
        <v>34.473972602739728</v>
      </c>
      <c r="N506" s="7" t="str">
        <f ca="1">IFERROR(INDEX({"18-25";"26-35";"36-45";"46-55";"55-65"},MATCH($M506,{0;25;35;45;55})),"")</f>
        <v>26-35</v>
      </c>
      <c r="O506" s="2" t="s">
        <v>21</v>
      </c>
      <c r="P506" s="2" t="s">
        <v>22</v>
      </c>
      <c r="Q506" s="8">
        <v>165</v>
      </c>
      <c r="R506" s="14" t="str">
        <f>IFERROR(INDEX(btob,MATCH(Q506,atoa,0)),"")</f>
        <v>CHARGE CLIENTELE PART.2</v>
      </c>
    </row>
    <row r="507" spans="1:18" s="1" customFormat="1" ht="8.25">
      <c r="A507" s="2" t="s">
        <v>14</v>
      </c>
      <c r="B507" s="23" t="str">
        <f>IFERROR(INDEX(cl!B:B,MATCH(D507,cl!A:A,0)),"")</f>
        <v>GIG</v>
      </c>
      <c r="C507" s="2"/>
      <c r="D507" s="8">
        <v>58800</v>
      </c>
      <c r="E507" s="2" t="s">
        <v>1008</v>
      </c>
      <c r="F507" s="3">
        <v>1</v>
      </c>
      <c r="G507" s="3">
        <v>1</v>
      </c>
      <c r="H507" s="3">
        <v>1</v>
      </c>
      <c r="I507" s="3">
        <v>1</v>
      </c>
      <c r="J507" s="2"/>
      <c r="K507" s="2" t="s">
        <v>1009</v>
      </c>
      <c r="L507" s="4">
        <v>33405</v>
      </c>
      <c r="M507" s="7">
        <f t="shared" ca="1" si="7"/>
        <v>27.942465753424656</v>
      </c>
      <c r="N507" s="7" t="str">
        <f ca="1">IFERROR(INDEX({"18-25";"26-35";"36-45";"46-55";"55-65"},MATCH($M507,{0;25;35;45;55})),"")</f>
        <v>26-35</v>
      </c>
      <c r="O507" s="2" t="s">
        <v>21</v>
      </c>
      <c r="P507" s="2" t="s">
        <v>22</v>
      </c>
      <c r="Q507" s="8">
        <v>105</v>
      </c>
      <c r="R507" s="14" t="str">
        <f>IFERROR(INDEX(btob,MATCH(Q507,atoa,0)),"")</f>
        <v>CHARGE CLIENTELE PART.1</v>
      </c>
    </row>
    <row r="508" spans="1:18" s="1" customFormat="1" ht="8.25">
      <c r="A508" s="2" t="s">
        <v>14</v>
      </c>
      <c r="B508" s="23" t="str">
        <f>IFERROR(INDEX(cl!B:B,MATCH(D508,cl!A:A,0)),"")</f>
        <v>GIG</v>
      </c>
      <c r="C508" s="2"/>
      <c r="D508" s="8">
        <v>58800</v>
      </c>
      <c r="E508" s="2" t="s">
        <v>1010</v>
      </c>
      <c r="F508" s="3">
        <v>1</v>
      </c>
      <c r="G508" s="3">
        <v>1</v>
      </c>
      <c r="H508" s="3">
        <v>1</v>
      </c>
      <c r="I508" s="3">
        <v>1</v>
      </c>
      <c r="J508" s="2"/>
      <c r="K508" s="2" t="s">
        <v>1011</v>
      </c>
      <c r="L508" s="4">
        <v>29231</v>
      </c>
      <c r="M508" s="7">
        <f t="shared" ca="1" si="7"/>
        <v>39.37808219178082</v>
      </c>
      <c r="N508" s="7" t="str">
        <f ca="1">IFERROR(INDEX({"18-25";"26-35";"36-45";"46-55";"55-65"},MATCH($M508,{0;25;35;45;55})),"")</f>
        <v>36-45</v>
      </c>
      <c r="O508" s="2" t="s">
        <v>21</v>
      </c>
      <c r="P508" s="2" t="s">
        <v>18</v>
      </c>
      <c r="Q508" s="8">
        <v>115</v>
      </c>
      <c r="R508" s="14" t="str">
        <f>IFERROR(INDEX(btob,MATCH(Q508,atoa,0)),"")</f>
        <v>DIRECTEUR DE CAISSE 1</v>
      </c>
    </row>
    <row r="509" spans="1:18" s="1" customFormat="1" ht="8.25">
      <c r="A509" s="2" t="s">
        <v>14</v>
      </c>
      <c r="B509" s="23" t="str">
        <f>IFERROR(INDEX(cl!B:B,MATCH(D509,cl!A:A,0)),"")</f>
        <v>GIG</v>
      </c>
      <c r="C509" s="2"/>
      <c r="D509" s="8">
        <v>58800</v>
      </c>
      <c r="E509" s="2" t="s">
        <v>1012</v>
      </c>
      <c r="F509" s="3">
        <v>1</v>
      </c>
      <c r="G509" s="3">
        <v>1</v>
      </c>
      <c r="H509" s="3">
        <v>1</v>
      </c>
      <c r="I509" s="3">
        <v>1</v>
      </c>
      <c r="J509" s="2"/>
      <c r="K509" s="2" t="s">
        <v>1013</v>
      </c>
      <c r="L509" s="4">
        <v>32782</v>
      </c>
      <c r="M509" s="7">
        <f t="shared" ca="1" si="7"/>
        <v>29.649315068493152</v>
      </c>
      <c r="N509" s="7" t="str">
        <f ca="1">IFERROR(INDEX({"18-25";"26-35";"36-45";"46-55";"55-65"},MATCH($M509,{0;25;35;45;55})),"")</f>
        <v>26-35</v>
      </c>
      <c r="O509" s="2" t="s">
        <v>17</v>
      </c>
      <c r="P509" s="2" t="s">
        <v>22</v>
      </c>
      <c r="Q509" s="8">
        <v>103</v>
      </c>
      <c r="R509" s="14" t="str">
        <f>IFERROR(INDEX(btob,MATCH(Q509,atoa,0)),"")</f>
        <v>CONSEILLER CLIENT. PART.</v>
      </c>
    </row>
    <row r="510" spans="1:18" s="1" customFormat="1" ht="8.25">
      <c r="A510" s="2" t="s">
        <v>14</v>
      </c>
      <c r="B510" s="23" t="str">
        <f>IFERROR(INDEX(cl!B:B,MATCH(D510,cl!A:A,0)),"")</f>
        <v>GIG</v>
      </c>
      <c r="C510" s="2"/>
      <c r="D510" s="8">
        <v>58800</v>
      </c>
      <c r="E510" s="2" t="s">
        <v>1014</v>
      </c>
      <c r="F510" s="3">
        <v>0</v>
      </c>
      <c r="G510" s="3">
        <v>1</v>
      </c>
      <c r="H510" s="3">
        <v>1</v>
      </c>
      <c r="I510" s="3">
        <v>1</v>
      </c>
      <c r="J510" s="2" t="s">
        <v>272</v>
      </c>
      <c r="K510" s="2" t="s">
        <v>1015</v>
      </c>
      <c r="L510" s="4">
        <v>28979</v>
      </c>
      <c r="M510" s="7">
        <f t="shared" ca="1" si="7"/>
        <v>40.06849315068493</v>
      </c>
      <c r="N510" s="7" t="str">
        <f ca="1">IFERROR(INDEX({"18-25";"26-35";"36-45";"46-55";"55-65"},MATCH($M510,{0;25;35;45;55})),"")</f>
        <v>36-45</v>
      </c>
      <c r="O510" s="2" t="s">
        <v>21</v>
      </c>
      <c r="P510" s="2" t="s">
        <v>18</v>
      </c>
      <c r="Q510" s="8">
        <v>115</v>
      </c>
      <c r="R510" s="14" t="str">
        <f>IFERROR(INDEX(btob,MATCH(Q510,atoa,0)),"")</f>
        <v>DIRECTEUR DE CAISSE 1</v>
      </c>
    </row>
    <row r="511" spans="1:18" s="1" customFormat="1" ht="8.25">
      <c r="A511" s="2" t="s">
        <v>14</v>
      </c>
      <c r="B511" s="23" t="str">
        <f>IFERROR(INDEX(cl!B:B,MATCH(D511,cl!A:A,0)),"")</f>
        <v>BRD</v>
      </c>
      <c r="C511" s="2"/>
      <c r="D511" s="8">
        <v>58900</v>
      </c>
      <c r="E511" s="2" t="s">
        <v>1016</v>
      </c>
      <c r="F511" s="3">
        <v>1</v>
      </c>
      <c r="G511" s="3">
        <v>1</v>
      </c>
      <c r="H511" s="3">
        <v>1</v>
      </c>
      <c r="I511" s="3">
        <v>1</v>
      </c>
      <c r="J511" s="2"/>
      <c r="K511" s="2" t="s">
        <v>1017</v>
      </c>
      <c r="L511" s="4">
        <v>29552</v>
      </c>
      <c r="M511" s="7">
        <f t="shared" ca="1" si="7"/>
        <v>38.4986301369863</v>
      </c>
      <c r="N511" s="7" t="str">
        <f ca="1">IFERROR(INDEX({"18-25";"26-35";"36-45";"46-55";"55-65"},MATCH($M511,{0;25;35;45;55})),"")</f>
        <v>36-45</v>
      </c>
      <c r="O511" s="2" t="s">
        <v>17</v>
      </c>
      <c r="P511" s="2" t="s">
        <v>22</v>
      </c>
      <c r="Q511" s="8">
        <v>165</v>
      </c>
      <c r="R511" s="14" t="str">
        <f>IFERROR(INDEX(btob,MATCH(Q511,atoa,0)),"")</f>
        <v>CHARGE CLIENTELE PART.2</v>
      </c>
    </row>
    <row r="512" spans="1:18" s="1" customFormat="1" ht="8.25">
      <c r="A512" s="2" t="s">
        <v>14</v>
      </c>
      <c r="B512" s="23" t="str">
        <f>IFERROR(INDEX(cl!B:B,MATCH(D512,cl!A:A,0)),"")</f>
        <v>BRD</v>
      </c>
      <c r="C512" s="2"/>
      <c r="D512" s="8">
        <v>58900</v>
      </c>
      <c r="E512" s="2" t="s">
        <v>1018</v>
      </c>
      <c r="F512" s="3">
        <v>1</v>
      </c>
      <c r="G512" s="3">
        <v>1</v>
      </c>
      <c r="H512" s="3">
        <v>1</v>
      </c>
      <c r="I512" s="3">
        <v>1</v>
      </c>
      <c r="J512" s="2"/>
      <c r="K512" s="2" t="s">
        <v>1019</v>
      </c>
      <c r="L512" s="4">
        <v>31945</v>
      </c>
      <c r="M512" s="7">
        <f t="shared" ca="1" si="7"/>
        <v>31.942465753424656</v>
      </c>
      <c r="N512" s="7" t="str">
        <f ca="1">IFERROR(INDEX({"18-25";"26-35";"36-45";"46-55";"55-65"},MATCH($M512,{0;25;35;45;55})),"")</f>
        <v>26-35</v>
      </c>
      <c r="O512" s="2" t="s">
        <v>21</v>
      </c>
      <c r="P512" s="2" t="s">
        <v>22</v>
      </c>
      <c r="Q512" s="8">
        <v>105</v>
      </c>
      <c r="R512" s="14" t="str">
        <f>IFERROR(INDEX(btob,MATCH(Q512,atoa,0)),"")</f>
        <v>CHARGE CLIENTELE PART.1</v>
      </c>
    </row>
    <row r="513" spans="1:18" s="1" customFormat="1" ht="8.25">
      <c r="A513" s="2" t="s">
        <v>14</v>
      </c>
      <c r="B513" s="23" t="str">
        <f>IFERROR(INDEX(cl!B:B,MATCH(D513,cl!A:A,0)),"")</f>
        <v>BRD</v>
      </c>
      <c r="C513" s="2"/>
      <c r="D513" s="8">
        <v>58900</v>
      </c>
      <c r="E513" s="2" t="s">
        <v>1020</v>
      </c>
      <c r="F513" s="3">
        <v>1</v>
      </c>
      <c r="G513" s="3">
        <v>1</v>
      </c>
      <c r="H513" s="3">
        <v>1</v>
      </c>
      <c r="I513" s="3">
        <v>1</v>
      </c>
      <c r="J513" s="2"/>
      <c r="K513" s="2" t="s">
        <v>1021</v>
      </c>
      <c r="L513" s="4">
        <v>31895</v>
      </c>
      <c r="M513" s="7">
        <f t="shared" ca="1" si="7"/>
        <v>32.079452054794523</v>
      </c>
      <c r="N513" s="7" t="str">
        <f ca="1">IFERROR(INDEX({"18-25";"26-35";"36-45";"46-55";"55-65"},MATCH($M513,{0;25;35;45;55})),"")</f>
        <v>26-35</v>
      </c>
      <c r="O513" s="2" t="s">
        <v>21</v>
      </c>
      <c r="P513" s="2" t="s">
        <v>22</v>
      </c>
      <c r="Q513" s="8">
        <v>103</v>
      </c>
      <c r="R513" s="14" t="str">
        <f>IFERROR(INDEX(btob,MATCH(Q513,atoa,0)),"")</f>
        <v>CONSEILLER CLIENT. PART.</v>
      </c>
    </row>
    <row r="514" spans="1:18" s="1" customFormat="1" ht="8.25">
      <c r="A514" s="2" t="s">
        <v>14</v>
      </c>
      <c r="B514" s="23" t="str">
        <f>IFERROR(INDEX(cl!B:B,MATCH(D514,cl!A:A,0)),"")</f>
        <v>BRD</v>
      </c>
      <c r="C514" s="2"/>
      <c r="D514" s="8">
        <v>58900</v>
      </c>
      <c r="E514" s="2" t="s">
        <v>1022</v>
      </c>
      <c r="F514" s="3">
        <v>1</v>
      </c>
      <c r="G514" s="3">
        <v>1</v>
      </c>
      <c r="H514" s="3">
        <v>1</v>
      </c>
      <c r="I514" s="3">
        <v>1</v>
      </c>
      <c r="J514" s="2"/>
      <c r="K514" s="2" t="s">
        <v>1023</v>
      </c>
      <c r="L514" s="4">
        <v>30199</v>
      </c>
      <c r="M514" s="7">
        <f t="shared" ref="M514:M577" ca="1" si="8">IF($L514="","",DATEDIF($L514,$S$1,"d")/365)</f>
        <v>36.726027397260275</v>
      </c>
      <c r="N514" s="7" t="str">
        <f ca="1">IFERROR(INDEX({"18-25";"26-35";"36-45";"46-55";"55-65"},MATCH($M514,{0;25;35;45;55})),"")</f>
        <v>36-45</v>
      </c>
      <c r="O514" s="2" t="s">
        <v>17</v>
      </c>
      <c r="P514" s="2" t="s">
        <v>18</v>
      </c>
      <c r="Q514" s="8">
        <v>115</v>
      </c>
      <c r="R514" s="14" t="str">
        <f>IFERROR(INDEX(btob,MATCH(Q514,atoa,0)),"")</f>
        <v>DIRECTEUR DE CAISSE 1</v>
      </c>
    </row>
    <row r="515" spans="1:18" s="1" customFormat="1" ht="8.25">
      <c r="A515" s="2" t="s">
        <v>14</v>
      </c>
      <c r="B515" s="23" t="str">
        <f>IFERROR(INDEX(cl!B:B,MATCH(D515,cl!A:A,0)),"")</f>
        <v>DVC</v>
      </c>
      <c r="C515" s="2"/>
      <c r="D515" s="8">
        <v>500200</v>
      </c>
      <c r="E515" s="2" t="s">
        <v>1024</v>
      </c>
      <c r="F515" s="3">
        <v>1</v>
      </c>
      <c r="G515" s="3">
        <v>0</v>
      </c>
      <c r="H515" s="3"/>
      <c r="I515" s="3"/>
      <c r="J515" s="2" t="s">
        <v>105</v>
      </c>
      <c r="K515" s="2"/>
      <c r="L515" s="4"/>
      <c r="M515" s="7" t="str">
        <f t="shared" si="8"/>
        <v/>
      </c>
      <c r="N515" s="7" t="str">
        <f>IFERROR(INDEX({"18-25";"26-35";"36-45";"46-55";"55-65"},MATCH($M515,{0;25;35;45;55})),"")</f>
        <v/>
      </c>
      <c r="O515" s="2"/>
      <c r="P515" s="2"/>
      <c r="Q515" s="12"/>
      <c r="R515" s="14" t="str">
        <f>IFERROR(INDEX(btob,MATCH(Q515,atoa,0)),"")</f>
        <v/>
      </c>
    </row>
    <row r="516" spans="1:18" s="1" customFormat="1" ht="8.25">
      <c r="A516" s="2" t="s">
        <v>14</v>
      </c>
      <c r="B516" s="23" t="str">
        <f>IFERROR(INDEX(cl!B:B,MATCH(D516,cl!A:A,0)),"")</f>
        <v>DVC</v>
      </c>
      <c r="C516" s="2"/>
      <c r="D516" s="8">
        <v>500200</v>
      </c>
      <c r="E516" s="2" t="s">
        <v>1025</v>
      </c>
      <c r="F516" s="3">
        <v>1</v>
      </c>
      <c r="G516" s="3">
        <v>1</v>
      </c>
      <c r="H516" s="3">
        <v>1</v>
      </c>
      <c r="I516" s="3">
        <v>1</v>
      </c>
      <c r="J516" s="2"/>
      <c r="K516" s="2" t="s">
        <v>1026</v>
      </c>
      <c r="L516" s="4">
        <v>26805</v>
      </c>
      <c r="M516" s="7">
        <f t="shared" ca="1" si="8"/>
        <v>46.024657534246572</v>
      </c>
      <c r="N516" s="7" t="str">
        <f ca="1">IFERROR(INDEX({"18-25";"26-35";"36-45";"46-55";"55-65"},MATCH($M516,{0;25;35;45;55})),"")</f>
        <v>46-55</v>
      </c>
      <c r="O516" s="2" t="s">
        <v>21</v>
      </c>
      <c r="P516" s="2" t="s">
        <v>18</v>
      </c>
      <c r="Q516" s="8">
        <v>515</v>
      </c>
      <c r="R516" s="14" t="str">
        <f>IFERROR(INDEX(btob,MATCH(Q516,atoa,0)),"")</f>
        <v>RESP. DE DEPARTEMENT 3</v>
      </c>
    </row>
    <row r="517" spans="1:18" s="1" customFormat="1" ht="8.25">
      <c r="A517" s="2" t="s">
        <v>14</v>
      </c>
      <c r="B517" s="23" t="str">
        <f>IFERROR(INDEX(cl!B:B,MATCH(D517,cl!A:A,0)),"")</f>
        <v>DVC</v>
      </c>
      <c r="C517" s="2"/>
      <c r="D517" s="8">
        <v>500200</v>
      </c>
      <c r="E517" s="2" t="s">
        <v>1027</v>
      </c>
      <c r="F517" s="3">
        <v>1</v>
      </c>
      <c r="G517" s="3">
        <v>1</v>
      </c>
      <c r="H517" s="3">
        <v>1</v>
      </c>
      <c r="I517" s="3">
        <v>1</v>
      </c>
      <c r="J517" s="2"/>
      <c r="K517" s="2" t="s">
        <v>1028</v>
      </c>
      <c r="L517" s="4">
        <v>21535</v>
      </c>
      <c r="M517" s="7">
        <f t="shared" ca="1" si="8"/>
        <v>60.463013698630135</v>
      </c>
      <c r="N517" s="7" t="str">
        <f ca="1">IFERROR(INDEX({"18-25";"26-35";"36-45";"46-55";"55-65"},MATCH($M517,{0;25;35;45;55})),"")</f>
        <v>55-65</v>
      </c>
      <c r="O517" s="2" t="s">
        <v>17</v>
      </c>
      <c r="P517" s="2" t="s">
        <v>18</v>
      </c>
      <c r="Q517" s="8">
        <v>701</v>
      </c>
      <c r="R517" s="14" t="str">
        <f>IFERROR(INDEX(btob,MATCH(Q517,atoa,0)),"")</f>
        <v>CHARGE ETUDES CONSEIL 1</v>
      </c>
    </row>
    <row r="518" spans="1:18" s="1" customFormat="1" ht="8.25">
      <c r="A518" s="2" t="s">
        <v>14</v>
      </c>
      <c r="B518" s="23" t="str">
        <f>IFERROR(INDEX(cl!B:B,MATCH(D518,cl!A:A,0)),"")</f>
        <v>DVC</v>
      </c>
      <c r="C518" s="2"/>
      <c r="D518" s="8">
        <v>500200</v>
      </c>
      <c r="E518" s="2" t="s">
        <v>1029</v>
      </c>
      <c r="F518" s="3">
        <v>1</v>
      </c>
      <c r="G518" s="3">
        <v>1</v>
      </c>
      <c r="H518" s="3">
        <v>1</v>
      </c>
      <c r="I518" s="3">
        <v>1</v>
      </c>
      <c r="J518" s="2"/>
      <c r="K518" s="2" t="s">
        <v>1030</v>
      </c>
      <c r="L518" s="4">
        <v>28100</v>
      </c>
      <c r="M518" s="7">
        <f t="shared" ca="1" si="8"/>
        <v>42.476712328767121</v>
      </c>
      <c r="N518" s="7" t="str">
        <f ca="1">IFERROR(INDEX({"18-25";"26-35";"36-45";"46-55";"55-65"},MATCH($M518,{0;25;35;45;55})),"")</f>
        <v>36-45</v>
      </c>
      <c r="O518" s="2" t="s">
        <v>21</v>
      </c>
      <c r="P518" s="2" t="s">
        <v>18</v>
      </c>
      <c r="Q518" s="8">
        <v>509</v>
      </c>
      <c r="R518" s="14" t="str">
        <f>IFERROR(INDEX(btob,MATCH(Q518,atoa,0)),"")</f>
        <v>RESP. DE SERVICE 3</v>
      </c>
    </row>
    <row r="519" spans="1:18" s="1" customFormat="1" ht="8.25">
      <c r="A519" s="2" t="s">
        <v>14</v>
      </c>
      <c r="B519" s="23" t="str">
        <f>IFERROR(INDEX(cl!B:B,MATCH(D519,cl!A:A,0)),"")</f>
        <v>DVC</v>
      </c>
      <c r="C519" s="2"/>
      <c r="D519" s="8">
        <v>500200</v>
      </c>
      <c r="E519" s="2" t="s">
        <v>1031</v>
      </c>
      <c r="F519" s="3">
        <v>1</v>
      </c>
      <c r="G519" s="3">
        <v>1</v>
      </c>
      <c r="H519" s="3">
        <v>1</v>
      </c>
      <c r="I519" s="3">
        <v>1</v>
      </c>
      <c r="J519" s="2"/>
      <c r="K519" s="2" t="s">
        <v>1032</v>
      </c>
      <c r="L519" s="4">
        <v>27338</v>
      </c>
      <c r="M519" s="7">
        <f t="shared" ca="1" si="8"/>
        <v>44.564383561643837</v>
      </c>
      <c r="N519" s="7" t="str">
        <f ca="1">IFERROR(INDEX({"18-25";"26-35";"36-45";"46-55";"55-65"},MATCH($M519,{0;25;35;45;55})),"")</f>
        <v>36-45</v>
      </c>
      <c r="O519" s="2" t="s">
        <v>17</v>
      </c>
      <c r="P519" s="2" t="s">
        <v>18</v>
      </c>
      <c r="Q519" s="8">
        <v>701</v>
      </c>
      <c r="R519" s="14" t="str">
        <f>IFERROR(INDEX(btob,MATCH(Q519,atoa,0)),"")</f>
        <v>CHARGE ETUDES CONSEIL 1</v>
      </c>
    </row>
    <row r="520" spans="1:18" s="1" customFormat="1" ht="8.25">
      <c r="A520" s="2" t="s">
        <v>14</v>
      </c>
      <c r="B520" s="23" t="str">
        <f>IFERROR(INDEX(cl!B:B,MATCH(D520,cl!A:A,0)),"")</f>
        <v>DVC</v>
      </c>
      <c r="C520" s="2"/>
      <c r="D520" s="8">
        <v>500200</v>
      </c>
      <c r="E520" s="2" t="s">
        <v>1033</v>
      </c>
      <c r="F520" s="3">
        <v>1</v>
      </c>
      <c r="G520" s="3">
        <v>1</v>
      </c>
      <c r="H520" s="3">
        <v>1</v>
      </c>
      <c r="I520" s="3">
        <v>1</v>
      </c>
      <c r="J520" s="2"/>
      <c r="K520" s="2" t="s">
        <v>1034</v>
      </c>
      <c r="L520" s="4">
        <v>34376</v>
      </c>
      <c r="M520" s="7">
        <f t="shared" ca="1" si="8"/>
        <v>25.282191780821918</v>
      </c>
      <c r="N520" s="7" t="str">
        <f ca="1">IFERROR(INDEX({"18-25";"26-35";"36-45";"46-55";"55-65"},MATCH($M520,{0;25;35;45;55})),"")</f>
        <v>26-35</v>
      </c>
      <c r="O520" s="2" t="s">
        <v>17</v>
      </c>
      <c r="P520" s="2" t="s">
        <v>22</v>
      </c>
      <c r="Q520" s="8">
        <v>809</v>
      </c>
      <c r="R520" s="14" t="str">
        <f>IFERROR(INDEX(btob,MATCH(Q520,atoa,0)),"")</f>
        <v>ASSIST. GESTION 1</v>
      </c>
    </row>
    <row r="521" spans="1:18" s="1" customFormat="1" ht="8.25">
      <c r="A521" s="2" t="s">
        <v>14</v>
      </c>
      <c r="B521" s="23" t="str">
        <f>IFERROR(INDEX(cl!B:B,MATCH(D521,cl!A:A,0)),"")</f>
        <v>DVC</v>
      </c>
      <c r="C521" s="2"/>
      <c r="D521" s="8">
        <v>500200</v>
      </c>
      <c r="E521" s="2" t="s">
        <v>1033</v>
      </c>
      <c r="F521" s="3">
        <v>0</v>
      </c>
      <c r="G521" s="3">
        <v>1</v>
      </c>
      <c r="H521" s="3">
        <v>1</v>
      </c>
      <c r="I521" s="3">
        <v>1</v>
      </c>
      <c r="J521" s="2" t="s">
        <v>272</v>
      </c>
      <c r="K521" s="2" t="s">
        <v>1035</v>
      </c>
      <c r="L521" s="4">
        <v>25718</v>
      </c>
      <c r="M521" s="7">
        <f t="shared" ca="1" si="8"/>
        <v>49.0027397260274</v>
      </c>
      <c r="N521" s="7" t="str">
        <f ca="1">IFERROR(INDEX({"18-25";"26-35";"36-45";"46-55";"55-65"},MATCH($M521,{0;25;35;45;55})),"")</f>
        <v>46-55</v>
      </c>
      <c r="O521" s="2" t="s">
        <v>21</v>
      </c>
      <c r="P521" s="2" t="s">
        <v>18</v>
      </c>
      <c r="Q521" s="8">
        <v>705</v>
      </c>
      <c r="R521" s="14" t="str">
        <f>IFERROR(INDEX(btob,MATCH(Q521,atoa,0)),"")</f>
        <v>CHARGE ETUDES CONSEIL 2</v>
      </c>
    </row>
    <row r="522" spans="1:18" s="1" customFormat="1" ht="8.25">
      <c r="A522" s="2" t="s">
        <v>14</v>
      </c>
      <c r="B522" s="23" t="str">
        <f>IFERROR(INDEX(cl!B:B,MATCH(D522,cl!A:A,0)),"")</f>
        <v>DVC</v>
      </c>
      <c r="C522" s="2"/>
      <c r="D522" s="8">
        <v>500200</v>
      </c>
      <c r="E522" s="2" t="s">
        <v>1036</v>
      </c>
      <c r="F522" s="3">
        <v>1</v>
      </c>
      <c r="G522" s="3">
        <v>1</v>
      </c>
      <c r="H522" s="3">
        <v>1</v>
      </c>
      <c r="I522" s="3">
        <v>1</v>
      </c>
      <c r="J522" s="2"/>
      <c r="K522" s="2" t="s">
        <v>1037</v>
      </c>
      <c r="L522" s="4">
        <v>33242</v>
      </c>
      <c r="M522" s="7">
        <f t="shared" ca="1" si="8"/>
        <v>28.389041095890413</v>
      </c>
      <c r="N522" s="7" t="str">
        <f ca="1">IFERROR(INDEX({"18-25";"26-35";"36-45";"46-55";"55-65"},MATCH($M522,{0;25;35;45;55})),"")</f>
        <v>26-35</v>
      </c>
      <c r="O522" s="2" t="s">
        <v>21</v>
      </c>
      <c r="P522" s="2" t="s">
        <v>22</v>
      </c>
      <c r="Q522" s="8">
        <v>811</v>
      </c>
      <c r="R522" s="14" t="str">
        <f>IFERROR(INDEX(btob,MATCH(Q522,atoa,0)),"")</f>
        <v>ASSIST. GESTION 2</v>
      </c>
    </row>
    <row r="523" spans="1:18" s="1" customFormat="1" ht="8.25">
      <c r="A523" s="2" t="s">
        <v>14</v>
      </c>
      <c r="B523" s="23" t="str">
        <f>IFERROR(INDEX(cl!B:B,MATCH(D523,cl!A:A,0)),"")</f>
        <v>DVC</v>
      </c>
      <c r="C523" s="2"/>
      <c r="D523" s="8">
        <v>500200</v>
      </c>
      <c r="E523" s="2" t="s">
        <v>1038</v>
      </c>
      <c r="F523" s="3">
        <v>1</v>
      </c>
      <c r="G523" s="3">
        <v>0</v>
      </c>
      <c r="H523" s="3"/>
      <c r="I523" s="3"/>
      <c r="J523" s="2" t="s">
        <v>105</v>
      </c>
      <c r="K523" s="2"/>
      <c r="L523" s="4"/>
      <c r="M523" s="7" t="str">
        <f t="shared" si="8"/>
        <v/>
      </c>
      <c r="N523" s="7" t="str">
        <f>IFERROR(INDEX({"18-25";"26-35";"36-45";"46-55";"55-65"},MATCH($M523,{0;25;35;45;55})),"")</f>
        <v/>
      </c>
      <c r="O523" s="2"/>
      <c r="P523" s="2"/>
      <c r="Q523" s="12"/>
      <c r="R523" s="14" t="str">
        <f>IFERROR(INDEX(btob,MATCH(Q523,atoa,0)),"")</f>
        <v/>
      </c>
    </row>
    <row r="524" spans="1:18" s="1" customFormat="1" ht="8.25">
      <c r="A524" s="2" t="s">
        <v>14</v>
      </c>
      <c r="B524" s="23" t="str">
        <f>IFERROR(INDEX(cl!B:B,MATCH(D524,cl!A:A,0)),"")</f>
        <v>DRH</v>
      </c>
      <c r="C524" s="2"/>
      <c r="D524" s="8">
        <v>500700</v>
      </c>
      <c r="E524" s="2" t="s">
        <v>1039</v>
      </c>
      <c r="F524" s="3">
        <v>1</v>
      </c>
      <c r="G524" s="3">
        <v>1</v>
      </c>
      <c r="H524" s="3">
        <v>1</v>
      </c>
      <c r="I524" s="3">
        <v>1</v>
      </c>
      <c r="J524" s="2"/>
      <c r="K524" s="2" t="s">
        <v>1040</v>
      </c>
      <c r="L524" s="4">
        <v>26690</v>
      </c>
      <c r="M524" s="7">
        <f t="shared" ca="1" si="8"/>
        <v>46.339726027397262</v>
      </c>
      <c r="N524" s="7" t="str">
        <f ca="1">IFERROR(INDEX({"18-25";"26-35";"36-45";"46-55";"55-65"},MATCH($M524,{0;25;35;45;55})),"")</f>
        <v>46-55</v>
      </c>
      <c r="O524" s="2" t="s">
        <v>21</v>
      </c>
      <c r="P524" s="2" t="s">
        <v>18</v>
      </c>
      <c r="Q524" s="8">
        <v>5060</v>
      </c>
      <c r="R524" s="14" t="str">
        <f>IFERROR(INDEX(btob,MATCH(Q524,atoa,0)),"")</f>
        <v>DIRECTEUR REGION.RH CMSO</v>
      </c>
    </row>
    <row r="525" spans="1:18" s="1" customFormat="1" ht="8.25">
      <c r="A525" s="2" t="s">
        <v>14</v>
      </c>
      <c r="B525" s="23" t="str">
        <f>IFERROR(INDEX(cl!B:B,MATCH(D525,cl!A:A,0)),"")</f>
        <v>DRH</v>
      </c>
      <c r="C525" s="2"/>
      <c r="D525" s="8">
        <v>500700</v>
      </c>
      <c r="E525" s="2" t="s">
        <v>1041</v>
      </c>
      <c r="F525" s="3">
        <v>1</v>
      </c>
      <c r="G525" s="3">
        <v>1</v>
      </c>
      <c r="H525" s="3">
        <v>1</v>
      </c>
      <c r="I525" s="3">
        <v>1</v>
      </c>
      <c r="J525" s="2"/>
      <c r="K525" s="2" t="s">
        <v>1042</v>
      </c>
      <c r="L525" s="4">
        <v>23584</v>
      </c>
      <c r="M525" s="7">
        <f t="shared" ca="1" si="8"/>
        <v>54.849315068493148</v>
      </c>
      <c r="N525" s="7" t="str">
        <f ca="1">IFERROR(INDEX({"18-25";"26-35";"36-45";"46-55";"55-65"},MATCH($M525,{0;25;35;45;55})),"")</f>
        <v>46-55</v>
      </c>
      <c r="O525" s="2" t="s">
        <v>21</v>
      </c>
      <c r="P525" s="2" t="s">
        <v>18</v>
      </c>
      <c r="Q525" s="8">
        <v>811</v>
      </c>
      <c r="R525" s="14" t="str">
        <f>IFERROR(INDEX(btob,MATCH(Q525,atoa,0)),"")</f>
        <v>ASSIST. GESTION 2</v>
      </c>
    </row>
    <row r="526" spans="1:18" s="1" customFormat="1" ht="8.25">
      <c r="A526" s="2" t="s">
        <v>14</v>
      </c>
      <c r="B526" s="23" t="str">
        <f>IFERROR(INDEX(cl!B:B,MATCH(D526,cl!A:A,0)),"")</f>
        <v>DRH</v>
      </c>
      <c r="C526" s="2"/>
      <c r="D526" s="8">
        <v>500700</v>
      </c>
      <c r="E526" s="2" t="s">
        <v>1043</v>
      </c>
      <c r="F526" s="3">
        <v>1</v>
      </c>
      <c r="G526" s="3">
        <v>1</v>
      </c>
      <c r="H526" s="3">
        <v>1</v>
      </c>
      <c r="I526" s="3">
        <v>1</v>
      </c>
      <c r="J526" s="2"/>
      <c r="K526" s="2" t="s">
        <v>1044</v>
      </c>
      <c r="L526" s="4">
        <v>24955</v>
      </c>
      <c r="M526" s="7">
        <f t="shared" ca="1" si="8"/>
        <v>51.093150684931508</v>
      </c>
      <c r="N526" s="7" t="str">
        <f ca="1">IFERROR(INDEX({"18-25";"26-35";"36-45";"46-55";"55-65"},MATCH($M526,{0;25;35;45;55})),"")</f>
        <v>46-55</v>
      </c>
      <c r="O526" s="2" t="s">
        <v>21</v>
      </c>
      <c r="P526" s="2" t="s">
        <v>18</v>
      </c>
      <c r="Q526" s="8">
        <v>709</v>
      </c>
      <c r="R526" s="14" t="str">
        <f>IFERROR(INDEX(btob,MATCH(Q526,atoa,0)),"")</f>
        <v>RESP. ETUDES CONSEIL</v>
      </c>
    </row>
    <row r="527" spans="1:18" s="1" customFormat="1" ht="8.25">
      <c r="A527" s="2" t="s">
        <v>14</v>
      </c>
      <c r="B527" s="23" t="str">
        <f>IFERROR(INDEX(cl!B:B,MATCH(D527,cl!A:A,0)),"")</f>
        <v>DRH</v>
      </c>
      <c r="C527" s="2"/>
      <c r="D527" s="8">
        <v>500700</v>
      </c>
      <c r="E527" s="2" t="s">
        <v>1045</v>
      </c>
      <c r="F527" s="3">
        <v>1</v>
      </c>
      <c r="G527" s="3">
        <v>1</v>
      </c>
      <c r="H527" s="3">
        <v>1</v>
      </c>
      <c r="I527" s="3">
        <v>1</v>
      </c>
      <c r="J527" s="2"/>
      <c r="K527" s="2" t="s">
        <v>1046</v>
      </c>
      <c r="L527" s="4">
        <v>25286</v>
      </c>
      <c r="M527" s="7">
        <f t="shared" ca="1" si="8"/>
        <v>50.186301369863017</v>
      </c>
      <c r="N527" s="7" t="str">
        <f ca="1">IFERROR(INDEX({"18-25";"26-35";"36-45";"46-55";"55-65"},MATCH($M527,{0;25;35;45;55})),"")</f>
        <v>46-55</v>
      </c>
      <c r="O527" s="2" t="s">
        <v>21</v>
      </c>
      <c r="P527" s="2" t="s">
        <v>18</v>
      </c>
      <c r="Q527" s="8">
        <v>705</v>
      </c>
      <c r="R527" s="14" t="str">
        <f>IFERROR(INDEX(btob,MATCH(Q527,atoa,0)),"")</f>
        <v>CHARGE ETUDES CONSEIL 2</v>
      </c>
    </row>
    <row r="528" spans="1:18" s="1" customFormat="1" ht="8.25">
      <c r="A528" s="2" t="s">
        <v>14</v>
      </c>
      <c r="B528" s="23" t="str">
        <f>IFERROR(INDEX(cl!B:B,MATCH(D528,cl!A:A,0)),"")</f>
        <v>DGE</v>
      </c>
      <c r="C528" s="2"/>
      <c r="D528" s="8">
        <v>500800</v>
      </c>
      <c r="E528" s="2" t="s">
        <v>1047</v>
      </c>
      <c r="F528" s="3">
        <v>1</v>
      </c>
      <c r="G528" s="3">
        <v>1</v>
      </c>
      <c r="H528" s="3">
        <v>1</v>
      </c>
      <c r="I528" s="3">
        <v>1</v>
      </c>
      <c r="J528" s="2"/>
      <c r="K528" s="2" t="s">
        <v>1048</v>
      </c>
      <c r="L528" s="4">
        <v>30934</v>
      </c>
      <c r="M528" s="7">
        <f t="shared" ca="1" si="8"/>
        <v>34.712328767123289</v>
      </c>
      <c r="N528" s="7" t="str">
        <f ca="1">IFERROR(INDEX({"18-25";"26-35";"36-45";"46-55";"55-65"},MATCH($M528,{0;25;35;45;55})),"")</f>
        <v>26-35</v>
      </c>
      <c r="O528" s="2" t="s">
        <v>21</v>
      </c>
      <c r="P528" s="2" t="s">
        <v>18</v>
      </c>
      <c r="Q528" s="8">
        <v>707</v>
      </c>
      <c r="R528" s="14" t="str">
        <f>IFERROR(INDEX(btob,MATCH(Q528,atoa,0)),"")</f>
        <v>JURISTE 2</v>
      </c>
    </row>
    <row r="529" spans="1:18" s="1" customFormat="1" ht="8.25">
      <c r="A529" s="2" t="s">
        <v>14</v>
      </c>
      <c r="B529" s="23" t="str">
        <f>IFERROR(INDEX(cl!B:B,MATCH(D529,cl!A:A,0)),"")</f>
        <v>CAE</v>
      </c>
      <c r="C529" s="2"/>
      <c r="D529" s="8">
        <v>501300</v>
      </c>
      <c r="E529" s="2" t="s">
        <v>1049</v>
      </c>
      <c r="F529" s="3">
        <v>1</v>
      </c>
      <c r="G529" s="3">
        <v>1</v>
      </c>
      <c r="H529" s="3">
        <v>1</v>
      </c>
      <c r="I529" s="3">
        <v>1</v>
      </c>
      <c r="J529" s="2"/>
      <c r="K529" s="2" t="s">
        <v>1050</v>
      </c>
      <c r="L529" s="4">
        <v>27486</v>
      </c>
      <c r="M529" s="7">
        <f t="shared" ca="1" si="8"/>
        <v>44.158904109589038</v>
      </c>
      <c r="N529" s="7" t="str">
        <f ca="1">IFERROR(INDEX({"18-25";"26-35";"36-45";"46-55";"55-65"},MATCH($M529,{0;25;35;45;55})),"")</f>
        <v>36-45</v>
      </c>
      <c r="O529" s="2" t="s">
        <v>17</v>
      </c>
      <c r="P529" s="2" t="s">
        <v>18</v>
      </c>
      <c r="Q529" s="8">
        <v>175</v>
      </c>
      <c r="R529" s="14" t="str">
        <f>IFERROR(INDEX(btob,MATCH(Q529,atoa,0)),"")</f>
        <v>RESP.CLIENTELE PROF.1</v>
      </c>
    </row>
    <row r="530" spans="1:18" s="1" customFormat="1" ht="8.25">
      <c r="A530" s="2" t="s">
        <v>14</v>
      </c>
      <c r="B530" s="23" t="str">
        <f>IFERROR(INDEX(cl!B:B,MATCH(D530,cl!A:A,0)),"")</f>
        <v>CAE</v>
      </c>
      <c r="C530" s="2"/>
      <c r="D530" s="8">
        <v>501300</v>
      </c>
      <c r="E530" s="2" t="s">
        <v>1051</v>
      </c>
      <c r="F530" s="3">
        <v>1</v>
      </c>
      <c r="G530" s="3">
        <v>1</v>
      </c>
      <c r="H530" s="3">
        <v>0.77849999999999997</v>
      </c>
      <c r="I530" s="3">
        <v>0.77849999999999997</v>
      </c>
      <c r="J530" s="2" t="s">
        <v>42</v>
      </c>
      <c r="K530" s="2" t="s">
        <v>1052</v>
      </c>
      <c r="L530" s="4">
        <v>30060</v>
      </c>
      <c r="M530" s="7">
        <f t="shared" ca="1" si="8"/>
        <v>37.106849315068494</v>
      </c>
      <c r="N530" s="7" t="str">
        <f ca="1">IFERROR(INDEX({"18-25";"26-35";"36-45";"46-55";"55-65"},MATCH($M530,{0;25;35;45;55})),"")</f>
        <v>36-45</v>
      </c>
      <c r="O530" s="2" t="s">
        <v>21</v>
      </c>
      <c r="P530" s="2" t="s">
        <v>18</v>
      </c>
      <c r="Q530" s="8">
        <v>175</v>
      </c>
      <c r="R530" s="14" t="str">
        <f>IFERROR(INDEX(btob,MATCH(Q530,atoa,0)),"")</f>
        <v>RESP.CLIENTELE PROF.1</v>
      </c>
    </row>
    <row r="531" spans="1:18" s="1" customFormat="1" ht="8.25">
      <c r="A531" s="2" t="s">
        <v>14</v>
      </c>
      <c r="B531" s="23" t="str">
        <f>IFERROR(INDEX(cl!B:B,MATCH(D531,cl!A:A,0)),"")</f>
        <v>DCO</v>
      </c>
      <c r="C531" s="2"/>
      <c r="D531" s="8">
        <v>501500</v>
      </c>
      <c r="E531" s="2" t="s">
        <v>1053</v>
      </c>
      <c r="F531" s="3">
        <v>1</v>
      </c>
      <c r="G531" s="3">
        <v>1</v>
      </c>
      <c r="H531" s="3">
        <v>1</v>
      </c>
      <c r="I531" s="3">
        <v>1</v>
      </c>
      <c r="J531" s="2"/>
      <c r="K531" s="2" t="s">
        <v>1054</v>
      </c>
      <c r="L531" s="4">
        <v>30945</v>
      </c>
      <c r="M531" s="7">
        <f t="shared" ca="1" si="8"/>
        <v>34.682191780821917</v>
      </c>
      <c r="N531" s="7" t="str">
        <f ca="1">IFERROR(INDEX({"18-25";"26-35";"36-45";"46-55";"55-65"},MATCH($M531,{0;25;35;45;55})),"")</f>
        <v>26-35</v>
      </c>
      <c r="O531" s="2" t="s">
        <v>17</v>
      </c>
      <c r="P531" s="2" t="s">
        <v>18</v>
      </c>
      <c r="Q531" s="8">
        <v>175</v>
      </c>
      <c r="R531" s="14" t="str">
        <f>IFERROR(INDEX(btob,MATCH(Q531,atoa,0)),"")</f>
        <v>RESP.CLIENTELE PROF.1</v>
      </c>
    </row>
    <row r="532" spans="1:18" s="1" customFormat="1" ht="8.25">
      <c r="A532" s="2" t="s">
        <v>14</v>
      </c>
      <c r="B532" s="23" t="str">
        <f>IFERROR(INDEX(cl!B:B,MATCH(D532,cl!A:A,0)),"")</f>
        <v>DCO</v>
      </c>
      <c r="C532" s="2"/>
      <c r="D532" s="8">
        <v>501500</v>
      </c>
      <c r="E532" s="2" t="s">
        <v>1053</v>
      </c>
      <c r="F532" s="3">
        <v>0</v>
      </c>
      <c r="G532" s="3">
        <v>1</v>
      </c>
      <c r="H532" s="3">
        <v>1</v>
      </c>
      <c r="I532" s="3">
        <v>1</v>
      </c>
      <c r="J532" s="2" t="s">
        <v>272</v>
      </c>
      <c r="K532" s="2" t="s">
        <v>1055</v>
      </c>
      <c r="L532" s="4">
        <v>22773</v>
      </c>
      <c r="M532" s="7">
        <f t="shared" ca="1" si="8"/>
        <v>57.07123287671233</v>
      </c>
      <c r="N532" s="7" t="str">
        <f ca="1">IFERROR(INDEX({"18-25";"26-35";"36-45";"46-55";"55-65"},MATCH($M532,{0;25;35;45;55})),"")</f>
        <v>55-65</v>
      </c>
      <c r="O532" s="2" t="s">
        <v>17</v>
      </c>
      <c r="P532" s="2" t="s">
        <v>18</v>
      </c>
      <c r="Q532" s="8">
        <v>177</v>
      </c>
      <c r="R532" s="14" t="str">
        <f>IFERROR(INDEX(btob,MATCH(Q532,atoa,0)),"")</f>
        <v>RESP.CLIENTELE PROF.3</v>
      </c>
    </row>
    <row r="533" spans="1:18" s="1" customFormat="1" ht="8.25">
      <c r="A533" s="2" t="s">
        <v>14</v>
      </c>
      <c r="B533" s="23" t="str">
        <f>IFERROR(INDEX(cl!B:B,MATCH(D533,cl!A:A,0)),"")</f>
        <v>CAE</v>
      </c>
      <c r="C533" s="2"/>
      <c r="D533" s="8">
        <v>501600</v>
      </c>
      <c r="E533" s="2" t="s">
        <v>1056</v>
      </c>
      <c r="F533" s="3">
        <v>1</v>
      </c>
      <c r="G533" s="3">
        <v>1</v>
      </c>
      <c r="H533" s="3">
        <v>1</v>
      </c>
      <c r="I533" s="3">
        <v>1</v>
      </c>
      <c r="J533" s="2"/>
      <c r="K533" s="2" t="s">
        <v>1057</v>
      </c>
      <c r="L533" s="4">
        <v>22864</v>
      </c>
      <c r="M533" s="7">
        <f t="shared" ca="1" si="8"/>
        <v>56.821917808219176</v>
      </c>
      <c r="N533" s="7" t="str">
        <f ca="1">IFERROR(INDEX({"18-25";"26-35";"36-45";"46-55";"55-65"},MATCH($M533,{0;25;35;45;55})),"")</f>
        <v>55-65</v>
      </c>
      <c r="O533" s="2" t="s">
        <v>21</v>
      </c>
      <c r="P533" s="2" t="s">
        <v>18</v>
      </c>
      <c r="Q533" s="8">
        <v>507</v>
      </c>
      <c r="R533" s="14" t="str">
        <f>IFERROR(INDEX(btob,MATCH(Q533,atoa,0)),"")</f>
        <v>RESP. DE SERVICE 2</v>
      </c>
    </row>
    <row r="534" spans="1:18" s="1" customFormat="1" ht="8.25">
      <c r="A534" s="2" t="s">
        <v>14</v>
      </c>
      <c r="B534" s="23" t="str">
        <f>IFERROR(INDEX(cl!B:B,MATCH(D534,cl!A:A,0)),"")</f>
        <v>CAE</v>
      </c>
      <c r="C534" s="2"/>
      <c r="D534" s="8">
        <v>501600</v>
      </c>
      <c r="E534" s="2" t="s">
        <v>1058</v>
      </c>
      <c r="F534" s="3">
        <v>1</v>
      </c>
      <c r="G534" s="3">
        <v>1</v>
      </c>
      <c r="H534" s="3">
        <v>1</v>
      </c>
      <c r="I534" s="3">
        <v>1</v>
      </c>
      <c r="J534" s="2"/>
      <c r="K534" s="2" t="s">
        <v>1059</v>
      </c>
      <c r="L534" s="4">
        <v>27279</v>
      </c>
      <c r="M534" s="7">
        <f t="shared" ca="1" si="8"/>
        <v>44.726027397260275</v>
      </c>
      <c r="N534" s="7" t="str">
        <f ca="1">IFERROR(INDEX({"18-25";"26-35";"36-45";"46-55";"55-65"},MATCH($M534,{0;25;35;45;55})),"")</f>
        <v>36-45</v>
      </c>
      <c r="O534" s="2" t="s">
        <v>17</v>
      </c>
      <c r="P534" s="2" t="s">
        <v>18</v>
      </c>
      <c r="Q534" s="8">
        <v>811</v>
      </c>
      <c r="R534" s="14" t="str">
        <f>IFERROR(INDEX(btob,MATCH(Q534,atoa,0)),"")</f>
        <v>ASSIST. GESTION 2</v>
      </c>
    </row>
    <row r="535" spans="1:18" s="1" customFormat="1" ht="8.25">
      <c r="A535" s="2" t="s">
        <v>14</v>
      </c>
      <c r="B535" s="23" t="str">
        <f>IFERROR(INDEX(cl!B:B,MATCH(D535,cl!A:A,0)),"")</f>
        <v>CAE</v>
      </c>
      <c r="C535" s="2"/>
      <c r="D535" s="8">
        <v>501600</v>
      </c>
      <c r="E535" s="2" t="s">
        <v>1060</v>
      </c>
      <c r="F535" s="3">
        <v>1</v>
      </c>
      <c r="G535" s="3">
        <v>1</v>
      </c>
      <c r="H535" s="3">
        <v>0.5</v>
      </c>
      <c r="I535" s="3">
        <v>0.5</v>
      </c>
      <c r="J535" s="2" t="s">
        <v>42</v>
      </c>
      <c r="K535" s="2" t="s">
        <v>1061</v>
      </c>
      <c r="L535" s="4">
        <v>26718</v>
      </c>
      <c r="M535" s="7">
        <f t="shared" ca="1" si="8"/>
        <v>46.263013698630139</v>
      </c>
      <c r="N535" s="7" t="str">
        <f ca="1">IFERROR(INDEX({"18-25";"26-35";"36-45";"46-55";"55-65"},MATCH($M535,{0;25;35;45;55})),"")</f>
        <v>46-55</v>
      </c>
      <c r="O535" s="2" t="s">
        <v>21</v>
      </c>
      <c r="P535" s="2" t="s">
        <v>18</v>
      </c>
      <c r="Q535" s="8">
        <v>813</v>
      </c>
      <c r="R535" s="14" t="str">
        <f>IFERROR(INDEX(btob,MATCH(Q535,atoa,0)),"")</f>
        <v>CHARGE GESTION 1</v>
      </c>
    </row>
    <row r="536" spans="1:18" s="1" customFormat="1" ht="8.25">
      <c r="A536" s="2" t="s">
        <v>14</v>
      </c>
      <c r="B536" s="23" t="str">
        <f>IFERROR(INDEX(cl!B:B,MATCH(D536,cl!A:A,0)),"")</f>
        <v>CAE</v>
      </c>
      <c r="C536" s="2"/>
      <c r="D536" s="8">
        <v>501600</v>
      </c>
      <c r="E536" s="2" t="s">
        <v>1062</v>
      </c>
      <c r="F536" s="3">
        <v>1</v>
      </c>
      <c r="G536" s="3">
        <v>1</v>
      </c>
      <c r="H536" s="3">
        <v>1</v>
      </c>
      <c r="I536" s="3">
        <v>1</v>
      </c>
      <c r="J536" s="2"/>
      <c r="K536" s="2" t="s">
        <v>1063</v>
      </c>
      <c r="L536" s="4">
        <v>26699</v>
      </c>
      <c r="M536" s="7">
        <f t="shared" ca="1" si="8"/>
        <v>46.315068493150683</v>
      </c>
      <c r="N536" s="7" t="str">
        <f ca="1">IFERROR(INDEX({"18-25";"26-35";"36-45";"46-55";"55-65"},MATCH($M536,{0;25;35;45;55})),"")</f>
        <v>46-55</v>
      </c>
      <c r="O536" s="2" t="s">
        <v>21</v>
      </c>
      <c r="P536" s="2" t="s">
        <v>18</v>
      </c>
      <c r="Q536" s="8">
        <v>813</v>
      </c>
      <c r="R536" s="14" t="str">
        <f>IFERROR(INDEX(btob,MATCH(Q536,atoa,0)),"")</f>
        <v>CHARGE GESTION 1</v>
      </c>
    </row>
    <row r="537" spans="1:18" s="1" customFormat="1" ht="8.25">
      <c r="A537" s="2" t="s">
        <v>14</v>
      </c>
      <c r="B537" s="23" t="str">
        <f>IFERROR(INDEX(cl!B:B,MATCH(D537,cl!A:A,0)),"")</f>
        <v>DIV</v>
      </c>
      <c r="C537" s="2"/>
      <c r="D537" s="8">
        <v>505200</v>
      </c>
      <c r="E537" s="2" t="s">
        <v>1064</v>
      </c>
      <c r="F537" s="3">
        <v>0</v>
      </c>
      <c r="G537" s="3">
        <v>1</v>
      </c>
      <c r="H537" s="3">
        <v>1</v>
      </c>
      <c r="I537" s="3">
        <v>1</v>
      </c>
      <c r="J537" s="2" t="s">
        <v>272</v>
      </c>
      <c r="K537" s="2" t="s">
        <v>1065</v>
      </c>
      <c r="L537" s="4">
        <v>21283</v>
      </c>
      <c r="M537" s="7">
        <f t="shared" ca="1" si="8"/>
        <v>61.153424657534245</v>
      </c>
      <c r="N537" s="7" t="str">
        <f ca="1">IFERROR(INDEX({"18-25";"26-35";"36-45";"46-55";"55-65"},MATCH($M537,{0;25;35;45;55})),"")</f>
        <v>55-65</v>
      </c>
      <c r="O537" s="2" t="s">
        <v>17</v>
      </c>
      <c r="P537" s="2" t="s">
        <v>18</v>
      </c>
      <c r="Q537" s="8">
        <v>709</v>
      </c>
      <c r="R537" s="14" t="str">
        <f>IFERROR(INDEX(btob,MATCH(Q537,atoa,0)),"")</f>
        <v>RESP. ETUDES CONSEIL</v>
      </c>
    </row>
    <row r="538" spans="1:18" s="1" customFormat="1" ht="8.25">
      <c r="A538" s="2" t="s">
        <v>14</v>
      </c>
      <c r="B538" s="23" t="str">
        <f>IFERROR(INDEX(cl!B:B,MATCH(D538,cl!A:A,0)),"")</f>
        <v>DIV</v>
      </c>
      <c r="C538" s="2"/>
      <c r="D538" s="8">
        <v>505200</v>
      </c>
      <c r="E538" s="2" t="s">
        <v>1064</v>
      </c>
      <c r="F538" s="3">
        <v>0</v>
      </c>
      <c r="G538" s="3">
        <v>1</v>
      </c>
      <c r="H538" s="3">
        <v>1</v>
      </c>
      <c r="I538" s="3">
        <v>1</v>
      </c>
      <c r="J538" s="2" t="s">
        <v>272</v>
      </c>
      <c r="K538" s="2" t="s">
        <v>1066</v>
      </c>
      <c r="L538" s="4">
        <v>20872</v>
      </c>
      <c r="M538" s="7">
        <f t="shared" ca="1" si="8"/>
        <v>62.279452054794518</v>
      </c>
      <c r="N538" s="7" t="str">
        <f ca="1">IFERROR(INDEX({"18-25";"26-35";"36-45";"46-55";"55-65"},MATCH($M538,{0;25;35;45;55})),"")</f>
        <v>55-65</v>
      </c>
      <c r="O538" s="2" t="s">
        <v>17</v>
      </c>
      <c r="P538" s="2" t="s">
        <v>18</v>
      </c>
      <c r="Q538" s="8">
        <v>713</v>
      </c>
      <c r="R538" s="14" t="str">
        <f>IFERROR(INDEX(btob,MATCH(Q538,atoa,0)),"")</f>
        <v>CONSULTANT EXPERT 2</v>
      </c>
    </row>
    <row r="539" spans="1:18" s="1" customFormat="1" ht="8.25">
      <c r="A539" s="2" t="s">
        <v>14</v>
      </c>
      <c r="B539" s="23" t="str">
        <f>IFERROR(INDEX(cl!B:B,MATCH(D539,cl!A:A,0)),"")</f>
        <v>DIV</v>
      </c>
      <c r="C539" s="2"/>
      <c r="D539" s="8">
        <v>505200</v>
      </c>
      <c r="E539" s="2" t="s">
        <v>1064</v>
      </c>
      <c r="F539" s="3">
        <v>0</v>
      </c>
      <c r="G539" s="3">
        <v>1</v>
      </c>
      <c r="H539" s="3">
        <v>1</v>
      </c>
      <c r="I539" s="3">
        <v>1</v>
      </c>
      <c r="J539" s="2" t="s">
        <v>272</v>
      </c>
      <c r="K539" s="2" t="s">
        <v>1067</v>
      </c>
      <c r="L539" s="4">
        <v>20970</v>
      </c>
      <c r="M539" s="7">
        <f t="shared" ca="1" si="8"/>
        <v>62.010958904109586</v>
      </c>
      <c r="N539" s="7" t="str">
        <f ca="1">IFERROR(INDEX({"18-25";"26-35";"36-45";"46-55";"55-65"},MATCH($M539,{0;25;35;45;55})),"")</f>
        <v>55-65</v>
      </c>
      <c r="O539" s="2" t="s">
        <v>17</v>
      </c>
      <c r="P539" s="2" t="s">
        <v>18</v>
      </c>
      <c r="Q539" s="8">
        <v>705</v>
      </c>
      <c r="R539" s="14" t="str">
        <f>IFERROR(INDEX(btob,MATCH(Q539,atoa,0)),"")</f>
        <v>CHARGE ETUDES CONSEIL 2</v>
      </c>
    </row>
    <row r="540" spans="1:18" s="1" customFormat="1" ht="8.25">
      <c r="A540" s="2" t="s">
        <v>14</v>
      </c>
      <c r="B540" s="23" t="str">
        <f>IFERROR(INDEX(cl!B:B,MATCH(D540,cl!A:A,0)),"")</f>
        <v>DIV</v>
      </c>
      <c r="C540" s="2"/>
      <c r="D540" s="8">
        <v>505200</v>
      </c>
      <c r="E540" s="2" t="s">
        <v>1064</v>
      </c>
      <c r="F540" s="3">
        <v>0</v>
      </c>
      <c r="G540" s="3">
        <v>1</v>
      </c>
      <c r="H540" s="3">
        <v>1</v>
      </c>
      <c r="I540" s="3">
        <v>1</v>
      </c>
      <c r="J540" s="2" t="s">
        <v>272</v>
      </c>
      <c r="K540" s="2" t="s">
        <v>1068</v>
      </c>
      <c r="L540" s="4">
        <v>21091</v>
      </c>
      <c r="M540" s="7">
        <f t="shared" ca="1" si="8"/>
        <v>61.679452054794524</v>
      </c>
      <c r="N540" s="7" t="str">
        <f ca="1">IFERROR(INDEX({"18-25";"26-35";"36-45";"46-55";"55-65"},MATCH($M540,{0;25;35;45;55})),"")</f>
        <v>55-65</v>
      </c>
      <c r="O540" s="2" t="s">
        <v>21</v>
      </c>
      <c r="P540" s="2" t="s">
        <v>22</v>
      </c>
      <c r="Q540" s="8">
        <v>103</v>
      </c>
      <c r="R540" s="14" t="str">
        <f>IFERROR(INDEX(btob,MATCH(Q540,atoa,0)),"")</f>
        <v>CONSEILLER CLIENT. PART.</v>
      </c>
    </row>
    <row r="541" spans="1:18" s="1" customFormat="1" ht="8.25">
      <c r="A541" s="2" t="s">
        <v>14</v>
      </c>
      <c r="B541" s="23" t="str">
        <f>IFERROR(INDEX(cl!B:B,MATCH(D541,cl!A:A,0)),"")</f>
        <v>DIV</v>
      </c>
      <c r="C541" s="2"/>
      <c r="D541" s="8">
        <v>505200</v>
      </c>
      <c r="E541" s="2" t="s">
        <v>1064</v>
      </c>
      <c r="F541" s="3">
        <v>0</v>
      </c>
      <c r="G541" s="3">
        <v>1</v>
      </c>
      <c r="H541" s="3">
        <v>1</v>
      </c>
      <c r="I541" s="3">
        <v>1</v>
      </c>
      <c r="J541" s="2" t="s">
        <v>272</v>
      </c>
      <c r="K541" s="2" t="s">
        <v>1069</v>
      </c>
      <c r="L541" s="4">
        <v>22553</v>
      </c>
      <c r="M541" s="7">
        <f t="shared" ca="1" si="8"/>
        <v>57.673972602739724</v>
      </c>
      <c r="N541" s="7" t="str">
        <f ca="1">IFERROR(INDEX({"18-25";"26-35";"36-45";"46-55";"55-65"},MATCH($M541,{0;25;35;45;55})),"")</f>
        <v>55-65</v>
      </c>
      <c r="O541" s="2" t="s">
        <v>17</v>
      </c>
      <c r="P541" s="2" t="s">
        <v>18</v>
      </c>
      <c r="Q541" s="8">
        <v>180</v>
      </c>
      <c r="R541" s="14" t="str">
        <f>IFERROR(INDEX(btob,MATCH(Q541,atoa,0)),"")</f>
        <v>RESP.CLIENTELE PART.</v>
      </c>
    </row>
    <row r="542" spans="1:18" s="1" customFormat="1" ht="8.25">
      <c r="A542" s="2" t="s">
        <v>14</v>
      </c>
      <c r="B542" s="23" t="str">
        <f>IFERROR(INDEX(cl!B:B,MATCH(D542,cl!A:A,0)),"")</f>
        <v>DIV</v>
      </c>
      <c r="C542" s="2"/>
      <c r="D542" s="8">
        <v>505200</v>
      </c>
      <c r="E542" s="2" t="s">
        <v>1064</v>
      </c>
      <c r="F542" s="3">
        <v>0</v>
      </c>
      <c r="G542" s="3">
        <v>1</v>
      </c>
      <c r="H542" s="3">
        <v>1</v>
      </c>
      <c r="I542" s="3">
        <v>1</v>
      </c>
      <c r="J542" s="2" t="s">
        <v>272</v>
      </c>
      <c r="K542" s="2" t="s">
        <v>1070</v>
      </c>
      <c r="L542" s="4">
        <v>21319</v>
      </c>
      <c r="M542" s="7">
        <f t="shared" ca="1" si="8"/>
        <v>61.054794520547944</v>
      </c>
      <c r="N542" s="7" t="str">
        <f ca="1">IFERROR(INDEX({"18-25";"26-35";"36-45";"46-55";"55-65"},MATCH($M542,{0;25;35;45;55})),"")</f>
        <v>55-65</v>
      </c>
      <c r="O542" s="2" t="s">
        <v>17</v>
      </c>
      <c r="P542" s="2" t="s">
        <v>18</v>
      </c>
      <c r="Q542" s="8">
        <v>705</v>
      </c>
      <c r="R542" s="14" t="str">
        <f>IFERROR(INDEX(btob,MATCH(Q542,atoa,0)),"")</f>
        <v>CHARGE ETUDES CONSEIL 2</v>
      </c>
    </row>
    <row r="543" spans="1:18" s="1" customFormat="1" ht="8.25">
      <c r="A543" s="2" t="s">
        <v>14</v>
      </c>
      <c r="B543" s="23" t="str">
        <f>IFERROR(INDEX(cl!B:B,MATCH(D543,cl!A:A,0)),"")</f>
        <v>DIV</v>
      </c>
      <c r="C543" s="2"/>
      <c r="D543" s="8">
        <v>505200</v>
      </c>
      <c r="E543" s="2" t="s">
        <v>1064</v>
      </c>
      <c r="F543" s="3">
        <v>0</v>
      </c>
      <c r="G543" s="3">
        <v>1</v>
      </c>
      <c r="H543" s="3">
        <v>1</v>
      </c>
      <c r="I543" s="3">
        <v>1</v>
      </c>
      <c r="J543" s="2" t="s">
        <v>272</v>
      </c>
      <c r="K543" s="2" t="s">
        <v>1071</v>
      </c>
      <c r="L543" s="4">
        <v>21325</v>
      </c>
      <c r="M543" s="7">
        <f t="shared" ca="1" si="8"/>
        <v>61.038356164383565</v>
      </c>
      <c r="N543" s="7" t="str">
        <f ca="1">IFERROR(INDEX({"18-25";"26-35";"36-45";"46-55";"55-65"},MATCH($M543,{0;25;35;45;55})),"")</f>
        <v>55-65</v>
      </c>
      <c r="O543" s="2" t="s">
        <v>21</v>
      </c>
      <c r="P543" s="2" t="s">
        <v>22</v>
      </c>
      <c r="Q543" s="8">
        <v>165</v>
      </c>
      <c r="R543" s="14" t="str">
        <f>IFERROR(INDEX(btob,MATCH(Q543,atoa,0)),"")</f>
        <v>CHARGE CLIENTELE PART.2</v>
      </c>
    </row>
    <row r="544" spans="1:18" s="1" customFormat="1" ht="8.25">
      <c r="A544" s="2" t="s">
        <v>14</v>
      </c>
      <c r="B544" s="23" t="str">
        <f>IFERROR(INDEX(cl!B:B,MATCH(D544,cl!A:A,0)),"")</f>
        <v>DIV</v>
      </c>
      <c r="C544" s="2"/>
      <c r="D544" s="8">
        <v>505200</v>
      </c>
      <c r="E544" s="2" t="s">
        <v>1064</v>
      </c>
      <c r="F544" s="3">
        <v>0</v>
      </c>
      <c r="G544" s="3">
        <v>1</v>
      </c>
      <c r="H544" s="3">
        <v>0.77849999999999997</v>
      </c>
      <c r="I544" s="3">
        <v>0.77849999999999997</v>
      </c>
      <c r="J544" s="2" t="s">
        <v>272</v>
      </c>
      <c r="K544" s="2" t="s">
        <v>1072</v>
      </c>
      <c r="L544" s="4">
        <v>21368</v>
      </c>
      <c r="M544" s="7">
        <f t="shared" ca="1" si="8"/>
        <v>60.920547945205477</v>
      </c>
      <c r="N544" s="7" t="str">
        <f ca="1">IFERROR(INDEX({"18-25";"26-35";"36-45";"46-55";"55-65"},MATCH($M544,{0;25;35;45;55})),"")</f>
        <v>55-65</v>
      </c>
      <c r="O544" s="2" t="s">
        <v>21</v>
      </c>
      <c r="P544" s="2" t="s">
        <v>18</v>
      </c>
      <c r="Q544" s="8">
        <v>180</v>
      </c>
      <c r="R544" s="14" t="str">
        <f>IFERROR(INDEX(btob,MATCH(Q544,atoa,0)),"")</f>
        <v>RESP.CLIENTELE PART.</v>
      </c>
    </row>
    <row r="545" spans="1:18" s="1" customFormat="1" ht="8.25">
      <c r="A545" s="2" t="s">
        <v>14</v>
      </c>
      <c r="B545" s="23" t="str">
        <f>IFERROR(INDEX(cl!B:B,MATCH(D545,cl!A:A,0)),"")</f>
        <v>PAR</v>
      </c>
      <c r="C545" s="2"/>
      <c r="D545" s="8">
        <v>506300</v>
      </c>
      <c r="E545" s="2" t="s">
        <v>1073</v>
      </c>
      <c r="F545" s="3">
        <v>1</v>
      </c>
      <c r="G545" s="3">
        <v>1</v>
      </c>
      <c r="H545" s="3">
        <v>1</v>
      </c>
      <c r="I545" s="3">
        <v>1</v>
      </c>
      <c r="J545" s="2"/>
      <c r="K545" s="2" t="s">
        <v>1074</v>
      </c>
      <c r="L545" s="4">
        <v>22050</v>
      </c>
      <c r="M545" s="7">
        <f t="shared" ca="1" si="8"/>
        <v>59.052054794520551</v>
      </c>
      <c r="N545" s="7" t="str">
        <f ca="1">IFERROR(INDEX({"18-25";"26-35";"36-45";"46-55";"55-65"},MATCH($M545,{0;25;35;45;55})),"")</f>
        <v>55-65</v>
      </c>
      <c r="O545" s="2" t="s">
        <v>17</v>
      </c>
      <c r="P545" s="2" t="s">
        <v>18</v>
      </c>
      <c r="Q545" s="8">
        <v>5300</v>
      </c>
      <c r="R545" s="14" t="str">
        <f>IFERROR(INDEX(btob,MATCH(Q545,atoa,0)),"")</f>
        <v>DG FEDERATION</v>
      </c>
    </row>
    <row r="546" spans="1:18" s="1" customFormat="1" ht="8.25">
      <c r="A546" s="2" t="s">
        <v>14</v>
      </c>
      <c r="B546" s="23" t="str">
        <f>IFERROR(INDEX(cl!B:B,MATCH(D546,cl!A:A,0)),"")</f>
        <v>PAR</v>
      </c>
      <c r="C546" s="2"/>
      <c r="D546" s="8">
        <v>506300</v>
      </c>
      <c r="E546" s="2" t="s">
        <v>1075</v>
      </c>
      <c r="F546" s="3">
        <v>1</v>
      </c>
      <c r="G546" s="3">
        <v>1</v>
      </c>
      <c r="H546" s="3">
        <v>1</v>
      </c>
      <c r="I546" s="3">
        <v>1</v>
      </c>
      <c r="J546" s="2"/>
      <c r="K546" s="2" t="s">
        <v>1076</v>
      </c>
      <c r="L546" s="4">
        <v>32246</v>
      </c>
      <c r="M546" s="7">
        <f t="shared" ca="1" si="8"/>
        <v>31.117808219178084</v>
      </c>
      <c r="N546" s="7" t="str">
        <f ca="1">IFERROR(INDEX({"18-25";"26-35";"36-45";"46-55";"55-65"},MATCH($M546,{0;25;35;45;55})),"")</f>
        <v>26-35</v>
      </c>
      <c r="O546" s="2" t="s">
        <v>21</v>
      </c>
      <c r="P546" s="2" t="s">
        <v>22</v>
      </c>
      <c r="Q546" s="8">
        <v>809</v>
      </c>
      <c r="R546" s="14" t="str">
        <f>IFERROR(INDEX(btob,MATCH(Q546,atoa,0)),"")</f>
        <v>ASSIST. GESTION 1</v>
      </c>
    </row>
    <row r="547" spans="1:18" s="1" customFormat="1" ht="8.25">
      <c r="A547" s="2" t="s">
        <v>14</v>
      </c>
      <c r="B547" s="23" t="str">
        <f>IFERROR(INDEX(cl!B:B,MATCH(D547,cl!A:A,0)),"")</f>
        <v>DGE</v>
      </c>
      <c r="C547" s="2"/>
      <c r="D547" s="8">
        <v>507200</v>
      </c>
      <c r="E547" s="2" t="s">
        <v>1077</v>
      </c>
      <c r="F547" s="3">
        <v>1</v>
      </c>
      <c r="G547" s="3">
        <v>1</v>
      </c>
      <c r="H547" s="3">
        <v>1</v>
      </c>
      <c r="I547" s="3">
        <v>1</v>
      </c>
      <c r="J547" s="2"/>
      <c r="K547" s="2" t="s">
        <v>1078</v>
      </c>
      <c r="L547" s="4">
        <v>21502</v>
      </c>
      <c r="M547" s="7">
        <f t="shared" ca="1" si="8"/>
        <v>60.553424657534244</v>
      </c>
      <c r="N547" s="7" t="str">
        <f ca="1">IFERROR(INDEX({"18-25";"26-35";"36-45";"46-55";"55-65"},MATCH($M547,{0;25;35;45;55})),"")</f>
        <v>55-65</v>
      </c>
      <c r="O547" s="2" t="s">
        <v>17</v>
      </c>
      <c r="P547" s="2" t="s">
        <v>18</v>
      </c>
      <c r="Q547" s="8">
        <v>513</v>
      </c>
      <c r="R547" s="14" t="str">
        <f>IFERROR(INDEX(btob,MATCH(Q547,atoa,0)),"")</f>
        <v>RESP. DE DEPARTEMENT 2</v>
      </c>
    </row>
    <row r="548" spans="1:18" s="1" customFormat="1" ht="8.25">
      <c r="A548" s="2" t="s">
        <v>14</v>
      </c>
      <c r="B548" s="23" t="str">
        <f>IFERROR(INDEX(cl!B:B,MATCH(D548,cl!A:A,0)),"")</f>
        <v>DGE</v>
      </c>
      <c r="C548" s="2"/>
      <c r="D548" s="8">
        <v>507200</v>
      </c>
      <c r="E548" s="2" t="s">
        <v>1077</v>
      </c>
      <c r="F548" s="3">
        <v>0</v>
      </c>
      <c r="G548" s="3">
        <v>1</v>
      </c>
      <c r="H548" s="3">
        <v>1</v>
      </c>
      <c r="I548" s="3">
        <v>1</v>
      </c>
      <c r="J548" s="2" t="s">
        <v>272</v>
      </c>
      <c r="K548" s="2" t="s">
        <v>1079</v>
      </c>
      <c r="L548" s="4">
        <v>22420</v>
      </c>
      <c r="M548" s="7">
        <f t="shared" ca="1" si="8"/>
        <v>58.038356164383565</v>
      </c>
      <c r="N548" s="7" t="str">
        <f ca="1">IFERROR(INDEX({"18-25";"26-35";"36-45";"46-55";"55-65"},MATCH($M548,{0;25;35;45;55})),"")</f>
        <v>55-65</v>
      </c>
      <c r="O548" s="2" t="s">
        <v>17</v>
      </c>
      <c r="P548" s="2" t="s">
        <v>18</v>
      </c>
      <c r="Q548" s="8">
        <v>711</v>
      </c>
      <c r="R548" s="14" t="str">
        <f>IFERROR(INDEX(btob,MATCH(Q548,atoa,0)),"")</f>
        <v>CONSULTANT EXPERT 1</v>
      </c>
    </row>
    <row r="549" spans="1:18" s="1" customFormat="1" ht="8.25">
      <c r="A549" s="2" t="s">
        <v>14</v>
      </c>
      <c r="B549" s="23" t="str">
        <f>IFERROR(INDEX(cl!B:B,MATCH(D549,cl!A:A,0)),"")</f>
        <v>DIV</v>
      </c>
      <c r="C549" s="2"/>
      <c r="D549" s="8">
        <v>507600</v>
      </c>
      <c r="E549" s="2" t="s">
        <v>1080</v>
      </c>
      <c r="F549" s="3">
        <v>0</v>
      </c>
      <c r="G549" s="3">
        <v>1</v>
      </c>
      <c r="H549" s="3">
        <v>1</v>
      </c>
      <c r="I549" s="3">
        <v>1</v>
      </c>
      <c r="J549" s="2" t="s">
        <v>272</v>
      </c>
      <c r="K549" s="2" t="s">
        <v>1081</v>
      </c>
      <c r="L549" s="4">
        <v>24333</v>
      </c>
      <c r="M549" s="7">
        <f t="shared" ca="1" si="8"/>
        <v>52.797260273972604</v>
      </c>
      <c r="N549" s="7" t="str">
        <f ca="1">IFERROR(INDEX({"18-25";"26-35";"36-45";"46-55";"55-65"},MATCH($M549,{0;25;35;45;55})),"")</f>
        <v>46-55</v>
      </c>
      <c r="O549" s="2" t="s">
        <v>21</v>
      </c>
      <c r="P549" s="2" t="s">
        <v>22</v>
      </c>
      <c r="Q549" s="8">
        <v>811</v>
      </c>
      <c r="R549" s="14" t="str">
        <f>IFERROR(INDEX(btob,MATCH(Q549,atoa,0)),"")</f>
        <v>ASSIST. GESTION 2</v>
      </c>
    </row>
    <row r="550" spans="1:18" s="1" customFormat="1" ht="8.25">
      <c r="A550" s="2" t="s">
        <v>14</v>
      </c>
      <c r="B550" s="23" t="str">
        <f>IFERROR(INDEX(cl!B:B,MATCH(D550,cl!A:A,0)),"")</f>
        <v>DIV</v>
      </c>
      <c r="C550" s="2"/>
      <c r="D550" s="8">
        <v>507600</v>
      </c>
      <c r="E550" s="2" t="s">
        <v>1082</v>
      </c>
      <c r="F550" s="3">
        <v>0</v>
      </c>
      <c r="G550" s="3">
        <v>1</v>
      </c>
      <c r="H550" s="3">
        <v>1</v>
      </c>
      <c r="I550" s="3">
        <v>1</v>
      </c>
      <c r="J550" s="2" t="s">
        <v>272</v>
      </c>
      <c r="K550" s="2" t="s">
        <v>1083</v>
      </c>
      <c r="L550" s="4">
        <v>21569</v>
      </c>
      <c r="M550" s="7">
        <f t="shared" ca="1" si="8"/>
        <v>60.369863013698627</v>
      </c>
      <c r="N550" s="7" t="str">
        <f ca="1">IFERROR(INDEX({"18-25";"26-35";"36-45";"46-55";"55-65"},MATCH($M550,{0;25;35;45;55})),"")</f>
        <v>55-65</v>
      </c>
      <c r="O550" s="2" t="s">
        <v>21</v>
      </c>
      <c r="P550" s="2" t="s">
        <v>22</v>
      </c>
      <c r="Q550" s="8">
        <v>105</v>
      </c>
      <c r="R550" s="14" t="str">
        <f>IFERROR(INDEX(btob,MATCH(Q550,atoa,0)),"")</f>
        <v>CHARGE CLIENTELE PART.1</v>
      </c>
    </row>
    <row r="551" spans="1:18" s="1" customFormat="1" ht="8.25">
      <c r="A551" s="2" t="s">
        <v>14</v>
      </c>
      <c r="B551" s="23" t="str">
        <f>IFERROR(INDEX(cl!B:B,MATCH(D551,cl!A:A,0)),"")</f>
        <v>DIV</v>
      </c>
      <c r="C551" s="2"/>
      <c r="D551" s="8">
        <v>507600</v>
      </c>
      <c r="E551" s="2" t="s">
        <v>1084</v>
      </c>
      <c r="F551" s="3">
        <v>0</v>
      </c>
      <c r="G551" s="3">
        <v>1</v>
      </c>
      <c r="H551" s="3">
        <v>1</v>
      </c>
      <c r="I551" s="3">
        <v>1</v>
      </c>
      <c r="J551" s="2" t="s">
        <v>272</v>
      </c>
      <c r="K551" s="2" t="s">
        <v>1085</v>
      </c>
      <c r="L551" s="4">
        <v>23595</v>
      </c>
      <c r="M551" s="7">
        <f t="shared" ca="1" si="8"/>
        <v>54.819178082191783</v>
      </c>
      <c r="N551" s="7" t="str">
        <f ca="1">IFERROR(INDEX({"18-25";"26-35";"36-45";"46-55";"55-65"},MATCH($M551,{0;25;35;45;55})),"")</f>
        <v>46-55</v>
      </c>
      <c r="O551" s="2" t="s">
        <v>21</v>
      </c>
      <c r="P551" s="2" t="s">
        <v>22</v>
      </c>
      <c r="Q551" s="8">
        <v>809</v>
      </c>
      <c r="R551" s="14" t="str">
        <f>IFERROR(INDEX(btob,MATCH(Q551,atoa,0)),"")</f>
        <v>ASSIST. GESTION 1</v>
      </c>
    </row>
    <row r="552" spans="1:18" s="1" customFormat="1" ht="8.25">
      <c r="A552" s="2" t="s">
        <v>14</v>
      </c>
      <c r="B552" s="23" t="str">
        <f>IFERROR(INDEX(cl!B:B,MATCH(D552,cl!A:A,0)),"")</f>
        <v>DRH</v>
      </c>
      <c r="C552" s="2"/>
      <c r="D552" s="8">
        <v>508200</v>
      </c>
      <c r="E552" s="2" t="s">
        <v>1086</v>
      </c>
      <c r="F552" s="3">
        <v>1</v>
      </c>
      <c r="G552" s="3">
        <v>1</v>
      </c>
      <c r="H552" s="3">
        <v>1</v>
      </c>
      <c r="I552" s="3">
        <v>1</v>
      </c>
      <c r="J552" s="2"/>
      <c r="K552" s="2" t="s">
        <v>1087</v>
      </c>
      <c r="L552" s="4">
        <v>26310</v>
      </c>
      <c r="M552" s="7">
        <f t="shared" ca="1" si="8"/>
        <v>47.38082191780822</v>
      </c>
      <c r="N552" s="7" t="str">
        <f ca="1">IFERROR(INDEX({"18-25";"26-35";"36-45";"46-55";"55-65"},MATCH($M552,{0;25;35;45;55})),"")</f>
        <v>46-55</v>
      </c>
      <c r="O552" s="2" t="s">
        <v>21</v>
      </c>
      <c r="P552" s="2" t="s">
        <v>18</v>
      </c>
      <c r="Q552" s="8">
        <v>701</v>
      </c>
      <c r="R552" s="14" t="str">
        <f>IFERROR(INDEX(btob,MATCH(Q552,atoa,0)),"")</f>
        <v>CHARGE ETUDES CONSEIL 1</v>
      </c>
    </row>
    <row r="553" spans="1:18" s="1" customFormat="1" ht="8.25">
      <c r="A553" s="2" t="s">
        <v>14</v>
      </c>
      <c r="B553" s="23" t="str">
        <f>IFERROR(INDEX(cl!B:B,MATCH(D553,cl!A:A,0)),"")</f>
        <v>DRH</v>
      </c>
      <c r="C553" s="2"/>
      <c r="D553" s="8">
        <v>508200</v>
      </c>
      <c r="E553" s="2" t="s">
        <v>1088</v>
      </c>
      <c r="F553" s="3">
        <v>1</v>
      </c>
      <c r="G553" s="3">
        <v>1</v>
      </c>
      <c r="H553" s="3">
        <v>1</v>
      </c>
      <c r="I553" s="3">
        <v>1</v>
      </c>
      <c r="J553" s="2"/>
      <c r="K553" s="2" t="s">
        <v>1089</v>
      </c>
      <c r="L553" s="4">
        <v>24293</v>
      </c>
      <c r="M553" s="7">
        <f t="shared" ca="1" si="8"/>
        <v>52.906849315068492</v>
      </c>
      <c r="N553" s="7" t="str">
        <f ca="1">IFERROR(INDEX({"18-25";"26-35";"36-45";"46-55";"55-65"},MATCH($M553,{0;25;35;45;55})),"")</f>
        <v>46-55</v>
      </c>
      <c r="O553" s="2" t="s">
        <v>17</v>
      </c>
      <c r="P553" s="2" t="s">
        <v>18</v>
      </c>
      <c r="Q553" s="8">
        <v>705</v>
      </c>
      <c r="R553" s="14" t="str">
        <f>IFERROR(INDEX(btob,MATCH(Q553,atoa,0)),"")</f>
        <v>CHARGE ETUDES CONSEIL 2</v>
      </c>
    </row>
    <row r="554" spans="1:18" s="1" customFormat="1" ht="8.25">
      <c r="A554" s="2" t="s">
        <v>14</v>
      </c>
      <c r="B554" s="23" t="str">
        <f>IFERROR(INDEX(cl!B:B,MATCH(D554,cl!A:A,0)),"")</f>
        <v>DRH</v>
      </c>
      <c r="C554" s="2"/>
      <c r="D554" s="8">
        <v>508600</v>
      </c>
      <c r="E554" s="2" t="s">
        <v>1090</v>
      </c>
      <c r="F554" s="3">
        <v>1</v>
      </c>
      <c r="G554" s="3">
        <v>1</v>
      </c>
      <c r="H554" s="3">
        <v>1</v>
      </c>
      <c r="I554" s="3">
        <v>1</v>
      </c>
      <c r="J554" s="2"/>
      <c r="K554" s="2" t="s">
        <v>1091</v>
      </c>
      <c r="L554" s="4">
        <v>28657</v>
      </c>
      <c r="M554" s="7">
        <f t="shared" ca="1" si="8"/>
        <v>40.950684931506849</v>
      </c>
      <c r="N554" s="7" t="str">
        <f ca="1">IFERROR(INDEX({"18-25";"26-35";"36-45";"46-55";"55-65"},MATCH($M554,{0;25;35;45;55})),"")</f>
        <v>36-45</v>
      </c>
      <c r="O554" s="2" t="s">
        <v>17</v>
      </c>
      <c r="P554" s="2" t="s">
        <v>18</v>
      </c>
      <c r="Q554" s="8">
        <v>709</v>
      </c>
      <c r="R554" s="14" t="str">
        <f>IFERROR(INDEX(btob,MATCH(Q554,atoa,0)),"")</f>
        <v>RESP. ETUDES CONSEIL</v>
      </c>
    </row>
    <row r="555" spans="1:18" s="1" customFormat="1" ht="8.25">
      <c r="A555" s="2" t="s">
        <v>14</v>
      </c>
      <c r="B555" s="23" t="str">
        <f>IFERROR(INDEX(cl!B:B,MATCH(D555,cl!A:A,0)),"")</f>
        <v>DGE</v>
      </c>
      <c r="C555" s="2"/>
      <c r="D555" s="8">
        <v>509200</v>
      </c>
      <c r="E555" s="2" t="s">
        <v>1092</v>
      </c>
      <c r="F555" s="3">
        <v>1</v>
      </c>
      <c r="G555" s="3">
        <v>1</v>
      </c>
      <c r="H555" s="3">
        <v>0.89280000000000004</v>
      </c>
      <c r="I555" s="3">
        <v>0.89280000000000004</v>
      </c>
      <c r="J555" s="2" t="s">
        <v>42</v>
      </c>
      <c r="K555" s="2" t="s">
        <v>1093</v>
      </c>
      <c r="L555" s="4">
        <v>21232</v>
      </c>
      <c r="M555" s="7">
        <f t="shared" ca="1" si="8"/>
        <v>61.293150684931504</v>
      </c>
      <c r="N555" s="7" t="str">
        <f ca="1">IFERROR(INDEX({"18-25";"26-35";"36-45";"46-55";"55-65"},MATCH($M555,{0;25;35;45;55})),"")</f>
        <v>55-65</v>
      </c>
      <c r="O555" s="2" t="s">
        <v>21</v>
      </c>
      <c r="P555" s="2" t="s">
        <v>18</v>
      </c>
      <c r="Q555" s="8">
        <v>701</v>
      </c>
      <c r="R555" s="14" t="str">
        <f>IFERROR(INDEX(btob,MATCH(Q555,atoa,0)),"")</f>
        <v>CHARGE ETUDES CONSEIL 1</v>
      </c>
    </row>
    <row r="556" spans="1:18" s="1" customFormat="1" ht="8.25">
      <c r="A556" s="2" t="s">
        <v>14</v>
      </c>
      <c r="B556" s="23" t="str">
        <f>IFERROR(INDEX(cl!B:B,MATCH(D556,cl!A:A,0)),"")</f>
        <v>DGE</v>
      </c>
      <c r="C556" s="2"/>
      <c r="D556" s="8">
        <v>509200</v>
      </c>
      <c r="E556" s="2" t="s">
        <v>1094</v>
      </c>
      <c r="F556" s="3">
        <v>1</v>
      </c>
      <c r="G556" s="3">
        <v>1</v>
      </c>
      <c r="H556" s="3">
        <v>1</v>
      </c>
      <c r="I556" s="3">
        <v>1</v>
      </c>
      <c r="J556" s="2"/>
      <c r="K556" s="2" t="s">
        <v>1095</v>
      </c>
      <c r="L556" s="4">
        <v>29572</v>
      </c>
      <c r="M556" s="7">
        <f t="shared" ca="1" si="8"/>
        <v>38.443835616438356</v>
      </c>
      <c r="N556" s="7" t="str">
        <f ca="1">IFERROR(INDEX({"18-25";"26-35";"36-45";"46-55";"55-65"},MATCH($M556,{0;25;35;45;55})),"")</f>
        <v>36-45</v>
      </c>
      <c r="O556" s="2" t="s">
        <v>21</v>
      </c>
      <c r="P556" s="2" t="s">
        <v>18</v>
      </c>
      <c r="Q556" s="8">
        <v>507</v>
      </c>
      <c r="R556" s="14" t="str">
        <f>IFERROR(INDEX(btob,MATCH(Q556,atoa,0)),"")</f>
        <v>RESP. DE SERVICE 2</v>
      </c>
    </row>
    <row r="557" spans="1:18" s="1" customFormat="1" ht="8.25">
      <c r="A557" s="2" t="s">
        <v>14</v>
      </c>
      <c r="B557" s="23" t="str">
        <f>IFERROR(INDEX(cl!B:B,MATCH(D557,cl!A:A,0)),"")</f>
        <v>DGE</v>
      </c>
      <c r="C557" s="2"/>
      <c r="D557" s="8">
        <v>509500</v>
      </c>
      <c r="E557" s="2" t="s">
        <v>1096</v>
      </c>
      <c r="F557" s="3">
        <v>1</v>
      </c>
      <c r="G557" s="3">
        <v>1</v>
      </c>
      <c r="H557" s="3">
        <v>1</v>
      </c>
      <c r="I557" s="3">
        <v>1</v>
      </c>
      <c r="J557" s="2"/>
      <c r="K557" s="2" t="s">
        <v>1097</v>
      </c>
      <c r="L557" s="4">
        <v>21393</v>
      </c>
      <c r="M557" s="7">
        <f t="shared" ca="1" si="8"/>
        <v>60.852054794520548</v>
      </c>
      <c r="N557" s="7" t="str">
        <f ca="1">IFERROR(INDEX({"18-25";"26-35";"36-45";"46-55";"55-65"},MATCH($M557,{0;25;35;45;55})),"")</f>
        <v>55-65</v>
      </c>
      <c r="O557" s="2" t="s">
        <v>17</v>
      </c>
      <c r="P557" s="2" t="s">
        <v>22</v>
      </c>
      <c r="Q557" s="8">
        <v>809</v>
      </c>
      <c r="R557" s="14" t="str">
        <f>IFERROR(INDEX(btob,MATCH(Q557,atoa,0)),"")</f>
        <v>ASSIST. GESTION 1</v>
      </c>
    </row>
    <row r="558" spans="1:18" s="1" customFormat="1" ht="8.25">
      <c r="A558" s="2" t="s">
        <v>14</v>
      </c>
      <c r="B558" s="23" t="str">
        <f>IFERROR(INDEX(cl!B:B,MATCH(D558,cl!A:A,0)),"")</f>
        <v>DGE</v>
      </c>
      <c r="C558" s="2"/>
      <c r="D558" s="8">
        <v>509500</v>
      </c>
      <c r="E558" s="2" t="s">
        <v>1098</v>
      </c>
      <c r="F558" s="3">
        <v>1</v>
      </c>
      <c r="G558" s="3">
        <v>1</v>
      </c>
      <c r="H558" s="3">
        <v>0.8</v>
      </c>
      <c r="I558" s="3">
        <v>0.8</v>
      </c>
      <c r="J558" s="2" t="s">
        <v>42</v>
      </c>
      <c r="K558" s="2" t="s">
        <v>1099</v>
      </c>
      <c r="L558" s="4">
        <v>20655</v>
      </c>
      <c r="M558" s="7">
        <f t="shared" ca="1" si="8"/>
        <v>62.873972602739727</v>
      </c>
      <c r="N558" s="7" t="str">
        <f ca="1">IFERROR(INDEX({"18-25";"26-35";"36-45";"46-55";"55-65"},MATCH($M558,{0;25;35;45;55})),"")</f>
        <v>55-65</v>
      </c>
      <c r="O558" s="2" t="s">
        <v>17</v>
      </c>
      <c r="P558" s="2" t="s">
        <v>18</v>
      </c>
      <c r="Q558" s="8">
        <v>811</v>
      </c>
      <c r="R558" s="14" t="str">
        <f>IFERROR(INDEX(btob,MATCH(Q558,atoa,0)),"")</f>
        <v>ASSIST. GESTION 2</v>
      </c>
    </row>
    <row r="559" spans="1:18" s="1" customFormat="1" ht="8.25">
      <c r="A559" s="2" t="s">
        <v>14</v>
      </c>
      <c r="B559" s="23" t="str">
        <f>IFERROR(INDEX(cl!B:B,MATCH(D559,cl!A:A,0)),"")</f>
        <v>DGE</v>
      </c>
      <c r="C559" s="2"/>
      <c r="D559" s="8">
        <v>509500</v>
      </c>
      <c r="E559" s="2" t="s">
        <v>1100</v>
      </c>
      <c r="F559" s="3">
        <v>1</v>
      </c>
      <c r="G559" s="3">
        <v>1</v>
      </c>
      <c r="H559" s="3">
        <v>1</v>
      </c>
      <c r="I559" s="3">
        <v>1</v>
      </c>
      <c r="J559" s="2"/>
      <c r="K559" s="2" t="s">
        <v>1101</v>
      </c>
      <c r="L559" s="4">
        <v>23785</v>
      </c>
      <c r="M559" s="7">
        <f t="shared" ca="1" si="8"/>
        <v>54.298630136986304</v>
      </c>
      <c r="N559" s="7" t="str">
        <f ca="1">IFERROR(INDEX({"18-25";"26-35";"36-45";"46-55";"55-65"},MATCH($M559,{0;25;35;45;55})),"")</f>
        <v>46-55</v>
      </c>
      <c r="O559" s="2" t="s">
        <v>17</v>
      </c>
      <c r="P559" s="2" t="s">
        <v>22</v>
      </c>
      <c r="Q559" s="8">
        <v>805</v>
      </c>
      <c r="R559" s="14" t="str">
        <f>IFERROR(INDEX(btob,MATCH(Q559,atoa,0)),"")</f>
        <v>TECH. GESTION 1</v>
      </c>
    </row>
    <row r="560" spans="1:18" s="1" customFormat="1" ht="8.25">
      <c r="A560" s="2" t="s">
        <v>14</v>
      </c>
      <c r="B560" s="23" t="str">
        <f>IFERROR(INDEX(cl!B:B,MATCH(D560,cl!A:A,0)),"")</f>
        <v>DGE</v>
      </c>
      <c r="C560" s="2"/>
      <c r="D560" s="8">
        <v>509500</v>
      </c>
      <c r="E560" s="2" t="s">
        <v>1102</v>
      </c>
      <c r="F560" s="3">
        <v>1</v>
      </c>
      <c r="G560" s="3">
        <v>1</v>
      </c>
      <c r="H560" s="3">
        <v>1</v>
      </c>
      <c r="I560" s="3">
        <v>1</v>
      </c>
      <c r="J560" s="2"/>
      <c r="K560" s="2" t="s">
        <v>1103</v>
      </c>
      <c r="L560" s="4">
        <v>21867</v>
      </c>
      <c r="M560" s="7">
        <f t="shared" ca="1" si="8"/>
        <v>59.553424657534244</v>
      </c>
      <c r="N560" s="7" t="str">
        <f ca="1">IFERROR(INDEX({"18-25";"26-35";"36-45";"46-55";"55-65"},MATCH($M560,{0;25;35;45;55})),"")</f>
        <v>55-65</v>
      </c>
      <c r="O560" s="2" t="s">
        <v>21</v>
      </c>
      <c r="P560" s="2" t="s">
        <v>22</v>
      </c>
      <c r="Q560" s="8">
        <v>809</v>
      </c>
      <c r="R560" s="14" t="str">
        <f>IFERROR(INDEX(btob,MATCH(Q560,atoa,0)),"")</f>
        <v>ASSIST. GESTION 1</v>
      </c>
    </row>
    <row r="561" spans="1:18" s="1" customFormat="1" ht="8.25">
      <c r="A561" s="2" t="s">
        <v>14</v>
      </c>
      <c r="B561" s="23" t="str">
        <f>IFERROR(INDEX(cl!B:B,MATCH(D561,cl!A:A,0)),"")</f>
        <v>DGE</v>
      </c>
      <c r="C561" s="2"/>
      <c r="D561" s="8">
        <v>509500</v>
      </c>
      <c r="E561" s="2" t="s">
        <v>1104</v>
      </c>
      <c r="F561" s="3">
        <v>1</v>
      </c>
      <c r="G561" s="3">
        <v>1</v>
      </c>
      <c r="H561" s="3">
        <v>0.65880000000000005</v>
      </c>
      <c r="I561" s="3">
        <v>0.65880000000000005</v>
      </c>
      <c r="J561" s="2" t="s">
        <v>42</v>
      </c>
      <c r="K561" s="2" t="s">
        <v>1105</v>
      </c>
      <c r="L561" s="4">
        <v>20910</v>
      </c>
      <c r="M561" s="7">
        <f t="shared" ca="1" si="8"/>
        <v>62.175342465753424</v>
      </c>
      <c r="N561" s="7" t="str">
        <f ca="1">IFERROR(INDEX({"18-25";"26-35";"36-45";"46-55";"55-65"},MATCH($M561,{0;25;35;45;55})),"")</f>
        <v>55-65</v>
      </c>
      <c r="O561" s="2" t="s">
        <v>17</v>
      </c>
      <c r="P561" s="2" t="s">
        <v>22</v>
      </c>
      <c r="Q561" s="8">
        <v>811</v>
      </c>
      <c r="R561" s="14" t="str">
        <f>IFERROR(INDEX(btob,MATCH(Q561,atoa,0)),"")</f>
        <v>ASSIST. GESTION 2</v>
      </c>
    </row>
    <row r="562" spans="1:18" s="1" customFormat="1" ht="8.25">
      <c r="A562" s="2" t="s">
        <v>14</v>
      </c>
      <c r="B562" s="23" t="str">
        <f>IFERROR(INDEX(cl!B:B,MATCH(D562,cl!A:A,0)),"")</f>
        <v>DGE</v>
      </c>
      <c r="C562" s="2"/>
      <c r="D562" s="8">
        <v>509500</v>
      </c>
      <c r="E562" s="2" t="s">
        <v>1106</v>
      </c>
      <c r="F562" s="3">
        <v>1</v>
      </c>
      <c r="G562" s="3">
        <v>1</v>
      </c>
      <c r="H562" s="3">
        <v>1</v>
      </c>
      <c r="I562" s="3">
        <v>1</v>
      </c>
      <c r="J562" s="2"/>
      <c r="K562" s="2" t="s">
        <v>1107</v>
      </c>
      <c r="L562" s="4">
        <v>22479</v>
      </c>
      <c r="M562" s="7">
        <f t="shared" ca="1" si="8"/>
        <v>57.876712328767127</v>
      </c>
      <c r="N562" s="7" t="str">
        <f ca="1">IFERROR(INDEX({"18-25";"26-35";"36-45";"46-55";"55-65"},MATCH($M562,{0;25;35;45;55})),"")</f>
        <v>55-65</v>
      </c>
      <c r="O562" s="2" t="s">
        <v>21</v>
      </c>
      <c r="P562" s="2" t="s">
        <v>22</v>
      </c>
      <c r="Q562" s="8">
        <v>809</v>
      </c>
      <c r="R562" s="14" t="str">
        <f>IFERROR(INDEX(btob,MATCH(Q562,atoa,0)),"")</f>
        <v>ASSIST. GESTION 1</v>
      </c>
    </row>
    <row r="563" spans="1:18" s="1" customFormat="1" ht="8.25">
      <c r="A563" s="2" t="s">
        <v>14</v>
      </c>
      <c r="B563" s="23" t="str">
        <f>IFERROR(INDEX(cl!B:B,MATCH(D563,cl!A:A,0)),"")</f>
        <v>DGE</v>
      </c>
      <c r="C563" s="2"/>
      <c r="D563" s="8">
        <v>509500</v>
      </c>
      <c r="E563" s="2" t="s">
        <v>1108</v>
      </c>
      <c r="F563" s="3">
        <v>1</v>
      </c>
      <c r="G563" s="3">
        <v>1</v>
      </c>
      <c r="H563" s="3">
        <v>1</v>
      </c>
      <c r="I563" s="3">
        <v>1</v>
      </c>
      <c r="J563" s="2"/>
      <c r="K563" s="2" t="s">
        <v>1109</v>
      </c>
      <c r="L563" s="4">
        <v>22362</v>
      </c>
      <c r="M563" s="7">
        <f t="shared" ca="1" si="8"/>
        <v>58.197260273972603</v>
      </c>
      <c r="N563" s="7" t="str">
        <f ca="1">IFERROR(INDEX({"18-25";"26-35";"36-45";"46-55";"55-65"},MATCH($M563,{0;25;35;45;55})),"")</f>
        <v>55-65</v>
      </c>
      <c r="O563" s="2" t="s">
        <v>17</v>
      </c>
      <c r="P563" s="2" t="s">
        <v>18</v>
      </c>
      <c r="Q563" s="8">
        <v>509</v>
      </c>
      <c r="R563" s="14" t="str">
        <f>IFERROR(INDEX(btob,MATCH(Q563,atoa,0)),"")</f>
        <v>RESP. DE SERVICE 3</v>
      </c>
    </row>
    <row r="564" spans="1:18" s="1" customFormat="1" ht="8.25">
      <c r="A564" s="2" t="s">
        <v>14</v>
      </c>
      <c r="B564" s="23" t="str">
        <f>IFERROR(INDEX(cl!B:B,MATCH(D564,cl!A:A,0)),"")</f>
        <v>DGE</v>
      </c>
      <c r="C564" s="2"/>
      <c r="D564" s="8">
        <v>509500</v>
      </c>
      <c r="E564" s="2" t="s">
        <v>1110</v>
      </c>
      <c r="F564" s="3">
        <v>1</v>
      </c>
      <c r="G564" s="3">
        <v>1</v>
      </c>
      <c r="H564" s="3">
        <v>0.57140000000000002</v>
      </c>
      <c r="I564" s="3">
        <v>0.57140000000000002</v>
      </c>
      <c r="J564" s="2" t="s">
        <v>42</v>
      </c>
      <c r="K564" s="2" t="s">
        <v>1111</v>
      </c>
      <c r="L564" s="4">
        <v>24041</v>
      </c>
      <c r="M564" s="7">
        <f t="shared" ca="1" si="8"/>
        <v>53.597260273972601</v>
      </c>
      <c r="N564" s="7" t="str">
        <f ca="1">IFERROR(INDEX({"18-25";"26-35";"36-45";"46-55";"55-65"},MATCH($M564,{0;25;35;45;55})),"")</f>
        <v>46-55</v>
      </c>
      <c r="O564" s="2" t="s">
        <v>21</v>
      </c>
      <c r="P564" s="2" t="s">
        <v>22</v>
      </c>
      <c r="Q564" s="8">
        <v>807</v>
      </c>
      <c r="R564" s="14" t="str">
        <f>IFERROR(INDEX(btob,MATCH(Q564,atoa,0)),"")</f>
        <v>TECH. GESTION 2</v>
      </c>
    </row>
    <row r="565" spans="1:18" s="1" customFormat="1" ht="8.25">
      <c r="A565" s="2" t="s">
        <v>14</v>
      </c>
      <c r="B565" s="23" t="str">
        <f>IFERROR(INDEX(cl!B:B,MATCH(D565,cl!A:A,0)),"")</f>
        <v>DGE</v>
      </c>
      <c r="C565" s="2"/>
      <c r="D565" s="8">
        <v>509500</v>
      </c>
      <c r="E565" s="2" t="s">
        <v>1112</v>
      </c>
      <c r="F565" s="3">
        <v>1</v>
      </c>
      <c r="G565" s="3">
        <v>1</v>
      </c>
      <c r="H565" s="3">
        <v>1</v>
      </c>
      <c r="I565" s="3">
        <v>1</v>
      </c>
      <c r="J565" s="2"/>
      <c r="K565" s="2" t="s">
        <v>1113</v>
      </c>
      <c r="L565" s="4">
        <v>22129</v>
      </c>
      <c r="M565" s="7">
        <f t="shared" ca="1" si="8"/>
        <v>58.835616438356162</v>
      </c>
      <c r="N565" s="7" t="str">
        <f ca="1">IFERROR(INDEX({"18-25";"26-35";"36-45";"46-55";"55-65"},MATCH($M565,{0;25;35;45;55})),"")</f>
        <v>55-65</v>
      </c>
      <c r="O565" s="2" t="s">
        <v>21</v>
      </c>
      <c r="P565" s="2" t="s">
        <v>22</v>
      </c>
      <c r="Q565" s="8">
        <v>811</v>
      </c>
      <c r="R565" s="14" t="str">
        <f>IFERROR(INDEX(btob,MATCH(Q565,atoa,0)),"")</f>
        <v>ASSIST. GESTION 2</v>
      </c>
    </row>
    <row r="566" spans="1:18" s="1" customFormat="1" ht="8.25">
      <c r="A566" s="2" t="s">
        <v>14</v>
      </c>
      <c r="B566" s="23" t="str">
        <f>IFERROR(INDEX(cl!B:B,MATCH(D566,cl!A:A,0)),"")</f>
        <v>DGE</v>
      </c>
      <c r="C566" s="2"/>
      <c r="D566" s="8">
        <v>509500</v>
      </c>
      <c r="E566" s="2" t="s">
        <v>1114</v>
      </c>
      <c r="F566" s="3">
        <v>1</v>
      </c>
      <c r="G566" s="3">
        <v>1</v>
      </c>
      <c r="H566" s="3">
        <v>1</v>
      </c>
      <c r="I566" s="3">
        <v>1</v>
      </c>
      <c r="J566" s="2"/>
      <c r="K566" s="2" t="s">
        <v>1115</v>
      </c>
      <c r="L566" s="4">
        <v>22922</v>
      </c>
      <c r="M566" s="7">
        <f t="shared" ca="1" si="8"/>
        <v>56.663013698630138</v>
      </c>
      <c r="N566" s="7" t="str">
        <f ca="1">IFERROR(INDEX({"18-25";"26-35";"36-45";"46-55";"55-65"},MATCH($M566,{0;25;35;45;55})),"")</f>
        <v>55-65</v>
      </c>
      <c r="O566" s="2" t="s">
        <v>21</v>
      </c>
      <c r="P566" s="2" t="s">
        <v>22</v>
      </c>
      <c r="Q566" s="8">
        <v>811</v>
      </c>
      <c r="R566" s="14" t="str">
        <f>IFERROR(INDEX(btob,MATCH(Q566,atoa,0)),"")</f>
        <v>ASSIST. GESTION 2</v>
      </c>
    </row>
    <row r="567" spans="1:18" s="1" customFormat="1" ht="8.25">
      <c r="A567" s="2" t="s">
        <v>14</v>
      </c>
      <c r="B567" s="23" t="str">
        <f>IFERROR(INDEX(cl!B:B,MATCH(D567,cl!A:A,0)),"")</f>
        <v>DGE</v>
      </c>
      <c r="C567" s="2"/>
      <c r="D567" s="8">
        <v>509500</v>
      </c>
      <c r="E567" s="2" t="s">
        <v>1116</v>
      </c>
      <c r="F567" s="3">
        <v>1</v>
      </c>
      <c r="G567" s="3">
        <v>1</v>
      </c>
      <c r="H567" s="3">
        <v>1</v>
      </c>
      <c r="I567" s="3">
        <v>1</v>
      </c>
      <c r="J567" s="2"/>
      <c r="K567" s="2" t="s">
        <v>1117</v>
      </c>
      <c r="L567" s="4">
        <v>23025</v>
      </c>
      <c r="M567" s="7">
        <f t="shared" ca="1" si="8"/>
        <v>56.38082191780822</v>
      </c>
      <c r="N567" s="7" t="str">
        <f ca="1">IFERROR(INDEX({"18-25";"26-35";"36-45";"46-55";"55-65"},MATCH($M567,{0;25;35;45;55})),"")</f>
        <v>55-65</v>
      </c>
      <c r="O567" s="2" t="s">
        <v>21</v>
      </c>
      <c r="P567" s="2" t="s">
        <v>22</v>
      </c>
      <c r="Q567" s="8">
        <v>811</v>
      </c>
      <c r="R567" s="14" t="str">
        <f>IFERROR(INDEX(btob,MATCH(Q567,atoa,0)),"")</f>
        <v>ASSIST. GESTION 2</v>
      </c>
    </row>
    <row r="568" spans="1:18" s="1" customFormat="1" ht="8.25">
      <c r="A568" s="2" t="s">
        <v>14</v>
      </c>
      <c r="B568" s="23" t="str">
        <f>IFERROR(INDEX(cl!B:B,MATCH(D568,cl!A:A,0)),"")</f>
        <v>DGE</v>
      </c>
      <c r="C568" s="2"/>
      <c r="D568" s="8">
        <v>509500</v>
      </c>
      <c r="E568" s="2" t="s">
        <v>1118</v>
      </c>
      <c r="F568" s="3">
        <v>1</v>
      </c>
      <c r="G568" s="3">
        <v>1</v>
      </c>
      <c r="H568" s="3">
        <v>1</v>
      </c>
      <c r="I568" s="3">
        <v>1</v>
      </c>
      <c r="J568" s="2"/>
      <c r="K568" s="2" t="s">
        <v>1119</v>
      </c>
      <c r="L568" s="4">
        <v>22745</v>
      </c>
      <c r="M568" s="7">
        <f t="shared" ca="1" si="8"/>
        <v>57.147945205479452</v>
      </c>
      <c r="N568" s="7" t="str">
        <f ca="1">IFERROR(INDEX({"18-25";"26-35";"36-45";"46-55";"55-65"},MATCH($M568,{0;25;35;45;55})),"")</f>
        <v>55-65</v>
      </c>
      <c r="O568" s="2" t="s">
        <v>17</v>
      </c>
      <c r="P568" s="2" t="s">
        <v>22</v>
      </c>
      <c r="Q568" s="8">
        <v>811</v>
      </c>
      <c r="R568" s="14" t="str">
        <f>IFERROR(INDEX(btob,MATCH(Q568,atoa,0)),"")</f>
        <v>ASSIST. GESTION 2</v>
      </c>
    </row>
    <row r="569" spans="1:18" s="1" customFormat="1" ht="8.25">
      <c r="A569" s="2" t="s">
        <v>14</v>
      </c>
      <c r="B569" s="23" t="str">
        <f>IFERROR(INDEX(cl!B:B,MATCH(D569,cl!A:A,0)),"")</f>
        <v>DGE</v>
      </c>
      <c r="C569" s="2"/>
      <c r="D569" s="8">
        <v>509500</v>
      </c>
      <c r="E569" s="2" t="s">
        <v>1120</v>
      </c>
      <c r="F569" s="3">
        <v>0</v>
      </c>
      <c r="G569" s="3">
        <v>1</v>
      </c>
      <c r="H569" s="3">
        <v>1</v>
      </c>
      <c r="I569" s="3">
        <v>1</v>
      </c>
      <c r="J569" s="2" t="s">
        <v>272</v>
      </c>
      <c r="K569" s="2" t="s">
        <v>1121</v>
      </c>
      <c r="L569" s="4">
        <v>23751</v>
      </c>
      <c r="M569" s="7">
        <f t="shared" ca="1" si="8"/>
        <v>54.391780821917806</v>
      </c>
      <c r="N569" s="7" t="str">
        <f ca="1">IFERROR(INDEX({"18-25";"26-35";"36-45";"46-55";"55-65"},MATCH($M569,{0;25;35;45;55})),"")</f>
        <v>46-55</v>
      </c>
      <c r="O569" s="2" t="s">
        <v>21</v>
      </c>
      <c r="P569" s="2" t="s">
        <v>18</v>
      </c>
      <c r="Q569" s="8">
        <v>813</v>
      </c>
      <c r="R569" s="14" t="str">
        <f>IFERROR(INDEX(btob,MATCH(Q569,atoa,0)),"")</f>
        <v>CHARGE GESTION 1</v>
      </c>
    </row>
    <row r="570" spans="1:18" s="1" customFormat="1" ht="8.25">
      <c r="A570" s="2" t="s">
        <v>14</v>
      </c>
      <c r="B570" s="23" t="str">
        <f>IFERROR(INDEX(cl!B:B,MATCH(D570,cl!A:A,0)),"")</f>
        <v>DCO</v>
      </c>
      <c r="C570" s="2"/>
      <c r="D570" s="8">
        <v>509600</v>
      </c>
      <c r="E570" s="2" t="s">
        <v>1122</v>
      </c>
      <c r="F570" s="3">
        <v>1</v>
      </c>
      <c r="G570" s="3">
        <v>1</v>
      </c>
      <c r="H570" s="3">
        <v>1</v>
      </c>
      <c r="I570" s="3">
        <v>1</v>
      </c>
      <c r="J570" s="2"/>
      <c r="K570" s="2" t="s">
        <v>1123</v>
      </c>
      <c r="L570" s="4">
        <v>26149</v>
      </c>
      <c r="M570" s="7">
        <f t="shared" ca="1" si="8"/>
        <v>47.821917808219176</v>
      </c>
      <c r="N570" s="7" t="str">
        <f ca="1">IFERROR(INDEX({"18-25";"26-35";"36-45";"46-55";"55-65"},MATCH($M570,{0;25;35;45;55})),"")</f>
        <v>46-55</v>
      </c>
      <c r="O570" s="2" t="s">
        <v>17</v>
      </c>
      <c r="P570" s="2" t="s">
        <v>18</v>
      </c>
      <c r="Q570" s="8">
        <v>705</v>
      </c>
      <c r="R570" s="14" t="str">
        <f>IFERROR(INDEX(btob,MATCH(Q570,atoa,0)),"")</f>
        <v>CHARGE ETUDES CONSEIL 2</v>
      </c>
    </row>
    <row r="571" spans="1:18" s="1" customFormat="1" ht="8.25">
      <c r="A571" s="2" t="s">
        <v>14</v>
      </c>
      <c r="B571" s="23" t="str">
        <f>IFERROR(INDEX(cl!B:B,MATCH(D571,cl!A:A,0)),"")</f>
        <v>DCO</v>
      </c>
      <c r="C571" s="2"/>
      <c r="D571" s="8">
        <v>509600</v>
      </c>
      <c r="E571" s="2" t="s">
        <v>1124</v>
      </c>
      <c r="F571" s="3">
        <v>1</v>
      </c>
      <c r="G571" s="3">
        <v>1</v>
      </c>
      <c r="H571" s="3">
        <v>1</v>
      </c>
      <c r="I571" s="3">
        <v>1</v>
      </c>
      <c r="J571" s="2"/>
      <c r="K571" s="2" t="s">
        <v>1125</v>
      </c>
      <c r="L571" s="4">
        <v>22538</v>
      </c>
      <c r="M571" s="7">
        <f t="shared" ca="1" si="8"/>
        <v>57.715068493150682</v>
      </c>
      <c r="N571" s="7" t="str">
        <f ca="1">IFERROR(INDEX({"18-25";"26-35";"36-45";"46-55";"55-65"},MATCH($M571,{0;25;35;45;55})),"")</f>
        <v>55-65</v>
      </c>
      <c r="O571" s="2" t="s">
        <v>21</v>
      </c>
      <c r="P571" s="2" t="s">
        <v>18</v>
      </c>
      <c r="Q571" s="8">
        <v>705</v>
      </c>
      <c r="R571" s="14" t="str">
        <f>IFERROR(INDEX(btob,MATCH(Q571,atoa,0)),"")</f>
        <v>CHARGE ETUDES CONSEIL 2</v>
      </c>
    </row>
    <row r="572" spans="1:18" s="1" customFormat="1" ht="8.25">
      <c r="A572" s="2" t="s">
        <v>14</v>
      </c>
      <c r="B572" s="23" t="str">
        <f>IFERROR(INDEX(cl!B:B,MATCH(D572,cl!A:A,0)),"")</f>
        <v>DCO</v>
      </c>
      <c r="C572" s="2"/>
      <c r="D572" s="8">
        <v>509600</v>
      </c>
      <c r="E572" s="2" t="s">
        <v>1126</v>
      </c>
      <c r="F572" s="3">
        <v>1</v>
      </c>
      <c r="G572" s="3">
        <v>1</v>
      </c>
      <c r="H572" s="3">
        <v>1</v>
      </c>
      <c r="I572" s="3">
        <v>1</v>
      </c>
      <c r="J572" s="2"/>
      <c r="K572" s="2" t="s">
        <v>1127</v>
      </c>
      <c r="L572" s="4">
        <v>28223</v>
      </c>
      <c r="M572" s="7">
        <f t="shared" ca="1" si="8"/>
        <v>42.139726027397259</v>
      </c>
      <c r="N572" s="7" t="str">
        <f ca="1">IFERROR(INDEX({"18-25";"26-35";"36-45";"46-55";"55-65"},MATCH($M572,{0;25;35;45;55})),"")</f>
        <v>36-45</v>
      </c>
      <c r="O572" s="2" t="s">
        <v>17</v>
      </c>
      <c r="P572" s="2" t="s">
        <v>18</v>
      </c>
      <c r="Q572" s="8">
        <v>507</v>
      </c>
      <c r="R572" s="14" t="str">
        <f>IFERROR(INDEX(btob,MATCH(Q572,atoa,0)),"")</f>
        <v>RESP. DE SERVICE 2</v>
      </c>
    </row>
    <row r="573" spans="1:18" s="1" customFormat="1" ht="8.25">
      <c r="A573" s="2" t="s">
        <v>14</v>
      </c>
      <c r="B573" s="23" t="str">
        <f>IFERROR(INDEX(cl!B:B,MATCH(D573,cl!A:A,0)),"")</f>
        <v>DCO</v>
      </c>
      <c r="C573" s="2"/>
      <c r="D573" s="8">
        <v>509600</v>
      </c>
      <c r="E573" s="2" t="s">
        <v>1128</v>
      </c>
      <c r="F573" s="3">
        <v>1</v>
      </c>
      <c r="G573" s="3">
        <v>1</v>
      </c>
      <c r="H573" s="3">
        <v>1</v>
      </c>
      <c r="I573" s="3">
        <v>1</v>
      </c>
      <c r="J573" s="2"/>
      <c r="K573" s="2" t="s">
        <v>1129</v>
      </c>
      <c r="L573" s="4">
        <v>27238</v>
      </c>
      <c r="M573" s="7">
        <f t="shared" ca="1" si="8"/>
        <v>44.838356164383562</v>
      </c>
      <c r="N573" s="7" t="str">
        <f ca="1">IFERROR(INDEX({"18-25";"26-35";"36-45";"46-55";"55-65"},MATCH($M573,{0;25;35;45;55})),"")</f>
        <v>36-45</v>
      </c>
      <c r="O573" s="2" t="s">
        <v>21</v>
      </c>
      <c r="P573" s="2" t="s">
        <v>18</v>
      </c>
      <c r="Q573" s="8">
        <v>705</v>
      </c>
      <c r="R573" s="14" t="str">
        <f>IFERROR(INDEX(btob,MATCH(Q573,atoa,0)),"")</f>
        <v>CHARGE ETUDES CONSEIL 2</v>
      </c>
    </row>
    <row r="574" spans="1:18" s="1" customFormat="1" ht="8.25">
      <c r="A574" s="2" t="s">
        <v>14</v>
      </c>
      <c r="B574" s="23" t="str">
        <f>IFERROR(INDEX(cl!B:B,MATCH(D574,cl!A:A,0)),"")</f>
        <v>DCO</v>
      </c>
      <c r="C574" s="2"/>
      <c r="D574" s="8">
        <v>509600</v>
      </c>
      <c r="E574" s="2" t="s">
        <v>1130</v>
      </c>
      <c r="F574" s="3">
        <v>1</v>
      </c>
      <c r="G574" s="3">
        <v>1</v>
      </c>
      <c r="H574" s="3">
        <v>1</v>
      </c>
      <c r="I574" s="3">
        <v>1</v>
      </c>
      <c r="J574" s="2"/>
      <c r="K574" s="2" t="s">
        <v>1131</v>
      </c>
      <c r="L574" s="4">
        <v>24371</v>
      </c>
      <c r="M574" s="7">
        <f t="shared" ca="1" si="8"/>
        <v>52.69315068493151</v>
      </c>
      <c r="N574" s="7" t="str">
        <f ca="1">IFERROR(INDEX({"18-25";"26-35";"36-45";"46-55";"55-65"},MATCH($M574,{0;25;35;45;55})),"")</f>
        <v>46-55</v>
      </c>
      <c r="O574" s="2" t="s">
        <v>17</v>
      </c>
      <c r="P574" s="2" t="s">
        <v>18</v>
      </c>
      <c r="Q574" s="8">
        <v>513</v>
      </c>
      <c r="R574" s="14" t="str">
        <f>IFERROR(INDEX(btob,MATCH(Q574,atoa,0)),"")</f>
        <v>RESP. DE DEPARTEMENT 2</v>
      </c>
    </row>
    <row r="575" spans="1:18" s="1" customFormat="1" ht="8.25">
      <c r="A575" s="2" t="s">
        <v>14</v>
      </c>
      <c r="B575" s="23" t="str">
        <f>IFERROR(INDEX(cl!B:B,MATCH(D575,cl!A:A,0)),"")</f>
        <v>DCO</v>
      </c>
      <c r="C575" s="2"/>
      <c r="D575" s="8">
        <v>509600</v>
      </c>
      <c r="E575" s="2" t="s">
        <v>1132</v>
      </c>
      <c r="F575" s="3">
        <v>1</v>
      </c>
      <c r="G575" s="3">
        <v>1</v>
      </c>
      <c r="H575" s="3">
        <v>1</v>
      </c>
      <c r="I575" s="3">
        <v>1</v>
      </c>
      <c r="J575" s="2"/>
      <c r="K575" s="2" t="s">
        <v>1133</v>
      </c>
      <c r="L575" s="4">
        <v>24973</v>
      </c>
      <c r="M575" s="7">
        <f t="shared" ca="1" si="8"/>
        <v>51.043835616438358</v>
      </c>
      <c r="N575" s="7" t="str">
        <f ca="1">IFERROR(INDEX({"18-25";"26-35";"36-45";"46-55";"55-65"},MATCH($M575,{0;25;35;45;55})),"")</f>
        <v>46-55</v>
      </c>
      <c r="O575" s="2" t="s">
        <v>17</v>
      </c>
      <c r="P575" s="2" t="s">
        <v>18</v>
      </c>
      <c r="Q575" s="8">
        <v>709</v>
      </c>
      <c r="R575" s="14" t="str">
        <f>IFERROR(INDEX(btob,MATCH(Q575,atoa,0)),"")</f>
        <v>RESP. ETUDES CONSEIL</v>
      </c>
    </row>
    <row r="576" spans="1:18" s="1" customFormat="1" ht="8.25">
      <c r="A576" s="2" t="s">
        <v>14</v>
      </c>
      <c r="B576" s="23" t="str">
        <f>IFERROR(INDEX(cl!B:B,MATCH(D576,cl!A:A,0)),"")</f>
        <v>DCO</v>
      </c>
      <c r="C576" s="2"/>
      <c r="D576" s="8">
        <v>509600</v>
      </c>
      <c r="E576" s="2" t="s">
        <v>1134</v>
      </c>
      <c r="F576" s="3">
        <v>1</v>
      </c>
      <c r="G576" s="3">
        <v>1</v>
      </c>
      <c r="H576" s="3">
        <v>1</v>
      </c>
      <c r="I576" s="3">
        <v>1</v>
      </c>
      <c r="J576" s="2"/>
      <c r="K576" s="2" t="s">
        <v>1135</v>
      </c>
      <c r="L576" s="4">
        <v>26561</v>
      </c>
      <c r="M576" s="7">
        <f t="shared" ca="1" si="8"/>
        <v>46.69315068493151</v>
      </c>
      <c r="N576" s="7" t="str">
        <f ca="1">IFERROR(INDEX({"18-25";"26-35";"36-45";"46-55";"55-65"},MATCH($M576,{0;25;35;45;55})),"")</f>
        <v>46-55</v>
      </c>
      <c r="O576" s="2" t="s">
        <v>17</v>
      </c>
      <c r="P576" s="2" t="s">
        <v>18</v>
      </c>
      <c r="Q576" s="8">
        <v>709</v>
      </c>
      <c r="R576" s="14" t="str">
        <f>IFERROR(INDEX(btob,MATCH(Q576,atoa,0)),"")</f>
        <v>RESP. ETUDES CONSEIL</v>
      </c>
    </row>
    <row r="577" spans="1:18" s="1" customFormat="1" ht="8.25">
      <c r="A577" s="2" t="s">
        <v>14</v>
      </c>
      <c r="B577" s="23" t="str">
        <f>IFERROR(INDEX(cl!B:B,MATCH(D577,cl!A:A,0)),"")</f>
        <v>DRH</v>
      </c>
      <c r="C577" s="2"/>
      <c r="D577" s="8">
        <v>510300</v>
      </c>
      <c r="E577" s="2" t="s">
        <v>1136</v>
      </c>
      <c r="F577" s="3">
        <v>0</v>
      </c>
      <c r="G577" s="3">
        <v>1</v>
      </c>
      <c r="H577" s="3">
        <v>0.77849999999999997</v>
      </c>
      <c r="I577" s="3">
        <v>0.77849999999999997</v>
      </c>
      <c r="J577" s="2" t="s">
        <v>272</v>
      </c>
      <c r="K577" s="2" t="s">
        <v>1137</v>
      </c>
      <c r="L577" s="4">
        <v>31032</v>
      </c>
      <c r="M577" s="7">
        <f t="shared" ca="1" si="8"/>
        <v>34.443835616438356</v>
      </c>
      <c r="N577" s="7" t="str">
        <f ca="1">IFERROR(INDEX({"18-25";"26-35";"36-45";"46-55";"55-65"},MATCH($M577,{0;25;35;45;55})),"")</f>
        <v>26-35</v>
      </c>
      <c r="O577" s="2" t="s">
        <v>21</v>
      </c>
      <c r="P577" s="2" t="s">
        <v>22</v>
      </c>
      <c r="Q577" s="8">
        <v>103</v>
      </c>
      <c r="R577" s="14" t="str">
        <f>IFERROR(INDEX(btob,MATCH(Q577,atoa,0)),"")</f>
        <v>CONSEILLER CLIENT. PART.</v>
      </c>
    </row>
    <row r="578" spans="1:18" s="1" customFormat="1" ht="8.25">
      <c r="A578" s="2" t="s">
        <v>14</v>
      </c>
      <c r="B578" s="23" t="str">
        <f>IFERROR(INDEX(cl!B:B,MATCH(D578,cl!A:A,0)),"")</f>
        <v>DRH</v>
      </c>
      <c r="C578" s="2"/>
      <c r="D578" s="8">
        <v>510300</v>
      </c>
      <c r="E578" s="2" t="s">
        <v>1138</v>
      </c>
      <c r="F578" s="3">
        <v>0</v>
      </c>
      <c r="G578" s="3">
        <v>1</v>
      </c>
      <c r="H578" s="3">
        <v>1</v>
      </c>
      <c r="I578" s="3">
        <v>1</v>
      </c>
      <c r="J578" s="2" t="s">
        <v>272</v>
      </c>
      <c r="K578" s="2" t="s">
        <v>1139</v>
      </c>
      <c r="L578" s="4">
        <v>21542</v>
      </c>
      <c r="M578" s="7">
        <f t="shared" ref="M578:M641" ca="1" si="9">IF($L578="","",DATEDIF($L578,$S$1,"d")/365)</f>
        <v>60.443835616438356</v>
      </c>
      <c r="N578" s="7" t="str">
        <f ca="1">IFERROR(INDEX({"18-25";"26-35";"36-45";"46-55";"55-65"},MATCH($M578,{0;25;35;45;55})),"")</f>
        <v>55-65</v>
      </c>
      <c r="O578" s="2" t="s">
        <v>21</v>
      </c>
      <c r="P578" s="2" t="s">
        <v>18</v>
      </c>
      <c r="Q578" s="8">
        <v>509</v>
      </c>
      <c r="R578" s="14" t="str">
        <f>IFERROR(INDEX(btob,MATCH(Q578,atoa,0)),"")</f>
        <v>RESP. DE SERVICE 3</v>
      </c>
    </row>
    <row r="579" spans="1:18" s="1" customFormat="1" ht="8.25">
      <c r="A579" s="2" t="s">
        <v>14</v>
      </c>
      <c r="B579" s="23" t="str">
        <f>IFERROR(INDEX(cl!B:B,MATCH(D579,cl!A:A,0)),"")</f>
        <v>DRH</v>
      </c>
      <c r="C579" s="2"/>
      <c r="D579" s="8">
        <v>510300</v>
      </c>
      <c r="E579" s="2" t="s">
        <v>1138</v>
      </c>
      <c r="F579" s="3">
        <v>0</v>
      </c>
      <c r="G579" s="3">
        <v>1</v>
      </c>
      <c r="H579" s="3">
        <v>1</v>
      </c>
      <c r="I579" s="3">
        <v>1</v>
      </c>
      <c r="J579" s="2" t="s">
        <v>272</v>
      </c>
      <c r="K579" s="2" t="s">
        <v>1140</v>
      </c>
      <c r="L579" s="4">
        <v>30360</v>
      </c>
      <c r="M579" s="7">
        <f t="shared" ca="1" si="9"/>
        <v>36.284931506849318</v>
      </c>
      <c r="N579" s="7" t="str">
        <f ca="1">IFERROR(INDEX({"18-25";"26-35";"36-45";"46-55";"55-65"},MATCH($M579,{0;25;35;45;55})),"")</f>
        <v>36-45</v>
      </c>
      <c r="O579" s="2" t="s">
        <v>17</v>
      </c>
      <c r="P579" s="2" t="s">
        <v>22</v>
      </c>
      <c r="Q579" s="8">
        <v>165</v>
      </c>
      <c r="R579" s="14" t="str">
        <f>IFERROR(INDEX(btob,MATCH(Q579,atoa,0)),"")</f>
        <v>CHARGE CLIENTELE PART.2</v>
      </c>
    </row>
    <row r="580" spans="1:18" s="1" customFormat="1" ht="8.25">
      <c r="A580" s="2" t="s">
        <v>14</v>
      </c>
      <c r="B580" s="23" t="str">
        <f>IFERROR(INDEX(cl!B:B,MATCH(D580,cl!A:A,0)),"")</f>
        <v>DRH</v>
      </c>
      <c r="C580" s="2"/>
      <c r="D580" s="8">
        <v>510300</v>
      </c>
      <c r="E580" s="2" t="s">
        <v>1141</v>
      </c>
      <c r="F580" s="3">
        <v>0</v>
      </c>
      <c r="G580" s="3">
        <v>1</v>
      </c>
      <c r="H580" s="3">
        <v>1</v>
      </c>
      <c r="I580" s="3">
        <v>1</v>
      </c>
      <c r="J580" s="2" t="s">
        <v>272</v>
      </c>
      <c r="K580" s="2" t="s">
        <v>1142</v>
      </c>
      <c r="L580" s="4">
        <v>32934</v>
      </c>
      <c r="M580" s="7">
        <f t="shared" ca="1" si="9"/>
        <v>29.232876712328768</v>
      </c>
      <c r="N580" s="7" t="str">
        <f ca="1">IFERROR(INDEX({"18-25";"26-35";"36-45";"46-55";"55-65"},MATCH($M580,{0;25;35;45;55})),"")</f>
        <v>26-35</v>
      </c>
      <c r="O580" s="2" t="s">
        <v>17</v>
      </c>
      <c r="P580" s="2" t="s">
        <v>22</v>
      </c>
      <c r="Q580" s="8">
        <v>103</v>
      </c>
      <c r="R580" s="14" t="str">
        <f>IFERROR(INDEX(btob,MATCH(Q580,atoa,0)),"")</f>
        <v>CONSEILLER CLIENT. PART.</v>
      </c>
    </row>
    <row r="581" spans="1:18" s="1" customFormat="1" ht="8.25">
      <c r="A581" s="2" t="s">
        <v>14</v>
      </c>
      <c r="B581" s="23" t="str">
        <f>IFERROR(INDEX(cl!B:B,MATCH(D581,cl!A:A,0)),"")</f>
        <v>DRH</v>
      </c>
      <c r="C581" s="2"/>
      <c r="D581" s="8">
        <v>510300</v>
      </c>
      <c r="E581" s="2" t="s">
        <v>1143</v>
      </c>
      <c r="F581" s="3">
        <v>0</v>
      </c>
      <c r="G581" s="3">
        <v>1</v>
      </c>
      <c r="H581" s="3">
        <v>0.77849999999999997</v>
      </c>
      <c r="I581" s="3">
        <v>0.77849999999999997</v>
      </c>
      <c r="J581" s="2" t="s">
        <v>272</v>
      </c>
      <c r="K581" s="2" t="s">
        <v>1144</v>
      </c>
      <c r="L581" s="4">
        <v>29047</v>
      </c>
      <c r="M581" s="7">
        <f t="shared" ca="1" si="9"/>
        <v>39.88219178082192</v>
      </c>
      <c r="N581" s="7" t="str">
        <f ca="1">IFERROR(INDEX({"18-25";"26-35";"36-45";"46-55";"55-65"},MATCH($M581,{0;25;35;45;55})),"")</f>
        <v>36-45</v>
      </c>
      <c r="O581" s="2" t="s">
        <v>21</v>
      </c>
      <c r="P581" s="2" t="s">
        <v>22</v>
      </c>
      <c r="Q581" s="8">
        <v>170</v>
      </c>
      <c r="R581" s="14" t="str">
        <f>IFERROR(INDEX(btob,MATCH(Q581,atoa,0)),"")</f>
        <v>CHARGE CLIENTELE PROF.</v>
      </c>
    </row>
    <row r="582" spans="1:18" s="1" customFormat="1" ht="8.25">
      <c r="A582" s="2" t="s">
        <v>14</v>
      </c>
      <c r="B582" s="23" t="str">
        <f>IFERROR(INDEX(cl!B:B,MATCH(D582,cl!A:A,0)),"")</f>
        <v>DRH</v>
      </c>
      <c r="C582" s="2"/>
      <c r="D582" s="8">
        <v>510300</v>
      </c>
      <c r="E582" s="2" t="s">
        <v>1145</v>
      </c>
      <c r="F582" s="3">
        <v>0</v>
      </c>
      <c r="G582" s="3">
        <v>0</v>
      </c>
      <c r="H582" s="3"/>
      <c r="I582" s="3"/>
      <c r="J582" s="2" t="s">
        <v>105</v>
      </c>
      <c r="K582" s="2"/>
      <c r="L582" s="4"/>
      <c r="M582" s="7" t="str">
        <f t="shared" si="9"/>
        <v/>
      </c>
      <c r="N582" s="7" t="str">
        <f>IFERROR(INDEX({"18-25";"26-35";"36-45";"46-55";"55-65"},MATCH($M582,{0;25;35;45;55})),"")</f>
        <v/>
      </c>
      <c r="O582" s="2"/>
      <c r="P582" s="2"/>
      <c r="Q582" s="12"/>
      <c r="R582" s="14" t="str">
        <f>IFERROR(INDEX(btob,MATCH(Q582,atoa,0)),"")</f>
        <v/>
      </c>
    </row>
    <row r="583" spans="1:18" s="1" customFormat="1" ht="8.25">
      <c r="A583" s="2" t="s">
        <v>14</v>
      </c>
      <c r="B583" s="23" t="str">
        <f>IFERROR(INDEX(cl!B:B,MATCH(D583,cl!A:A,0)),"")</f>
        <v>DRH</v>
      </c>
      <c r="C583" s="2"/>
      <c r="D583" s="8">
        <v>510300</v>
      </c>
      <c r="E583" s="2" t="s">
        <v>1146</v>
      </c>
      <c r="F583" s="3">
        <v>0</v>
      </c>
      <c r="G583" s="3">
        <v>0</v>
      </c>
      <c r="H583" s="3"/>
      <c r="I583" s="3"/>
      <c r="J583" s="2" t="s">
        <v>105</v>
      </c>
      <c r="K583" s="2"/>
      <c r="L583" s="4"/>
      <c r="M583" s="7" t="str">
        <f t="shared" si="9"/>
        <v/>
      </c>
      <c r="N583" s="7" t="str">
        <f>IFERROR(INDEX({"18-25";"26-35";"36-45";"46-55";"55-65"},MATCH($M583,{0;25;35;45;55})),"")</f>
        <v/>
      </c>
      <c r="O583" s="2"/>
      <c r="P583" s="2"/>
      <c r="Q583" s="12"/>
      <c r="R583" s="14" t="str">
        <f>IFERROR(INDEX(btob,MATCH(Q583,atoa,0)),"")</f>
        <v/>
      </c>
    </row>
    <row r="584" spans="1:18" s="1" customFormat="1" ht="8.25">
      <c r="A584" s="2" t="s">
        <v>14</v>
      </c>
      <c r="B584" s="23" t="str">
        <f>IFERROR(INDEX(cl!B:B,MATCH(D584,cl!A:A,0)),"")</f>
        <v>DRH</v>
      </c>
      <c r="C584" s="2"/>
      <c r="D584" s="8">
        <v>510300</v>
      </c>
      <c r="E584" s="2" t="s">
        <v>1147</v>
      </c>
      <c r="F584" s="3">
        <v>0</v>
      </c>
      <c r="G584" s="3">
        <v>1</v>
      </c>
      <c r="H584" s="3">
        <v>1</v>
      </c>
      <c r="I584" s="3">
        <v>1</v>
      </c>
      <c r="J584" s="2" t="s">
        <v>272</v>
      </c>
      <c r="K584" s="2" t="s">
        <v>1148</v>
      </c>
      <c r="L584" s="4">
        <v>31150</v>
      </c>
      <c r="M584" s="7">
        <f t="shared" ca="1" si="9"/>
        <v>34.12054794520548</v>
      </c>
      <c r="N584" s="7" t="str">
        <f ca="1">IFERROR(INDEX({"18-25";"26-35";"36-45";"46-55";"55-65"},MATCH($M584,{0;25;35;45;55})),"")</f>
        <v>26-35</v>
      </c>
      <c r="O584" s="2" t="s">
        <v>21</v>
      </c>
      <c r="P584" s="2" t="s">
        <v>22</v>
      </c>
      <c r="Q584" s="8">
        <v>105</v>
      </c>
      <c r="R584" s="14" t="str">
        <f>IFERROR(INDEX(btob,MATCH(Q584,atoa,0)),"")</f>
        <v>CHARGE CLIENTELE PART.1</v>
      </c>
    </row>
    <row r="585" spans="1:18" s="1" customFormat="1" ht="8.25">
      <c r="A585" s="2" t="s">
        <v>14</v>
      </c>
      <c r="B585" s="23" t="str">
        <f>IFERROR(INDEX(cl!B:B,MATCH(D585,cl!A:A,0)),"")</f>
        <v>DRH</v>
      </c>
      <c r="C585" s="2"/>
      <c r="D585" s="8">
        <v>510300</v>
      </c>
      <c r="E585" s="2" t="s">
        <v>1149</v>
      </c>
      <c r="F585" s="3">
        <v>0</v>
      </c>
      <c r="G585" s="3">
        <v>0</v>
      </c>
      <c r="H585" s="3"/>
      <c r="I585" s="3"/>
      <c r="J585" s="2" t="s">
        <v>105</v>
      </c>
      <c r="K585" s="2"/>
      <c r="L585" s="4"/>
      <c r="M585" s="7" t="str">
        <f t="shared" si="9"/>
        <v/>
      </c>
      <c r="N585" s="7" t="str">
        <f>IFERROR(INDEX({"18-25";"26-35";"36-45";"46-55";"55-65"},MATCH($M585,{0;25;35;45;55})),"")</f>
        <v/>
      </c>
      <c r="O585" s="2"/>
      <c r="P585" s="2"/>
      <c r="Q585" s="12"/>
      <c r="R585" s="14" t="str">
        <f>IFERROR(INDEX(btob,MATCH(Q585,atoa,0)),"")</f>
        <v/>
      </c>
    </row>
    <row r="586" spans="1:18" s="1" customFormat="1" ht="8.25">
      <c r="A586" s="2" t="s">
        <v>14</v>
      </c>
      <c r="B586" s="23" t="str">
        <f>IFERROR(INDEX(cl!B:B,MATCH(D586,cl!A:A,0)),"")</f>
        <v>DRH</v>
      </c>
      <c r="C586" s="2"/>
      <c r="D586" s="8">
        <v>510300</v>
      </c>
      <c r="E586" s="2" t="s">
        <v>1150</v>
      </c>
      <c r="F586" s="3">
        <v>0</v>
      </c>
      <c r="G586" s="3">
        <v>1</v>
      </c>
      <c r="H586" s="3">
        <v>1</v>
      </c>
      <c r="I586" s="3">
        <v>1</v>
      </c>
      <c r="J586" s="2" t="s">
        <v>272</v>
      </c>
      <c r="K586" s="2" t="s">
        <v>1151</v>
      </c>
      <c r="L586" s="4">
        <v>21380</v>
      </c>
      <c r="M586" s="7">
        <f t="shared" ca="1" si="9"/>
        <v>60.887671232876713</v>
      </c>
      <c r="N586" s="7" t="str">
        <f ca="1">IFERROR(INDEX({"18-25";"26-35";"36-45";"46-55";"55-65"},MATCH($M586,{0;25;35;45;55})),"")</f>
        <v>55-65</v>
      </c>
      <c r="O586" s="2" t="s">
        <v>21</v>
      </c>
      <c r="P586" s="2" t="s">
        <v>22</v>
      </c>
      <c r="Q586" s="8">
        <v>105</v>
      </c>
      <c r="R586" s="14" t="str">
        <f>IFERROR(INDEX(btob,MATCH(Q586,atoa,0)),"")</f>
        <v>CHARGE CLIENTELE PART.1</v>
      </c>
    </row>
    <row r="587" spans="1:18" s="1" customFormat="1" ht="8.25">
      <c r="A587" s="2" t="s">
        <v>14</v>
      </c>
      <c r="B587" s="23" t="str">
        <f>IFERROR(INDEX(cl!B:B,MATCH(D587,cl!A:A,0)),"")</f>
        <v>PAR</v>
      </c>
      <c r="C587" s="2"/>
      <c r="D587" s="8">
        <v>510500</v>
      </c>
      <c r="E587" s="2" t="s">
        <v>1152</v>
      </c>
      <c r="F587" s="3">
        <v>1</v>
      </c>
      <c r="G587" s="3">
        <v>1</v>
      </c>
      <c r="H587" s="3">
        <v>1</v>
      </c>
      <c r="I587" s="3">
        <v>1</v>
      </c>
      <c r="J587" s="2"/>
      <c r="K587" s="2" t="s">
        <v>1153</v>
      </c>
      <c r="L587" s="4">
        <v>24596</v>
      </c>
      <c r="M587" s="7">
        <f t="shared" ca="1" si="9"/>
        <v>52.076712328767123</v>
      </c>
      <c r="N587" s="7" t="str">
        <f ca="1">IFERROR(INDEX({"18-25";"26-35";"36-45";"46-55";"55-65"},MATCH($M587,{0;25;35;45;55})),"")</f>
        <v>46-55</v>
      </c>
      <c r="O587" s="2" t="s">
        <v>17</v>
      </c>
      <c r="P587" s="2" t="s">
        <v>18</v>
      </c>
      <c r="Q587" s="8">
        <v>128</v>
      </c>
      <c r="R587" s="14" t="str">
        <f>IFERROR(INDEX(btob,MATCH(Q587,atoa,0)),"")</f>
        <v>DIRECTEUR DE GROUPE 1</v>
      </c>
    </row>
    <row r="588" spans="1:18" s="1" customFormat="1" ht="8.25">
      <c r="A588" s="2" t="s">
        <v>14</v>
      </c>
      <c r="B588" s="23" t="str">
        <f>IFERROR(INDEX(cl!B:B,MATCH(D588,cl!A:A,0)),"")</f>
        <v>DCO</v>
      </c>
      <c r="C588" s="2"/>
      <c r="D588" s="8">
        <v>511300</v>
      </c>
      <c r="E588" s="2" t="s">
        <v>1154</v>
      </c>
      <c r="F588" s="3">
        <v>1</v>
      </c>
      <c r="G588" s="3">
        <v>1</v>
      </c>
      <c r="H588" s="3">
        <v>1</v>
      </c>
      <c r="I588" s="3">
        <v>1</v>
      </c>
      <c r="J588" s="2"/>
      <c r="K588" s="2" t="s">
        <v>1155</v>
      </c>
      <c r="L588" s="4">
        <v>25296</v>
      </c>
      <c r="M588" s="7">
        <f t="shared" ca="1" si="9"/>
        <v>50.158904109589038</v>
      </c>
      <c r="N588" s="7" t="str">
        <f ca="1">IFERROR(INDEX({"18-25";"26-35";"36-45";"46-55";"55-65"},MATCH($M588,{0;25;35;45;55})),"")</f>
        <v>46-55</v>
      </c>
      <c r="O588" s="2" t="s">
        <v>17</v>
      </c>
      <c r="P588" s="2" t="s">
        <v>18</v>
      </c>
      <c r="Q588" s="8">
        <v>709</v>
      </c>
      <c r="R588" s="14" t="str">
        <f>IFERROR(INDEX(btob,MATCH(Q588,atoa,0)),"")</f>
        <v>RESP. ETUDES CONSEIL</v>
      </c>
    </row>
    <row r="589" spans="1:18" s="1" customFormat="1" ht="8.25">
      <c r="A589" s="2" t="s">
        <v>14</v>
      </c>
      <c r="B589" s="23" t="str">
        <f>IFERROR(INDEX(cl!B:B,MATCH(D589,cl!A:A,0)),"")</f>
        <v>DCO</v>
      </c>
      <c r="C589" s="2"/>
      <c r="D589" s="8">
        <v>511300</v>
      </c>
      <c r="E589" s="2" t="s">
        <v>1156</v>
      </c>
      <c r="F589" s="3">
        <v>1</v>
      </c>
      <c r="G589" s="3">
        <v>1</v>
      </c>
      <c r="H589" s="3">
        <v>1</v>
      </c>
      <c r="I589" s="3">
        <v>1</v>
      </c>
      <c r="J589" s="2"/>
      <c r="K589" s="2" t="s">
        <v>1157</v>
      </c>
      <c r="L589" s="4">
        <v>23349</v>
      </c>
      <c r="M589" s="7">
        <f t="shared" ca="1" si="9"/>
        <v>55.493150684931507</v>
      </c>
      <c r="N589" s="7" t="str">
        <f ca="1">IFERROR(INDEX({"18-25";"26-35";"36-45";"46-55";"55-65"},MATCH($M589,{0;25;35;45;55})),"")</f>
        <v>55-65</v>
      </c>
      <c r="O589" s="2" t="s">
        <v>17</v>
      </c>
      <c r="P589" s="2" t="s">
        <v>18</v>
      </c>
      <c r="Q589" s="8">
        <v>513</v>
      </c>
      <c r="R589" s="14" t="str">
        <f>IFERROR(INDEX(btob,MATCH(Q589,atoa,0)),"")</f>
        <v>RESP. DE DEPARTEMENT 2</v>
      </c>
    </row>
    <row r="590" spans="1:18" s="1" customFormat="1" ht="8.25">
      <c r="A590" s="2" t="s">
        <v>14</v>
      </c>
      <c r="B590" s="23" t="str">
        <f>IFERROR(INDEX(cl!B:B,MATCH(D590,cl!A:A,0)),"")</f>
        <v>DCO</v>
      </c>
      <c r="C590" s="2"/>
      <c r="D590" s="8">
        <v>511300</v>
      </c>
      <c r="E590" s="2" t="s">
        <v>1158</v>
      </c>
      <c r="F590" s="3">
        <v>1</v>
      </c>
      <c r="G590" s="3">
        <v>1</v>
      </c>
      <c r="H590" s="3">
        <v>1</v>
      </c>
      <c r="I590" s="3">
        <v>1</v>
      </c>
      <c r="J590" s="2"/>
      <c r="K590" s="2" t="s">
        <v>1159</v>
      </c>
      <c r="L590" s="4">
        <v>23139</v>
      </c>
      <c r="M590" s="7">
        <f t="shared" ca="1" si="9"/>
        <v>56.06849315068493</v>
      </c>
      <c r="N590" s="7" t="str">
        <f ca="1">IFERROR(INDEX({"18-25";"26-35";"36-45";"46-55";"55-65"},MATCH($M590,{0;25;35;45;55})),"")</f>
        <v>55-65</v>
      </c>
      <c r="O590" s="2" t="s">
        <v>21</v>
      </c>
      <c r="P590" s="2" t="s">
        <v>18</v>
      </c>
      <c r="Q590" s="8">
        <v>141</v>
      </c>
      <c r="R590" s="14" t="str">
        <f>IFERROR(INDEX(btob,MATCH(Q590,atoa,0)),"")</f>
        <v>ORGANISATEUR</v>
      </c>
    </row>
    <row r="591" spans="1:18" s="1" customFormat="1" ht="8.25">
      <c r="A591" s="2" t="s">
        <v>14</v>
      </c>
      <c r="B591" s="23" t="str">
        <f>IFERROR(INDEX(cl!B:B,MATCH(D591,cl!A:A,0)),"")</f>
        <v>PAR</v>
      </c>
      <c r="C591" s="2"/>
      <c r="D591" s="8">
        <v>511400</v>
      </c>
      <c r="E591" s="2" t="s">
        <v>1160</v>
      </c>
      <c r="F591" s="3">
        <v>1</v>
      </c>
      <c r="G591" s="3">
        <v>1</v>
      </c>
      <c r="H591" s="3">
        <v>1</v>
      </c>
      <c r="I591" s="3">
        <v>1</v>
      </c>
      <c r="J591" s="2"/>
      <c r="K591" s="2" t="s">
        <v>1161</v>
      </c>
      <c r="L591" s="4">
        <v>29494</v>
      </c>
      <c r="M591" s="7">
        <f t="shared" ca="1" si="9"/>
        <v>38.657534246575345</v>
      </c>
      <c r="N591" s="7" t="str">
        <f ca="1">IFERROR(INDEX({"18-25";"26-35";"36-45";"46-55";"55-65"},MATCH($M591,{0;25;35;45;55})),"")</f>
        <v>36-45</v>
      </c>
      <c r="O591" s="2" t="s">
        <v>21</v>
      </c>
      <c r="P591" s="2" t="s">
        <v>18</v>
      </c>
      <c r="Q591" s="8">
        <v>702</v>
      </c>
      <c r="R591" s="14" t="str">
        <f>IFERROR(INDEX(btob,MATCH(Q591,atoa,0)),"")</f>
        <v>ASSIST. ETUDES CONSEIL</v>
      </c>
    </row>
    <row r="592" spans="1:18" s="1" customFormat="1" ht="8.25">
      <c r="A592" s="2" t="s">
        <v>14</v>
      </c>
      <c r="B592" s="23" t="str">
        <f>IFERROR(INDEX(cl!B:B,MATCH(D592,cl!A:A,0)),"")</f>
        <v>PAR</v>
      </c>
      <c r="C592" s="2"/>
      <c r="D592" s="8">
        <v>511400</v>
      </c>
      <c r="E592" s="2" t="s">
        <v>1162</v>
      </c>
      <c r="F592" s="3">
        <v>1</v>
      </c>
      <c r="G592" s="3">
        <v>1</v>
      </c>
      <c r="H592" s="3">
        <v>1</v>
      </c>
      <c r="I592" s="3">
        <v>1</v>
      </c>
      <c r="J592" s="2"/>
      <c r="K592" s="2" t="s">
        <v>1163</v>
      </c>
      <c r="L592" s="4">
        <v>27374</v>
      </c>
      <c r="M592" s="7">
        <f t="shared" ca="1" si="9"/>
        <v>44.465753424657535</v>
      </c>
      <c r="N592" s="7" t="str">
        <f ca="1">IFERROR(INDEX({"18-25";"26-35";"36-45";"46-55";"55-65"},MATCH($M592,{0;25;35;45;55})),"")</f>
        <v>36-45</v>
      </c>
      <c r="O592" s="2" t="s">
        <v>21</v>
      </c>
      <c r="P592" s="2" t="s">
        <v>18</v>
      </c>
      <c r="Q592" s="8">
        <v>180</v>
      </c>
      <c r="R592" s="14" t="str">
        <f>IFERROR(INDEX(btob,MATCH(Q592,atoa,0)),"")</f>
        <v>RESP.CLIENTELE PART.</v>
      </c>
    </row>
    <row r="593" spans="1:18" s="1" customFormat="1" ht="8.25">
      <c r="A593" s="2" t="s">
        <v>14</v>
      </c>
      <c r="B593" s="23" t="str">
        <f>IFERROR(INDEX(cl!B:B,MATCH(D593,cl!A:A,0)),"")</f>
        <v>PAR</v>
      </c>
      <c r="C593" s="2"/>
      <c r="D593" s="8">
        <v>511400</v>
      </c>
      <c r="E593" s="2" t="s">
        <v>1164</v>
      </c>
      <c r="F593" s="3">
        <v>1</v>
      </c>
      <c r="G593" s="3">
        <v>1</v>
      </c>
      <c r="H593" s="3">
        <v>1</v>
      </c>
      <c r="I593" s="3">
        <v>1</v>
      </c>
      <c r="J593" s="2"/>
      <c r="K593" s="2" t="s">
        <v>1165</v>
      </c>
      <c r="L593" s="4">
        <v>27956</v>
      </c>
      <c r="M593" s="7">
        <f t="shared" ca="1" si="9"/>
        <v>42.871232876712327</v>
      </c>
      <c r="N593" s="7" t="str">
        <f ca="1">IFERROR(INDEX({"18-25";"26-35";"36-45";"46-55";"55-65"},MATCH($M593,{0;25;35;45;55})),"")</f>
        <v>36-45</v>
      </c>
      <c r="O593" s="2" t="s">
        <v>21</v>
      </c>
      <c r="P593" s="2" t="s">
        <v>22</v>
      </c>
      <c r="Q593" s="8">
        <v>702</v>
      </c>
      <c r="R593" s="14" t="str">
        <f>IFERROR(INDEX(btob,MATCH(Q593,atoa,0)),"")</f>
        <v>ASSIST. ETUDES CONSEIL</v>
      </c>
    </row>
    <row r="594" spans="1:18" s="1" customFormat="1" ht="8.25">
      <c r="A594" s="2" t="s">
        <v>14</v>
      </c>
      <c r="B594" s="23" t="str">
        <f>IFERROR(INDEX(cl!B:B,MATCH(D594,cl!A:A,0)),"")</f>
        <v>PAR</v>
      </c>
      <c r="C594" s="2"/>
      <c r="D594" s="8">
        <v>511400</v>
      </c>
      <c r="E594" s="2" t="s">
        <v>1166</v>
      </c>
      <c r="F594" s="3">
        <v>1</v>
      </c>
      <c r="G594" s="3">
        <v>1</v>
      </c>
      <c r="H594" s="3">
        <v>1</v>
      </c>
      <c r="I594" s="3">
        <v>1</v>
      </c>
      <c r="J594" s="2"/>
      <c r="K594" s="2" t="s">
        <v>1167</v>
      </c>
      <c r="L594" s="4">
        <v>24036</v>
      </c>
      <c r="M594" s="7">
        <f t="shared" ca="1" si="9"/>
        <v>53.610958904109587</v>
      </c>
      <c r="N594" s="7" t="str">
        <f ca="1">IFERROR(INDEX({"18-25";"26-35";"36-45";"46-55";"55-65"},MATCH($M594,{0;25;35;45;55})),"")</f>
        <v>46-55</v>
      </c>
      <c r="O594" s="2" t="s">
        <v>17</v>
      </c>
      <c r="P594" s="2" t="s">
        <v>18</v>
      </c>
      <c r="Q594" s="8">
        <v>507</v>
      </c>
      <c r="R594" s="14" t="str">
        <f>IFERROR(INDEX(btob,MATCH(Q594,atoa,0)),"")</f>
        <v>RESP. DE SERVICE 2</v>
      </c>
    </row>
    <row r="595" spans="1:18" s="1" customFormat="1" ht="8.25">
      <c r="A595" s="2" t="s">
        <v>14</v>
      </c>
      <c r="B595" s="23" t="str">
        <f>IFERROR(INDEX(cl!B:B,MATCH(D595,cl!A:A,0)),"")</f>
        <v>PAR</v>
      </c>
      <c r="C595" s="2"/>
      <c r="D595" s="8">
        <v>511600</v>
      </c>
      <c r="E595" s="2" t="s">
        <v>1168</v>
      </c>
      <c r="F595" s="3">
        <v>1</v>
      </c>
      <c r="G595" s="3">
        <v>1</v>
      </c>
      <c r="H595" s="3">
        <v>1</v>
      </c>
      <c r="I595" s="3">
        <v>1</v>
      </c>
      <c r="J595" s="2"/>
      <c r="K595" s="2" t="s">
        <v>1169</v>
      </c>
      <c r="L595" s="4">
        <v>33888</v>
      </c>
      <c r="M595" s="7">
        <f t="shared" ca="1" si="9"/>
        <v>26.61917808219178</v>
      </c>
      <c r="N595" s="7" t="str">
        <f ca="1">IFERROR(INDEX({"18-25";"26-35";"36-45";"46-55";"55-65"},MATCH($M595,{0;25;35;45;55})),"")</f>
        <v>26-35</v>
      </c>
      <c r="O595" s="2" t="s">
        <v>21</v>
      </c>
      <c r="P595" s="2" t="s">
        <v>22</v>
      </c>
      <c r="Q595" s="8">
        <v>170</v>
      </c>
      <c r="R595" s="14" t="str">
        <f>IFERROR(INDEX(btob,MATCH(Q595,atoa,0)),"")</f>
        <v>CHARGE CLIENTELE PROF.</v>
      </c>
    </row>
    <row r="596" spans="1:18" s="1" customFormat="1" ht="8.25">
      <c r="A596" s="2" t="s">
        <v>14</v>
      </c>
      <c r="B596" s="23" t="str">
        <f>IFERROR(INDEX(cl!B:B,MATCH(D596,cl!A:A,0)),"")</f>
        <v>PAR</v>
      </c>
      <c r="C596" s="2"/>
      <c r="D596" s="8">
        <v>511600</v>
      </c>
      <c r="E596" s="2" t="s">
        <v>1170</v>
      </c>
      <c r="F596" s="3">
        <v>1</v>
      </c>
      <c r="G596" s="3">
        <v>1</v>
      </c>
      <c r="H596" s="3">
        <v>1</v>
      </c>
      <c r="I596" s="3">
        <v>1</v>
      </c>
      <c r="J596" s="2"/>
      <c r="K596" s="2" t="s">
        <v>1171</v>
      </c>
      <c r="L596" s="4">
        <v>34718</v>
      </c>
      <c r="M596" s="7">
        <f t="shared" ca="1" si="9"/>
        <v>24.345205479452055</v>
      </c>
      <c r="N596" s="7" t="str">
        <f ca="1">IFERROR(INDEX({"18-25";"26-35";"36-45";"46-55";"55-65"},MATCH($M596,{0;25;35;45;55})),"")</f>
        <v>18-25</v>
      </c>
      <c r="O596" s="2" t="s">
        <v>17</v>
      </c>
      <c r="P596" s="2" t="s">
        <v>22</v>
      </c>
      <c r="Q596" s="8">
        <v>105</v>
      </c>
      <c r="R596" s="14" t="str">
        <f>IFERROR(INDEX(btob,MATCH(Q596,atoa,0)),"")</f>
        <v>CHARGE CLIENTELE PART.1</v>
      </c>
    </row>
    <row r="597" spans="1:18" s="1" customFormat="1" ht="8.25">
      <c r="A597" s="2" t="s">
        <v>14</v>
      </c>
      <c r="B597" s="23" t="str">
        <f>IFERROR(INDEX(cl!B:B,MATCH(D597,cl!A:A,0)),"")</f>
        <v>PAR</v>
      </c>
      <c r="C597" s="2"/>
      <c r="D597" s="8">
        <v>511600</v>
      </c>
      <c r="E597" s="2" t="s">
        <v>1172</v>
      </c>
      <c r="F597" s="3">
        <v>1</v>
      </c>
      <c r="G597" s="3">
        <v>1</v>
      </c>
      <c r="H597" s="3">
        <v>1</v>
      </c>
      <c r="I597" s="3">
        <v>1</v>
      </c>
      <c r="J597" s="2"/>
      <c r="K597" s="2" t="s">
        <v>1173</v>
      </c>
      <c r="L597" s="4">
        <v>33401</v>
      </c>
      <c r="M597" s="7">
        <f t="shared" ca="1" si="9"/>
        <v>27.953424657534246</v>
      </c>
      <c r="N597" s="7" t="str">
        <f ca="1">IFERROR(INDEX({"18-25";"26-35";"36-45";"46-55";"55-65"},MATCH($M597,{0;25;35;45;55})),"")</f>
        <v>26-35</v>
      </c>
      <c r="O597" s="2" t="s">
        <v>21</v>
      </c>
      <c r="P597" s="2" t="s">
        <v>22</v>
      </c>
      <c r="Q597" s="8">
        <v>103</v>
      </c>
      <c r="R597" s="14" t="str">
        <f>IFERROR(INDEX(btob,MATCH(Q597,atoa,0)),"")</f>
        <v>CONSEILLER CLIENT. PART.</v>
      </c>
    </row>
    <row r="598" spans="1:18" s="1" customFormat="1" ht="8.25">
      <c r="A598" s="2" t="s">
        <v>14</v>
      </c>
      <c r="B598" s="23" t="str">
        <f>IFERROR(INDEX(cl!B:B,MATCH(D598,cl!A:A,0)),"")</f>
        <v>PAR</v>
      </c>
      <c r="C598" s="2"/>
      <c r="D598" s="8">
        <v>511600</v>
      </c>
      <c r="E598" s="2" t="s">
        <v>1174</v>
      </c>
      <c r="F598" s="3">
        <v>1</v>
      </c>
      <c r="G598" s="3">
        <v>0</v>
      </c>
      <c r="H598" s="3"/>
      <c r="I598" s="3"/>
      <c r="J598" s="2" t="s">
        <v>105</v>
      </c>
      <c r="K598" s="2"/>
      <c r="L598" s="4"/>
      <c r="M598" s="7" t="str">
        <f t="shared" si="9"/>
        <v/>
      </c>
      <c r="N598" s="7" t="str">
        <f>IFERROR(INDEX({"18-25";"26-35";"36-45";"46-55";"55-65"},MATCH($M598,{0;25;35;45;55})),"")</f>
        <v/>
      </c>
      <c r="O598" s="2"/>
      <c r="P598" s="2"/>
      <c r="Q598" s="12"/>
      <c r="R598" s="14" t="str">
        <f>IFERROR(INDEX(btob,MATCH(Q598,atoa,0)),"")</f>
        <v/>
      </c>
    </row>
    <row r="599" spans="1:18" s="1" customFormat="1" ht="8.25">
      <c r="A599" s="2" t="s">
        <v>14</v>
      </c>
      <c r="B599" s="23" t="str">
        <f>IFERROR(INDEX(cl!B:B,MATCH(D599,cl!A:A,0)),"")</f>
        <v>PAR</v>
      </c>
      <c r="C599" s="2"/>
      <c r="D599" s="8">
        <v>511600</v>
      </c>
      <c r="E599" s="2" t="s">
        <v>1175</v>
      </c>
      <c r="F599" s="3">
        <v>1</v>
      </c>
      <c r="G599" s="3">
        <v>0</v>
      </c>
      <c r="H599" s="3"/>
      <c r="I599" s="3"/>
      <c r="J599" s="2" t="s">
        <v>105</v>
      </c>
      <c r="K599" s="2"/>
      <c r="L599" s="4"/>
      <c r="M599" s="7" t="str">
        <f t="shared" si="9"/>
        <v/>
      </c>
      <c r="N599" s="7" t="str">
        <f>IFERROR(INDEX({"18-25";"26-35";"36-45";"46-55";"55-65"},MATCH($M599,{0;25;35;45;55})),"")</f>
        <v/>
      </c>
      <c r="O599" s="2"/>
      <c r="P599" s="2"/>
      <c r="Q599" s="12"/>
      <c r="R599" s="14" t="str">
        <f>IFERROR(INDEX(btob,MATCH(Q599,atoa,0)),"")</f>
        <v/>
      </c>
    </row>
    <row r="600" spans="1:18" s="1" customFormat="1" ht="8.25">
      <c r="A600" s="2" t="s">
        <v>14</v>
      </c>
      <c r="B600" s="23" t="str">
        <f>IFERROR(INDEX(cl!B:B,MATCH(D600,cl!A:A,0)),"")</f>
        <v>PAR</v>
      </c>
      <c r="C600" s="2"/>
      <c r="D600" s="8">
        <v>511600</v>
      </c>
      <c r="E600" s="2" t="s">
        <v>1176</v>
      </c>
      <c r="F600" s="3">
        <v>1</v>
      </c>
      <c r="G600" s="3">
        <v>0</v>
      </c>
      <c r="H600" s="3"/>
      <c r="I600" s="3"/>
      <c r="J600" s="2" t="s">
        <v>105</v>
      </c>
      <c r="K600" s="2"/>
      <c r="L600" s="4"/>
      <c r="M600" s="7" t="str">
        <f t="shared" si="9"/>
        <v/>
      </c>
      <c r="N600" s="7" t="str">
        <f>IFERROR(INDEX({"18-25";"26-35";"36-45";"46-55";"55-65"},MATCH($M600,{0;25;35;45;55})),"")</f>
        <v/>
      </c>
      <c r="O600" s="2"/>
      <c r="P600" s="2"/>
      <c r="Q600" s="12"/>
      <c r="R600" s="14" t="str">
        <f>IFERROR(INDEX(btob,MATCH(Q600,atoa,0)),"")</f>
        <v/>
      </c>
    </row>
    <row r="601" spans="1:18" s="1" customFormat="1" ht="8.25">
      <c r="A601" s="2" t="s">
        <v>14</v>
      </c>
      <c r="B601" s="23" t="str">
        <f>IFERROR(INDEX(cl!B:B,MATCH(D601,cl!A:A,0)),"")</f>
        <v>PAR</v>
      </c>
      <c r="C601" s="2"/>
      <c r="D601" s="8">
        <v>511600</v>
      </c>
      <c r="E601" s="2" t="s">
        <v>1177</v>
      </c>
      <c r="F601" s="3">
        <v>1</v>
      </c>
      <c r="G601" s="3">
        <v>0</v>
      </c>
      <c r="H601" s="3"/>
      <c r="I601" s="3"/>
      <c r="J601" s="2" t="s">
        <v>105</v>
      </c>
      <c r="K601" s="2"/>
      <c r="L601" s="4"/>
      <c r="M601" s="7" t="str">
        <f t="shared" si="9"/>
        <v/>
      </c>
      <c r="N601" s="7" t="str">
        <f>IFERROR(INDEX({"18-25";"26-35";"36-45";"46-55";"55-65"},MATCH($M601,{0;25;35;45;55})),"")</f>
        <v/>
      </c>
      <c r="O601" s="2"/>
      <c r="P601" s="2"/>
      <c r="Q601" s="12"/>
      <c r="R601" s="14" t="str">
        <f>IFERROR(INDEX(btob,MATCH(Q601,atoa,0)),"")</f>
        <v/>
      </c>
    </row>
    <row r="602" spans="1:18" s="1" customFormat="1" ht="8.25">
      <c r="A602" s="2" t="s">
        <v>14</v>
      </c>
      <c r="B602" s="23" t="str">
        <f>IFERROR(INDEX(cl!B:B,MATCH(D602,cl!A:A,0)),"")</f>
        <v>PAR</v>
      </c>
      <c r="C602" s="2"/>
      <c r="D602" s="8">
        <v>511600</v>
      </c>
      <c r="E602" s="2" t="s">
        <v>1178</v>
      </c>
      <c r="F602" s="3">
        <v>1</v>
      </c>
      <c r="G602" s="3">
        <v>0</v>
      </c>
      <c r="H602" s="3"/>
      <c r="I602" s="3"/>
      <c r="J602" s="2" t="s">
        <v>105</v>
      </c>
      <c r="K602" s="2"/>
      <c r="L602" s="4"/>
      <c r="M602" s="7" t="str">
        <f t="shared" si="9"/>
        <v/>
      </c>
      <c r="N602" s="7" t="str">
        <f>IFERROR(INDEX({"18-25";"26-35";"36-45";"46-55";"55-65"},MATCH($M602,{0;25;35;45;55})),"")</f>
        <v/>
      </c>
      <c r="O602" s="2"/>
      <c r="P602" s="2"/>
      <c r="Q602" s="12"/>
      <c r="R602" s="14" t="str">
        <f>IFERROR(INDEX(btob,MATCH(Q602,atoa,0)),"")</f>
        <v/>
      </c>
    </row>
    <row r="603" spans="1:18" s="1" customFormat="1" ht="8.25">
      <c r="A603" s="2" t="s">
        <v>14</v>
      </c>
      <c r="B603" s="23" t="str">
        <f>IFERROR(INDEX(cl!B:B,MATCH(D603,cl!A:A,0)),"")</f>
        <v>PAR</v>
      </c>
      <c r="C603" s="2"/>
      <c r="D603" s="8">
        <v>511600</v>
      </c>
      <c r="E603" s="2" t="s">
        <v>1179</v>
      </c>
      <c r="F603" s="3">
        <v>1</v>
      </c>
      <c r="G603" s="3">
        <v>0</v>
      </c>
      <c r="H603" s="3"/>
      <c r="I603" s="3"/>
      <c r="J603" s="2" t="s">
        <v>105</v>
      </c>
      <c r="K603" s="2"/>
      <c r="L603" s="4"/>
      <c r="M603" s="7" t="str">
        <f t="shared" si="9"/>
        <v/>
      </c>
      <c r="N603" s="7" t="str">
        <f>IFERROR(INDEX({"18-25";"26-35";"36-45";"46-55";"55-65"},MATCH($M603,{0;25;35;45;55})),"")</f>
        <v/>
      </c>
      <c r="O603" s="2"/>
      <c r="P603" s="2"/>
      <c r="Q603" s="12"/>
      <c r="R603" s="14" t="str">
        <f>IFERROR(INDEX(btob,MATCH(Q603,atoa,0)),"")</f>
        <v/>
      </c>
    </row>
    <row r="604" spans="1:18" s="1" customFormat="1" ht="8.25">
      <c r="A604" s="2" t="s">
        <v>14</v>
      </c>
      <c r="B604" s="23" t="str">
        <f>IFERROR(INDEX(cl!B:B,MATCH(D604,cl!A:A,0)),"")</f>
        <v>PAR</v>
      </c>
      <c r="C604" s="2"/>
      <c r="D604" s="8">
        <v>511600</v>
      </c>
      <c r="E604" s="2" t="s">
        <v>1180</v>
      </c>
      <c r="F604" s="3">
        <v>1</v>
      </c>
      <c r="G604" s="3">
        <v>1</v>
      </c>
      <c r="H604" s="3">
        <v>1</v>
      </c>
      <c r="I604" s="3">
        <v>1</v>
      </c>
      <c r="J604" s="2"/>
      <c r="K604" s="2" t="s">
        <v>1181</v>
      </c>
      <c r="L604" s="4">
        <v>31380</v>
      </c>
      <c r="M604" s="7">
        <f t="shared" ca="1" si="9"/>
        <v>33.490410958904107</v>
      </c>
      <c r="N604" s="7" t="str">
        <f ca="1">IFERROR(INDEX({"18-25";"26-35";"36-45";"46-55";"55-65"},MATCH($M604,{0;25;35;45;55})),"")</f>
        <v>26-35</v>
      </c>
      <c r="O604" s="2" t="s">
        <v>17</v>
      </c>
      <c r="P604" s="2" t="s">
        <v>1182</v>
      </c>
      <c r="Q604" s="8">
        <v>170</v>
      </c>
      <c r="R604" s="14" t="str">
        <f>IFERROR(INDEX(btob,MATCH(Q604,atoa,0)),"")</f>
        <v>CHARGE CLIENTELE PROF.</v>
      </c>
    </row>
    <row r="605" spans="1:18" s="1" customFormat="1" ht="8.25">
      <c r="A605" s="2" t="s">
        <v>14</v>
      </c>
      <c r="B605" s="23" t="str">
        <f>IFERROR(INDEX(cl!B:B,MATCH(D605,cl!A:A,0)),"")</f>
        <v>DRH</v>
      </c>
      <c r="C605" s="2"/>
      <c r="D605" s="8">
        <v>511700</v>
      </c>
      <c r="E605" s="2" t="s">
        <v>1183</v>
      </c>
      <c r="F605" s="3">
        <v>1</v>
      </c>
      <c r="G605" s="3">
        <v>1</v>
      </c>
      <c r="H605" s="3">
        <v>1</v>
      </c>
      <c r="I605" s="3">
        <v>1</v>
      </c>
      <c r="J605" s="2"/>
      <c r="K605" s="2" t="s">
        <v>1184</v>
      </c>
      <c r="L605" s="4">
        <v>30316</v>
      </c>
      <c r="M605" s="7">
        <f t="shared" ca="1" si="9"/>
        <v>36.405479452054792</v>
      </c>
      <c r="N605" s="7" t="str">
        <f ca="1">IFERROR(INDEX({"18-25";"26-35";"36-45";"46-55";"55-65"},MATCH($M605,{0;25;35;45;55})),"")</f>
        <v>36-45</v>
      </c>
      <c r="O605" s="2" t="s">
        <v>21</v>
      </c>
      <c r="P605" s="2" t="s">
        <v>22</v>
      </c>
      <c r="Q605" s="8">
        <v>811</v>
      </c>
      <c r="R605" s="14" t="str">
        <f>IFERROR(INDEX(btob,MATCH(Q605,atoa,0)),"")</f>
        <v>ASSIST. GESTION 2</v>
      </c>
    </row>
    <row r="606" spans="1:18" s="1" customFormat="1" ht="8.25">
      <c r="A606" s="2" t="s">
        <v>14</v>
      </c>
      <c r="B606" s="23" t="str">
        <f>IFERROR(INDEX(cl!B:B,MATCH(D606,cl!A:A,0)),"")</f>
        <v>DRH</v>
      </c>
      <c r="C606" s="2"/>
      <c r="D606" s="8">
        <v>511700</v>
      </c>
      <c r="E606" s="2" t="s">
        <v>1185</v>
      </c>
      <c r="F606" s="3">
        <v>1</v>
      </c>
      <c r="G606" s="3">
        <v>1</v>
      </c>
      <c r="H606" s="3">
        <v>1</v>
      </c>
      <c r="I606" s="3">
        <v>1</v>
      </c>
      <c r="J606" s="2"/>
      <c r="K606" s="2" t="s">
        <v>1186</v>
      </c>
      <c r="L606" s="4">
        <v>27353</v>
      </c>
      <c r="M606" s="7">
        <f t="shared" ca="1" si="9"/>
        <v>44.523287671232879</v>
      </c>
      <c r="N606" s="7" t="str">
        <f ca="1">IFERROR(INDEX({"18-25";"26-35";"36-45";"46-55";"55-65"},MATCH($M606,{0;25;35;45;55})),"")</f>
        <v>36-45</v>
      </c>
      <c r="O606" s="2" t="s">
        <v>21</v>
      </c>
      <c r="P606" s="2" t="s">
        <v>18</v>
      </c>
      <c r="Q606" s="8">
        <v>509</v>
      </c>
      <c r="R606" s="14" t="str">
        <f>IFERROR(INDEX(btob,MATCH(Q606,atoa,0)),"")</f>
        <v>RESP. DE SERVICE 3</v>
      </c>
    </row>
    <row r="607" spans="1:18" s="1" customFormat="1" ht="8.25">
      <c r="A607" s="2" t="s">
        <v>14</v>
      </c>
      <c r="B607" s="23" t="str">
        <f>IFERROR(INDEX(cl!B:B,MATCH(D607,cl!A:A,0)),"")</f>
        <v>DRH</v>
      </c>
      <c r="C607" s="2"/>
      <c r="D607" s="8">
        <v>511700</v>
      </c>
      <c r="E607" s="2" t="s">
        <v>1187</v>
      </c>
      <c r="F607" s="3">
        <v>1</v>
      </c>
      <c r="G607" s="3">
        <v>1</v>
      </c>
      <c r="H607" s="3">
        <v>1</v>
      </c>
      <c r="I607" s="3">
        <v>1</v>
      </c>
      <c r="J607" s="2"/>
      <c r="K607" s="2" t="s">
        <v>1188</v>
      </c>
      <c r="L607" s="4">
        <v>31005</v>
      </c>
      <c r="M607" s="7">
        <f t="shared" ca="1" si="9"/>
        <v>34.517808219178079</v>
      </c>
      <c r="N607" s="7" t="str">
        <f ca="1">IFERROR(INDEX({"18-25";"26-35";"36-45";"46-55";"55-65"},MATCH($M607,{0;25;35;45;55})),"")</f>
        <v>26-35</v>
      </c>
      <c r="O607" s="2" t="s">
        <v>21</v>
      </c>
      <c r="P607" s="2" t="s">
        <v>18</v>
      </c>
      <c r="Q607" s="8">
        <v>702</v>
      </c>
      <c r="R607" s="14" t="str">
        <f>IFERROR(INDEX(btob,MATCH(Q607,atoa,0)),"")</f>
        <v>ASSIST. ETUDES CONSEIL</v>
      </c>
    </row>
    <row r="608" spans="1:18" s="1" customFormat="1" ht="8.25">
      <c r="A608" s="2" t="s">
        <v>14</v>
      </c>
      <c r="B608" s="23" t="str">
        <f>IFERROR(INDEX(cl!B:B,MATCH(D608,cl!A:A,0)),"")</f>
        <v>DRH</v>
      </c>
      <c r="C608" s="2"/>
      <c r="D608" s="8">
        <v>511800</v>
      </c>
      <c r="E608" s="2" t="s">
        <v>1189</v>
      </c>
      <c r="F608" s="3">
        <v>1</v>
      </c>
      <c r="G608" s="3">
        <v>0</v>
      </c>
      <c r="H608" s="3"/>
      <c r="I608" s="3"/>
      <c r="J608" s="2" t="s">
        <v>105</v>
      </c>
      <c r="K608" s="2"/>
      <c r="L608" s="4"/>
      <c r="M608" s="7" t="str">
        <f t="shared" si="9"/>
        <v/>
      </c>
      <c r="N608" s="7" t="str">
        <f>IFERROR(INDEX({"18-25";"26-35";"36-45";"46-55";"55-65"},MATCH($M608,{0;25;35;45;55})),"")</f>
        <v/>
      </c>
      <c r="O608" s="2"/>
      <c r="P608" s="2"/>
      <c r="Q608" s="12"/>
      <c r="R608" s="14" t="str">
        <f>IFERROR(INDEX(btob,MATCH(Q608,atoa,0)),"")</f>
        <v/>
      </c>
    </row>
    <row r="609" spans="1:18" s="1" customFormat="1" ht="8.25">
      <c r="A609" s="2" t="s">
        <v>14</v>
      </c>
      <c r="B609" s="23" t="str">
        <f>IFERROR(INDEX(cl!B:B,MATCH(D609,cl!A:A,0)),"")</f>
        <v>DRH</v>
      </c>
      <c r="C609" s="2"/>
      <c r="D609" s="8">
        <v>511800</v>
      </c>
      <c r="E609" s="2" t="s">
        <v>1190</v>
      </c>
      <c r="F609" s="3">
        <v>1</v>
      </c>
      <c r="G609" s="3">
        <v>1</v>
      </c>
      <c r="H609" s="3">
        <v>1</v>
      </c>
      <c r="I609" s="3">
        <v>1</v>
      </c>
      <c r="J609" s="2"/>
      <c r="K609" s="2" t="s">
        <v>1191</v>
      </c>
      <c r="L609" s="4">
        <v>32066</v>
      </c>
      <c r="M609" s="7">
        <f t="shared" ca="1" si="9"/>
        <v>31.610958904109587</v>
      </c>
      <c r="N609" s="7" t="str">
        <f ca="1">IFERROR(INDEX({"18-25";"26-35";"36-45";"46-55";"55-65"},MATCH($M609,{0;25;35;45;55})),"")</f>
        <v>26-35</v>
      </c>
      <c r="O609" s="2" t="s">
        <v>21</v>
      </c>
      <c r="P609" s="2" t="s">
        <v>22</v>
      </c>
      <c r="Q609" s="8">
        <v>105</v>
      </c>
      <c r="R609" s="14" t="str">
        <f>IFERROR(INDEX(btob,MATCH(Q609,atoa,0)),"")</f>
        <v>CHARGE CLIENTELE PART.1</v>
      </c>
    </row>
    <row r="610" spans="1:18" s="1" customFormat="1" ht="8.25">
      <c r="A610" s="2" t="s">
        <v>14</v>
      </c>
      <c r="B610" s="23" t="str">
        <f>IFERROR(INDEX(cl!B:B,MATCH(D610,cl!A:A,0)),"")</f>
        <v>DRH</v>
      </c>
      <c r="C610" s="2"/>
      <c r="D610" s="8">
        <v>511800</v>
      </c>
      <c r="E610" s="2" t="s">
        <v>1192</v>
      </c>
      <c r="F610" s="3">
        <v>1</v>
      </c>
      <c r="G610" s="3">
        <v>1</v>
      </c>
      <c r="H610" s="3">
        <v>1</v>
      </c>
      <c r="I610" s="3">
        <v>1</v>
      </c>
      <c r="J610" s="2"/>
      <c r="K610" s="2" t="s">
        <v>1193</v>
      </c>
      <c r="L610" s="4">
        <v>29997</v>
      </c>
      <c r="M610" s="7">
        <f t="shared" ca="1" si="9"/>
        <v>37.279452054794518</v>
      </c>
      <c r="N610" s="7" t="str">
        <f ca="1">IFERROR(INDEX({"18-25";"26-35";"36-45";"46-55";"55-65"},MATCH($M610,{0;25;35;45;55})),"")</f>
        <v>36-45</v>
      </c>
      <c r="O610" s="2" t="s">
        <v>21</v>
      </c>
      <c r="P610" s="2" t="s">
        <v>22</v>
      </c>
      <c r="Q610" s="8">
        <v>165</v>
      </c>
      <c r="R610" s="14" t="str">
        <f>IFERROR(INDEX(btob,MATCH(Q610,atoa,0)),"")</f>
        <v>CHARGE CLIENTELE PART.2</v>
      </c>
    </row>
    <row r="611" spans="1:18" s="1" customFormat="1" ht="8.25">
      <c r="A611" s="2" t="s">
        <v>14</v>
      </c>
      <c r="B611" s="23" t="str">
        <f>IFERROR(INDEX(cl!B:B,MATCH(D611,cl!A:A,0)),"")</f>
        <v>DRH</v>
      </c>
      <c r="C611" s="2"/>
      <c r="D611" s="8">
        <v>511800</v>
      </c>
      <c r="E611" s="2" t="s">
        <v>1192</v>
      </c>
      <c r="F611" s="3">
        <v>0</v>
      </c>
      <c r="G611" s="3">
        <v>1</v>
      </c>
      <c r="H611" s="3">
        <v>1</v>
      </c>
      <c r="I611" s="3">
        <v>1</v>
      </c>
      <c r="J611" s="2" t="s">
        <v>272</v>
      </c>
      <c r="K611" s="2" t="s">
        <v>1194</v>
      </c>
      <c r="L611" s="4">
        <v>33186</v>
      </c>
      <c r="M611" s="7">
        <f t="shared" ca="1" si="9"/>
        <v>28.542465753424658</v>
      </c>
      <c r="N611" s="7" t="str">
        <f ca="1">IFERROR(INDEX({"18-25";"26-35";"36-45";"46-55";"55-65"},MATCH($M611,{0;25;35;45;55})),"")</f>
        <v>26-35</v>
      </c>
      <c r="O611" s="2" t="s">
        <v>21</v>
      </c>
      <c r="P611" s="2" t="s">
        <v>22</v>
      </c>
      <c r="Q611" s="8">
        <v>165</v>
      </c>
      <c r="R611" s="14" t="str">
        <f>IFERROR(INDEX(btob,MATCH(Q611,atoa,0)),"")</f>
        <v>CHARGE CLIENTELE PART.2</v>
      </c>
    </row>
    <row r="612" spans="1:18" s="1" customFormat="1" ht="8.25">
      <c r="A612" s="2" t="s">
        <v>14</v>
      </c>
      <c r="B612" s="23" t="str">
        <f>IFERROR(INDEX(cl!B:B,MATCH(D612,cl!A:A,0)),"")</f>
        <v>DRH</v>
      </c>
      <c r="C612" s="2"/>
      <c r="D612" s="8">
        <v>511800</v>
      </c>
      <c r="E612" s="2" t="s">
        <v>1195</v>
      </c>
      <c r="F612" s="3">
        <v>1</v>
      </c>
      <c r="G612" s="3">
        <v>1</v>
      </c>
      <c r="H612" s="3">
        <v>0.56069999999999998</v>
      </c>
      <c r="I612" s="3">
        <v>0.56069999999999998</v>
      </c>
      <c r="J612" s="2" t="s">
        <v>42</v>
      </c>
      <c r="K612" s="2" t="s">
        <v>1196</v>
      </c>
      <c r="L612" s="4">
        <v>27635</v>
      </c>
      <c r="M612" s="7">
        <f t="shared" ca="1" si="9"/>
        <v>43.750684931506846</v>
      </c>
      <c r="N612" s="7" t="str">
        <f ca="1">IFERROR(INDEX({"18-25";"26-35";"36-45";"46-55";"55-65"},MATCH($M612,{0;25;35;45;55})),"")</f>
        <v>36-45</v>
      </c>
      <c r="O612" s="2" t="s">
        <v>17</v>
      </c>
      <c r="P612" s="2" t="s">
        <v>18</v>
      </c>
      <c r="Q612" s="8">
        <v>180</v>
      </c>
      <c r="R612" s="14" t="str">
        <f>IFERROR(INDEX(btob,MATCH(Q612,atoa,0)),"")</f>
        <v>RESP.CLIENTELE PART.</v>
      </c>
    </row>
    <row r="613" spans="1:18" s="1" customFormat="1" ht="8.25">
      <c r="A613" s="2" t="s">
        <v>14</v>
      </c>
      <c r="B613" s="23" t="str">
        <f>IFERROR(INDEX(cl!B:B,MATCH(D613,cl!A:A,0)),"")</f>
        <v>DRH</v>
      </c>
      <c r="C613" s="2"/>
      <c r="D613" s="8">
        <v>511800</v>
      </c>
      <c r="E613" s="2" t="s">
        <v>1197</v>
      </c>
      <c r="F613" s="3">
        <v>1</v>
      </c>
      <c r="G613" s="3">
        <v>1</v>
      </c>
      <c r="H613" s="3">
        <v>1</v>
      </c>
      <c r="I613" s="3">
        <v>1</v>
      </c>
      <c r="J613" s="2"/>
      <c r="K613" s="2" t="s">
        <v>1198</v>
      </c>
      <c r="L613" s="4">
        <v>30105</v>
      </c>
      <c r="M613" s="7">
        <f t="shared" ca="1" si="9"/>
        <v>36.983561643835614</v>
      </c>
      <c r="N613" s="7" t="str">
        <f ca="1">IFERROR(INDEX({"18-25";"26-35";"36-45";"46-55";"55-65"},MATCH($M613,{0;25;35;45;55})),"")</f>
        <v>36-45</v>
      </c>
      <c r="O613" s="2" t="s">
        <v>17</v>
      </c>
      <c r="P613" s="2" t="s">
        <v>22</v>
      </c>
      <c r="Q613" s="8">
        <v>165</v>
      </c>
      <c r="R613" s="14" t="str">
        <f>IFERROR(INDEX(btob,MATCH(Q613,atoa,0)),"")</f>
        <v>CHARGE CLIENTELE PART.2</v>
      </c>
    </row>
    <row r="614" spans="1:18" s="1" customFormat="1" ht="8.25">
      <c r="A614" s="2" t="s">
        <v>14</v>
      </c>
      <c r="B614" s="23" t="str">
        <f>IFERROR(INDEX(cl!B:B,MATCH(D614,cl!A:A,0)),"")</f>
        <v>DRH</v>
      </c>
      <c r="C614" s="2"/>
      <c r="D614" s="8">
        <v>511800</v>
      </c>
      <c r="E614" s="2" t="s">
        <v>1199</v>
      </c>
      <c r="F614" s="3">
        <v>1</v>
      </c>
      <c r="G614" s="3">
        <v>1</v>
      </c>
      <c r="H614" s="3">
        <v>1</v>
      </c>
      <c r="I614" s="3">
        <v>1</v>
      </c>
      <c r="J614" s="2"/>
      <c r="K614" s="2" t="s">
        <v>1200</v>
      </c>
      <c r="L614" s="4">
        <v>29473</v>
      </c>
      <c r="M614" s="7">
        <f t="shared" ca="1" si="9"/>
        <v>38.715068493150682</v>
      </c>
      <c r="N614" s="7" t="str">
        <f ca="1">IFERROR(INDEX({"18-25";"26-35";"36-45";"46-55";"55-65"},MATCH($M614,{0;25;35;45;55})),"")</f>
        <v>36-45</v>
      </c>
      <c r="O614" s="2" t="s">
        <v>21</v>
      </c>
      <c r="P614" s="2" t="s">
        <v>22</v>
      </c>
      <c r="Q614" s="8">
        <v>165</v>
      </c>
      <c r="R614" s="14" t="str">
        <f>IFERROR(INDEX(btob,MATCH(Q614,atoa,0)),"")</f>
        <v>CHARGE CLIENTELE PART.2</v>
      </c>
    </row>
    <row r="615" spans="1:18" s="1" customFormat="1" ht="8.25">
      <c r="A615" s="2" t="s">
        <v>14</v>
      </c>
      <c r="B615" s="23" t="str">
        <f>IFERROR(INDEX(cl!B:B,MATCH(D615,cl!A:A,0)),"")</f>
        <v>DRH</v>
      </c>
      <c r="C615" s="2"/>
      <c r="D615" s="8">
        <v>511800</v>
      </c>
      <c r="E615" s="2" t="s">
        <v>1201</v>
      </c>
      <c r="F615" s="3">
        <v>1</v>
      </c>
      <c r="G615" s="3">
        <v>1</v>
      </c>
      <c r="H615" s="3">
        <v>0.5</v>
      </c>
      <c r="I615" s="3">
        <v>0.5</v>
      </c>
      <c r="J615" s="2" t="s">
        <v>42</v>
      </c>
      <c r="K615" s="2" t="s">
        <v>1202</v>
      </c>
      <c r="L615" s="4">
        <v>22771</v>
      </c>
      <c r="M615" s="7">
        <f t="shared" ca="1" si="9"/>
        <v>57.076712328767123</v>
      </c>
      <c r="N615" s="7" t="str">
        <f ca="1">IFERROR(INDEX({"18-25";"26-35";"36-45";"46-55";"55-65"},MATCH($M615,{0;25;35;45;55})),"")</f>
        <v>55-65</v>
      </c>
      <c r="O615" s="2" t="s">
        <v>21</v>
      </c>
      <c r="P615" s="2" t="s">
        <v>22</v>
      </c>
      <c r="Q615" s="8">
        <v>807</v>
      </c>
      <c r="R615" s="14" t="str">
        <f>IFERROR(INDEX(btob,MATCH(Q615,atoa,0)),"")</f>
        <v>TECH. GESTION 2</v>
      </c>
    </row>
    <row r="616" spans="1:18" s="1" customFormat="1" ht="8.25">
      <c r="A616" s="2" t="s">
        <v>14</v>
      </c>
      <c r="B616" s="23" t="str">
        <f>IFERROR(INDEX(cl!B:B,MATCH(D616,cl!A:A,0)),"")</f>
        <v>DRH</v>
      </c>
      <c r="C616" s="2"/>
      <c r="D616" s="8">
        <v>511800</v>
      </c>
      <c r="E616" s="2" t="s">
        <v>1203</v>
      </c>
      <c r="F616" s="3">
        <v>1</v>
      </c>
      <c r="G616" s="3">
        <v>1</v>
      </c>
      <c r="H616" s="3">
        <v>1</v>
      </c>
      <c r="I616" s="3">
        <v>1</v>
      </c>
      <c r="J616" s="2"/>
      <c r="K616" s="2" t="s">
        <v>1204</v>
      </c>
      <c r="L616" s="4">
        <v>33148</v>
      </c>
      <c r="M616" s="7">
        <f t="shared" ca="1" si="9"/>
        <v>28.646575342465752</v>
      </c>
      <c r="N616" s="7" t="str">
        <f ca="1">IFERROR(INDEX({"18-25";"26-35";"36-45";"46-55";"55-65"},MATCH($M616,{0;25;35;45;55})),"")</f>
        <v>26-35</v>
      </c>
      <c r="O616" s="2" t="s">
        <v>17</v>
      </c>
      <c r="P616" s="2" t="s">
        <v>22</v>
      </c>
      <c r="Q616" s="8">
        <v>105</v>
      </c>
      <c r="R616" s="14" t="str">
        <f>IFERROR(INDEX(btob,MATCH(Q616,atoa,0)),"")</f>
        <v>CHARGE CLIENTELE PART.1</v>
      </c>
    </row>
    <row r="617" spans="1:18" s="1" customFormat="1" ht="8.25">
      <c r="A617" s="2" t="s">
        <v>14</v>
      </c>
      <c r="B617" s="23" t="str">
        <f>IFERROR(INDEX(cl!B:B,MATCH(D617,cl!A:A,0)),"")</f>
        <v>DGE</v>
      </c>
      <c r="C617" s="2"/>
      <c r="D617" s="8">
        <v>512600</v>
      </c>
      <c r="E617" s="2" t="s">
        <v>1205</v>
      </c>
      <c r="F617" s="3">
        <v>1</v>
      </c>
      <c r="G617" s="3">
        <v>1</v>
      </c>
      <c r="H617" s="3">
        <v>1</v>
      </c>
      <c r="I617" s="3">
        <v>1</v>
      </c>
      <c r="J617" s="2"/>
      <c r="K617" s="2" t="s">
        <v>1206</v>
      </c>
      <c r="L617" s="4">
        <v>30272</v>
      </c>
      <c r="M617" s="7">
        <f t="shared" ca="1" si="9"/>
        <v>36.526027397260272</v>
      </c>
      <c r="N617" s="7" t="str">
        <f ca="1">IFERROR(INDEX({"18-25";"26-35";"36-45";"46-55";"55-65"},MATCH($M617,{0;25;35;45;55})),"")</f>
        <v>36-45</v>
      </c>
      <c r="O617" s="2" t="s">
        <v>21</v>
      </c>
      <c r="P617" s="2" t="s">
        <v>18</v>
      </c>
      <c r="Q617" s="8">
        <v>811</v>
      </c>
      <c r="R617" s="14" t="str">
        <f>IFERROR(INDEX(btob,MATCH(Q617,atoa,0)),"")</f>
        <v>ASSIST. GESTION 2</v>
      </c>
    </row>
    <row r="618" spans="1:18" s="1" customFormat="1" ht="8.25">
      <c r="A618" s="2" t="s">
        <v>14</v>
      </c>
      <c r="B618" s="23" t="str">
        <f>IFERROR(INDEX(cl!B:B,MATCH(D618,cl!A:A,0)),"")</f>
        <v>DGE</v>
      </c>
      <c r="C618" s="2"/>
      <c r="D618" s="8">
        <v>512600</v>
      </c>
      <c r="E618" s="2" t="s">
        <v>1207</v>
      </c>
      <c r="F618" s="3">
        <v>1</v>
      </c>
      <c r="G618" s="3">
        <v>1</v>
      </c>
      <c r="H618" s="3">
        <v>1</v>
      </c>
      <c r="I618" s="3">
        <v>1</v>
      </c>
      <c r="J618" s="2"/>
      <c r="K618" s="2" t="s">
        <v>1208</v>
      </c>
      <c r="L618" s="4">
        <v>32341</v>
      </c>
      <c r="M618" s="7">
        <f t="shared" ca="1" si="9"/>
        <v>30.857534246575341</v>
      </c>
      <c r="N618" s="7" t="str">
        <f ca="1">IFERROR(INDEX({"18-25";"26-35";"36-45";"46-55";"55-65"},MATCH($M618,{0;25;35;45;55})),"")</f>
        <v>26-35</v>
      </c>
      <c r="O618" s="2" t="s">
        <v>21</v>
      </c>
      <c r="P618" s="2" t="s">
        <v>18</v>
      </c>
      <c r="Q618" s="8">
        <v>507</v>
      </c>
      <c r="R618" s="14" t="str">
        <f>IFERROR(INDEX(btob,MATCH(Q618,atoa,0)),"")</f>
        <v>RESP. DE SERVICE 2</v>
      </c>
    </row>
    <row r="619" spans="1:18" s="1" customFormat="1" ht="8.25">
      <c r="A619" s="2" t="s">
        <v>14</v>
      </c>
      <c r="B619" s="23" t="str">
        <f>IFERROR(INDEX(cl!B:B,MATCH(D619,cl!A:A,0)),"")</f>
        <v>DGE</v>
      </c>
      <c r="C619" s="2"/>
      <c r="D619" s="8">
        <v>512600</v>
      </c>
      <c r="E619" s="2" t="s">
        <v>1209</v>
      </c>
      <c r="F619" s="3">
        <v>1</v>
      </c>
      <c r="G619" s="3">
        <v>1</v>
      </c>
      <c r="H619" s="3">
        <v>1</v>
      </c>
      <c r="I619" s="3">
        <v>1</v>
      </c>
      <c r="J619" s="2"/>
      <c r="K619" s="2" t="s">
        <v>1210</v>
      </c>
      <c r="L619" s="4">
        <v>29969</v>
      </c>
      <c r="M619" s="7">
        <f t="shared" ca="1" si="9"/>
        <v>37.356164383561641</v>
      </c>
      <c r="N619" s="7" t="str">
        <f ca="1">IFERROR(INDEX({"18-25";"26-35";"36-45";"46-55";"55-65"},MATCH($M619,{0;25;35;45;55})),"")</f>
        <v>36-45</v>
      </c>
      <c r="O619" s="2" t="s">
        <v>21</v>
      </c>
      <c r="P619" s="2" t="s">
        <v>18</v>
      </c>
      <c r="Q619" s="8">
        <v>813</v>
      </c>
      <c r="R619" s="14" t="str">
        <f>IFERROR(INDEX(btob,MATCH(Q619,atoa,0)),"")</f>
        <v>CHARGE GESTION 1</v>
      </c>
    </row>
    <row r="620" spans="1:18" s="1" customFormat="1" ht="8.25">
      <c r="A620" s="2" t="s">
        <v>14</v>
      </c>
      <c r="B620" s="23" t="str">
        <f>IFERROR(INDEX(cl!B:B,MATCH(D620,cl!A:A,0)),"")</f>
        <v>DGE</v>
      </c>
      <c r="C620" s="2"/>
      <c r="D620" s="8">
        <v>512800</v>
      </c>
      <c r="E620" s="2" t="s">
        <v>1211</v>
      </c>
      <c r="F620" s="3">
        <v>1</v>
      </c>
      <c r="G620" s="3">
        <v>1</v>
      </c>
      <c r="H620" s="3">
        <v>1</v>
      </c>
      <c r="I620" s="3">
        <v>1</v>
      </c>
      <c r="J620" s="2"/>
      <c r="K620" s="2" t="s">
        <v>1212</v>
      </c>
      <c r="L620" s="4">
        <v>23377</v>
      </c>
      <c r="M620" s="7">
        <f t="shared" ca="1" si="9"/>
        <v>55.416438356164385</v>
      </c>
      <c r="N620" s="7" t="str">
        <f ca="1">IFERROR(INDEX({"18-25";"26-35";"36-45";"46-55";"55-65"},MATCH($M620,{0;25;35;45;55})),"")</f>
        <v>55-65</v>
      </c>
      <c r="O620" s="2" t="s">
        <v>17</v>
      </c>
      <c r="P620" s="2" t="s">
        <v>18</v>
      </c>
      <c r="Q620" s="8">
        <v>5090</v>
      </c>
      <c r="R620" s="14" t="str">
        <f>IFERROR(INDEX(btob,MATCH(Q620,atoa,0)),"")</f>
        <v>DIR. REG GEST. ET ENG</v>
      </c>
    </row>
    <row r="621" spans="1:18" s="1" customFormat="1" ht="8.25">
      <c r="A621" s="2" t="s">
        <v>14</v>
      </c>
      <c r="B621" s="23" t="str">
        <f>IFERROR(INDEX(cl!B:B,MATCH(D621,cl!A:A,0)),"")</f>
        <v>DCO</v>
      </c>
      <c r="C621" s="2"/>
      <c r="D621" s="8">
        <v>512900</v>
      </c>
      <c r="E621" s="2" t="s">
        <v>1213</v>
      </c>
      <c r="F621" s="3">
        <v>1</v>
      </c>
      <c r="G621" s="3">
        <v>1</v>
      </c>
      <c r="H621" s="3">
        <v>1</v>
      </c>
      <c r="I621" s="3">
        <v>1</v>
      </c>
      <c r="J621" s="2"/>
      <c r="K621" s="2" t="s">
        <v>1214</v>
      </c>
      <c r="L621" s="4">
        <v>29480</v>
      </c>
      <c r="M621" s="7">
        <f t="shared" ca="1" si="9"/>
        <v>38.695890410958903</v>
      </c>
      <c r="N621" s="7" t="str">
        <f ca="1">IFERROR(INDEX({"18-25";"26-35";"36-45";"46-55";"55-65"},MATCH($M621,{0;25;35;45;55})),"")</f>
        <v>36-45</v>
      </c>
      <c r="O621" s="2" t="s">
        <v>21</v>
      </c>
      <c r="P621" s="2" t="s">
        <v>22</v>
      </c>
      <c r="Q621" s="8">
        <v>811</v>
      </c>
      <c r="R621" s="14" t="str">
        <f>IFERROR(INDEX(btob,MATCH(Q621,atoa,0)),"")</f>
        <v>ASSIST. GESTION 2</v>
      </c>
    </row>
    <row r="622" spans="1:18" s="1" customFormat="1" ht="8.25">
      <c r="A622" s="2" t="s">
        <v>14</v>
      </c>
      <c r="B622" s="23" t="str">
        <f>IFERROR(INDEX(cl!B:B,MATCH(D622,cl!A:A,0)),"")</f>
        <v>DCO</v>
      </c>
      <c r="C622" s="2"/>
      <c r="D622" s="8">
        <v>512900</v>
      </c>
      <c r="E622" s="2" t="s">
        <v>1215</v>
      </c>
      <c r="F622" s="3">
        <v>1</v>
      </c>
      <c r="G622" s="3">
        <v>1</v>
      </c>
      <c r="H622" s="3">
        <v>1</v>
      </c>
      <c r="I622" s="3">
        <v>1</v>
      </c>
      <c r="J622" s="2"/>
      <c r="K622" s="2" t="s">
        <v>1216</v>
      </c>
      <c r="L622" s="4">
        <v>22958</v>
      </c>
      <c r="M622" s="7">
        <f t="shared" ca="1" si="9"/>
        <v>56.564383561643837</v>
      </c>
      <c r="N622" s="7" t="str">
        <f ca="1">IFERROR(INDEX({"18-25";"26-35";"36-45";"46-55";"55-65"},MATCH($M622,{0;25;35;45;55})),"")</f>
        <v>55-65</v>
      </c>
      <c r="O622" s="2" t="s">
        <v>17</v>
      </c>
      <c r="P622" s="2" t="s">
        <v>18</v>
      </c>
      <c r="Q622" s="8">
        <v>5080</v>
      </c>
      <c r="R622" s="14" t="str">
        <f>IFERROR(INDEX(btob,MATCH(Q622,atoa,0)),"")</f>
        <v>DIR.REG.COMMERCIAL CMSO</v>
      </c>
    </row>
    <row r="623" spans="1:18" s="1" customFormat="1" ht="8.25">
      <c r="A623" s="2" t="s">
        <v>14</v>
      </c>
      <c r="B623" s="23" t="str">
        <f>IFERROR(INDEX(cl!B:B,MATCH(D623,cl!A:A,0)),"")</f>
        <v>ANG</v>
      </c>
      <c r="C623" s="2"/>
      <c r="D623" s="8">
        <v>513600</v>
      </c>
      <c r="E623" s="2" t="s">
        <v>1217</v>
      </c>
      <c r="F623" s="3">
        <v>1</v>
      </c>
      <c r="G623" s="3">
        <v>1</v>
      </c>
      <c r="H623" s="3">
        <v>1</v>
      </c>
      <c r="I623" s="3">
        <v>1</v>
      </c>
      <c r="J623" s="2"/>
      <c r="K623" s="2" t="s">
        <v>1218</v>
      </c>
      <c r="L623" s="4">
        <v>24240</v>
      </c>
      <c r="M623" s="7">
        <f t="shared" ca="1" si="9"/>
        <v>53.052054794520551</v>
      </c>
      <c r="N623" s="7" t="str">
        <f ca="1">IFERROR(INDEX({"18-25";"26-35";"36-45";"46-55";"55-65"},MATCH($M623,{0;25;35;45;55})),"")</f>
        <v>46-55</v>
      </c>
      <c r="O623" s="2" t="s">
        <v>17</v>
      </c>
      <c r="P623" s="2" t="s">
        <v>18</v>
      </c>
      <c r="Q623" s="8">
        <v>175</v>
      </c>
      <c r="R623" s="14" t="str">
        <f>IFERROR(INDEX(btob,MATCH(Q623,atoa,0)),"")</f>
        <v>RESP.CLIENTELE PROF.1</v>
      </c>
    </row>
    <row r="624" spans="1:18" s="1" customFormat="1" ht="8.25">
      <c r="A624" s="2" t="s">
        <v>14</v>
      </c>
      <c r="B624" s="23" t="str">
        <f>IFERROR(INDEX(cl!B:B,MATCH(D624,cl!A:A,0)),"")</f>
        <v>ANG</v>
      </c>
      <c r="C624" s="2"/>
      <c r="D624" s="8">
        <v>513600</v>
      </c>
      <c r="E624" s="2" t="s">
        <v>1219</v>
      </c>
      <c r="F624" s="3">
        <v>1</v>
      </c>
      <c r="G624" s="3">
        <v>1</v>
      </c>
      <c r="H624" s="3">
        <v>1</v>
      </c>
      <c r="I624" s="3">
        <v>1</v>
      </c>
      <c r="J624" s="2"/>
      <c r="K624" s="2" t="s">
        <v>1220</v>
      </c>
      <c r="L624" s="4">
        <v>28324</v>
      </c>
      <c r="M624" s="7">
        <f t="shared" ca="1" si="9"/>
        <v>41.863013698630134</v>
      </c>
      <c r="N624" s="7" t="str">
        <f ca="1">IFERROR(INDEX({"18-25";"26-35";"36-45";"46-55";"55-65"},MATCH($M624,{0;25;35;45;55})),"")</f>
        <v>36-45</v>
      </c>
      <c r="O624" s="2" t="s">
        <v>21</v>
      </c>
      <c r="P624" s="2" t="s">
        <v>22</v>
      </c>
      <c r="Q624" s="8">
        <v>170</v>
      </c>
      <c r="R624" s="14" t="str">
        <f>IFERROR(INDEX(btob,MATCH(Q624,atoa,0)),"")</f>
        <v>CHARGE CLIENTELE PROF.</v>
      </c>
    </row>
    <row r="625" spans="1:18" s="1" customFormat="1" ht="8.25">
      <c r="A625" s="2" t="s">
        <v>14</v>
      </c>
      <c r="B625" s="23" t="str">
        <f>IFERROR(INDEX(cl!B:B,MATCH(D625,cl!A:A,0)),"")</f>
        <v>ANG</v>
      </c>
      <c r="C625" s="2"/>
      <c r="D625" s="8">
        <v>513600</v>
      </c>
      <c r="E625" s="2" t="s">
        <v>1221</v>
      </c>
      <c r="F625" s="3">
        <v>1</v>
      </c>
      <c r="G625" s="3">
        <v>1</v>
      </c>
      <c r="H625" s="3">
        <v>1</v>
      </c>
      <c r="I625" s="3">
        <v>1</v>
      </c>
      <c r="J625" s="2"/>
      <c r="K625" s="2" t="s">
        <v>1222</v>
      </c>
      <c r="L625" s="4">
        <v>31593</v>
      </c>
      <c r="M625" s="7">
        <f t="shared" ca="1" si="9"/>
        <v>32.906849315068492</v>
      </c>
      <c r="N625" s="7" t="str">
        <f ca="1">IFERROR(INDEX({"18-25";"26-35";"36-45";"46-55";"55-65"},MATCH($M625,{0;25;35;45;55})),"")</f>
        <v>26-35</v>
      </c>
      <c r="O625" s="2" t="s">
        <v>21</v>
      </c>
      <c r="P625" s="2" t="s">
        <v>22</v>
      </c>
      <c r="Q625" s="8">
        <v>170</v>
      </c>
      <c r="R625" s="14" t="str">
        <f>IFERROR(INDEX(btob,MATCH(Q625,atoa,0)),"")</f>
        <v>CHARGE CLIENTELE PROF.</v>
      </c>
    </row>
    <row r="626" spans="1:18" s="1" customFormat="1" ht="8.25">
      <c r="A626" s="2" t="s">
        <v>14</v>
      </c>
      <c r="B626" s="23" t="str">
        <f>IFERROR(INDEX(cl!B:B,MATCH(D626,cl!A:A,0)),"")</f>
        <v>ANG</v>
      </c>
      <c r="C626" s="2"/>
      <c r="D626" s="8">
        <v>513600</v>
      </c>
      <c r="E626" s="2" t="s">
        <v>1223</v>
      </c>
      <c r="F626" s="3">
        <v>1</v>
      </c>
      <c r="G626" s="3">
        <v>1</v>
      </c>
      <c r="H626" s="3">
        <v>1</v>
      </c>
      <c r="I626" s="3">
        <v>1</v>
      </c>
      <c r="J626" s="2"/>
      <c r="K626" s="2" t="s">
        <v>1224</v>
      </c>
      <c r="L626" s="4">
        <v>21767</v>
      </c>
      <c r="M626" s="7">
        <f t="shared" ca="1" si="9"/>
        <v>59.827397260273976</v>
      </c>
      <c r="N626" s="7" t="str">
        <f ca="1">IFERROR(INDEX({"18-25";"26-35";"36-45";"46-55";"55-65"},MATCH($M626,{0;25;35;45;55})),"")</f>
        <v>55-65</v>
      </c>
      <c r="O626" s="2" t="s">
        <v>17</v>
      </c>
      <c r="P626" s="2" t="s">
        <v>18</v>
      </c>
      <c r="Q626" s="8">
        <v>180</v>
      </c>
      <c r="R626" s="14" t="str">
        <f>IFERROR(INDEX(btob,MATCH(Q626,atoa,0)),"")</f>
        <v>RESP.CLIENTELE PART.</v>
      </c>
    </row>
    <row r="627" spans="1:18" s="1" customFormat="1" ht="8.25">
      <c r="A627" s="2" t="s">
        <v>14</v>
      </c>
      <c r="B627" s="23" t="str">
        <f>IFERROR(INDEX(cl!B:B,MATCH(D627,cl!A:A,0)),"")</f>
        <v>ANG</v>
      </c>
      <c r="C627" s="2"/>
      <c r="D627" s="8">
        <v>513600</v>
      </c>
      <c r="E627" s="2" t="s">
        <v>1225</v>
      </c>
      <c r="F627" s="3">
        <v>1</v>
      </c>
      <c r="G627" s="3">
        <v>1</v>
      </c>
      <c r="H627" s="3">
        <v>1</v>
      </c>
      <c r="I627" s="3">
        <v>1</v>
      </c>
      <c r="J627" s="2"/>
      <c r="K627" s="2" t="s">
        <v>1226</v>
      </c>
      <c r="L627" s="4">
        <v>29314</v>
      </c>
      <c r="M627" s="7">
        <f t="shared" ca="1" si="9"/>
        <v>39.150684931506852</v>
      </c>
      <c r="N627" s="7" t="str">
        <f ca="1">IFERROR(INDEX({"18-25";"26-35";"36-45";"46-55";"55-65"},MATCH($M627,{0;25;35;45;55})),"")</f>
        <v>36-45</v>
      </c>
      <c r="O627" s="2" t="s">
        <v>17</v>
      </c>
      <c r="P627" s="2" t="s">
        <v>18</v>
      </c>
      <c r="Q627" s="8">
        <v>170</v>
      </c>
      <c r="R627" s="14" t="str">
        <f>IFERROR(INDEX(btob,MATCH(Q627,atoa,0)),"")</f>
        <v>CHARGE CLIENTELE PROF.</v>
      </c>
    </row>
    <row r="628" spans="1:18" s="1" customFormat="1" ht="8.25">
      <c r="A628" s="2" t="s">
        <v>14</v>
      </c>
      <c r="B628" s="23" t="str">
        <f>IFERROR(INDEX(cl!B:B,MATCH(D628,cl!A:A,0)),"")</f>
        <v>ANG</v>
      </c>
      <c r="C628" s="2"/>
      <c r="D628" s="8">
        <v>513600</v>
      </c>
      <c r="E628" s="2" t="s">
        <v>1227</v>
      </c>
      <c r="F628" s="3">
        <v>1</v>
      </c>
      <c r="G628" s="3">
        <v>1</v>
      </c>
      <c r="H628" s="3">
        <v>1</v>
      </c>
      <c r="I628" s="3">
        <v>1</v>
      </c>
      <c r="J628" s="2"/>
      <c r="K628" s="2" t="s">
        <v>1228</v>
      </c>
      <c r="L628" s="4">
        <v>30090</v>
      </c>
      <c r="M628" s="7">
        <f t="shared" ca="1" si="9"/>
        <v>37.024657534246572</v>
      </c>
      <c r="N628" s="7" t="str">
        <f ca="1">IFERROR(INDEX({"18-25";"26-35";"36-45";"46-55";"55-65"},MATCH($M628,{0;25;35;45;55})),"")</f>
        <v>36-45</v>
      </c>
      <c r="O628" s="2" t="s">
        <v>17</v>
      </c>
      <c r="P628" s="2" t="s">
        <v>18</v>
      </c>
      <c r="Q628" s="8">
        <v>175</v>
      </c>
      <c r="R628" s="14" t="str">
        <f>IFERROR(INDEX(btob,MATCH(Q628,atoa,0)),"")</f>
        <v>RESP.CLIENTELE PROF.1</v>
      </c>
    </row>
    <row r="629" spans="1:18" s="1" customFormat="1" ht="8.25">
      <c r="A629" s="2" t="s">
        <v>14</v>
      </c>
      <c r="B629" s="23" t="str">
        <f>IFERROR(INDEX(cl!B:B,MATCH(D629,cl!A:A,0)),"")</f>
        <v>ANG</v>
      </c>
      <c r="C629" s="2"/>
      <c r="D629" s="8">
        <v>513600</v>
      </c>
      <c r="E629" s="2" t="s">
        <v>1229</v>
      </c>
      <c r="F629" s="3">
        <v>1</v>
      </c>
      <c r="G629" s="3">
        <v>1</v>
      </c>
      <c r="H629" s="3">
        <v>1</v>
      </c>
      <c r="I629" s="3">
        <v>1</v>
      </c>
      <c r="J629" s="2"/>
      <c r="K629" s="2" t="s">
        <v>1230</v>
      </c>
      <c r="L629" s="4">
        <v>23095</v>
      </c>
      <c r="M629" s="7">
        <f t="shared" ca="1" si="9"/>
        <v>56.18904109589041</v>
      </c>
      <c r="N629" s="7" t="str">
        <f ca="1">IFERROR(INDEX({"18-25";"26-35";"36-45";"46-55";"55-65"},MATCH($M629,{0;25;35;45;55})),"")</f>
        <v>55-65</v>
      </c>
      <c r="O629" s="2" t="s">
        <v>17</v>
      </c>
      <c r="P629" s="2" t="s">
        <v>18</v>
      </c>
      <c r="Q629" s="8">
        <v>142</v>
      </c>
      <c r="R629" s="14" t="str">
        <f>IFERROR(INDEX(btob,MATCH(Q629,atoa,0)),"")</f>
        <v>MONITEUR BANQUE ASSUR.</v>
      </c>
    </row>
    <row r="630" spans="1:18" s="1" customFormat="1" ht="8.25">
      <c r="A630" s="2" t="s">
        <v>14</v>
      </c>
      <c r="B630" s="23" t="str">
        <f>IFERROR(INDEX(cl!B:B,MATCH(D630,cl!A:A,0)),"")</f>
        <v>ANG</v>
      </c>
      <c r="C630" s="2"/>
      <c r="D630" s="8">
        <v>513600</v>
      </c>
      <c r="E630" s="2" t="s">
        <v>1231</v>
      </c>
      <c r="F630" s="3">
        <v>1</v>
      </c>
      <c r="G630" s="3">
        <v>1</v>
      </c>
      <c r="H630" s="3">
        <v>1</v>
      </c>
      <c r="I630" s="3">
        <v>1</v>
      </c>
      <c r="J630" s="2"/>
      <c r="K630" s="2" t="s">
        <v>1232</v>
      </c>
      <c r="L630" s="4">
        <v>21436</v>
      </c>
      <c r="M630" s="7">
        <f t="shared" ca="1" si="9"/>
        <v>60.734246575342468</v>
      </c>
      <c r="N630" s="7" t="str">
        <f ca="1">IFERROR(INDEX({"18-25";"26-35";"36-45";"46-55";"55-65"},MATCH($M630,{0;25;35;45;55})),"")</f>
        <v>55-65</v>
      </c>
      <c r="O630" s="2" t="s">
        <v>17</v>
      </c>
      <c r="P630" s="2" t="s">
        <v>18</v>
      </c>
      <c r="Q630" s="8">
        <v>176</v>
      </c>
      <c r="R630" s="14" t="str">
        <f>IFERROR(INDEX(btob,MATCH(Q630,atoa,0)),"")</f>
        <v>RESP.CLIENTELE PROF.2</v>
      </c>
    </row>
    <row r="631" spans="1:18" s="1" customFormat="1" ht="8.25">
      <c r="A631" s="2" t="s">
        <v>14</v>
      </c>
      <c r="B631" s="23" t="str">
        <f>IFERROR(INDEX(cl!B:B,MATCH(D631,cl!A:A,0)),"")</f>
        <v>ANG</v>
      </c>
      <c r="C631" s="2"/>
      <c r="D631" s="8">
        <v>513600</v>
      </c>
      <c r="E631" s="2" t="s">
        <v>1233</v>
      </c>
      <c r="F631" s="3">
        <v>1</v>
      </c>
      <c r="G631" s="3">
        <v>1</v>
      </c>
      <c r="H631" s="3">
        <v>1</v>
      </c>
      <c r="I631" s="3">
        <v>1</v>
      </c>
      <c r="J631" s="2"/>
      <c r="K631" s="2" t="s">
        <v>1234</v>
      </c>
      <c r="L631" s="4">
        <v>26354</v>
      </c>
      <c r="M631" s="7">
        <f t="shared" ca="1" si="9"/>
        <v>47.260273972602739</v>
      </c>
      <c r="N631" s="7" t="str">
        <f ca="1">IFERROR(INDEX({"18-25";"26-35";"36-45";"46-55";"55-65"},MATCH($M631,{0;25;35;45;55})),"")</f>
        <v>46-55</v>
      </c>
      <c r="O631" s="2" t="s">
        <v>17</v>
      </c>
      <c r="P631" s="2" t="s">
        <v>18</v>
      </c>
      <c r="Q631" s="8">
        <v>128</v>
      </c>
      <c r="R631" s="14" t="str">
        <f>IFERROR(INDEX(btob,MATCH(Q631,atoa,0)),"")</f>
        <v>DIRECTEUR DE GROUPE 1</v>
      </c>
    </row>
    <row r="632" spans="1:18" s="1" customFormat="1" ht="8.25">
      <c r="A632" s="2" t="s">
        <v>14</v>
      </c>
      <c r="B632" s="23" t="str">
        <f>IFERROR(INDEX(cl!B:B,MATCH(D632,cl!A:A,0)),"")</f>
        <v>ANG</v>
      </c>
      <c r="C632" s="2"/>
      <c r="D632" s="8">
        <v>513600</v>
      </c>
      <c r="E632" s="2" t="s">
        <v>1235</v>
      </c>
      <c r="F632" s="3">
        <v>1</v>
      </c>
      <c r="G632" s="3">
        <v>1</v>
      </c>
      <c r="H632" s="3">
        <v>1</v>
      </c>
      <c r="I632" s="3">
        <v>1</v>
      </c>
      <c r="J632" s="2"/>
      <c r="K632" s="2" t="s">
        <v>1236</v>
      </c>
      <c r="L632" s="4">
        <v>27623</v>
      </c>
      <c r="M632" s="7">
        <f t="shared" ca="1" si="9"/>
        <v>43.783561643835618</v>
      </c>
      <c r="N632" s="7" t="str">
        <f ca="1">IFERROR(INDEX({"18-25";"26-35";"36-45";"46-55";"55-65"},MATCH($M632,{0;25;35;45;55})),"")</f>
        <v>36-45</v>
      </c>
      <c r="O632" s="2" t="s">
        <v>17</v>
      </c>
      <c r="P632" s="2" t="s">
        <v>18</v>
      </c>
      <c r="Q632" s="8">
        <v>139</v>
      </c>
      <c r="R632" s="14" t="str">
        <f>IFERROR(INDEX(btob,MATCH(Q632,atoa,0)),"")</f>
        <v>RESP. POLE PROF ET PAT 2</v>
      </c>
    </row>
    <row r="633" spans="1:18" s="1" customFormat="1" ht="8.25">
      <c r="A633" s="2" t="s">
        <v>14</v>
      </c>
      <c r="B633" s="23" t="str">
        <f>IFERROR(INDEX(cl!B:B,MATCH(D633,cl!A:A,0)),"")</f>
        <v>ANG</v>
      </c>
      <c r="C633" s="2"/>
      <c r="D633" s="8">
        <v>513600</v>
      </c>
      <c r="E633" s="2" t="s">
        <v>1237</v>
      </c>
      <c r="F633" s="3">
        <v>1</v>
      </c>
      <c r="G633" s="3">
        <v>1</v>
      </c>
      <c r="H633" s="3">
        <v>1</v>
      </c>
      <c r="I633" s="3">
        <v>1</v>
      </c>
      <c r="J633" s="2"/>
      <c r="K633" s="2" t="s">
        <v>1238</v>
      </c>
      <c r="L633" s="4">
        <v>27091</v>
      </c>
      <c r="M633" s="7">
        <f t="shared" ca="1" si="9"/>
        <v>45.241095890410961</v>
      </c>
      <c r="N633" s="7" t="str">
        <f ca="1">IFERROR(INDEX({"18-25";"26-35";"36-45";"46-55";"55-65"},MATCH($M633,{0;25;35;45;55})),"")</f>
        <v>46-55</v>
      </c>
      <c r="O633" s="2" t="s">
        <v>17</v>
      </c>
      <c r="P633" s="2" t="s">
        <v>18</v>
      </c>
      <c r="Q633" s="8">
        <v>185</v>
      </c>
      <c r="R633" s="14" t="str">
        <f>IFERROR(INDEX(btob,MATCH(Q633,atoa,0)),"")</f>
        <v>RESP.GEST.PATRIMOINE 1</v>
      </c>
    </row>
    <row r="634" spans="1:18" s="1" customFormat="1" ht="8.25">
      <c r="A634" s="2" t="s">
        <v>14</v>
      </c>
      <c r="B634" s="23" t="str">
        <f>IFERROR(INDEX(cl!B:B,MATCH(D634,cl!A:A,0)),"")</f>
        <v>ANG</v>
      </c>
      <c r="C634" s="2"/>
      <c r="D634" s="8">
        <v>513600</v>
      </c>
      <c r="E634" s="2" t="s">
        <v>1239</v>
      </c>
      <c r="F634" s="3">
        <v>1</v>
      </c>
      <c r="G634" s="3">
        <v>1</v>
      </c>
      <c r="H634" s="3">
        <v>1</v>
      </c>
      <c r="I634" s="3">
        <v>1</v>
      </c>
      <c r="J634" s="2"/>
      <c r="K634" s="2" t="s">
        <v>1240</v>
      </c>
      <c r="L634" s="4">
        <v>26031</v>
      </c>
      <c r="M634" s="7">
        <f t="shared" ca="1" si="9"/>
        <v>48.145205479452052</v>
      </c>
      <c r="N634" s="7" t="str">
        <f ca="1">IFERROR(INDEX({"18-25";"26-35";"36-45";"46-55";"55-65"},MATCH($M634,{0;25;35;45;55})),"")</f>
        <v>46-55</v>
      </c>
      <c r="O634" s="2" t="s">
        <v>17</v>
      </c>
      <c r="P634" s="2" t="s">
        <v>18</v>
      </c>
      <c r="Q634" s="8">
        <v>176</v>
      </c>
      <c r="R634" s="14" t="str">
        <f>IFERROR(INDEX(btob,MATCH(Q634,atoa,0)),"")</f>
        <v>RESP.CLIENTELE PROF.2</v>
      </c>
    </row>
    <row r="635" spans="1:18" s="1" customFormat="1" ht="8.25">
      <c r="A635" s="2" t="s">
        <v>14</v>
      </c>
      <c r="B635" s="23" t="str">
        <f>IFERROR(INDEX(cl!B:B,MATCH(D635,cl!A:A,0)),"")</f>
        <v>ANG</v>
      </c>
      <c r="C635" s="2"/>
      <c r="D635" s="8">
        <v>513600</v>
      </c>
      <c r="E635" s="2" t="s">
        <v>1241</v>
      </c>
      <c r="F635" s="3">
        <v>0</v>
      </c>
      <c r="G635" s="3">
        <v>1</v>
      </c>
      <c r="H635" s="3">
        <v>1</v>
      </c>
      <c r="I635" s="3">
        <v>1</v>
      </c>
      <c r="J635" s="2" t="s">
        <v>272</v>
      </c>
      <c r="K635" s="2" t="s">
        <v>1242</v>
      </c>
      <c r="L635" s="4">
        <v>31565</v>
      </c>
      <c r="M635" s="7">
        <f t="shared" ca="1" si="9"/>
        <v>32.983561643835614</v>
      </c>
      <c r="N635" s="7" t="str">
        <f ca="1">IFERROR(INDEX({"18-25";"26-35";"36-45";"46-55";"55-65"},MATCH($M635,{0;25;35;45;55})),"")</f>
        <v>26-35</v>
      </c>
      <c r="O635" s="2" t="s">
        <v>21</v>
      </c>
      <c r="P635" s="2" t="s">
        <v>18</v>
      </c>
      <c r="Q635" s="8">
        <v>170</v>
      </c>
      <c r="R635" s="14" t="str">
        <f>IFERROR(INDEX(btob,MATCH(Q635,atoa,0)),"")</f>
        <v>CHARGE CLIENTELE PROF.</v>
      </c>
    </row>
    <row r="636" spans="1:18" s="1" customFormat="1" ht="8.25">
      <c r="A636" s="2" t="s">
        <v>14</v>
      </c>
      <c r="B636" s="23" t="str">
        <f>IFERROR(INDEX(cl!B:B,MATCH(D636,cl!A:A,0)),"")</f>
        <v>PDC</v>
      </c>
      <c r="C636" s="2"/>
      <c r="D636" s="8">
        <v>513700</v>
      </c>
      <c r="E636" s="2" t="s">
        <v>1243</v>
      </c>
      <c r="F636" s="3">
        <v>1</v>
      </c>
      <c r="G636" s="3">
        <v>1</v>
      </c>
      <c r="H636" s="3">
        <v>1</v>
      </c>
      <c r="I636" s="3">
        <v>1</v>
      </c>
      <c r="J636" s="2"/>
      <c r="K636" s="2" t="s">
        <v>1244</v>
      </c>
      <c r="L636" s="4">
        <v>30171</v>
      </c>
      <c r="M636" s="7">
        <f t="shared" ca="1" si="9"/>
        <v>36.802739726027397</v>
      </c>
      <c r="N636" s="7" t="str">
        <f ca="1">IFERROR(INDEX({"18-25";"26-35";"36-45";"46-55";"55-65"},MATCH($M636,{0;25;35;45;55})),"")</f>
        <v>36-45</v>
      </c>
      <c r="O636" s="2" t="s">
        <v>21</v>
      </c>
      <c r="P636" s="2" t="s">
        <v>22</v>
      </c>
      <c r="Q636" s="8">
        <v>165</v>
      </c>
      <c r="R636" s="14" t="str">
        <f>IFERROR(INDEX(btob,MATCH(Q636,atoa,0)),"")</f>
        <v>CHARGE CLIENTELE PART.2</v>
      </c>
    </row>
    <row r="637" spans="1:18" s="1" customFormat="1" ht="8.25">
      <c r="A637" s="2" t="s">
        <v>14</v>
      </c>
      <c r="B637" s="23" t="str">
        <f>IFERROR(INDEX(cl!B:B,MATCH(D637,cl!A:A,0)),"")</f>
        <v>PDC</v>
      </c>
      <c r="C637" s="2"/>
      <c r="D637" s="8">
        <v>513700</v>
      </c>
      <c r="E637" s="2" t="s">
        <v>1245</v>
      </c>
      <c r="F637" s="3">
        <v>1</v>
      </c>
      <c r="G637" s="3">
        <v>1</v>
      </c>
      <c r="H637" s="3">
        <v>1</v>
      </c>
      <c r="I637" s="3">
        <v>1</v>
      </c>
      <c r="J637" s="2"/>
      <c r="K637" s="2" t="s">
        <v>1246</v>
      </c>
      <c r="L637" s="4">
        <v>27490</v>
      </c>
      <c r="M637" s="7">
        <f t="shared" ca="1" si="9"/>
        <v>44.147945205479452</v>
      </c>
      <c r="N637" s="7" t="str">
        <f ca="1">IFERROR(INDEX({"18-25";"26-35";"36-45";"46-55";"55-65"},MATCH($M637,{0;25;35;45;55})),"")</f>
        <v>36-45</v>
      </c>
      <c r="O637" s="2" t="s">
        <v>21</v>
      </c>
      <c r="P637" s="2" t="s">
        <v>18</v>
      </c>
      <c r="Q637" s="8">
        <v>175</v>
      </c>
      <c r="R637" s="14" t="str">
        <f>IFERROR(INDEX(btob,MATCH(Q637,atoa,0)),"")</f>
        <v>RESP.CLIENTELE PROF.1</v>
      </c>
    </row>
    <row r="638" spans="1:18" s="1" customFormat="1" ht="8.25">
      <c r="A638" s="2" t="s">
        <v>14</v>
      </c>
      <c r="B638" s="23" t="str">
        <f>IFERROR(INDEX(cl!B:B,MATCH(D638,cl!A:A,0)),"")</f>
        <v>PDC</v>
      </c>
      <c r="C638" s="2"/>
      <c r="D638" s="8">
        <v>513700</v>
      </c>
      <c r="E638" s="2" t="s">
        <v>1247</v>
      </c>
      <c r="F638" s="3">
        <v>1</v>
      </c>
      <c r="G638" s="3">
        <v>1</v>
      </c>
      <c r="H638" s="3">
        <v>1</v>
      </c>
      <c r="I638" s="3">
        <v>1</v>
      </c>
      <c r="J638" s="2"/>
      <c r="K638" s="2" t="s">
        <v>1248</v>
      </c>
      <c r="L638" s="4">
        <v>26899</v>
      </c>
      <c r="M638" s="7">
        <f t="shared" ca="1" si="9"/>
        <v>45.767123287671232</v>
      </c>
      <c r="N638" s="7" t="str">
        <f ca="1">IFERROR(INDEX({"18-25";"26-35";"36-45";"46-55";"55-65"},MATCH($M638,{0;25;35;45;55})),"")</f>
        <v>46-55</v>
      </c>
      <c r="O638" s="2" t="s">
        <v>17</v>
      </c>
      <c r="P638" s="2" t="s">
        <v>18</v>
      </c>
      <c r="Q638" s="8">
        <v>175</v>
      </c>
      <c r="R638" s="14" t="str">
        <f>IFERROR(INDEX(btob,MATCH(Q638,atoa,0)),"")</f>
        <v>RESP.CLIENTELE PROF.1</v>
      </c>
    </row>
    <row r="639" spans="1:18" s="1" customFormat="1" ht="8.25">
      <c r="A639" s="2" t="s">
        <v>14</v>
      </c>
      <c r="B639" s="23" t="str">
        <f>IFERROR(INDEX(cl!B:B,MATCH(D639,cl!A:A,0)),"")</f>
        <v>PDC</v>
      </c>
      <c r="C639" s="2"/>
      <c r="D639" s="8">
        <v>513700</v>
      </c>
      <c r="E639" s="2" t="s">
        <v>1249</v>
      </c>
      <c r="F639" s="3">
        <v>1</v>
      </c>
      <c r="G639" s="3">
        <v>1</v>
      </c>
      <c r="H639" s="3">
        <v>1</v>
      </c>
      <c r="I639" s="3">
        <v>1</v>
      </c>
      <c r="J639" s="2"/>
      <c r="K639" s="2" t="s">
        <v>1250</v>
      </c>
      <c r="L639" s="4">
        <v>29950</v>
      </c>
      <c r="M639" s="7">
        <f t="shared" ca="1" si="9"/>
        <v>37.408219178082192</v>
      </c>
      <c r="N639" s="7" t="str">
        <f ca="1">IFERROR(INDEX({"18-25";"26-35";"36-45";"46-55";"55-65"},MATCH($M639,{0;25;35;45;55})),"")</f>
        <v>36-45</v>
      </c>
      <c r="O639" s="2" t="s">
        <v>21</v>
      </c>
      <c r="P639" s="2" t="s">
        <v>22</v>
      </c>
      <c r="Q639" s="8">
        <v>170</v>
      </c>
      <c r="R639" s="14" t="str">
        <f>IFERROR(INDEX(btob,MATCH(Q639,atoa,0)),"")</f>
        <v>CHARGE CLIENTELE PROF.</v>
      </c>
    </row>
    <row r="640" spans="1:18" s="1" customFormat="1" ht="8.25">
      <c r="A640" s="2" t="s">
        <v>14</v>
      </c>
      <c r="B640" s="23" t="str">
        <f>IFERROR(INDEX(cl!B:B,MATCH(D640,cl!A:A,0)),"")</f>
        <v>PDC</v>
      </c>
      <c r="C640" s="2"/>
      <c r="D640" s="8">
        <v>513700</v>
      </c>
      <c r="E640" s="2" t="s">
        <v>1251</v>
      </c>
      <c r="F640" s="3">
        <v>1</v>
      </c>
      <c r="G640" s="3">
        <v>1</v>
      </c>
      <c r="H640" s="3">
        <v>1</v>
      </c>
      <c r="I640" s="3">
        <v>1</v>
      </c>
      <c r="J640" s="2"/>
      <c r="K640" s="2" t="s">
        <v>1252</v>
      </c>
      <c r="L640" s="4">
        <v>25633</v>
      </c>
      <c r="M640" s="7">
        <f t="shared" ca="1" si="9"/>
        <v>49.235616438356168</v>
      </c>
      <c r="N640" s="7" t="str">
        <f ca="1">IFERROR(INDEX({"18-25";"26-35";"36-45";"46-55";"55-65"},MATCH($M640,{0;25;35;45;55})),"")</f>
        <v>46-55</v>
      </c>
      <c r="O640" s="2" t="s">
        <v>17</v>
      </c>
      <c r="P640" s="2" t="s">
        <v>18</v>
      </c>
      <c r="Q640" s="8">
        <v>177</v>
      </c>
      <c r="R640" s="14" t="str">
        <f>IFERROR(INDEX(btob,MATCH(Q640,atoa,0)),"")</f>
        <v>RESP.CLIENTELE PROF.3</v>
      </c>
    </row>
    <row r="641" spans="1:18" s="1" customFormat="1" ht="8.25">
      <c r="A641" s="2" t="s">
        <v>14</v>
      </c>
      <c r="B641" s="23" t="str">
        <f>IFERROR(INDEX(cl!B:B,MATCH(D641,cl!A:A,0)),"")</f>
        <v>PDC</v>
      </c>
      <c r="C641" s="2"/>
      <c r="D641" s="8">
        <v>513700</v>
      </c>
      <c r="E641" s="2" t="s">
        <v>1253</v>
      </c>
      <c r="F641" s="3">
        <v>1</v>
      </c>
      <c r="G641" s="3">
        <v>1</v>
      </c>
      <c r="H641" s="3">
        <v>1</v>
      </c>
      <c r="I641" s="3">
        <v>1</v>
      </c>
      <c r="J641" s="2"/>
      <c r="K641" s="2" t="s">
        <v>1254</v>
      </c>
      <c r="L641" s="4">
        <v>29952</v>
      </c>
      <c r="M641" s="7">
        <f t="shared" ca="1" si="9"/>
        <v>37.402739726027399</v>
      </c>
      <c r="N641" s="7" t="str">
        <f ca="1">IFERROR(INDEX({"18-25";"26-35";"36-45";"46-55";"55-65"},MATCH($M641,{0;25;35;45;55})),"")</f>
        <v>36-45</v>
      </c>
      <c r="O641" s="2" t="s">
        <v>21</v>
      </c>
      <c r="P641" s="2" t="s">
        <v>22</v>
      </c>
      <c r="Q641" s="8">
        <v>170</v>
      </c>
      <c r="R641" s="14" t="str">
        <f>IFERROR(INDEX(btob,MATCH(Q641,atoa,0)),"")</f>
        <v>CHARGE CLIENTELE PROF.</v>
      </c>
    </row>
    <row r="642" spans="1:18" s="1" customFormat="1" ht="8.25">
      <c r="A642" s="2" t="s">
        <v>14</v>
      </c>
      <c r="B642" s="23" t="str">
        <f>IFERROR(INDEX(cl!B:B,MATCH(D642,cl!A:A,0)),"")</f>
        <v>PDC</v>
      </c>
      <c r="C642" s="2"/>
      <c r="D642" s="8">
        <v>513700</v>
      </c>
      <c r="E642" s="2" t="s">
        <v>1255</v>
      </c>
      <c r="F642" s="3">
        <v>1</v>
      </c>
      <c r="G642" s="3">
        <v>1</v>
      </c>
      <c r="H642" s="3">
        <v>1</v>
      </c>
      <c r="I642" s="3">
        <v>1</v>
      </c>
      <c r="J642" s="2"/>
      <c r="K642" s="2" t="s">
        <v>1256</v>
      </c>
      <c r="L642" s="4">
        <v>29352</v>
      </c>
      <c r="M642" s="7">
        <f t="shared" ref="M642:M705" ca="1" si="10">IF($L642="","",DATEDIF($L642,$S$1,"d")/365)</f>
        <v>39.046575342465751</v>
      </c>
      <c r="N642" s="7" t="str">
        <f ca="1">IFERROR(INDEX({"18-25";"26-35";"36-45";"46-55";"55-65"},MATCH($M642,{0;25;35;45;55})),"")</f>
        <v>36-45</v>
      </c>
      <c r="O642" s="2" t="s">
        <v>17</v>
      </c>
      <c r="P642" s="2" t="s">
        <v>18</v>
      </c>
      <c r="Q642" s="8">
        <v>175</v>
      </c>
      <c r="R642" s="14" t="str">
        <f>IFERROR(INDEX(btob,MATCH(Q642,atoa,0)),"")</f>
        <v>RESP.CLIENTELE PROF.1</v>
      </c>
    </row>
    <row r="643" spans="1:18" s="1" customFormat="1" ht="8.25">
      <c r="A643" s="2" t="s">
        <v>14</v>
      </c>
      <c r="B643" s="23" t="str">
        <f>IFERROR(INDEX(cl!B:B,MATCH(D643,cl!A:A,0)),"")</f>
        <v>PDC</v>
      </c>
      <c r="C643" s="2"/>
      <c r="D643" s="8">
        <v>513700</v>
      </c>
      <c r="E643" s="2" t="s">
        <v>1257</v>
      </c>
      <c r="F643" s="3">
        <v>1</v>
      </c>
      <c r="G643" s="3">
        <v>1</v>
      </c>
      <c r="H643" s="3">
        <v>1</v>
      </c>
      <c r="I643" s="3">
        <v>1</v>
      </c>
      <c r="J643" s="2"/>
      <c r="K643" s="2" t="s">
        <v>1258</v>
      </c>
      <c r="L643" s="4">
        <v>27448</v>
      </c>
      <c r="M643" s="7">
        <f t="shared" ca="1" si="10"/>
        <v>44.263013698630139</v>
      </c>
      <c r="N643" s="7" t="str">
        <f ca="1">IFERROR(INDEX({"18-25";"26-35";"36-45";"46-55";"55-65"},MATCH($M643,{0;25;35;45;55})),"")</f>
        <v>36-45</v>
      </c>
      <c r="O643" s="2" t="s">
        <v>17</v>
      </c>
      <c r="P643" s="2" t="s">
        <v>22</v>
      </c>
      <c r="Q643" s="8">
        <v>170</v>
      </c>
      <c r="R643" s="14" t="str">
        <f>IFERROR(INDEX(btob,MATCH(Q643,atoa,0)),"")</f>
        <v>CHARGE CLIENTELE PROF.</v>
      </c>
    </row>
    <row r="644" spans="1:18" s="1" customFormat="1" ht="8.25">
      <c r="A644" s="2" t="s">
        <v>14</v>
      </c>
      <c r="B644" s="23" t="str">
        <f>IFERROR(INDEX(cl!B:B,MATCH(D644,cl!A:A,0)),"")</f>
        <v>PDC</v>
      </c>
      <c r="C644" s="2"/>
      <c r="D644" s="8">
        <v>513700</v>
      </c>
      <c r="E644" s="2" t="s">
        <v>1259</v>
      </c>
      <c r="F644" s="3">
        <v>1</v>
      </c>
      <c r="G644" s="3">
        <v>1</v>
      </c>
      <c r="H644" s="3">
        <v>1</v>
      </c>
      <c r="I644" s="3">
        <v>1</v>
      </c>
      <c r="J644" s="2"/>
      <c r="K644" s="2" t="s">
        <v>1260</v>
      </c>
      <c r="L644" s="4">
        <v>27787</v>
      </c>
      <c r="M644" s="7">
        <f t="shared" ca="1" si="10"/>
        <v>43.334246575342469</v>
      </c>
      <c r="N644" s="7" t="str">
        <f ca="1">IFERROR(INDEX({"18-25";"26-35";"36-45";"46-55";"55-65"},MATCH($M644,{0;25;35;45;55})),"")</f>
        <v>36-45</v>
      </c>
      <c r="O644" s="2" t="s">
        <v>21</v>
      </c>
      <c r="P644" s="2" t="s">
        <v>18</v>
      </c>
      <c r="Q644" s="8">
        <v>175</v>
      </c>
      <c r="R644" s="14" t="str">
        <f>IFERROR(INDEX(btob,MATCH(Q644,atoa,0)),"")</f>
        <v>RESP.CLIENTELE PROF.1</v>
      </c>
    </row>
    <row r="645" spans="1:18" s="1" customFormat="1" ht="8.25">
      <c r="A645" s="2" t="s">
        <v>14</v>
      </c>
      <c r="B645" s="23" t="str">
        <f>IFERROR(INDEX(cl!B:B,MATCH(D645,cl!A:A,0)),"")</f>
        <v>PDC</v>
      </c>
      <c r="C645" s="2"/>
      <c r="D645" s="8">
        <v>513700</v>
      </c>
      <c r="E645" s="2" t="s">
        <v>1261</v>
      </c>
      <c r="F645" s="3">
        <v>1</v>
      </c>
      <c r="G645" s="3">
        <v>1</v>
      </c>
      <c r="H645" s="3">
        <v>1</v>
      </c>
      <c r="I645" s="3">
        <v>1</v>
      </c>
      <c r="J645" s="2"/>
      <c r="K645" s="2" t="s">
        <v>1262</v>
      </c>
      <c r="L645" s="4">
        <v>31179</v>
      </c>
      <c r="M645" s="7">
        <f t="shared" ca="1" si="10"/>
        <v>34.041095890410958</v>
      </c>
      <c r="N645" s="7" t="str">
        <f ca="1">IFERROR(INDEX({"18-25";"26-35";"36-45";"46-55";"55-65"},MATCH($M645,{0;25;35;45;55})),"")</f>
        <v>26-35</v>
      </c>
      <c r="O645" s="2" t="s">
        <v>17</v>
      </c>
      <c r="P645" s="2" t="s">
        <v>18</v>
      </c>
      <c r="Q645" s="8">
        <v>170</v>
      </c>
      <c r="R645" s="14" t="str">
        <f>IFERROR(INDEX(btob,MATCH(Q645,atoa,0)),"")</f>
        <v>CHARGE CLIENTELE PROF.</v>
      </c>
    </row>
    <row r="646" spans="1:18" s="1" customFormat="1" ht="8.25">
      <c r="A646" s="2" t="s">
        <v>14</v>
      </c>
      <c r="B646" s="23" t="str">
        <f>IFERROR(INDEX(cl!B:B,MATCH(D646,cl!A:A,0)),"")</f>
        <v>PDC</v>
      </c>
      <c r="C646" s="2"/>
      <c r="D646" s="8">
        <v>513700</v>
      </c>
      <c r="E646" s="2" t="s">
        <v>1263</v>
      </c>
      <c r="F646" s="3">
        <v>1</v>
      </c>
      <c r="G646" s="3">
        <v>1</v>
      </c>
      <c r="H646" s="3">
        <v>1</v>
      </c>
      <c r="I646" s="3">
        <v>1</v>
      </c>
      <c r="J646" s="2"/>
      <c r="K646" s="2" t="s">
        <v>1264</v>
      </c>
      <c r="L646" s="4">
        <v>32985</v>
      </c>
      <c r="M646" s="7">
        <f t="shared" ca="1" si="10"/>
        <v>29.093150684931508</v>
      </c>
      <c r="N646" s="7" t="str">
        <f ca="1">IFERROR(INDEX({"18-25";"26-35";"36-45";"46-55";"55-65"},MATCH($M646,{0;25;35;45;55})),"")</f>
        <v>26-35</v>
      </c>
      <c r="O646" s="2" t="s">
        <v>17</v>
      </c>
      <c r="P646" s="2" t="s">
        <v>22</v>
      </c>
      <c r="Q646" s="8">
        <v>165</v>
      </c>
      <c r="R646" s="14" t="str">
        <f>IFERROR(INDEX(btob,MATCH(Q646,atoa,0)),"")</f>
        <v>CHARGE CLIENTELE PART.2</v>
      </c>
    </row>
    <row r="647" spans="1:18" s="1" customFormat="1" ht="8.25">
      <c r="A647" s="2" t="s">
        <v>14</v>
      </c>
      <c r="B647" s="23" t="str">
        <f>IFERROR(INDEX(cl!B:B,MATCH(D647,cl!A:A,0)),"")</f>
        <v>PDC</v>
      </c>
      <c r="C647" s="2"/>
      <c r="D647" s="8">
        <v>513700</v>
      </c>
      <c r="E647" s="2" t="s">
        <v>1265</v>
      </c>
      <c r="F647" s="3">
        <v>1</v>
      </c>
      <c r="G647" s="3">
        <v>1</v>
      </c>
      <c r="H647" s="3">
        <v>1</v>
      </c>
      <c r="I647" s="3">
        <v>1</v>
      </c>
      <c r="J647" s="2"/>
      <c r="K647" s="2" t="s">
        <v>1266</v>
      </c>
      <c r="L647" s="4">
        <v>31520</v>
      </c>
      <c r="M647" s="7">
        <f t="shared" ca="1" si="10"/>
        <v>33.106849315068494</v>
      </c>
      <c r="N647" s="7" t="str">
        <f ca="1">IFERROR(INDEX({"18-25";"26-35";"36-45";"46-55";"55-65"},MATCH($M647,{0;25;35;45;55})),"")</f>
        <v>26-35</v>
      </c>
      <c r="O647" s="2" t="s">
        <v>17</v>
      </c>
      <c r="P647" s="2" t="s">
        <v>22</v>
      </c>
      <c r="Q647" s="8">
        <v>170</v>
      </c>
      <c r="R647" s="14" t="str">
        <f>IFERROR(INDEX(btob,MATCH(Q647,atoa,0)),"")</f>
        <v>CHARGE CLIENTELE PROF.</v>
      </c>
    </row>
    <row r="648" spans="1:18" s="1" customFormat="1" ht="8.25">
      <c r="A648" s="2" t="s">
        <v>14</v>
      </c>
      <c r="B648" s="23" t="str">
        <f>IFERROR(INDEX(cl!B:B,MATCH(D648,cl!A:A,0)),"")</f>
        <v>PDC</v>
      </c>
      <c r="C648" s="2"/>
      <c r="D648" s="8">
        <v>513700</v>
      </c>
      <c r="E648" s="2" t="s">
        <v>1267</v>
      </c>
      <c r="F648" s="3">
        <v>1</v>
      </c>
      <c r="G648" s="3">
        <v>1</v>
      </c>
      <c r="H648" s="3">
        <v>1</v>
      </c>
      <c r="I648" s="3">
        <v>1</v>
      </c>
      <c r="J648" s="2"/>
      <c r="K648" s="2" t="s">
        <v>1268</v>
      </c>
      <c r="L648" s="4">
        <v>29859</v>
      </c>
      <c r="M648" s="7">
        <f t="shared" ca="1" si="10"/>
        <v>37.657534246575345</v>
      </c>
      <c r="N648" s="7" t="str">
        <f ca="1">IFERROR(INDEX({"18-25";"26-35";"36-45";"46-55";"55-65"},MATCH($M648,{0;25;35;45;55})),"")</f>
        <v>36-45</v>
      </c>
      <c r="O648" s="2" t="s">
        <v>21</v>
      </c>
      <c r="P648" s="2" t="s">
        <v>18</v>
      </c>
      <c r="Q648" s="8">
        <v>170</v>
      </c>
      <c r="R648" s="14" t="str">
        <f>IFERROR(INDEX(btob,MATCH(Q648,atoa,0)),"")</f>
        <v>CHARGE CLIENTELE PROF.</v>
      </c>
    </row>
    <row r="649" spans="1:18" s="1" customFormat="1" ht="8.25">
      <c r="A649" s="2" t="s">
        <v>14</v>
      </c>
      <c r="B649" s="23" t="str">
        <f>IFERROR(INDEX(cl!B:B,MATCH(D649,cl!A:A,0)),"")</f>
        <v>PDC</v>
      </c>
      <c r="C649" s="2"/>
      <c r="D649" s="8">
        <v>513700</v>
      </c>
      <c r="E649" s="2" t="s">
        <v>1269</v>
      </c>
      <c r="F649" s="3">
        <v>1</v>
      </c>
      <c r="G649" s="3">
        <v>1</v>
      </c>
      <c r="H649" s="3">
        <v>1</v>
      </c>
      <c r="I649" s="3">
        <v>1</v>
      </c>
      <c r="J649" s="2"/>
      <c r="K649" s="2" t="s">
        <v>1270</v>
      </c>
      <c r="L649" s="4">
        <v>30876</v>
      </c>
      <c r="M649" s="7">
        <f t="shared" ca="1" si="10"/>
        <v>34.871232876712327</v>
      </c>
      <c r="N649" s="7" t="str">
        <f ca="1">IFERROR(INDEX({"18-25";"26-35";"36-45";"46-55";"55-65"},MATCH($M649,{0;25;35;45;55})),"")</f>
        <v>26-35</v>
      </c>
      <c r="O649" s="2" t="s">
        <v>17</v>
      </c>
      <c r="P649" s="2" t="s">
        <v>18</v>
      </c>
      <c r="Q649" s="8">
        <v>170</v>
      </c>
      <c r="R649" s="14" t="str">
        <f>IFERROR(INDEX(btob,MATCH(Q649,atoa,0)),"")</f>
        <v>CHARGE CLIENTELE PROF.</v>
      </c>
    </row>
    <row r="650" spans="1:18" s="1" customFormat="1" ht="8.25">
      <c r="A650" s="2" t="s">
        <v>14</v>
      </c>
      <c r="B650" s="23" t="str">
        <f>IFERROR(INDEX(cl!B:B,MATCH(D650,cl!A:A,0)),"")</f>
        <v>PDC</v>
      </c>
      <c r="C650" s="2"/>
      <c r="D650" s="8">
        <v>513700</v>
      </c>
      <c r="E650" s="2" t="s">
        <v>1271</v>
      </c>
      <c r="F650" s="3">
        <v>1</v>
      </c>
      <c r="G650" s="3">
        <v>1</v>
      </c>
      <c r="H650" s="3">
        <v>1</v>
      </c>
      <c r="I650" s="3">
        <v>1</v>
      </c>
      <c r="J650" s="2"/>
      <c r="K650" s="2" t="s">
        <v>1272</v>
      </c>
      <c r="L650" s="4">
        <v>24970</v>
      </c>
      <c r="M650" s="7">
        <f t="shared" ca="1" si="10"/>
        <v>51.052054794520551</v>
      </c>
      <c r="N650" s="7" t="str">
        <f ca="1">IFERROR(INDEX({"18-25";"26-35";"36-45";"46-55";"55-65"},MATCH($M650,{0;25;35;45;55})),"")</f>
        <v>46-55</v>
      </c>
      <c r="O650" s="2" t="s">
        <v>17</v>
      </c>
      <c r="P650" s="2" t="s">
        <v>18</v>
      </c>
      <c r="Q650" s="8">
        <v>128</v>
      </c>
      <c r="R650" s="14" t="str">
        <f>IFERROR(INDEX(btob,MATCH(Q650,atoa,0)),"")</f>
        <v>DIRECTEUR DE GROUPE 1</v>
      </c>
    </row>
    <row r="651" spans="1:18" s="1" customFormat="1" ht="8.25">
      <c r="A651" s="2" t="s">
        <v>14</v>
      </c>
      <c r="B651" s="23" t="str">
        <f>IFERROR(INDEX(cl!B:B,MATCH(D651,cl!A:A,0)),"")</f>
        <v>PDC</v>
      </c>
      <c r="C651" s="2"/>
      <c r="D651" s="8">
        <v>513700</v>
      </c>
      <c r="E651" s="2" t="s">
        <v>1273</v>
      </c>
      <c r="F651" s="3">
        <v>1</v>
      </c>
      <c r="G651" s="3">
        <v>1</v>
      </c>
      <c r="H651" s="3">
        <v>1</v>
      </c>
      <c r="I651" s="3">
        <v>1</v>
      </c>
      <c r="J651" s="2"/>
      <c r="K651" s="2" t="s">
        <v>1274</v>
      </c>
      <c r="L651" s="4">
        <v>26691</v>
      </c>
      <c r="M651" s="7">
        <f t="shared" ca="1" si="10"/>
        <v>46.336986301369862</v>
      </c>
      <c r="N651" s="7" t="str">
        <f ca="1">IFERROR(INDEX({"18-25";"26-35";"36-45";"46-55";"55-65"},MATCH($M651,{0;25;35;45;55})),"")</f>
        <v>46-55</v>
      </c>
      <c r="O651" s="2" t="s">
        <v>17</v>
      </c>
      <c r="P651" s="2" t="s">
        <v>18</v>
      </c>
      <c r="Q651" s="8">
        <v>139</v>
      </c>
      <c r="R651" s="14" t="str">
        <f>IFERROR(INDEX(btob,MATCH(Q651,atoa,0)),"")</f>
        <v>RESP. POLE PROF ET PAT 2</v>
      </c>
    </row>
    <row r="652" spans="1:18" s="1" customFormat="1" ht="8.25">
      <c r="A652" s="2" t="s">
        <v>14</v>
      </c>
      <c r="B652" s="23" t="str">
        <f>IFERROR(INDEX(cl!B:B,MATCH(D652,cl!A:A,0)),"")</f>
        <v>PDC</v>
      </c>
      <c r="C652" s="2"/>
      <c r="D652" s="8">
        <v>513700</v>
      </c>
      <c r="E652" s="2" t="s">
        <v>1275</v>
      </c>
      <c r="F652" s="3">
        <v>1</v>
      </c>
      <c r="G652" s="3">
        <v>1</v>
      </c>
      <c r="H652" s="3">
        <v>1</v>
      </c>
      <c r="I652" s="3">
        <v>1</v>
      </c>
      <c r="J652" s="2"/>
      <c r="K652" s="2" t="s">
        <v>1276</v>
      </c>
      <c r="L652" s="4">
        <v>22891</v>
      </c>
      <c r="M652" s="7">
        <f t="shared" ca="1" si="10"/>
        <v>56.747945205479454</v>
      </c>
      <c r="N652" s="7" t="str">
        <f ca="1">IFERROR(INDEX({"18-25";"26-35";"36-45";"46-55";"55-65"},MATCH($M652,{0;25;35;45;55})),"")</f>
        <v>55-65</v>
      </c>
      <c r="O652" s="2" t="s">
        <v>17</v>
      </c>
      <c r="P652" s="2" t="s">
        <v>18</v>
      </c>
      <c r="Q652" s="8">
        <v>142</v>
      </c>
      <c r="R652" s="14" t="str">
        <f>IFERROR(INDEX(btob,MATCH(Q652,atoa,0)),"")</f>
        <v>MONITEUR BANQUE ASSUR.</v>
      </c>
    </row>
    <row r="653" spans="1:18" s="1" customFormat="1" ht="8.25">
      <c r="A653" s="2" t="s">
        <v>14</v>
      </c>
      <c r="B653" s="23" t="str">
        <f>IFERROR(INDEX(cl!B:B,MATCH(D653,cl!A:A,0)),"")</f>
        <v>PDC</v>
      </c>
      <c r="C653" s="2"/>
      <c r="D653" s="8">
        <v>513700</v>
      </c>
      <c r="E653" s="2" t="s">
        <v>1277</v>
      </c>
      <c r="F653" s="3">
        <v>1</v>
      </c>
      <c r="G653" s="3">
        <v>1</v>
      </c>
      <c r="H653" s="3">
        <v>1</v>
      </c>
      <c r="I653" s="3">
        <v>1</v>
      </c>
      <c r="J653" s="2"/>
      <c r="K653" s="2" t="s">
        <v>1278</v>
      </c>
      <c r="L653" s="4">
        <v>29687</v>
      </c>
      <c r="M653" s="7">
        <f t="shared" ca="1" si="10"/>
        <v>38.128767123287673</v>
      </c>
      <c r="N653" s="7" t="str">
        <f ca="1">IFERROR(INDEX({"18-25";"26-35";"36-45";"46-55";"55-65"},MATCH($M653,{0;25;35;45;55})),"")</f>
        <v>36-45</v>
      </c>
      <c r="O653" s="2" t="s">
        <v>21</v>
      </c>
      <c r="P653" s="2" t="s">
        <v>18</v>
      </c>
      <c r="Q653" s="8">
        <v>176</v>
      </c>
      <c r="R653" s="14" t="str">
        <f>IFERROR(INDEX(btob,MATCH(Q653,atoa,0)),"")</f>
        <v>RESP.CLIENTELE PROF.2</v>
      </c>
    </row>
    <row r="654" spans="1:18" s="1" customFormat="1" ht="8.25">
      <c r="A654" s="2" t="s">
        <v>14</v>
      </c>
      <c r="B654" s="23" t="str">
        <f>IFERROR(INDEX(cl!B:B,MATCH(D654,cl!A:A,0)),"")</f>
        <v>PAR</v>
      </c>
      <c r="C654" s="2"/>
      <c r="D654" s="8">
        <v>513800</v>
      </c>
      <c r="E654" s="2" t="s">
        <v>1279</v>
      </c>
      <c r="F654" s="3">
        <v>1</v>
      </c>
      <c r="G654" s="3">
        <v>1</v>
      </c>
      <c r="H654" s="3">
        <v>1</v>
      </c>
      <c r="I654" s="3">
        <v>1</v>
      </c>
      <c r="J654" s="2"/>
      <c r="K654" s="2" t="s">
        <v>1280</v>
      </c>
      <c r="L654" s="4">
        <v>35566</v>
      </c>
      <c r="M654" s="7">
        <f t="shared" ca="1" si="10"/>
        <v>22.021917808219179</v>
      </c>
      <c r="N654" s="7" t="str">
        <f ca="1">IFERROR(INDEX({"18-25";"26-35";"36-45";"46-55";"55-65"},MATCH($M654,{0;25;35;45;55})),"")</f>
        <v>18-25</v>
      </c>
      <c r="O654" s="2" t="s">
        <v>17</v>
      </c>
      <c r="P654" s="2" t="s">
        <v>22</v>
      </c>
      <c r="Q654" s="8">
        <v>103</v>
      </c>
      <c r="R654" s="14" t="str">
        <f>IFERROR(INDEX(btob,MATCH(Q654,atoa,0)),"")</f>
        <v>CONSEILLER CLIENT. PART.</v>
      </c>
    </row>
    <row r="655" spans="1:18" s="1" customFormat="1" ht="8.25">
      <c r="A655" s="2" t="s">
        <v>14</v>
      </c>
      <c r="B655" s="23" t="str">
        <f>IFERROR(INDEX(cl!B:B,MATCH(D655,cl!A:A,0)),"")</f>
        <v>PAR</v>
      </c>
      <c r="C655" s="2"/>
      <c r="D655" s="8">
        <v>513800</v>
      </c>
      <c r="E655" s="2" t="s">
        <v>1281</v>
      </c>
      <c r="F655" s="3">
        <v>1</v>
      </c>
      <c r="G655" s="3">
        <v>1</v>
      </c>
      <c r="H655" s="3">
        <v>1</v>
      </c>
      <c r="I655" s="3">
        <v>1</v>
      </c>
      <c r="J655" s="2"/>
      <c r="K655" s="2" t="s">
        <v>1282</v>
      </c>
      <c r="L655" s="4">
        <v>35465</v>
      </c>
      <c r="M655" s="7">
        <f t="shared" ca="1" si="10"/>
        <v>22.298630136986301</v>
      </c>
      <c r="N655" s="7" t="str">
        <f ca="1">IFERROR(INDEX({"18-25";"26-35";"36-45";"46-55";"55-65"},MATCH($M655,{0;25;35;45;55})),"")</f>
        <v>18-25</v>
      </c>
      <c r="O655" s="2" t="s">
        <v>17</v>
      </c>
      <c r="P655" s="2" t="s">
        <v>1182</v>
      </c>
      <c r="Q655" s="8">
        <v>103</v>
      </c>
      <c r="R655" s="14" t="str">
        <f>IFERROR(INDEX(btob,MATCH(Q655,atoa,0)),"")</f>
        <v>CONSEILLER CLIENT. PART.</v>
      </c>
    </row>
    <row r="656" spans="1:18" s="1" customFormat="1" ht="8.25">
      <c r="A656" s="2" t="s">
        <v>14</v>
      </c>
      <c r="B656" s="23" t="str">
        <f>IFERROR(INDEX(cl!B:B,MATCH(D656,cl!A:A,0)),"")</f>
        <v>PAR</v>
      </c>
      <c r="C656" s="2"/>
      <c r="D656" s="8">
        <v>513800</v>
      </c>
      <c r="E656" s="2" t="s">
        <v>1283</v>
      </c>
      <c r="F656" s="3">
        <v>1</v>
      </c>
      <c r="G656" s="3">
        <v>1</v>
      </c>
      <c r="H656" s="3">
        <v>1</v>
      </c>
      <c r="I656" s="3">
        <v>1</v>
      </c>
      <c r="J656" s="2"/>
      <c r="K656" s="2" t="s">
        <v>1284</v>
      </c>
      <c r="L656" s="4">
        <v>33748</v>
      </c>
      <c r="M656" s="7">
        <f t="shared" ca="1" si="10"/>
        <v>27.002739726027396</v>
      </c>
      <c r="N656" s="7" t="str">
        <f ca="1">IFERROR(INDEX({"18-25";"26-35";"36-45";"46-55";"55-65"},MATCH($M656,{0;25;35;45;55})),"")</f>
        <v>26-35</v>
      </c>
      <c r="O656" s="2" t="s">
        <v>21</v>
      </c>
      <c r="P656" s="2" t="s">
        <v>22</v>
      </c>
      <c r="Q656" s="8">
        <v>103</v>
      </c>
      <c r="R656" s="14" t="str">
        <f>IFERROR(INDEX(btob,MATCH(Q656,atoa,0)),"")</f>
        <v>CONSEILLER CLIENT. PART.</v>
      </c>
    </row>
    <row r="657" spans="1:18" s="1" customFormat="1" ht="8.25">
      <c r="A657" s="2" t="s">
        <v>14</v>
      </c>
      <c r="B657" s="23" t="str">
        <f>IFERROR(INDEX(cl!B:B,MATCH(D657,cl!A:A,0)),"")</f>
        <v>PAR</v>
      </c>
      <c r="C657" s="2"/>
      <c r="D657" s="8">
        <v>513800</v>
      </c>
      <c r="E657" s="2" t="s">
        <v>1285</v>
      </c>
      <c r="F657" s="3">
        <v>1</v>
      </c>
      <c r="G657" s="3">
        <v>1</v>
      </c>
      <c r="H657" s="3">
        <v>1</v>
      </c>
      <c r="I657" s="3">
        <v>1</v>
      </c>
      <c r="J657" s="2"/>
      <c r="K657" s="2" t="s">
        <v>1286</v>
      </c>
      <c r="L657" s="4">
        <v>35669</v>
      </c>
      <c r="M657" s="7">
        <f t="shared" ca="1" si="10"/>
        <v>21.739726027397261</v>
      </c>
      <c r="N657" s="7" t="str">
        <f ca="1">IFERROR(INDEX({"18-25";"26-35";"36-45";"46-55";"55-65"},MATCH($M657,{0;25;35;45;55})),"")</f>
        <v>18-25</v>
      </c>
      <c r="O657" s="2" t="s">
        <v>17</v>
      </c>
      <c r="P657" s="2" t="s">
        <v>22</v>
      </c>
      <c r="Q657" s="8">
        <v>103</v>
      </c>
      <c r="R657" s="14" t="str">
        <f>IFERROR(INDEX(btob,MATCH(Q657,atoa,0)),"")</f>
        <v>CONSEILLER CLIENT. PART.</v>
      </c>
    </row>
    <row r="658" spans="1:18" s="1" customFormat="1" ht="8.25">
      <c r="A658" s="2" t="s">
        <v>14</v>
      </c>
      <c r="B658" s="23" t="str">
        <f>IFERROR(INDEX(cl!B:B,MATCH(D658,cl!A:A,0)),"")</f>
        <v>PAR</v>
      </c>
      <c r="C658" s="2"/>
      <c r="D658" s="8">
        <v>513800</v>
      </c>
      <c r="E658" s="2" t="s">
        <v>1287</v>
      </c>
      <c r="F658" s="3">
        <v>1</v>
      </c>
      <c r="G658" s="3">
        <v>1</v>
      </c>
      <c r="H658" s="3">
        <v>1</v>
      </c>
      <c r="I658" s="3">
        <v>1</v>
      </c>
      <c r="J658" s="2"/>
      <c r="K658" s="2" t="s">
        <v>1288</v>
      </c>
      <c r="L658" s="4">
        <v>33780</v>
      </c>
      <c r="M658" s="7">
        <f t="shared" ca="1" si="10"/>
        <v>26.915068493150685</v>
      </c>
      <c r="N658" s="7" t="str">
        <f ca="1">IFERROR(INDEX({"18-25";"26-35";"36-45";"46-55";"55-65"},MATCH($M658,{0;25;35;45;55})),"")</f>
        <v>26-35</v>
      </c>
      <c r="O658" s="2" t="s">
        <v>21</v>
      </c>
      <c r="P658" s="2" t="s">
        <v>22</v>
      </c>
      <c r="Q658" s="8">
        <v>103</v>
      </c>
      <c r="R658" s="14" t="str">
        <f>IFERROR(INDEX(btob,MATCH(Q658,atoa,0)),"")</f>
        <v>CONSEILLER CLIENT. PART.</v>
      </c>
    </row>
    <row r="659" spans="1:18" s="1" customFormat="1" ht="8.25">
      <c r="A659" s="2" t="s">
        <v>14</v>
      </c>
      <c r="B659" s="23" t="str">
        <f>IFERROR(INDEX(cl!B:B,MATCH(D659,cl!A:A,0)),"")</f>
        <v>PAR</v>
      </c>
      <c r="C659" s="2"/>
      <c r="D659" s="8">
        <v>513800</v>
      </c>
      <c r="E659" s="2" t="s">
        <v>1289</v>
      </c>
      <c r="F659" s="3">
        <v>1</v>
      </c>
      <c r="G659" s="3">
        <v>1</v>
      </c>
      <c r="H659" s="3">
        <v>1</v>
      </c>
      <c r="I659" s="3">
        <v>1</v>
      </c>
      <c r="J659" s="2"/>
      <c r="K659" s="2" t="s">
        <v>1290</v>
      </c>
      <c r="L659" s="4">
        <v>32006</v>
      </c>
      <c r="M659" s="7">
        <f t="shared" ca="1" si="10"/>
        <v>31.775342465753425</v>
      </c>
      <c r="N659" s="7" t="str">
        <f ca="1">IFERROR(INDEX({"18-25";"26-35";"36-45";"46-55";"55-65"},MATCH($M659,{0;25;35;45;55})),"")</f>
        <v>26-35</v>
      </c>
      <c r="O659" s="2" t="s">
        <v>21</v>
      </c>
      <c r="P659" s="2" t="s">
        <v>22</v>
      </c>
      <c r="Q659" s="8">
        <v>103</v>
      </c>
      <c r="R659" s="14" t="str">
        <f>IFERROR(INDEX(btob,MATCH(Q659,atoa,0)),"")</f>
        <v>CONSEILLER CLIENT. PART.</v>
      </c>
    </row>
    <row r="660" spans="1:18" s="1" customFormat="1" ht="8.25">
      <c r="A660" s="2" t="s">
        <v>14</v>
      </c>
      <c r="B660" s="23" t="str">
        <f>IFERROR(INDEX(cl!B:B,MATCH(D660,cl!A:A,0)),"")</f>
        <v>PAR</v>
      </c>
      <c r="C660" s="2"/>
      <c r="D660" s="8">
        <v>513800</v>
      </c>
      <c r="E660" s="2" t="s">
        <v>1291</v>
      </c>
      <c r="F660" s="3">
        <v>1</v>
      </c>
      <c r="G660" s="3">
        <v>1</v>
      </c>
      <c r="H660" s="3">
        <v>1</v>
      </c>
      <c r="I660" s="3">
        <v>1</v>
      </c>
      <c r="J660" s="2"/>
      <c r="K660" s="2" t="s">
        <v>1292</v>
      </c>
      <c r="L660" s="4">
        <v>34908</v>
      </c>
      <c r="M660" s="7">
        <f t="shared" ca="1" si="10"/>
        <v>23.824657534246576</v>
      </c>
      <c r="N660" s="7" t="str">
        <f ca="1">IFERROR(INDEX({"18-25";"26-35";"36-45";"46-55";"55-65"},MATCH($M660,{0;25;35;45;55})),"")</f>
        <v>18-25</v>
      </c>
      <c r="O660" s="2" t="s">
        <v>21</v>
      </c>
      <c r="P660" s="2" t="s">
        <v>1182</v>
      </c>
      <c r="Q660" s="8">
        <v>103</v>
      </c>
      <c r="R660" s="14" t="str">
        <f>IFERROR(INDEX(btob,MATCH(Q660,atoa,0)),"")</f>
        <v>CONSEILLER CLIENT. PART.</v>
      </c>
    </row>
    <row r="661" spans="1:18" s="1" customFormat="1" ht="8.25">
      <c r="A661" s="2" t="s">
        <v>14</v>
      </c>
      <c r="B661" s="23" t="str">
        <f>IFERROR(INDEX(cl!B:B,MATCH(D661,cl!A:A,0)),"")</f>
        <v>PAR</v>
      </c>
      <c r="C661" s="2"/>
      <c r="D661" s="8">
        <v>513800</v>
      </c>
      <c r="E661" s="2" t="s">
        <v>1293</v>
      </c>
      <c r="F661" s="3">
        <v>1</v>
      </c>
      <c r="G661" s="3">
        <v>1</v>
      </c>
      <c r="H661" s="3">
        <v>1</v>
      </c>
      <c r="I661" s="3">
        <v>1</v>
      </c>
      <c r="J661" s="2"/>
      <c r="K661" s="2" t="s">
        <v>1294</v>
      </c>
      <c r="L661" s="4">
        <v>34661</v>
      </c>
      <c r="M661" s="7">
        <f t="shared" ca="1" si="10"/>
        <v>24.5013698630137</v>
      </c>
      <c r="N661" s="7" t="str">
        <f ca="1">IFERROR(INDEX({"18-25";"26-35";"36-45";"46-55";"55-65"},MATCH($M661,{0;25;35;45;55})),"")</f>
        <v>18-25</v>
      </c>
      <c r="O661" s="2" t="s">
        <v>21</v>
      </c>
      <c r="P661" s="2" t="s">
        <v>1182</v>
      </c>
      <c r="Q661" s="8">
        <v>103</v>
      </c>
      <c r="R661" s="14" t="str">
        <f>IFERROR(INDEX(btob,MATCH(Q661,atoa,0)),"")</f>
        <v>CONSEILLER CLIENT. PART.</v>
      </c>
    </row>
    <row r="662" spans="1:18" s="1" customFormat="1" ht="8.25">
      <c r="A662" s="2" t="s">
        <v>14</v>
      </c>
      <c r="B662" s="23" t="str">
        <f>IFERROR(INDEX(cl!B:B,MATCH(D662,cl!A:A,0)),"")</f>
        <v>PAR</v>
      </c>
      <c r="C662" s="2"/>
      <c r="D662" s="8">
        <v>513800</v>
      </c>
      <c r="E662" s="2" t="s">
        <v>1295</v>
      </c>
      <c r="F662" s="3">
        <v>1</v>
      </c>
      <c r="G662" s="3">
        <v>1</v>
      </c>
      <c r="H662" s="3">
        <v>1</v>
      </c>
      <c r="I662" s="3">
        <v>1</v>
      </c>
      <c r="J662" s="2"/>
      <c r="K662" s="2" t="s">
        <v>1296</v>
      </c>
      <c r="L662" s="4">
        <v>25672</v>
      </c>
      <c r="M662" s="7">
        <f t="shared" ca="1" si="10"/>
        <v>49.128767123287673</v>
      </c>
      <c r="N662" s="7" t="str">
        <f ca="1">IFERROR(INDEX({"18-25";"26-35";"36-45";"46-55";"55-65"},MATCH($M662,{0;25;35;45;55})),"")</f>
        <v>46-55</v>
      </c>
      <c r="O662" s="2" t="s">
        <v>17</v>
      </c>
      <c r="P662" s="2" t="s">
        <v>18</v>
      </c>
      <c r="Q662" s="8">
        <v>507</v>
      </c>
      <c r="R662" s="14" t="str">
        <f>IFERROR(INDEX(btob,MATCH(Q662,atoa,0)),"")</f>
        <v>RESP. DE SERVICE 2</v>
      </c>
    </row>
    <row r="663" spans="1:18" s="1" customFormat="1" ht="8.25">
      <c r="A663" s="2" t="s">
        <v>14</v>
      </c>
      <c r="B663" s="23" t="str">
        <f>IFERROR(INDEX(cl!B:B,MATCH(D663,cl!A:A,0)),"")</f>
        <v>PAR</v>
      </c>
      <c r="C663" s="2"/>
      <c r="D663" s="8">
        <v>513800</v>
      </c>
      <c r="E663" s="2" t="s">
        <v>1297</v>
      </c>
      <c r="F663" s="3">
        <v>1</v>
      </c>
      <c r="G663" s="3">
        <v>1</v>
      </c>
      <c r="H663" s="3">
        <v>0.5</v>
      </c>
      <c r="I663" s="3">
        <v>0.5</v>
      </c>
      <c r="J663" s="2" t="s">
        <v>42</v>
      </c>
      <c r="K663" s="2" t="s">
        <v>1298</v>
      </c>
      <c r="L663" s="4">
        <v>23870</v>
      </c>
      <c r="M663" s="7">
        <f t="shared" ca="1" si="10"/>
        <v>54.065753424657537</v>
      </c>
      <c r="N663" s="7" t="str">
        <f ca="1">IFERROR(INDEX({"18-25";"26-35";"36-45";"46-55";"55-65"},MATCH($M663,{0;25;35;45;55})),"")</f>
        <v>46-55</v>
      </c>
      <c r="O663" s="2" t="s">
        <v>21</v>
      </c>
      <c r="P663" s="2" t="s">
        <v>22</v>
      </c>
      <c r="Q663" s="8">
        <v>105</v>
      </c>
      <c r="R663" s="14" t="str">
        <f>IFERROR(INDEX(btob,MATCH(Q663,atoa,0)),"")</f>
        <v>CHARGE CLIENTELE PART.1</v>
      </c>
    </row>
    <row r="664" spans="1:18" s="1" customFormat="1" ht="8.25">
      <c r="A664" s="2" t="s">
        <v>14</v>
      </c>
      <c r="B664" s="23" t="str">
        <f>IFERROR(INDEX(cl!B:B,MATCH(D664,cl!A:A,0)),"")</f>
        <v>PAR</v>
      </c>
      <c r="C664" s="2"/>
      <c r="D664" s="8">
        <v>513800</v>
      </c>
      <c r="E664" s="2" t="s">
        <v>1299</v>
      </c>
      <c r="F664" s="3">
        <v>1</v>
      </c>
      <c r="G664" s="3">
        <v>1</v>
      </c>
      <c r="H664" s="3">
        <v>1</v>
      </c>
      <c r="I664" s="3">
        <v>1</v>
      </c>
      <c r="J664" s="2"/>
      <c r="K664" s="2" t="s">
        <v>1300</v>
      </c>
      <c r="L664" s="4">
        <v>34745</v>
      </c>
      <c r="M664" s="7">
        <f t="shared" ca="1" si="10"/>
        <v>24.271232876712329</v>
      </c>
      <c r="N664" s="7" t="str">
        <f ca="1">IFERROR(INDEX({"18-25";"26-35";"36-45";"46-55";"55-65"},MATCH($M664,{0;25;35;45;55})),"")</f>
        <v>18-25</v>
      </c>
      <c r="O664" s="2" t="s">
        <v>21</v>
      </c>
      <c r="P664" s="2" t="s">
        <v>22</v>
      </c>
      <c r="Q664" s="8">
        <v>103</v>
      </c>
      <c r="R664" s="14" t="str">
        <f>IFERROR(INDEX(btob,MATCH(Q664,atoa,0)),"")</f>
        <v>CONSEILLER CLIENT. PART.</v>
      </c>
    </row>
    <row r="665" spans="1:18" s="1" customFormat="1" ht="8.25">
      <c r="A665" s="2" t="s">
        <v>14</v>
      </c>
      <c r="B665" s="23" t="str">
        <f>IFERROR(INDEX(cl!B:B,MATCH(D665,cl!A:A,0)),"")</f>
        <v>PAR</v>
      </c>
      <c r="C665" s="2"/>
      <c r="D665" s="8">
        <v>513800</v>
      </c>
      <c r="E665" s="2" t="s">
        <v>1301</v>
      </c>
      <c r="F665" s="3">
        <v>1</v>
      </c>
      <c r="G665" s="3">
        <v>1</v>
      </c>
      <c r="H665" s="3">
        <v>1</v>
      </c>
      <c r="I665" s="3">
        <v>1</v>
      </c>
      <c r="J665" s="2"/>
      <c r="K665" s="2" t="s">
        <v>1302</v>
      </c>
      <c r="L665" s="4">
        <v>34319</v>
      </c>
      <c r="M665" s="7">
        <f t="shared" ca="1" si="10"/>
        <v>25.438356164383563</v>
      </c>
      <c r="N665" s="7" t="str">
        <f ca="1">IFERROR(INDEX({"18-25";"26-35";"36-45";"46-55";"55-65"},MATCH($M665,{0;25;35;45;55})),"")</f>
        <v>26-35</v>
      </c>
      <c r="O665" s="2" t="s">
        <v>17</v>
      </c>
      <c r="P665" s="2" t="s">
        <v>22</v>
      </c>
      <c r="Q665" s="8">
        <v>103</v>
      </c>
      <c r="R665" s="14" t="str">
        <f>IFERROR(INDEX(btob,MATCH(Q665,atoa,0)),"")</f>
        <v>CONSEILLER CLIENT. PART.</v>
      </c>
    </row>
    <row r="666" spans="1:18" s="1" customFormat="1" ht="8.25">
      <c r="A666" s="2" t="s">
        <v>14</v>
      </c>
      <c r="B666" s="23" t="str">
        <f>IFERROR(INDEX(cl!B:B,MATCH(D666,cl!A:A,0)),"")</f>
        <v>PAR</v>
      </c>
      <c r="C666" s="2"/>
      <c r="D666" s="8">
        <v>513800</v>
      </c>
      <c r="E666" s="2" t="s">
        <v>1303</v>
      </c>
      <c r="F666" s="3">
        <v>1</v>
      </c>
      <c r="G666" s="3">
        <v>1</v>
      </c>
      <c r="H666" s="3">
        <v>1</v>
      </c>
      <c r="I666" s="3">
        <v>1</v>
      </c>
      <c r="J666" s="2"/>
      <c r="K666" s="2" t="s">
        <v>1304</v>
      </c>
      <c r="L666" s="4">
        <v>32670</v>
      </c>
      <c r="M666" s="7">
        <f t="shared" ca="1" si="10"/>
        <v>29.956164383561642</v>
      </c>
      <c r="N666" s="7" t="str">
        <f ca="1">IFERROR(INDEX({"18-25";"26-35";"36-45";"46-55";"55-65"},MATCH($M666,{0;25;35;45;55})),"")</f>
        <v>26-35</v>
      </c>
      <c r="O666" s="2" t="s">
        <v>21</v>
      </c>
      <c r="P666" s="2" t="s">
        <v>22</v>
      </c>
      <c r="Q666" s="8">
        <v>103</v>
      </c>
      <c r="R666" s="14" t="str">
        <f>IFERROR(INDEX(btob,MATCH(Q666,atoa,0)),"")</f>
        <v>CONSEILLER CLIENT. PART.</v>
      </c>
    </row>
    <row r="667" spans="1:18" s="1" customFormat="1" ht="8.25">
      <c r="A667" s="2" t="s">
        <v>14</v>
      </c>
      <c r="B667" s="23" t="str">
        <f>IFERROR(INDEX(cl!B:B,MATCH(D667,cl!A:A,0)),"")</f>
        <v>PAR</v>
      </c>
      <c r="C667" s="2"/>
      <c r="D667" s="8">
        <v>513800</v>
      </c>
      <c r="E667" s="2" t="s">
        <v>1305</v>
      </c>
      <c r="F667" s="3">
        <v>1</v>
      </c>
      <c r="G667" s="3">
        <v>1</v>
      </c>
      <c r="H667" s="3">
        <v>1</v>
      </c>
      <c r="I667" s="3">
        <v>1</v>
      </c>
      <c r="J667" s="2"/>
      <c r="K667" s="2" t="s">
        <v>1306</v>
      </c>
      <c r="L667" s="4">
        <v>29556</v>
      </c>
      <c r="M667" s="7">
        <f t="shared" ca="1" si="10"/>
        <v>38.487671232876714</v>
      </c>
      <c r="N667" s="7" t="str">
        <f ca="1">IFERROR(INDEX({"18-25";"26-35";"36-45";"46-55";"55-65"},MATCH($M667,{0;25;35;45;55})),"")</f>
        <v>36-45</v>
      </c>
      <c r="O667" s="2" t="s">
        <v>21</v>
      </c>
      <c r="P667" s="2" t="s">
        <v>1182</v>
      </c>
      <c r="Q667" s="8">
        <v>103</v>
      </c>
      <c r="R667" s="14" t="str">
        <f>IFERROR(INDEX(btob,MATCH(Q667,atoa,0)),"")</f>
        <v>CONSEILLER CLIENT. PART.</v>
      </c>
    </row>
    <row r="668" spans="1:18" s="1" customFormat="1" ht="8.25">
      <c r="A668" s="2" t="s">
        <v>14</v>
      </c>
      <c r="B668" s="23" t="str">
        <f>IFERROR(INDEX(cl!B:B,MATCH(D668,cl!A:A,0)),"")</f>
        <v>PAR</v>
      </c>
      <c r="C668" s="2"/>
      <c r="D668" s="8">
        <v>513800</v>
      </c>
      <c r="E668" s="2" t="s">
        <v>1307</v>
      </c>
      <c r="F668" s="3">
        <v>1</v>
      </c>
      <c r="G668" s="3">
        <v>1</v>
      </c>
      <c r="H668" s="3">
        <v>1</v>
      </c>
      <c r="I668" s="3">
        <v>1</v>
      </c>
      <c r="J668" s="2"/>
      <c r="K668" s="2" t="s">
        <v>1308</v>
      </c>
      <c r="L668" s="4">
        <v>33599</v>
      </c>
      <c r="M668" s="7">
        <f t="shared" ca="1" si="10"/>
        <v>27.410958904109588</v>
      </c>
      <c r="N668" s="7" t="str">
        <f ca="1">IFERROR(INDEX({"18-25";"26-35";"36-45";"46-55";"55-65"},MATCH($M668,{0;25;35;45;55})),"")</f>
        <v>26-35</v>
      </c>
      <c r="O668" s="2" t="s">
        <v>21</v>
      </c>
      <c r="P668" s="2" t="s">
        <v>1182</v>
      </c>
      <c r="Q668" s="8">
        <v>103</v>
      </c>
      <c r="R668" s="14" t="str">
        <f>IFERROR(INDEX(btob,MATCH(Q668,atoa,0)),"")</f>
        <v>CONSEILLER CLIENT. PART.</v>
      </c>
    </row>
    <row r="669" spans="1:18" s="1" customFormat="1" ht="8.25">
      <c r="A669" s="2" t="s">
        <v>14</v>
      </c>
      <c r="B669" s="23" t="str">
        <f>IFERROR(INDEX(cl!B:B,MATCH(D669,cl!A:A,0)),"")</f>
        <v>PAR</v>
      </c>
      <c r="C669" s="2"/>
      <c r="D669" s="8">
        <v>513800</v>
      </c>
      <c r="E669" s="2" t="s">
        <v>1309</v>
      </c>
      <c r="F669" s="3">
        <v>1</v>
      </c>
      <c r="G669" s="3">
        <v>1</v>
      </c>
      <c r="H669" s="3">
        <v>1</v>
      </c>
      <c r="I669" s="3">
        <v>1</v>
      </c>
      <c r="J669" s="2"/>
      <c r="K669" s="2" t="s">
        <v>1310</v>
      </c>
      <c r="L669" s="4">
        <v>30257</v>
      </c>
      <c r="M669" s="7">
        <f t="shared" ca="1" si="10"/>
        <v>36.56712328767123</v>
      </c>
      <c r="N669" s="7" t="str">
        <f ca="1">IFERROR(INDEX({"18-25";"26-35";"36-45";"46-55";"55-65"},MATCH($M669,{0;25;35;45;55})),"")</f>
        <v>36-45</v>
      </c>
      <c r="O669" s="2" t="s">
        <v>21</v>
      </c>
      <c r="P669" s="2" t="s">
        <v>22</v>
      </c>
      <c r="Q669" s="8">
        <v>103</v>
      </c>
      <c r="R669" s="14" t="str">
        <f>IFERROR(INDEX(btob,MATCH(Q669,atoa,0)),"")</f>
        <v>CONSEILLER CLIENT. PART.</v>
      </c>
    </row>
    <row r="670" spans="1:18" s="1" customFormat="1" ht="8.25">
      <c r="A670" s="2" t="s">
        <v>14</v>
      </c>
      <c r="B670" s="23" t="str">
        <f>IFERROR(INDEX(cl!B:B,MATCH(D670,cl!A:A,0)),"")</f>
        <v>PAR</v>
      </c>
      <c r="C670" s="2"/>
      <c r="D670" s="8">
        <v>513800</v>
      </c>
      <c r="E670" s="2" t="s">
        <v>1311</v>
      </c>
      <c r="F670" s="3">
        <v>1</v>
      </c>
      <c r="G670" s="3">
        <v>0</v>
      </c>
      <c r="H670" s="3"/>
      <c r="I670" s="3"/>
      <c r="J670" s="2" t="s">
        <v>105</v>
      </c>
      <c r="K670" s="2"/>
      <c r="L670" s="4"/>
      <c r="M670" s="7" t="str">
        <f t="shared" si="10"/>
        <v/>
      </c>
      <c r="N670" s="7" t="str">
        <f>IFERROR(INDEX({"18-25";"26-35";"36-45";"46-55";"55-65"},MATCH($M670,{0;25;35;45;55})),"")</f>
        <v/>
      </c>
      <c r="O670" s="2"/>
      <c r="P670" s="2"/>
      <c r="Q670" s="12"/>
      <c r="R670" s="14" t="str">
        <f>IFERROR(INDEX(btob,MATCH(Q670,atoa,0)),"")</f>
        <v/>
      </c>
    </row>
    <row r="671" spans="1:18" s="1" customFormat="1" ht="8.25">
      <c r="A671" s="2" t="s">
        <v>14</v>
      </c>
      <c r="B671" s="23" t="str">
        <f>IFERROR(INDEX(cl!B:B,MATCH(D671,cl!A:A,0)),"")</f>
        <v>PAR</v>
      </c>
      <c r="C671" s="2"/>
      <c r="D671" s="8">
        <v>513800</v>
      </c>
      <c r="E671" s="2" t="s">
        <v>1312</v>
      </c>
      <c r="F671" s="3">
        <v>1</v>
      </c>
      <c r="G671" s="3">
        <v>1</v>
      </c>
      <c r="H671" s="3">
        <v>1</v>
      </c>
      <c r="I671" s="3">
        <v>1</v>
      </c>
      <c r="J671" s="2"/>
      <c r="K671" s="2" t="s">
        <v>1313</v>
      </c>
      <c r="L671" s="4">
        <v>28546</v>
      </c>
      <c r="M671" s="7">
        <f t="shared" ca="1" si="10"/>
        <v>41.254794520547946</v>
      </c>
      <c r="N671" s="7" t="str">
        <f ca="1">IFERROR(INDEX({"18-25";"26-35";"36-45";"46-55";"55-65"},MATCH($M671,{0;25;35;45;55})),"")</f>
        <v>36-45</v>
      </c>
      <c r="O671" s="2" t="s">
        <v>21</v>
      </c>
      <c r="P671" s="2" t="s">
        <v>18</v>
      </c>
      <c r="Q671" s="8">
        <v>503</v>
      </c>
      <c r="R671" s="14" t="str">
        <f>IFERROR(INDEX(btob,MATCH(Q671,atoa,0)),"")</f>
        <v>RESP. COORDINATION 2</v>
      </c>
    </row>
    <row r="672" spans="1:18" s="1" customFormat="1" ht="8.25">
      <c r="A672" s="2" t="s">
        <v>14</v>
      </c>
      <c r="B672" s="23" t="str">
        <f>IFERROR(INDEX(cl!B:B,MATCH(D672,cl!A:A,0)),"")</f>
        <v>PAR</v>
      </c>
      <c r="C672" s="2"/>
      <c r="D672" s="8">
        <v>513800</v>
      </c>
      <c r="E672" s="2" t="s">
        <v>1314</v>
      </c>
      <c r="F672" s="3">
        <v>1</v>
      </c>
      <c r="G672" s="3">
        <v>1</v>
      </c>
      <c r="H672" s="3">
        <v>1</v>
      </c>
      <c r="I672" s="3">
        <v>1</v>
      </c>
      <c r="J672" s="2"/>
      <c r="K672" s="2" t="s">
        <v>1315</v>
      </c>
      <c r="L672" s="4">
        <v>34678</v>
      </c>
      <c r="M672" s="7">
        <f t="shared" ca="1" si="10"/>
        <v>24.454794520547946</v>
      </c>
      <c r="N672" s="7" t="str">
        <f ca="1">IFERROR(INDEX({"18-25";"26-35";"36-45";"46-55";"55-65"},MATCH($M672,{0;25;35;45;55})),"")</f>
        <v>18-25</v>
      </c>
      <c r="O672" s="2" t="s">
        <v>21</v>
      </c>
      <c r="P672" s="2" t="s">
        <v>22</v>
      </c>
      <c r="Q672" s="8">
        <v>103</v>
      </c>
      <c r="R672" s="14" t="str">
        <f>IFERROR(INDEX(btob,MATCH(Q672,atoa,0)),"")</f>
        <v>CONSEILLER CLIENT. PART.</v>
      </c>
    </row>
    <row r="673" spans="1:18" s="1" customFormat="1" ht="8.25">
      <c r="A673" s="2" t="s">
        <v>14</v>
      </c>
      <c r="B673" s="23" t="str">
        <f>IFERROR(INDEX(cl!B:B,MATCH(D673,cl!A:A,0)),"")</f>
        <v>PAR</v>
      </c>
      <c r="C673" s="2"/>
      <c r="D673" s="8">
        <v>513800</v>
      </c>
      <c r="E673" s="2" t="s">
        <v>1316</v>
      </c>
      <c r="F673" s="3">
        <v>0</v>
      </c>
      <c r="G673" s="3">
        <v>1</v>
      </c>
      <c r="H673" s="3">
        <v>1</v>
      </c>
      <c r="I673" s="3">
        <v>1</v>
      </c>
      <c r="J673" s="2" t="s">
        <v>272</v>
      </c>
      <c r="K673" s="2" t="s">
        <v>1317</v>
      </c>
      <c r="L673" s="4">
        <v>21969</v>
      </c>
      <c r="M673" s="7">
        <f t="shared" ca="1" si="10"/>
        <v>59.273972602739725</v>
      </c>
      <c r="N673" s="7" t="str">
        <f ca="1">IFERROR(INDEX({"18-25";"26-35";"36-45";"46-55";"55-65"},MATCH($M673,{0;25;35;45;55})),"")</f>
        <v>55-65</v>
      </c>
      <c r="O673" s="2" t="s">
        <v>17</v>
      </c>
      <c r="P673" s="2" t="s">
        <v>22</v>
      </c>
      <c r="Q673" s="8">
        <v>145</v>
      </c>
      <c r="R673" s="14" t="str">
        <f>IFERROR(INDEX(btob,MATCH(Q673,atoa,0)),"")</f>
        <v>CONSEILLER D'ACCUEIL</v>
      </c>
    </row>
    <row r="674" spans="1:18" s="1" customFormat="1" ht="8.25">
      <c r="A674" s="2" t="s">
        <v>14</v>
      </c>
      <c r="B674" s="23" t="str">
        <f>IFERROR(INDEX(cl!B:B,MATCH(D674,cl!A:A,0)),"")</f>
        <v>DRH</v>
      </c>
      <c r="C674" s="2"/>
      <c r="D674" s="8">
        <v>514200</v>
      </c>
      <c r="E674" s="2" t="s">
        <v>1318</v>
      </c>
      <c r="F674" s="3">
        <v>1</v>
      </c>
      <c r="G674" s="3">
        <v>1</v>
      </c>
      <c r="H674" s="3">
        <v>1</v>
      </c>
      <c r="I674" s="3">
        <v>1</v>
      </c>
      <c r="J674" s="2"/>
      <c r="K674" s="2" t="s">
        <v>1319</v>
      </c>
      <c r="L674" s="4">
        <v>20877</v>
      </c>
      <c r="M674" s="7">
        <f t="shared" ca="1" si="10"/>
        <v>62.265753424657532</v>
      </c>
      <c r="N674" s="7" t="str">
        <f ca="1">IFERROR(INDEX({"18-25";"26-35";"36-45";"46-55";"55-65"},MATCH($M674,{0;25;35;45;55})),"")</f>
        <v>55-65</v>
      </c>
      <c r="O674" s="2" t="s">
        <v>17</v>
      </c>
      <c r="P674" s="2" t="s">
        <v>18</v>
      </c>
      <c r="Q674" s="8">
        <v>165</v>
      </c>
      <c r="R674" s="14" t="str">
        <f>IFERROR(INDEX(btob,MATCH(Q674,atoa,0)),"")</f>
        <v>CHARGE CLIENTELE PART.2</v>
      </c>
    </row>
    <row r="675" spans="1:18" s="1" customFormat="1" ht="8.25">
      <c r="A675" s="2" t="s">
        <v>14</v>
      </c>
      <c r="B675" s="23" t="str">
        <f>IFERROR(INDEX(cl!B:B,MATCH(D675,cl!A:A,0)),"")</f>
        <v>DRH</v>
      </c>
      <c r="C675" s="2"/>
      <c r="D675" s="8">
        <v>514200</v>
      </c>
      <c r="E675" s="2" t="s">
        <v>1320</v>
      </c>
      <c r="F675" s="3">
        <v>1</v>
      </c>
      <c r="G675" s="3">
        <v>0</v>
      </c>
      <c r="H675" s="3"/>
      <c r="I675" s="3"/>
      <c r="J675" s="2" t="s">
        <v>105</v>
      </c>
      <c r="K675" s="2"/>
      <c r="L675" s="4"/>
      <c r="M675" s="7" t="str">
        <f t="shared" si="10"/>
        <v/>
      </c>
      <c r="N675" s="7" t="str">
        <f>IFERROR(INDEX({"18-25";"26-35";"36-45";"46-55";"55-65"},MATCH($M675,{0;25;35;45;55})),"")</f>
        <v/>
      </c>
      <c r="O675" s="2"/>
      <c r="P675" s="2"/>
      <c r="Q675" s="12"/>
      <c r="R675" s="14" t="str">
        <f>IFERROR(INDEX(btob,MATCH(Q675,atoa,0)),"")</f>
        <v/>
      </c>
    </row>
    <row r="676" spans="1:18" s="1" customFormat="1" ht="8.25">
      <c r="A676" s="2" t="s">
        <v>14</v>
      </c>
      <c r="B676" s="23" t="str">
        <f>IFERROR(INDEX(cl!B:B,MATCH(D676,cl!A:A,0)),"")</f>
        <v>DRH</v>
      </c>
      <c r="C676" s="2"/>
      <c r="D676" s="8">
        <v>514200</v>
      </c>
      <c r="E676" s="2" t="s">
        <v>1321</v>
      </c>
      <c r="F676" s="3">
        <v>1</v>
      </c>
      <c r="G676" s="3">
        <v>1</v>
      </c>
      <c r="H676" s="3">
        <v>1</v>
      </c>
      <c r="I676" s="3">
        <v>1</v>
      </c>
      <c r="J676" s="2"/>
      <c r="K676" s="2" t="s">
        <v>1322</v>
      </c>
      <c r="L676" s="4">
        <v>23983</v>
      </c>
      <c r="M676" s="7">
        <f t="shared" ca="1" si="10"/>
        <v>53.756164383561647</v>
      </c>
      <c r="N676" s="7" t="str">
        <f ca="1">IFERROR(INDEX({"18-25";"26-35";"36-45";"46-55";"55-65"},MATCH($M676,{0;25;35;45;55})),"")</f>
        <v>46-55</v>
      </c>
      <c r="O676" s="2" t="s">
        <v>21</v>
      </c>
      <c r="P676" s="2" t="s">
        <v>22</v>
      </c>
      <c r="Q676" s="8">
        <v>103</v>
      </c>
      <c r="R676" s="14" t="str">
        <f>IFERROR(INDEX(btob,MATCH(Q676,atoa,0)),"")</f>
        <v>CONSEILLER CLIENT. PART.</v>
      </c>
    </row>
    <row r="677" spans="1:18" s="1" customFormat="1" ht="8.25">
      <c r="A677" s="2" t="s">
        <v>14</v>
      </c>
      <c r="B677" s="23" t="str">
        <f>IFERROR(INDEX(cl!B:B,MATCH(D677,cl!A:A,0)),"")</f>
        <v>DRH</v>
      </c>
      <c r="C677" s="2"/>
      <c r="D677" s="8">
        <v>514200</v>
      </c>
      <c r="E677" s="2" t="s">
        <v>1323</v>
      </c>
      <c r="F677" s="3">
        <v>1</v>
      </c>
      <c r="G677" s="3">
        <v>1</v>
      </c>
      <c r="H677" s="3">
        <v>1</v>
      </c>
      <c r="I677" s="3">
        <v>1</v>
      </c>
      <c r="J677" s="2"/>
      <c r="K677" s="2" t="s">
        <v>1324</v>
      </c>
      <c r="L677" s="4">
        <v>24924</v>
      </c>
      <c r="M677" s="7">
        <f t="shared" ca="1" si="10"/>
        <v>51.178082191780824</v>
      </c>
      <c r="N677" s="7" t="str">
        <f ca="1">IFERROR(INDEX({"18-25";"26-35";"36-45";"46-55";"55-65"},MATCH($M677,{0;25;35;45;55})),"")</f>
        <v>46-55</v>
      </c>
      <c r="O677" s="2" t="s">
        <v>17</v>
      </c>
      <c r="P677" s="2" t="s">
        <v>18</v>
      </c>
      <c r="Q677" s="8">
        <v>180</v>
      </c>
      <c r="R677" s="14" t="str">
        <f>IFERROR(INDEX(btob,MATCH(Q677,atoa,0)),"")</f>
        <v>RESP.CLIENTELE PART.</v>
      </c>
    </row>
    <row r="678" spans="1:18" s="1" customFormat="1" ht="8.25">
      <c r="A678" s="2" t="s">
        <v>14</v>
      </c>
      <c r="B678" s="23" t="str">
        <f>IFERROR(INDEX(cl!B:B,MATCH(D678,cl!A:A,0)),"")</f>
        <v>DRH</v>
      </c>
      <c r="C678" s="2"/>
      <c r="D678" s="8">
        <v>514200</v>
      </c>
      <c r="E678" s="2" t="s">
        <v>1325</v>
      </c>
      <c r="F678" s="3">
        <v>1</v>
      </c>
      <c r="G678" s="3">
        <v>1</v>
      </c>
      <c r="H678" s="3">
        <v>1</v>
      </c>
      <c r="I678" s="3">
        <v>1</v>
      </c>
      <c r="J678" s="2"/>
      <c r="K678" s="2" t="s">
        <v>1326</v>
      </c>
      <c r="L678" s="4">
        <v>29529</v>
      </c>
      <c r="M678" s="7">
        <f t="shared" ca="1" si="10"/>
        <v>38.561643835616437</v>
      </c>
      <c r="N678" s="7" t="str">
        <f ca="1">IFERROR(INDEX({"18-25";"26-35";"36-45";"46-55";"55-65"},MATCH($M678,{0;25;35;45;55})),"")</f>
        <v>36-45</v>
      </c>
      <c r="O678" s="2" t="s">
        <v>17</v>
      </c>
      <c r="P678" s="2" t="s">
        <v>22</v>
      </c>
      <c r="Q678" s="8">
        <v>165</v>
      </c>
      <c r="R678" s="14" t="str">
        <f>IFERROR(INDEX(btob,MATCH(Q678,atoa,0)),"")</f>
        <v>CHARGE CLIENTELE PART.2</v>
      </c>
    </row>
    <row r="679" spans="1:18" s="1" customFormat="1" ht="8.25">
      <c r="A679" s="2" t="s">
        <v>14</v>
      </c>
      <c r="B679" s="23" t="str">
        <f>IFERROR(INDEX(cl!B:B,MATCH(D679,cl!A:A,0)),"")</f>
        <v>DRH</v>
      </c>
      <c r="C679" s="2"/>
      <c r="D679" s="8">
        <v>514200</v>
      </c>
      <c r="E679" s="2" t="s">
        <v>1327</v>
      </c>
      <c r="F679" s="3">
        <v>1</v>
      </c>
      <c r="G679" s="3">
        <v>1</v>
      </c>
      <c r="H679" s="3">
        <v>1</v>
      </c>
      <c r="I679" s="3">
        <v>1</v>
      </c>
      <c r="J679" s="2"/>
      <c r="K679" s="2" t="s">
        <v>1328</v>
      </c>
      <c r="L679" s="4">
        <v>22078</v>
      </c>
      <c r="M679" s="7">
        <f t="shared" ca="1" si="10"/>
        <v>58.975342465753428</v>
      </c>
      <c r="N679" s="7" t="str">
        <f ca="1">IFERROR(INDEX({"18-25";"26-35";"36-45";"46-55";"55-65"},MATCH($M679,{0;25;35;45;55})),"")</f>
        <v>55-65</v>
      </c>
      <c r="O679" s="2" t="s">
        <v>17</v>
      </c>
      <c r="P679" s="2" t="s">
        <v>18</v>
      </c>
      <c r="Q679" s="8">
        <v>175</v>
      </c>
      <c r="R679" s="14" t="str">
        <f>IFERROR(INDEX(btob,MATCH(Q679,atoa,0)),"")</f>
        <v>RESP.CLIENTELE PROF.1</v>
      </c>
    </row>
    <row r="680" spans="1:18" s="1" customFormat="1" ht="8.25">
      <c r="A680" s="2" t="s">
        <v>14</v>
      </c>
      <c r="B680" s="23" t="str">
        <f>IFERROR(INDEX(cl!B:B,MATCH(D680,cl!A:A,0)),"")</f>
        <v>DRH</v>
      </c>
      <c r="C680" s="2"/>
      <c r="D680" s="8">
        <v>514200</v>
      </c>
      <c r="E680" s="2" t="s">
        <v>1329</v>
      </c>
      <c r="F680" s="3">
        <v>1</v>
      </c>
      <c r="G680" s="3">
        <v>1</v>
      </c>
      <c r="H680" s="3">
        <v>1</v>
      </c>
      <c r="I680" s="3">
        <v>1</v>
      </c>
      <c r="J680" s="2"/>
      <c r="K680" s="2" t="s">
        <v>1330</v>
      </c>
      <c r="L680" s="4">
        <v>27472</v>
      </c>
      <c r="M680" s="7">
        <f t="shared" ca="1" si="10"/>
        <v>44.197260273972603</v>
      </c>
      <c r="N680" s="7" t="str">
        <f ca="1">IFERROR(INDEX({"18-25";"26-35";"36-45";"46-55";"55-65"},MATCH($M680,{0;25;35;45;55})),"")</f>
        <v>36-45</v>
      </c>
      <c r="O680" s="2" t="s">
        <v>21</v>
      </c>
      <c r="P680" s="2" t="s">
        <v>22</v>
      </c>
      <c r="Q680" s="8">
        <v>165</v>
      </c>
      <c r="R680" s="14" t="str">
        <f>IFERROR(INDEX(btob,MATCH(Q680,atoa,0)),"")</f>
        <v>CHARGE CLIENTELE PART.2</v>
      </c>
    </row>
    <row r="681" spans="1:18" s="1" customFormat="1" ht="8.25">
      <c r="A681" s="2" t="s">
        <v>14</v>
      </c>
      <c r="B681" s="23" t="str">
        <f>IFERROR(INDEX(cl!B:B,MATCH(D681,cl!A:A,0)),"")</f>
        <v>BRD</v>
      </c>
      <c r="C681" s="2"/>
      <c r="D681" s="8">
        <v>514700</v>
      </c>
      <c r="E681" s="2" t="s">
        <v>1331</v>
      </c>
      <c r="F681" s="3">
        <v>1</v>
      </c>
      <c r="G681" s="3">
        <v>1</v>
      </c>
      <c r="H681" s="3">
        <v>1</v>
      </c>
      <c r="I681" s="3">
        <v>1</v>
      </c>
      <c r="J681" s="2"/>
      <c r="K681" s="2" t="s">
        <v>1332</v>
      </c>
      <c r="L681" s="4">
        <v>31478</v>
      </c>
      <c r="M681" s="7">
        <f t="shared" ca="1" si="10"/>
        <v>33.221917808219175</v>
      </c>
      <c r="N681" s="7" t="str">
        <f ca="1">IFERROR(INDEX({"18-25";"26-35";"36-45";"46-55";"55-65"},MATCH($M681,{0;25;35;45;55})),"")</f>
        <v>26-35</v>
      </c>
      <c r="O681" s="2" t="s">
        <v>17</v>
      </c>
      <c r="P681" s="2" t="s">
        <v>18</v>
      </c>
      <c r="Q681" s="8">
        <v>170</v>
      </c>
      <c r="R681" s="14" t="str">
        <f>IFERROR(INDEX(btob,MATCH(Q681,atoa,0)),"")</f>
        <v>CHARGE CLIENTELE PROF.</v>
      </c>
    </row>
    <row r="682" spans="1:18" s="1" customFormat="1" ht="8.25">
      <c r="A682" s="2" t="s">
        <v>14</v>
      </c>
      <c r="B682" s="23" t="str">
        <f>IFERROR(INDEX(cl!B:B,MATCH(D682,cl!A:A,0)),"")</f>
        <v>BRD</v>
      </c>
      <c r="C682" s="2"/>
      <c r="D682" s="8">
        <v>514700</v>
      </c>
      <c r="E682" s="2" t="s">
        <v>1333</v>
      </c>
      <c r="F682" s="3">
        <v>1</v>
      </c>
      <c r="G682" s="3">
        <v>1</v>
      </c>
      <c r="H682" s="3">
        <v>1</v>
      </c>
      <c r="I682" s="3">
        <v>1</v>
      </c>
      <c r="J682" s="2"/>
      <c r="K682" s="2" t="s">
        <v>1334</v>
      </c>
      <c r="L682" s="4">
        <v>29556</v>
      </c>
      <c r="M682" s="7">
        <f t="shared" ca="1" si="10"/>
        <v>38.487671232876714</v>
      </c>
      <c r="N682" s="7" t="str">
        <f ca="1">IFERROR(INDEX({"18-25";"26-35";"36-45";"46-55";"55-65"},MATCH($M682,{0;25;35;45;55})),"")</f>
        <v>36-45</v>
      </c>
      <c r="O682" s="2" t="s">
        <v>17</v>
      </c>
      <c r="P682" s="2" t="s">
        <v>18</v>
      </c>
      <c r="Q682" s="8">
        <v>165</v>
      </c>
      <c r="R682" s="14" t="str">
        <f>IFERROR(INDEX(btob,MATCH(Q682,atoa,0)),"")</f>
        <v>CHARGE CLIENTELE PART.2</v>
      </c>
    </row>
    <row r="683" spans="1:18" s="1" customFormat="1" ht="8.25">
      <c r="A683" s="2" t="s">
        <v>14</v>
      </c>
      <c r="B683" s="23" t="str">
        <f>IFERROR(INDEX(cl!B:B,MATCH(D683,cl!A:A,0)),"")</f>
        <v>BRD</v>
      </c>
      <c r="C683" s="2"/>
      <c r="D683" s="8">
        <v>514700</v>
      </c>
      <c r="E683" s="2" t="s">
        <v>1335</v>
      </c>
      <c r="F683" s="3">
        <v>1</v>
      </c>
      <c r="G683" s="3">
        <v>1</v>
      </c>
      <c r="H683" s="3">
        <v>1</v>
      </c>
      <c r="I683" s="3">
        <v>1</v>
      </c>
      <c r="J683" s="2"/>
      <c r="K683" s="2" t="s">
        <v>1336</v>
      </c>
      <c r="L683" s="4">
        <v>27429</v>
      </c>
      <c r="M683" s="7">
        <f t="shared" ca="1" si="10"/>
        <v>44.315068493150683</v>
      </c>
      <c r="N683" s="7" t="str">
        <f ca="1">IFERROR(INDEX({"18-25";"26-35";"36-45";"46-55";"55-65"},MATCH($M683,{0;25;35;45;55})),"")</f>
        <v>36-45</v>
      </c>
      <c r="O683" s="2" t="s">
        <v>21</v>
      </c>
      <c r="P683" s="2" t="s">
        <v>18</v>
      </c>
      <c r="Q683" s="8">
        <v>170</v>
      </c>
      <c r="R683" s="14" t="str">
        <f>IFERROR(INDEX(btob,MATCH(Q683,atoa,0)),"")</f>
        <v>CHARGE CLIENTELE PROF.</v>
      </c>
    </row>
    <row r="684" spans="1:18" s="1" customFormat="1" ht="8.25">
      <c r="A684" s="2" t="s">
        <v>14</v>
      </c>
      <c r="B684" s="23" t="str">
        <f>IFERROR(INDEX(cl!B:B,MATCH(D684,cl!A:A,0)),"")</f>
        <v>BRD</v>
      </c>
      <c r="C684" s="2"/>
      <c r="D684" s="8">
        <v>514700</v>
      </c>
      <c r="E684" s="2" t="s">
        <v>1337</v>
      </c>
      <c r="F684" s="3">
        <v>1</v>
      </c>
      <c r="G684" s="3">
        <v>1</v>
      </c>
      <c r="H684" s="3">
        <v>1</v>
      </c>
      <c r="I684" s="3">
        <v>1</v>
      </c>
      <c r="J684" s="2"/>
      <c r="K684" s="2" t="s">
        <v>1338</v>
      </c>
      <c r="L684" s="4">
        <v>31946</v>
      </c>
      <c r="M684" s="7">
        <f t="shared" ca="1" si="10"/>
        <v>31.93972602739726</v>
      </c>
      <c r="N684" s="7" t="str">
        <f ca="1">IFERROR(INDEX({"18-25";"26-35";"36-45";"46-55";"55-65"},MATCH($M684,{0;25;35;45;55})),"")</f>
        <v>26-35</v>
      </c>
      <c r="O684" s="2" t="s">
        <v>21</v>
      </c>
      <c r="P684" s="2" t="s">
        <v>22</v>
      </c>
      <c r="Q684" s="8">
        <v>170</v>
      </c>
      <c r="R684" s="14" t="str">
        <f>IFERROR(INDEX(btob,MATCH(Q684,atoa,0)),"")</f>
        <v>CHARGE CLIENTELE PROF.</v>
      </c>
    </row>
    <row r="685" spans="1:18" s="1" customFormat="1" ht="8.25">
      <c r="A685" s="2" t="s">
        <v>14</v>
      </c>
      <c r="B685" s="23" t="str">
        <f>IFERROR(INDEX(cl!B:B,MATCH(D685,cl!A:A,0)),"")</f>
        <v>BRD</v>
      </c>
      <c r="C685" s="2"/>
      <c r="D685" s="8">
        <v>514700</v>
      </c>
      <c r="E685" s="2" t="s">
        <v>1339</v>
      </c>
      <c r="F685" s="3">
        <v>1</v>
      </c>
      <c r="G685" s="3">
        <v>1</v>
      </c>
      <c r="H685" s="3">
        <v>1</v>
      </c>
      <c r="I685" s="3">
        <v>1</v>
      </c>
      <c r="J685" s="2"/>
      <c r="K685" s="2" t="s">
        <v>1340</v>
      </c>
      <c r="L685" s="4">
        <v>27555</v>
      </c>
      <c r="M685" s="7">
        <f t="shared" ca="1" si="10"/>
        <v>43.969863013698628</v>
      </c>
      <c r="N685" s="7" t="str">
        <f ca="1">IFERROR(INDEX({"18-25";"26-35";"36-45";"46-55";"55-65"},MATCH($M685,{0;25;35;45;55})),"")</f>
        <v>36-45</v>
      </c>
      <c r="O685" s="2" t="s">
        <v>21</v>
      </c>
      <c r="P685" s="2" t="s">
        <v>18</v>
      </c>
      <c r="Q685" s="8">
        <v>165</v>
      </c>
      <c r="R685" s="14" t="str">
        <f>IFERROR(INDEX(btob,MATCH(Q685,atoa,0)),"")</f>
        <v>CHARGE CLIENTELE PART.2</v>
      </c>
    </row>
    <row r="686" spans="1:18" s="1" customFormat="1" ht="8.25">
      <c r="A686" s="2" t="s">
        <v>14</v>
      </c>
      <c r="B686" s="23" t="str">
        <f>IFERROR(INDEX(cl!B:B,MATCH(D686,cl!A:A,0)),"")</f>
        <v>BRD</v>
      </c>
      <c r="C686" s="2"/>
      <c r="D686" s="8">
        <v>514700</v>
      </c>
      <c r="E686" s="2" t="s">
        <v>1341</v>
      </c>
      <c r="F686" s="3">
        <v>1</v>
      </c>
      <c r="G686" s="3">
        <v>1</v>
      </c>
      <c r="H686" s="3">
        <v>1</v>
      </c>
      <c r="I686" s="3">
        <v>1</v>
      </c>
      <c r="J686" s="2"/>
      <c r="K686" s="2" t="s">
        <v>1342</v>
      </c>
      <c r="L686" s="4">
        <v>26527</v>
      </c>
      <c r="M686" s="7">
        <f t="shared" ca="1" si="10"/>
        <v>46.786301369863011</v>
      </c>
      <c r="N686" s="7" t="str">
        <f ca="1">IFERROR(INDEX({"18-25";"26-35";"36-45";"46-55";"55-65"},MATCH($M686,{0;25;35;45;55})),"")</f>
        <v>46-55</v>
      </c>
      <c r="O686" s="2" t="s">
        <v>17</v>
      </c>
      <c r="P686" s="2" t="s">
        <v>18</v>
      </c>
      <c r="Q686" s="8">
        <v>176</v>
      </c>
      <c r="R686" s="14" t="str">
        <f>IFERROR(INDEX(btob,MATCH(Q686,atoa,0)),"")</f>
        <v>RESP.CLIENTELE PROF.2</v>
      </c>
    </row>
    <row r="687" spans="1:18" s="1" customFormat="1" ht="8.25">
      <c r="A687" s="2" t="s">
        <v>14</v>
      </c>
      <c r="B687" s="23" t="str">
        <f>IFERROR(INDEX(cl!B:B,MATCH(D687,cl!A:A,0)),"")</f>
        <v>BRD</v>
      </c>
      <c r="C687" s="2"/>
      <c r="D687" s="8">
        <v>514700</v>
      </c>
      <c r="E687" s="2" t="s">
        <v>1343</v>
      </c>
      <c r="F687" s="3">
        <v>1</v>
      </c>
      <c r="G687" s="3">
        <v>1</v>
      </c>
      <c r="H687" s="3">
        <v>1</v>
      </c>
      <c r="I687" s="3">
        <v>1</v>
      </c>
      <c r="J687" s="2"/>
      <c r="K687" s="2" t="s">
        <v>1344</v>
      </c>
      <c r="L687" s="4">
        <v>32722</v>
      </c>
      <c r="M687" s="7">
        <f t="shared" ca="1" si="10"/>
        <v>29.813698630136987</v>
      </c>
      <c r="N687" s="7" t="str">
        <f ca="1">IFERROR(INDEX({"18-25";"26-35";"36-45";"46-55";"55-65"},MATCH($M687,{0;25;35;45;55})),"")</f>
        <v>26-35</v>
      </c>
      <c r="O687" s="2" t="s">
        <v>21</v>
      </c>
      <c r="P687" s="2" t="s">
        <v>22</v>
      </c>
      <c r="Q687" s="8">
        <v>170</v>
      </c>
      <c r="R687" s="14" t="str">
        <f>IFERROR(INDEX(btob,MATCH(Q687,atoa,0)),"")</f>
        <v>CHARGE CLIENTELE PROF.</v>
      </c>
    </row>
    <row r="688" spans="1:18" s="1" customFormat="1" ht="8.25">
      <c r="A688" s="2" t="s">
        <v>14</v>
      </c>
      <c r="B688" s="23" t="str">
        <f>IFERROR(INDEX(cl!B:B,MATCH(D688,cl!A:A,0)),"")</f>
        <v>BRD</v>
      </c>
      <c r="C688" s="2"/>
      <c r="D688" s="8">
        <v>514700</v>
      </c>
      <c r="E688" s="2" t="s">
        <v>1345</v>
      </c>
      <c r="F688" s="3">
        <v>1</v>
      </c>
      <c r="G688" s="3">
        <v>1</v>
      </c>
      <c r="H688" s="3">
        <v>0.89290000000000003</v>
      </c>
      <c r="I688" s="3">
        <v>0.89290000000000003</v>
      </c>
      <c r="J688" s="2" t="s">
        <v>42</v>
      </c>
      <c r="K688" s="2" t="s">
        <v>1346</v>
      </c>
      <c r="L688" s="4">
        <v>31266</v>
      </c>
      <c r="M688" s="7">
        <f t="shared" ca="1" si="10"/>
        <v>33.802739726027397</v>
      </c>
      <c r="N688" s="7" t="str">
        <f ca="1">IFERROR(INDEX({"18-25";"26-35";"36-45";"46-55";"55-65"},MATCH($M688,{0;25;35;45;55})),"")</f>
        <v>26-35</v>
      </c>
      <c r="O688" s="2" t="s">
        <v>21</v>
      </c>
      <c r="P688" s="2" t="s">
        <v>22</v>
      </c>
      <c r="Q688" s="8">
        <v>170</v>
      </c>
      <c r="R688" s="14" t="str">
        <f>IFERROR(INDEX(btob,MATCH(Q688,atoa,0)),"")</f>
        <v>CHARGE CLIENTELE PROF.</v>
      </c>
    </row>
    <row r="689" spans="1:18" s="1" customFormat="1" ht="8.25">
      <c r="A689" s="2" t="s">
        <v>14</v>
      </c>
      <c r="B689" s="23" t="str">
        <f>IFERROR(INDEX(cl!B:B,MATCH(D689,cl!A:A,0)),"")</f>
        <v>BRD</v>
      </c>
      <c r="C689" s="2"/>
      <c r="D689" s="8">
        <v>514700</v>
      </c>
      <c r="E689" s="2" t="s">
        <v>1347</v>
      </c>
      <c r="F689" s="3">
        <v>1</v>
      </c>
      <c r="G689" s="3">
        <v>1</v>
      </c>
      <c r="H689" s="3">
        <v>1</v>
      </c>
      <c r="I689" s="3">
        <v>1</v>
      </c>
      <c r="J689" s="2"/>
      <c r="K689" s="2" t="s">
        <v>1348</v>
      </c>
      <c r="L689" s="4">
        <v>31223</v>
      </c>
      <c r="M689" s="7">
        <f t="shared" ca="1" si="10"/>
        <v>33.920547945205477</v>
      </c>
      <c r="N689" s="7" t="str">
        <f ca="1">IFERROR(INDEX({"18-25";"26-35";"36-45";"46-55";"55-65"},MATCH($M689,{0;25;35;45;55})),"")</f>
        <v>26-35</v>
      </c>
      <c r="O689" s="2" t="s">
        <v>17</v>
      </c>
      <c r="P689" s="2" t="s">
        <v>22</v>
      </c>
      <c r="Q689" s="8">
        <v>170</v>
      </c>
      <c r="R689" s="14" t="str">
        <f>IFERROR(INDEX(btob,MATCH(Q689,atoa,0)),"")</f>
        <v>CHARGE CLIENTELE PROF.</v>
      </c>
    </row>
    <row r="690" spans="1:18" s="1" customFormat="1" ht="8.25">
      <c r="A690" s="2" t="s">
        <v>14</v>
      </c>
      <c r="B690" s="23" t="str">
        <f>IFERROR(INDEX(cl!B:B,MATCH(D690,cl!A:A,0)),"")</f>
        <v>BRD</v>
      </c>
      <c r="C690" s="2"/>
      <c r="D690" s="8">
        <v>514700</v>
      </c>
      <c r="E690" s="2" t="s">
        <v>1349</v>
      </c>
      <c r="F690" s="3">
        <v>1</v>
      </c>
      <c r="G690" s="3">
        <v>1</v>
      </c>
      <c r="H690" s="3">
        <v>1</v>
      </c>
      <c r="I690" s="3">
        <v>1</v>
      </c>
      <c r="J690" s="2"/>
      <c r="K690" s="2" t="s">
        <v>1350</v>
      </c>
      <c r="L690" s="4">
        <v>22865</v>
      </c>
      <c r="M690" s="7">
        <f t="shared" ca="1" si="10"/>
        <v>56.819178082191783</v>
      </c>
      <c r="N690" s="7" t="str">
        <f ca="1">IFERROR(INDEX({"18-25";"26-35";"36-45";"46-55";"55-65"},MATCH($M690,{0;25;35;45;55})),"")</f>
        <v>55-65</v>
      </c>
      <c r="O690" s="2" t="s">
        <v>17</v>
      </c>
      <c r="P690" s="2" t="s">
        <v>18</v>
      </c>
      <c r="Q690" s="8">
        <v>180</v>
      </c>
      <c r="R690" s="14" t="str">
        <f>IFERROR(INDEX(btob,MATCH(Q690,atoa,0)),"")</f>
        <v>RESP.CLIENTELE PART.</v>
      </c>
    </row>
    <row r="691" spans="1:18" s="1" customFormat="1" ht="8.25">
      <c r="A691" s="2" t="s">
        <v>14</v>
      </c>
      <c r="B691" s="23" t="str">
        <f>IFERROR(INDEX(cl!B:B,MATCH(D691,cl!A:A,0)),"")</f>
        <v>BRD</v>
      </c>
      <c r="C691" s="2"/>
      <c r="D691" s="8">
        <v>514700</v>
      </c>
      <c r="E691" s="2" t="s">
        <v>1351</v>
      </c>
      <c r="F691" s="3">
        <v>1</v>
      </c>
      <c r="G691" s="3">
        <v>1</v>
      </c>
      <c r="H691" s="3">
        <v>1</v>
      </c>
      <c r="I691" s="3">
        <v>1</v>
      </c>
      <c r="J691" s="2"/>
      <c r="K691" s="2" t="s">
        <v>1352</v>
      </c>
      <c r="L691" s="4">
        <v>25946</v>
      </c>
      <c r="M691" s="7">
        <f t="shared" ca="1" si="10"/>
        <v>48.37808219178082</v>
      </c>
      <c r="N691" s="7" t="str">
        <f ca="1">IFERROR(INDEX({"18-25";"26-35";"36-45";"46-55";"55-65"},MATCH($M691,{0;25;35;45;55})),"")</f>
        <v>46-55</v>
      </c>
      <c r="O691" s="2" t="s">
        <v>21</v>
      </c>
      <c r="P691" s="2" t="s">
        <v>22</v>
      </c>
      <c r="Q691" s="8">
        <v>105</v>
      </c>
      <c r="R691" s="14" t="str">
        <f>IFERROR(INDEX(btob,MATCH(Q691,atoa,0)),"")</f>
        <v>CHARGE CLIENTELE PART.1</v>
      </c>
    </row>
    <row r="692" spans="1:18" s="1" customFormat="1" ht="8.25">
      <c r="A692" s="2" t="s">
        <v>14</v>
      </c>
      <c r="B692" s="23" t="str">
        <f>IFERROR(INDEX(cl!B:B,MATCH(D692,cl!A:A,0)),"")</f>
        <v>BRD</v>
      </c>
      <c r="C692" s="2"/>
      <c r="D692" s="8">
        <v>514700</v>
      </c>
      <c r="E692" s="2" t="s">
        <v>1353</v>
      </c>
      <c r="F692" s="3">
        <v>1</v>
      </c>
      <c r="G692" s="3">
        <v>1</v>
      </c>
      <c r="H692" s="3">
        <v>1</v>
      </c>
      <c r="I692" s="3">
        <v>1</v>
      </c>
      <c r="J692" s="2"/>
      <c r="K692" s="2" t="s">
        <v>1354</v>
      </c>
      <c r="L692" s="4">
        <v>32013</v>
      </c>
      <c r="M692" s="7">
        <f t="shared" ca="1" si="10"/>
        <v>31.756164383561643</v>
      </c>
      <c r="N692" s="7" t="str">
        <f ca="1">IFERROR(INDEX({"18-25";"26-35";"36-45";"46-55";"55-65"},MATCH($M692,{0;25;35;45;55})),"")</f>
        <v>26-35</v>
      </c>
      <c r="O692" s="2" t="s">
        <v>17</v>
      </c>
      <c r="P692" s="2" t="s">
        <v>18</v>
      </c>
      <c r="Q692" s="8">
        <v>165</v>
      </c>
      <c r="R692" s="14" t="str">
        <f>IFERROR(INDEX(btob,MATCH(Q692,atoa,0)),"")</f>
        <v>CHARGE CLIENTELE PART.2</v>
      </c>
    </row>
    <row r="693" spans="1:18" s="1" customFormat="1" ht="8.25">
      <c r="A693" s="2" t="s">
        <v>14</v>
      </c>
      <c r="B693" s="23" t="str">
        <f>IFERROR(INDEX(cl!B:B,MATCH(D693,cl!A:A,0)),"")</f>
        <v>BRD</v>
      </c>
      <c r="C693" s="2"/>
      <c r="D693" s="8">
        <v>514700</v>
      </c>
      <c r="E693" s="2" t="s">
        <v>1355</v>
      </c>
      <c r="F693" s="3">
        <v>1</v>
      </c>
      <c r="G693" s="3">
        <v>1</v>
      </c>
      <c r="H693" s="3">
        <v>1</v>
      </c>
      <c r="I693" s="3">
        <v>1</v>
      </c>
      <c r="J693" s="2"/>
      <c r="K693" s="2" t="s">
        <v>1356</v>
      </c>
      <c r="L693" s="4">
        <v>30519</v>
      </c>
      <c r="M693" s="7">
        <f t="shared" ca="1" si="10"/>
        <v>35.849315068493148</v>
      </c>
      <c r="N693" s="7" t="str">
        <f ca="1">IFERROR(INDEX({"18-25";"26-35";"36-45";"46-55";"55-65"},MATCH($M693,{0;25;35;45;55})),"")</f>
        <v>36-45</v>
      </c>
      <c r="O693" s="2" t="s">
        <v>17</v>
      </c>
      <c r="P693" s="2" t="s">
        <v>18</v>
      </c>
      <c r="Q693" s="8">
        <v>170</v>
      </c>
      <c r="R693" s="14" t="str">
        <f>IFERROR(INDEX(btob,MATCH(Q693,atoa,0)),"")</f>
        <v>CHARGE CLIENTELE PROF.</v>
      </c>
    </row>
    <row r="694" spans="1:18" s="1" customFormat="1" ht="8.25">
      <c r="A694" s="2" t="s">
        <v>14</v>
      </c>
      <c r="B694" s="23" t="str">
        <f>IFERROR(INDEX(cl!B:B,MATCH(D694,cl!A:A,0)),"")</f>
        <v>BRD</v>
      </c>
      <c r="C694" s="2"/>
      <c r="D694" s="8">
        <v>514700</v>
      </c>
      <c r="E694" s="2" t="s">
        <v>1357</v>
      </c>
      <c r="F694" s="3">
        <v>1</v>
      </c>
      <c r="G694" s="3">
        <v>1</v>
      </c>
      <c r="H694" s="3">
        <v>1</v>
      </c>
      <c r="I694" s="3">
        <v>1</v>
      </c>
      <c r="J694" s="2"/>
      <c r="K694" s="2" t="s">
        <v>1358</v>
      </c>
      <c r="L694" s="4">
        <v>23614</v>
      </c>
      <c r="M694" s="7">
        <f t="shared" ca="1" si="10"/>
        <v>54.767123287671232</v>
      </c>
      <c r="N694" s="7" t="str">
        <f ca="1">IFERROR(INDEX({"18-25";"26-35";"36-45";"46-55";"55-65"},MATCH($M694,{0;25;35;45;55})),"")</f>
        <v>46-55</v>
      </c>
      <c r="O694" s="2" t="s">
        <v>17</v>
      </c>
      <c r="P694" s="2" t="s">
        <v>18</v>
      </c>
      <c r="Q694" s="8">
        <v>709</v>
      </c>
      <c r="R694" s="14" t="str">
        <f>IFERROR(INDEX(btob,MATCH(Q694,atoa,0)),"")</f>
        <v>RESP. ETUDES CONSEIL</v>
      </c>
    </row>
    <row r="695" spans="1:18" s="1" customFormat="1" ht="8.25">
      <c r="A695" s="2" t="s">
        <v>14</v>
      </c>
      <c r="B695" s="23" t="str">
        <f>IFERROR(INDEX(cl!B:B,MATCH(D695,cl!A:A,0)),"")</f>
        <v>BRD</v>
      </c>
      <c r="C695" s="2"/>
      <c r="D695" s="8">
        <v>514700</v>
      </c>
      <c r="E695" s="2" t="s">
        <v>1359</v>
      </c>
      <c r="F695" s="3">
        <v>1</v>
      </c>
      <c r="G695" s="3">
        <v>1</v>
      </c>
      <c r="H695" s="3">
        <v>0.88570000000000004</v>
      </c>
      <c r="I695" s="3">
        <v>0.88570000000000004</v>
      </c>
      <c r="J695" s="2" t="s">
        <v>42</v>
      </c>
      <c r="K695" s="2" t="s">
        <v>1360</v>
      </c>
      <c r="L695" s="4">
        <v>27947</v>
      </c>
      <c r="M695" s="7">
        <f t="shared" ca="1" si="10"/>
        <v>42.895890410958906</v>
      </c>
      <c r="N695" s="7" t="str">
        <f ca="1">IFERROR(INDEX({"18-25";"26-35";"36-45";"46-55";"55-65"},MATCH($M695,{0;25;35;45;55})),"")</f>
        <v>36-45</v>
      </c>
      <c r="O695" s="2" t="s">
        <v>21</v>
      </c>
      <c r="P695" s="2" t="s">
        <v>18</v>
      </c>
      <c r="Q695" s="8">
        <v>185</v>
      </c>
      <c r="R695" s="14" t="str">
        <f>IFERROR(INDEX(btob,MATCH(Q695,atoa,0)),"")</f>
        <v>RESP.GEST.PATRIMOINE 1</v>
      </c>
    </row>
    <row r="696" spans="1:18" s="1" customFormat="1" ht="8.25">
      <c r="A696" s="2" t="s">
        <v>14</v>
      </c>
      <c r="B696" s="23" t="str">
        <f>IFERROR(INDEX(cl!B:B,MATCH(D696,cl!A:A,0)),"")</f>
        <v>BRD</v>
      </c>
      <c r="C696" s="2"/>
      <c r="D696" s="8">
        <v>514700</v>
      </c>
      <c r="E696" s="2" t="s">
        <v>1361</v>
      </c>
      <c r="F696" s="3">
        <v>1</v>
      </c>
      <c r="G696" s="3">
        <v>1</v>
      </c>
      <c r="H696" s="3">
        <v>1</v>
      </c>
      <c r="I696" s="3">
        <v>1</v>
      </c>
      <c r="J696" s="2"/>
      <c r="K696" s="2" t="s">
        <v>1362</v>
      </c>
      <c r="L696" s="4">
        <v>25526</v>
      </c>
      <c r="M696" s="7">
        <f t="shared" ca="1" si="10"/>
        <v>49.528767123287672</v>
      </c>
      <c r="N696" s="7" t="str">
        <f ca="1">IFERROR(INDEX({"18-25";"26-35";"36-45";"46-55";"55-65"},MATCH($M696,{0;25;35;45;55})),"")</f>
        <v>46-55</v>
      </c>
      <c r="O696" s="2" t="s">
        <v>17</v>
      </c>
      <c r="P696" s="2" t="s">
        <v>18</v>
      </c>
      <c r="Q696" s="8">
        <v>138</v>
      </c>
      <c r="R696" s="14" t="str">
        <f>IFERROR(INDEX(btob,MATCH(Q696,atoa,0)),"")</f>
        <v>RESP. POLE PROF ET PAT 1</v>
      </c>
    </row>
    <row r="697" spans="1:18" s="1" customFormat="1" ht="8.25">
      <c r="A697" s="2" t="s">
        <v>14</v>
      </c>
      <c r="B697" s="23" t="str">
        <f>IFERROR(INDEX(cl!B:B,MATCH(D697,cl!A:A,0)),"")</f>
        <v>BRD</v>
      </c>
      <c r="C697" s="2"/>
      <c r="D697" s="8">
        <v>514700</v>
      </c>
      <c r="E697" s="2" t="s">
        <v>1363</v>
      </c>
      <c r="F697" s="3">
        <v>1</v>
      </c>
      <c r="G697" s="3">
        <v>1</v>
      </c>
      <c r="H697" s="3">
        <v>1</v>
      </c>
      <c r="I697" s="3">
        <v>1</v>
      </c>
      <c r="J697" s="2"/>
      <c r="K697" s="2" t="s">
        <v>1364</v>
      </c>
      <c r="L697" s="4">
        <v>23339</v>
      </c>
      <c r="M697" s="7">
        <f t="shared" ca="1" si="10"/>
        <v>55.520547945205479</v>
      </c>
      <c r="N697" s="7" t="str">
        <f ca="1">IFERROR(INDEX({"18-25";"26-35";"36-45";"46-55";"55-65"},MATCH($M697,{0;25;35;45;55})),"")</f>
        <v>55-65</v>
      </c>
      <c r="O697" s="2" t="s">
        <v>21</v>
      </c>
      <c r="P697" s="2" t="s">
        <v>18</v>
      </c>
      <c r="Q697" s="8">
        <v>128</v>
      </c>
      <c r="R697" s="14" t="str">
        <f>IFERROR(INDEX(btob,MATCH(Q697,atoa,0)),"")</f>
        <v>DIRECTEUR DE GROUPE 1</v>
      </c>
    </row>
    <row r="698" spans="1:18" s="1" customFormat="1" ht="8.25">
      <c r="A698" s="2" t="s">
        <v>14</v>
      </c>
      <c r="B698" s="23" t="str">
        <f>IFERROR(INDEX(cl!B:B,MATCH(D698,cl!A:A,0)),"")</f>
        <v>BRD</v>
      </c>
      <c r="C698" s="2"/>
      <c r="D698" s="8">
        <v>514700</v>
      </c>
      <c r="E698" s="2" t="s">
        <v>1365</v>
      </c>
      <c r="F698" s="3">
        <v>1</v>
      </c>
      <c r="G698" s="3">
        <v>1</v>
      </c>
      <c r="H698" s="3">
        <v>0.6643</v>
      </c>
      <c r="I698" s="3">
        <v>0.6643</v>
      </c>
      <c r="J698" s="2" t="s">
        <v>42</v>
      </c>
      <c r="K698" s="2" t="s">
        <v>1366</v>
      </c>
      <c r="L698" s="4">
        <v>25147</v>
      </c>
      <c r="M698" s="7">
        <f t="shared" ca="1" si="10"/>
        <v>50.56712328767123</v>
      </c>
      <c r="N698" s="7" t="str">
        <f ca="1">IFERROR(INDEX({"18-25";"26-35";"36-45";"46-55";"55-65"},MATCH($M698,{0;25;35;45;55})),"")</f>
        <v>46-55</v>
      </c>
      <c r="O698" s="2" t="s">
        <v>21</v>
      </c>
      <c r="P698" s="2" t="s">
        <v>18</v>
      </c>
      <c r="Q698" s="8">
        <v>170</v>
      </c>
      <c r="R698" s="14" t="str">
        <f>IFERROR(INDEX(btob,MATCH(Q698,atoa,0)),"")</f>
        <v>CHARGE CLIENTELE PROF.</v>
      </c>
    </row>
    <row r="699" spans="1:18" s="1" customFormat="1" ht="8.25">
      <c r="A699" s="2" t="s">
        <v>14</v>
      </c>
      <c r="B699" s="23" t="str">
        <f>IFERROR(INDEX(cl!B:B,MATCH(D699,cl!A:A,0)),"")</f>
        <v>GIG</v>
      </c>
      <c r="C699" s="2"/>
      <c r="D699" s="8">
        <v>514800</v>
      </c>
      <c r="E699" s="2" t="s">
        <v>1367</v>
      </c>
      <c r="F699" s="3">
        <v>1</v>
      </c>
      <c r="G699" s="3">
        <v>1</v>
      </c>
      <c r="H699" s="3">
        <v>1</v>
      </c>
      <c r="I699" s="3">
        <v>1</v>
      </c>
      <c r="J699" s="2"/>
      <c r="K699" s="2" t="s">
        <v>1368</v>
      </c>
      <c r="L699" s="4">
        <v>27161</v>
      </c>
      <c r="M699" s="7">
        <f t="shared" ca="1" si="10"/>
        <v>45.049315068493151</v>
      </c>
      <c r="N699" s="7" t="str">
        <f ca="1">IFERROR(INDEX({"18-25";"26-35";"36-45";"46-55";"55-65"},MATCH($M699,{0;25;35;45;55})),"")</f>
        <v>46-55</v>
      </c>
      <c r="O699" s="2" t="s">
        <v>17</v>
      </c>
      <c r="P699" s="2" t="s">
        <v>18</v>
      </c>
      <c r="Q699" s="8">
        <v>176</v>
      </c>
      <c r="R699" s="14" t="str">
        <f>IFERROR(INDEX(btob,MATCH(Q699,atoa,0)),"")</f>
        <v>RESP.CLIENTELE PROF.2</v>
      </c>
    </row>
    <row r="700" spans="1:18" s="1" customFormat="1" ht="8.25">
      <c r="A700" s="2" t="s">
        <v>14</v>
      </c>
      <c r="B700" s="23" t="str">
        <f>IFERROR(INDEX(cl!B:B,MATCH(D700,cl!A:A,0)),"")</f>
        <v>GIG</v>
      </c>
      <c r="C700" s="2"/>
      <c r="D700" s="8">
        <v>514800</v>
      </c>
      <c r="E700" s="2" t="s">
        <v>1369</v>
      </c>
      <c r="F700" s="3">
        <v>1</v>
      </c>
      <c r="G700" s="3">
        <v>1</v>
      </c>
      <c r="H700" s="3">
        <v>1</v>
      </c>
      <c r="I700" s="3">
        <v>1</v>
      </c>
      <c r="J700" s="2"/>
      <c r="K700" s="2" t="s">
        <v>1370</v>
      </c>
      <c r="L700" s="4">
        <v>34070</v>
      </c>
      <c r="M700" s="7">
        <f t="shared" ca="1" si="10"/>
        <v>26.12054794520548</v>
      </c>
      <c r="N700" s="7" t="str">
        <f ca="1">IFERROR(INDEX({"18-25";"26-35";"36-45";"46-55";"55-65"},MATCH($M700,{0;25;35;45;55})),"")</f>
        <v>26-35</v>
      </c>
      <c r="O700" s="2" t="s">
        <v>17</v>
      </c>
      <c r="P700" s="2" t="s">
        <v>22</v>
      </c>
      <c r="Q700" s="8">
        <v>170</v>
      </c>
      <c r="R700" s="14" t="str">
        <f>IFERROR(INDEX(btob,MATCH(Q700,atoa,0)),"")</f>
        <v>CHARGE CLIENTELE PROF.</v>
      </c>
    </row>
    <row r="701" spans="1:18" s="1" customFormat="1" ht="8.25">
      <c r="A701" s="2" t="s">
        <v>14</v>
      </c>
      <c r="B701" s="23" t="str">
        <f>IFERROR(INDEX(cl!B:B,MATCH(D701,cl!A:A,0)),"")</f>
        <v>GIG</v>
      </c>
      <c r="C701" s="2"/>
      <c r="D701" s="8">
        <v>514800</v>
      </c>
      <c r="E701" s="2" t="s">
        <v>1371</v>
      </c>
      <c r="F701" s="3">
        <v>1</v>
      </c>
      <c r="G701" s="3">
        <v>1</v>
      </c>
      <c r="H701" s="3">
        <v>1</v>
      </c>
      <c r="I701" s="3">
        <v>1</v>
      </c>
      <c r="J701" s="2"/>
      <c r="K701" s="2" t="s">
        <v>1372</v>
      </c>
      <c r="L701" s="4">
        <v>29471</v>
      </c>
      <c r="M701" s="7">
        <f t="shared" ca="1" si="10"/>
        <v>38.720547945205482</v>
      </c>
      <c r="N701" s="7" t="str">
        <f ca="1">IFERROR(INDEX({"18-25";"26-35";"36-45";"46-55";"55-65"},MATCH($M701,{0;25;35;45;55})),"")</f>
        <v>36-45</v>
      </c>
      <c r="O701" s="2" t="s">
        <v>21</v>
      </c>
      <c r="P701" s="2" t="s">
        <v>22</v>
      </c>
      <c r="Q701" s="8">
        <v>170</v>
      </c>
      <c r="R701" s="14" t="str">
        <f>IFERROR(INDEX(btob,MATCH(Q701,atoa,0)),"")</f>
        <v>CHARGE CLIENTELE PROF.</v>
      </c>
    </row>
    <row r="702" spans="1:18" s="1" customFormat="1" ht="8.25">
      <c r="A702" s="2" t="s">
        <v>14</v>
      </c>
      <c r="B702" s="23" t="str">
        <f>IFERROR(INDEX(cl!B:B,MATCH(D702,cl!A:A,0)),"")</f>
        <v>GIG</v>
      </c>
      <c r="C702" s="2"/>
      <c r="D702" s="8">
        <v>514800</v>
      </c>
      <c r="E702" s="2" t="s">
        <v>1373</v>
      </c>
      <c r="F702" s="3">
        <v>1</v>
      </c>
      <c r="G702" s="3">
        <v>1</v>
      </c>
      <c r="H702" s="3">
        <v>1</v>
      </c>
      <c r="I702" s="3">
        <v>1</v>
      </c>
      <c r="J702" s="2"/>
      <c r="K702" s="2" t="s">
        <v>1374</v>
      </c>
      <c r="L702" s="4">
        <v>27399</v>
      </c>
      <c r="M702" s="7">
        <f t="shared" ca="1" si="10"/>
        <v>44.397260273972606</v>
      </c>
      <c r="N702" s="7" t="str">
        <f ca="1">IFERROR(INDEX({"18-25";"26-35";"36-45";"46-55";"55-65"},MATCH($M702,{0;25;35;45;55})),"")</f>
        <v>36-45</v>
      </c>
      <c r="O702" s="2" t="s">
        <v>17</v>
      </c>
      <c r="P702" s="2" t="s">
        <v>18</v>
      </c>
      <c r="Q702" s="8">
        <v>180</v>
      </c>
      <c r="R702" s="14" t="str">
        <f>IFERROR(INDEX(btob,MATCH(Q702,atoa,0)),"")</f>
        <v>RESP.CLIENTELE PART.</v>
      </c>
    </row>
    <row r="703" spans="1:18" s="1" customFormat="1" ht="8.25">
      <c r="A703" s="2" t="s">
        <v>14</v>
      </c>
      <c r="B703" s="23" t="str">
        <f>IFERROR(INDEX(cl!B:B,MATCH(D703,cl!A:A,0)),"")</f>
        <v>GIG</v>
      </c>
      <c r="C703" s="2"/>
      <c r="D703" s="8">
        <v>514800</v>
      </c>
      <c r="E703" s="2" t="s">
        <v>1375</v>
      </c>
      <c r="F703" s="3">
        <v>1</v>
      </c>
      <c r="G703" s="3">
        <v>1</v>
      </c>
      <c r="H703" s="3">
        <v>1</v>
      </c>
      <c r="I703" s="3">
        <v>1</v>
      </c>
      <c r="J703" s="2"/>
      <c r="K703" s="2" t="s">
        <v>1376</v>
      </c>
      <c r="L703" s="4">
        <v>31657</v>
      </c>
      <c r="M703" s="7">
        <f t="shared" ca="1" si="10"/>
        <v>32.731506849315068</v>
      </c>
      <c r="N703" s="7" t="str">
        <f ca="1">IFERROR(INDEX({"18-25";"26-35";"36-45";"46-55";"55-65"},MATCH($M703,{0;25;35;45;55})),"")</f>
        <v>26-35</v>
      </c>
      <c r="O703" s="2" t="s">
        <v>21</v>
      </c>
      <c r="P703" s="2" t="s">
        <v>18</v>
      </c>
      <c r="Q703" s="8">
        <v>170</v>
      </c>
      <c r="R703" s="14" t="str">
        <f>IFERROR(INDEX(btob,MATCH(Q703,atoa,0)),"")</f>
        <v>CHARGE CLIENTELE PROF.</v>
      </c>
    </row>
    <row r="704" spans="1:18" s="1" customFormat="1" ht="8.25">
      <c r="A704" s="2" t="s">
        <v>14</v>
      </c>
      <c r="B704" s="23" t="str">
        <f>IFERROR(INDEX(cl!B:B,MATCH(D704,cl!A:A,0)),"")</f>
        <v>GIG</v>
      </c>
      <c r="C704" s="2"/>
      <c r="D704" s="8">
        <v>514800</v>
      </c>
      <c r="E704" s="2" t="s">
        <v>1377</v>
      </c>
      <c r="F704" s="3">
        <v>1</v>
      </c>
      <c r="G704" s="3">
        <v>1</v>
      </c>
      <c r="H704" s="3">
        <v>1</v>
      </c>
      <c r="I704" s="3">
        <v>1</v>
      </c>
      <c r="J704" s="2"/>
      <c r="K704" s="2" t="s">
        <v>1378</v>
      </c>
      <c r="L704" s="4">
        <v>28887</v>
      </c>
      <c r="M704" s="7">
        <f t="shared" ca="1" si="10"/>
        <v>40.320547945205476</v>
      </c>
      <c r="N704" s="7" t="str">
        <f ca="1">IFERROR(INDEX({"18-25";"26-35";"36-45";"46-55";"55-65"},MATCH($M704,{0;25;35;45;55})),"")</f>
        <v>36-45</v>
      </c>
      <c r="O704" s="2" t="s">
        <v>17</v>
      </c>
      <c r="P704" s="2" t="s">
        <v>18</v>
      </c>
      <c r="Q704" s="8">
        <v>170</v>
      </c>
      <c r="R704" s="14" t="str">
        <f>IFERROR(INDEX(btob,MATCH(Q704,atoa,0)),"")</f>
        <v>CHARGE CLIENTELE PROF.</v>
      </c>
    </row>
    <row r="705" spans="1:18" s="1" customFormat="1" ht="8.25">
      <c r="A705" s="2" t="s">
        <v>14</v>
      </c>
      <c r="B705" s="23" t="str">
        <f>IFERROR(INDEX(cl!B:B,MATCH(D705,cl!A:A,0)),"")</f>
        <v>GIG</v>
      </c>
      <c r="C705" s="2"/>
      <c r="D705" s="8">
        <v>514800</v>
      </c>
      <c r="E705" s="2" t="s">
        <v>1379</v>
      </c>
      <c r="F705" s="3">
        <v>1</v>
      </c>
      <c r="G705" s="3">
        <v>1</v>
      </c>
      <c r="H705" s="3">
        <v>1</v>
      </c>
      <c r="I705" s="3">
        <v>1</v>
      </c>
      <c r="J705" s="2"/>
      <c r="K705" s="2" t="s">
        <v>1380</v>
      </c>
      <c r="L705" s="4">
        <v>34373</v>
      </c>
      <c r="M705" s="7">
        <f t="shared" ca="1" si="10"/>
        <v>25.290410958904111</v>
      </c>
      <c r="N705" s="7" t="str">
        <f ca="1">IFERROR(INDEX({"18-25";"26-35";"36-45";"46-55";"55-65"},MATCH($M705,{0;25;35;45;55})),"")</f>
        <v>26-35</v>
      </c>
      <c r="O705" s="2" t="s">
        <v>21</v>
      </c>
      <c r="P705" s="2" t="s">
        <v>22</v>
      </c>
      <c r="Q705" s="8">
        <v>170</v>
      </c>
      <c r="R705" s="14" t="str">
        <f>IFERROR(INDEX(btob,MATCH(Q705,atoa,0)),"")</f>
        <v>CHARGE CLIENTELE PROF.</v>
      </c>
    </row>
    <row r="706" spans="1:18" s="1" customFormat="1" ht="8.25">
      <c r="A706" s="2" t="s">
        <v>14</v>
      </c>
      <c r="B706" s="23" t="str">
        <f>IFERROR(INDEX(cl!B:B,MATCH(D706,cl!A:A,0)),"")</f>
        <v>GIG</v>
      </c>
      <c r="C706" s="2"/>
      <c r="D706" s="8">
        <v>514800</v>
      </c>
      <c r="E706" s="2" t="s">
        <v>1381</v>
      </c>
      <c r="F706" s="3">
        <v>1</v>
      </c>
      <c r="G706" s="3">
        <v>1</v>
      </c>
      <c r="H706" s="3">
        <v>1</v>
      </c>
      <c r="I706" s="3">
        <v>1</v>
      </c>
      <c r="J706" s="2"/>
      <c r="K706" s="2" t="s">
        <v>1382</v>
      </c>
      <c r="L706" s="4">
        <v>31352</v>
      </c>
      <c r="M706" s="7">
        <f t="shared" ref="M706:M769" ca="1" si="11">IF($L706="","",DATEDIF($L706,$S$1,"d")/365)</f>
        <v>33.56712328767123</v>
      </c>
      <c r="N706" s="7" t="str">
        <f ca="1">IFERROR(INDEX({"18-25";"26-35";"36-45";"46-55";"55-65"},MATCH($M706,{0;25;35;45;55})),"")</f>
        <v>26-35</v>
      </c>
      <c r="O706" s="2" t="s">
        <v>21</v>
      </c>
      <c r="P706" s="2" t="s">
        <v>22</v>
      </c>
      <c r="Q706" s="8">
        <v>170</v>
      </c>
      <c r="R706" s="14" t="str">
        <f>IFERROR(INDEX(btob,MATCH(Q706,atoa,0)),"")</f>
        <v>CHARGE CLIENTELE PROF.</v>
      </c>
    </row>
    <row r="707" spans="1:18" s="1" customFormat="1" ht="8.25">
      <c r="A707" s="2" t="s">
        <v>14</v>
      </c>
      <c r="B707" s="23" t="str">
        <f>IFERROR(INDEX(cl!B:B,MATCH(D707,cl!A:A,0)),"")</f>
        <v>GIG</v>
      </c>
      <c r="C707" s="2"/>
      <c r="D707" s="8">
        <v>514800</v>
      </c>
      <c r="E707" s="2" t="s">
        <v>1383</v>
      </c>
      <c r="F707" s="3">
        <v>1</v>
      </c>
      <c r="G707" s="3">
        <v>1</v>
      </c>
      <c r="H707" s="3">
        <v>1</v>
      </c>
      <c r="I707" s="3">
        <v>1</v>
      </c>
      <c r="J707" s="2"/>
      <c r="K707" s="2" t="s">
        <v>1384</v>
      </c>
      <c r="L707" s="4">
        <v>22218</v>
      </c>
      <c r="M707" s="7">
        <f t="shared" ca="1" si="11"/>
        <v>58.591780821917808</v>
      </c>
      <c r="N707" s="7" t="str">
        <f ca="1">IFERROR(INDEX({"18-25";"26-35";"36-45";"46-55";"55-65"},MATCH($M707,{0;25;35;45;55})),"")</f>
        <v>55-65</v>
      </c>
      <c r="O707" s="2" t="s">
        <v>21</v>
      </c>
      <c r="P707" s="2" t="s">
        <v>18</v>
      </c>
      <c r="Q707" s="8">
        <v>180</v>
      </c>
      <c r="R707" s="14" t="str">
        <f>IFERROR(INDEX(btob,MATCH(Q707,atoa,0)),"")</f>
        <v>RESP.CLIENTELE PART.</v>
      </c>
    </row>
    <row r="708" spans="1:18" s="1" customFormat="1" ht="8.25">
      <c r="A708" s="2" t="s">
        <v>14</v>
      </c>
      <c r="B708" s="23" t="str">
        <f>IFERROR(INDEX(cl!B:B,MATCH(D708,cl!A:A,0)),"")</f>
        <v>GIG</v>
      </c>
      <c r="C708" s="2"/>
      <c r="D708" s="8">
        <v>514800</v>
      </c>
      <c r="E708" s="2" t="s">
        <v>1385</v>
      </c>
      <c r="F708" s="3">
        <v>1</v>
      </c>
      <c r="G708" s="3">
        <v>1</v>
      </c>
      <c r="H708" s="3">
        <v>1</v>
      </c>
      <c r="I708" s="3">
        <v>1</v>
      </c>
      <c r="J708" s="2"/>
      <c r="K708" s="2" t="s">
        <v>1386</v>
      </c>
      <c r="L708" s="4">
        <v>32528</v>
      </c>
      <c r="M708" s="7">
        <f t="shared" ca="1" si="11"/>
        <v>30.345205479452055</v>
      </c>
      <c r="N708" s="7" t="str">
        <f ca="1">IFERROR(INDEX({"18-25";"26-35";"36-45";"46-55";"55-65"},MATCH($M708,{0;25;35;45;55})),"")</f>
        <v>26-35</v>
      </c>
      <c r="O708" s="2" t="s">
        <v>17</v>
      </c>
      <c r="P708" s="2" t="s">
        <v>18</v>
      </c>
      <c r="Q708" s="8">
        <v>170</v>
      </c>
      <c r="R708" s="14" t="str">
        <f>IFERROR(INDEX(btob,MATCH(Q708,atoa,0)),"")</f>
        <v>CHARGE CLIENTELE PROF.</v>
      </c>
    </row>
    <row r="709" spans="1:18" s="1" customFormat="1" ht="8.25">
      <c r="A709" s="2" t="s">
        <v>14</v>
      </c>
      <c r="B709" s="23" t="str">
        <f>IFERROR(INDEX(cl!B:B,MATCH(D709,cl!A:A,0)),"")</f>
        <v>GIG</v>
      </c>
      <c r="C709" s="2"/>
      <c r="D709" s="8">
        <v>514800</v>
      </c>
      <c r="E709" s="2" t="s">
        <v>1387</v>
      </c>
      <c r="F709" s="3">
        <v>1</v>
      </c>
      <c r="G709" s="3">
        <v>1</v>
      </c>
      <c r="H709" s="3">
        <v>1</v>
      </c>
      <c r="I709" s="3">
        <v>1</v>
      </c>
      <c r="J709" s="2"/>
      <c r="K709" s="2" t="s">
        <v>1388</v>
      </c>
      <c r="L709" s="4">
        <v>30546</v>
      </c>
      <c r="M709" s="7">
        <f t="shared" ca="1" si="11"/>
        <v>35.775342465753425</v>
      </c>
      <c r="N709" s="7" t="str">
        <f ca="1">IFERROR(INDEX({"18-25";"26-35";"36-45";"46-55";"55-65"},MATCH($M709,{0;25;35;45;55})),"")</f>
        <v>36-45</v>
      </c>
      <c r="O709" s="2" t="s">
        <v>21</v>
      </c>
      <c r="P709" s="2" t="s">
        <v>18</v>
      </c>
      <c r="Q709" s="8">
        <v>175</v>
      </c>
      <c r="R709" s="14" t="str">
        <f>IFERROR(INDEX(btob,MATCH(Q709,atoa,0)),"")</f>
        <v>RESP.CLIENTELE PROF.1</v>
      </c>
    </row>
    <row r="710" spans="1:18" s="1" customFormat="1" ht="8.25">
      <c r="A710" s="2" t="s">
        <v>14</v>
      </c>
      <c r="B710" s="23" t="str">
        <f>IFERROR(INDEX(cl!B:B,MATCH(D710,cl!A:A,0)),"")</f>
        <v>GIG</v>
      </c>
      <c r="C710" s="2"/>
      <c r="D710" s="8">
        <v>514800</v>
      </c>
      <c r="E710" s="2" t="s">
        <v>1389</v>
      </c>
      <c r="F710" s="3">
        <v>1</v>
      </c>
      <c r="G710" s="3">
        <v>1</v>
      </c>
      <c r="H710" s="3">
        <v>1</v>
      </c>
      <c r="I710" s="3">
        <v>1</v>
      </c>
      <c r="J710" s="2"/>
      <c r="K710" s="2" t="s">
        <v>1390</v>
      </c>
      <c r="L710" s="4">
        <v>30638</v>
      </c>
      <c r="M710" s="7">
        <f t="shared" ca="1" si="11"/>
        <v>35.523287671232879</v>
      </c>
      <c r="N710" s="7" t="str">
        <f ca="1">IFERROR(INDEX({"18-25";"26-35";"36-45";"46-55";"55-65"},MATCH($M710,{0;25;35;45;55})),"")</f>
        <v>36-45</v>
      </c>
      <c r="O710" s="2" t="s">
        <v>21</v>
      </c>
      <c r="P710" s="2" t="s">
        <v>18</v>
      </c>
      <c r="Q710" s="8">
        <v>170</v>
      </c>
      <c r="R710" s="14" t="str">
        <f>IFERROR(INDEX(btob,MATCH(Q710,atoa,0)),"")</f>
        <v>CHARGE CLIENTELE PROF.</v>
      </c>
    </row>
    <row r="711" spans="1:18" s="1" customFormat="1" ht="8.25">
      <c r="A711" s="2" t="s">
        <v>14</v>
      </c>
      <c r="B711" s="23" t="str">
        <f>IFERROR(INDEX(cl!B:B,MATCH(D711,cl!A:A,0)),"")</f>
        <v>GIG</v>
      </c>
      <c r="C711" s="2"/>
      <c r="D711" s="8">
        <v>514800</v>
      </c>
      <c r="E711" s="2" t="s">
        <v>1391</v>
      </c>
      <c r="F711" s="3">
        <v>1</v>
      </c>
      <c r="G711" s="3">
        <v>1</v>
      </c>
      <c r="H711" s="3">
        <v>0.77849999999999997</v>
      </c>
      <c r="I711" s="3">
        <v>0.77849999999999997</v>
      </c>
      <c r="J711" s="2" t="s">
        <v>42</v>
      </c>
      <c r="K711" s="2" t="s">
        <v>1392</v>
      </c>
      <c r="L711" s="4">
        <v>30796</v>
      </c>
      <c r="M711" s="7">
        <f t="shared" ca="1" si="11"/>
        <v>35.090410958904108</v>
      </c>
      <c r="N711" s="7" t="str">
        <f ca="1">IFERROR(INDEX({"18-25";"26-35";"36-45";"46-55";"55-65"},MATCH($M711,{0;25;35;45;55})),"")</f>
        <v>36-45</v>
      </c>
      <c r="O711" s="2" t="s">
        <v>21</v>
      </c>
      <c r="P711" s="2" t="s">
        <v>22</v>
      </c>
      <c r="Q711" s="8">
        <v>170</v>
      </c>
      <c r="R711" s="14" t="str">
        <f>IFERROR(INDEX(btob,MATCH(Q711,atoa,0)),"")</f>
        <v>CHARGE CLIENTELE PROF.</v>
      </c>
    </row>
    <row r="712" spans="1:18" s="1" customFormat="1" ht="8.25">
      <c r="A712" s="2" t="s">
        <v>14</v>
      </c>
      <c r="B712" s="23" t="str">
        <f>IFERROR(INDEX(cl!B:B,MATCH(D712,cl!A:A,0)),"")</f>
        <v>GIG</v>
      </c>
      <c r="C712" s="2"/>
      <c r="D712" s="8">
        <v>514800</v>
      </c>
      <c r="E712" s="2" t="s">
        <v>1391</v>
      </c>
      <c r="F712" s="3">
        <v>0</v>
      </c>
      <c r="G712" s="3">
        <v>1</v>
      </c>
      <c r="H712" s="3">
        <v>1</v>
      </c>
      <c r="I712" s="3">
        <v>1</v>
      </c>
      <c r="J712" s="2" t="s">
        <v>272</v>
      </c>
      <c r="K712" s="2" t="s">
        <v>1393</v>
      </c>
      <c r="L712" s="4">
        <v>29831</v>
      </c>
      <c r="M712" s="7">
        <f t="shared" ca="1" si="11"/>
        <v>37.734246575342468</v>
      </c>
      <c r="N712" s="7" t="str">
        <f ca="1">IFERROR(INDEX({"18-25";"26-35";"36-45";"46-55";"55-65"},MATCH($M712,{0;25;35;45;55})),"")</f>
        <v>36-45</v>
      </c>
      <c r="O712" s="2" t="s">
        <v>21</v>
      </c>
      <c r="P712" s="2" t="s">
        <v>18</v>
      </c>
      <c r="Q712" s="8">
        <v>170</v>
      </c>
      <c r="R712" s="14" t="str">
        <f>IFERROR(INDEX(btob,MATCH(Q712,atoa,0)),"")</f>
        <v>CHARGE CLIENTELE PROF.</v>
      </c>
    </row>
    <row r="713" spans="1:18" s="1" customFormat="1" ht="8.25">
      <c r="A713" s="2" t="s">
        <v>14</v>
      </c>
      <c r="B713" s="23" t="str">
        <f>IFERROR(INDEX(cl!B:B,MATCH(D713,cl!A:A,0)),"")</f>
        <v>GIG</v>
      </c>
      <c r="C713" s="2"/>
      <c r="D713" s="8">
        <v>514800</v>
      </c>
      <c r="E713" s="2" t="s">
        <v>1394</v>
      </c>
      <c r="F713" s="3">
        <v>1</v>
      </c>
      <c r="G713" s="3">
        <v>1</v>
      </c>
      <c r="H713" s="3">
        <v>1</v>
      </c>
      <c r="I713" s="3">
        <v>1</v>
      </c>
      <c r="J713" s="2"/>
      <c r="K713" s="2" t="s">
        <v>1395</v>
      </c>
      <c r="L713" s="4">
        <v>27648</v>
      </c>
      <c r="M713" s="7">
        <f t="shared" ca="1" si="11"/>
        <v>43.715068493150682</v>
      </c>
      <c r="N713" s="7" t="str">
        <f ca="1">IFERROR(INDEX({"18-25";"26-35";"36-45";"46-55";"55-65"},MATCH($M713,{0;25;35;45;55})),"")</f>
        <v>36-45</v>
      </c>
      <c r="O713" s="2" t="s">
        <v>17</v>
      </c>
      <c r="P713" s="2" t="s">
        <v>18</v>
      </c>
      <c r="Q713" s="8">
        <v>170</v>
      </c>
      <c r="R713" s="14" t="str">
        <f>IFERROR(INDEX(btob,MATCH(Q713,atoa,0)),"")</f>
        <v>CHARGE CLIENTELE PROF.</v>
      </c>
    </row>
    <row r="714" spans="1:18" s="1" customFormat="1" ht="8.25">
      <c r="A714" s="2" t="s">
        <v>14</v>
      </c>
      <c r="B714" s="23" t="str">
        <f>IFERROR(INDEX(cl!B:B,MATCH(D714,cl!A:A,0)),"")</f>
        <v>GIG</v>
      </c>
      <c r="C714" s="2"/>
      <c r="D714" s="8">
        <v>514800</v>
      </c>
      <c r="E714" s="2" t="s">
        <v>1396</v>
      </c>
      <c r="F714" s="3">
        <v>1</v>
      </c>
      <c r="G714" s="3">
        <v>1</v>
      </c>
      <c r="H714" s="3">
        <v>1</v>
      </c>
      <c r="I714" s="3">
        <v>1</v>
      </c>
      <c r="J714" s="2"/>
      <c r="K714" s="2" t="s">
        <v>1397</v>
      </c>
      <c r="L714" s="4">
        <v>26257</v>
      </c>
      <c r="M714" s="7">
        <f t="shared" ca="1" si="11"/>
        <v>47.526027397260272</v>
      </c>
      <c r="N714" s="7" t="str">
        <f ca="1">IFERROR(INDEX({"18-25";"26-35";"36-45";"46-55";"55-65"},MATCH($M714,{0;25;35;45;55})),"")</f>
        <v>46-55</v>
      </c>
      <c r="O714" s="2" t="s">
        <v>17</v>
      </c>
      <c r="P714" s="2" t="s">
        <v>18</v>
      </c>
      <c r="Q714" s="8">
        <v>128</v>
      </c>
      <c r="R714" s="14" t="str">
        <f>IFERROR(INDEX(btob,MATCH(Q714,atoa,0)),"")</f>
        <v>DIRECTEUR DE GROUPE 1</v>
      </c>
    </row>
    <row r="715" spans="1:18" s="1" customFormat="1" ht="8.25">
      <c r="A715" s="2" t="s">
        <v>14</v>
      </c>
      <c r="B715" s="23" t="str">
        <f>IFERROR(INDEX(cl!B:B,MATCH(D715,cl!A:A,0)),"")</f>
        <v>GIG</v>
      </c>
      <c r="C715" s="2"/>
      <c r="D715" s="8">
        <v>514800</v>
      </c>
      <c r="E715" s="2" t="s">
        <v>1398</v>
      </c>
      <c r="F715" s="3">
        <v>1</v>
      </c>
      <c r="G715" s="3">
        <v>1</v>
      </c>
      <c r="H715" s="3">
        <v>1</v>
      </c>
      <c r="I715" s="3">
        <v>1</v>
      </c>
      <c r="J715" s="2"/>
      <c r="K715" s="2" t="s">
        <v>1399</v>
      </c>
      <c r="L715" s="4">
        <v>22701</v>
      </c>
      <c r="M715" s="7">
        <f t="shared" ca="1" si="11"/>
        <v>57.268493150684932</v>
      </c>
      <c r="N715" s="7" t="str">
        <f ca="1">IFERROR(INDEX({"18-25";"26-35";"36-45";"46-55";"55-65"},MATCH($M715,{0;25;35;45;55})),"")</f>
        <v>55-65</v>
      </c>
      <c r="O715" s="2" t="s">
        <v>17</v>
      </c>
      <c r="P715" s="2" t="s">
        <v>18</v>
      </c>
      <c r="Q715" s="8">
        <v>186</v>
      </c>
      <c r="R715" s="14" t="str">
        <f>IFERROR(INDEX(btob,MATCH(Q715,atoa,0)),"")</f>
        <v>RESP.GEST.PATRIMOINE 2</v>
      </c>
    </row>
    <row r="716" spans="1:18" s="1" customFormat="1" ht="8.25">
      <c r="A716" s="2" t="s">
        <v>14</v>
      </c>
      <c r="B716" s="23" t="str">
        <f>IFERROR(INDEX(cl!B:B,MATCH(D716,cl!A:A,0)),"")</f>
        <v>GIG</v>
      </c>
      <c r="C716" s="2"/>
      <c r="D716" s="8">
        <v>514800</v>
      </c>
      <c r="E716" s="2" t="s">
        <v>1400</v>
      </c>
      <c r="F716" s="3">
        <v>1</v>
      </c>
      <c r="G716" s="3">
        <v>1</v>
      </c>
      <c r="H716" s="3">
        <v>1</v>
      </c>
      <c r="I716" s="3">
        <v>1</v>
      </c>
      <c r="J716" s="2"/>
      <c r="K716" s="2" t="s">
        <v>1401</v>
      </c>
      <c r="L716" s="4">
        <v>32124</v>
      </c>
      <c r="M716" s="7">
        <f t="shared" ca="1" si="11"/>
        <v>31.452054794520549</v>
      </c>
      <c r="N716" s="7" t="str">
        <f ca="1">IFERROR(INDEX({"18-25";"26-35";"36-45";"46-55";"55-65"},MATCH($M716,{0;25;35;45;55})),"")</f>
        <v>26-35</v>
      </c>
      <c r="O716" s="2" t="s">
        <v>17</v>
      </c>
      <c r="P716" s="2" t="s">
        <v>18</v>
      </c>
      <c r="Q716" s="8">
        <v>170</v>
      </c>
      <c r="R716" s="14" t="str">
        <f>IFERROR(INDEX(btob,MATCH(Q716,atoa,0)),"")</f>
        <v>CHARGE CLIENTELE PROF.</v>
      </c>
    </row>
    <row r="717" spans="1:18" s="1" customFormat="1" ht="8.25">
      <c r="A717" s="2" t="s">
        <v>14</v>
      </c>
      <c r="B717" s="23" t="str">
        <f>IFERROR(INDEX(cl!B:B,MATCH(D717,cl!A:A,0)),"")</f>
        <v>GIG</v>
      </c>
      <c r="C717" s="2"/>
      <c r="D717" s="8">
        <v>514800</v>
      </c>
      <c r="E717" s="2" t="s">
        <v>1402</v>
      </c>
      <c r="F717" s="3">
        <v>1</v>
      </c>
      <c r="G717" s="3">
        <v>1</v>
      </c>
      <c r="H717" s="3">
        <v>1</v>
      </c>
      <c r="I717" s="3">
        <v>1</v>
      </c>
      <c r="J717" s="2"/>
      <c r="K717" s="2" t="s">
        <v>1403</v>
      </c>
      <c r="L717" s="4">
        <v>29940</v>
      </c>
      <c r="M717" s="7">
        <f t="shared" ca="1" si="11"/>
        <v>37.435616438356163</v>
      </c>
      <c r="N717" s="7" t="str">
        <f ca="1">IFERROR(INDEX({"18-25";"26-35";"36-45";"46-55";"55-65"},MATCH($M717,{0;25;35;45;55})),"")</f>
        <v>36-45</v>
      </c>
      <c r="O717" s="2" t="s">
        <v>17</v>
      </c>
      <c r="P717" s="2" t="s">
        <v>18</v>
      </c>
      <c r="Q717" s="8">
        <v>142</v>
      </c>
      <c r="R717" s="14" t="str">
        <f>IFERROR(INDEX(btob,MATCH(Q717,atoa,0)),"")</f>
        <v>MONITEUR BANQUE ASSUR.</v>
      </c>
    </row>
    <row r="718" spans="1:18" s="1" customFormat="1" ht="8.25">
      <c r="A718" s="2" t="s">
        <v>14</v>
      </c>
      <c r="B718" s="23" t="str">
        <f>IFERROR(INDEX(cl!B:B,MATCH(D718,cl!A:A,0)),"")</f>
        <v>GIG</v>
      </c>
      <c r="C718" s="2"/>
      <c r="D718" s="8">
        <v>514800</v>
      </c>
      <c r="E718" s="2" t="s">
        <v>1404</v>
      </c>
      <c r="F718" s="3">
        <v>1</v>
      </c>
      <c r="G718" s="3">
        <v>1</v>
      </c>
      <c r="H718" s="3">
        <v>1</v>
      </c>
      <c r="I718" s="3">
        <v>1</v>
      </c>
      <c r="J718" s="2"/>
      <c r="K718" s="2" t="s">
        <v>1405</v>
      </c>
      <c r="L718" s="4">
        <v>27025</v>
      </c>
      <c r="M718" s="7">
        <f t="shared" ca="1" si="11"/>
        <v>45.421917808219177</v>
      </c>
      <c r="N718" s="7" t="str">
        <f ca="1">IFERROR(INDEX({"18-25";"26-35";"36-45";"46-55";"55-65"},MATCH($M718,{0;25;35;45;55})),"")</f>
        <v>46-55</v>
      </c>
      <c r="O718" s="2" t="s">
        <v>17</v>
      </c>
      <c r="P718" s="2" t="s">
        <v>18</v>
      </c>
      <c r="Q718" s="8">
        <v>139</v>
      </c>
      <c r="R718" s="14" t="str">
        <f>IFERROR(INDEX(btob,MATCH(Q718,atoa,0)),"")</f>
        <v>RESP. POLE PROF ET PAT 2</v>
      </c>
    </row>
    <row r="719" spans="1:18" s="1" customFormat="1" ht="8.25">
      <c r="A719" s="2" t="s">
        <v>14</v>
      </c>
      <c r="B719" s="23" t="str">
        <f>IFERROR(INDEX(cl!B:B,MATCH(D719,cl!A:A,0)),"")</f>
        <v>MOC</v>
      </c>
      <c r="C719" s="2"/>
      <c r="D719" s="8">
        <v>514900</v>
      </c>
      <c r="E719" s="2" t="s">
        <v>1406</v>
      </c>
      <c r="F719" s="3">
        <v>1</v>
      </c>
      <c r="G719" s="3">
        <v>1</v>
      </c>
      <c r="H719" s="3">
        <v>1</v>
      </c>
      <c r="I719" s="3">
        <v>1</v>
      </c>
      <c r="J719" s="2"/>
      <c r="K719" s="2" t="s">
        <v>1407</v>
      </c>
      <c r="L719" s="4">
        <v>32007</v>
      </c>
      <c r="M719" s="7">
        <f t="shared" ca="1" si="11"/>
        <v>31.772602739726029</v>
      </c>
      <c r="N719" s="7" t="str">
        <f ca="1">IFERROR(INDEX({"18-25";"26-35";"36-45";"46-55";"55-65"},MATCH($M719,{0;25;35;45;55})),"")</f>
        <v>26-35</v>
      </c>
      <c r="O719" s="2" t="s">
        <v>21</v>
      </c>
      <c r="P719" s="2" t="s">
        <v>22</v>
      </c>
      <c r="Q719" s="8">
        <v>170</v>
      </c>
      <c r="R719" s="14" t="str">
        <f>IFERROR(INDEX(btob,MATCH(Q719,atoa,0)),"")</f>
        <v>CHARGE CLIENTELE PROF.</v>
      </c>
    </row>
    <row r="720" spans="1:18" s="1" customFormat="1" ht="8.25">
      <c r="A720" s="2" t="s">
        <v>14</v>
      </c>
      <c r="B720" s="23" t="str">
        <f>IFERROR(INDEX(cl!B:B,MATCH(D720,cl!A:A,0)),"")</f>
        <v>MOC</v>
      </c>
      <c r="C720" s="2"/>
      <c r="D720" s="8">
        <v>514900</v>
      </c>
      <c r="E720" s="2" t="s">
        <v>1408</v>
      </c>
      <c r="F720" s="3">
        <v>1</v>
      </c>
      <c r="G720" s="3">
        <v>1</v>
      </c>
      <c r="H720" s="3">
        <v>1</v>
      </c>
      <c r="I720" s="3">
        <v>1</v>
      </c>
      <c r="J720" s="2"/>
      <c r="K720" s="2" t="s">
        <v>1409</v>
      </c>
      <c r="L720" s="4">
        <v>32578</v>
      </c>
      <c r="M720" s="7">
        <f t="shared" ca="1" si="11"/>
        <v>30.208219178082192</v>
      </c>
      <c r="N720" s="7" t="str">
        <f ca="1">IFERROR(INDEX({"18-25";"26-35";"36-45";"46-55";"55-65"},MATCH($M720,{0;25;35;45;55})),"")</f>
        <v>26-35</v>
      </c>
      <c r="O720" s="2" t="s">
        <v>21</v>
      </c>
      <c r="P720" s="2" t="s">
        <v>22</v>
      </c>
      <c r="Q720" s="8">
        <v>105</v>
      </c>
      <c r="R720" s="14" t="str">
        <f>IFERROR(INDEX(btob,MATCH(Q720,atoa,0)),"")</f>
        <v>CHARGE CLIENTELE PART.1</v>
      </c>
    </row>
    <row r="721" spans="1:18" s="1" customFormat="1" ht="8.25">
      <c r="A721" s="2" t="s">
        <v>14</v>
      </c>
      <c r="B721" s="23" t="str">
        <f>IFERROR(INDEX(cl!B:B,MATCH(D721,cl!A:A,0)),"")</f>
        <v>MOC</v>
      </c>
      <c r="C721" s="2"/>
      <c r="D721" s="8">
        <v>514900</v>
      </c>
      <c r="E721" s="2" t="s">
        <v>1410</v>
      </c>
      <c r="F721" s="3">
        <v>1</v>
      </c>
      <c r="G721" s="3">
        <v>1</v>
      </c>
      <c r="H721" s="3">
        <v>1</v>
      </c>
      <c r="I721" s="3">
        <v>1</v>
      </c>
      <c r="J721" s="2"/>
      <c r="K721" s="2" t="s">
        <v>1411</v>
      </c>
      <c r="L721" s="4">
        <v>33376</v>
      </c>
      <c r="M721" s="7">
        <f t="shared" ca="1" si="11"/>
        <v>28.021917808219179</v>
      </c>
      <c r="N721" s="7" t="str">
        <f ca="1">IFERROR(INDEX({"18-25";"26-35";"36-45";"46-55";"55-65"},MATCH($M721,{0;25;35;45;55})),"")</f>
        <v>26-35</v>
      </c>
      <c r="O721" s="2" t="s">
        <v>21</v>
      </c>
      <c r="P721" s="2" t="s">
        <v>22</v>
      </c>
      <c r="Q721" s="8">
        <v>165</v>
      </c>
      <c r="R721" s="14" t="str">
        <f>IFERROR(INDEX(btob,MATCH(Q721,atoa,0)),"")</f>
        <v>CHARGE CLIENTELE PART.2</v>
      </c>
    </row>
    <row r="722" spans="1:18" s="1" customFormat="1" ht="8.25">
      <c r="A722" s="2" t="s">
        <v>14</v>
      </c>
      <c r="B722" s="23" t="str">
        <f>IFERROR(INDEX(cl!B:B,MATCH(D722,cl!A:A,0)),"")</f>
        <v>MOC</v>
      </c>
      <c r="C722" s="2"/>
      <c r="D722" s="8">
        <v>514900</v>
      </c>
      <c r="E722" s="2" t="s">
        <v>1412</v>
      </c>
      <c r="F722" s="3">
        <v>1</v>
      </c>
      <c r="G722" s="3">
        <v>1</v>
      </c>
      <c r="H722" s="3">
        <v>1</v>
      </c>
      <c r="I722" s="3">
        <v>1</v>
      </c>
      <c r="J722" s="2"/>
      <c r="K722" s="2" t="s">
        <v>1413</v>
      </c>
      <c r="L722" s="4">
        <v>24345</v>
      </c>
      <c r="M722" s="7">
        <f t="shared" ca="1" si="11"/>
        <v>52.764383561643832</v>
      </c>
      <c r="N722" s="7" t="str">
        <f ca="1">IFERROR(INDEX({"18-25";"26-35";"36-45";"46-55";"55-65"},MATCH($M722,{0;25;35;45;55})),"")</f>
        <v>46-55</v>
      </c>
      <c r="O722" s="2" t="s">
        <v>21</v>
      </c>
      <c r="P722" s="2" t="s">
        <v>18</v>
      </c>
      <c r="Q722" s="8">
        <v>175</v>
      </c>
      <c r="R722" s="14" t="str">
        <f>IFERROR(INDEX(btob,MATCH(Q722,atoa,0)),"")</f>
        <v>RESP.CLIENTELE PROF.1</v>
      </c>
    </row>
    <row r="723" spans="1:18" s="1" customFormat="1" ht="8.25">
      <c r="A723" s="2" t="s">
        <v>14</v>
      </c>
      <c r="B723" s="23" t="str">
        <f>IFERROR(INDEX(cl!B:B,MATCH(D723,cl!A:A,0)),"")</f>
        <v>MOC</v>
      </c>
      <c r="C723" s="2"/>
      <c r="D723" s="8">
        <v>514900</v>
      </c>
      <c r="E723" s="2" t="s">
        <v>1414</v>
      </c>
      <c r="F723" s="3">
        <v>1</v>
      </c>
      <c r="G723" s="3">
        <v>1</v>
      </c>
      <c r="H723" s="3">
        <v>1</v>
      </c>
      <c r="I723" s="3">
        <v>1</v>
      </c>
      <c r="J723" s="2"/>
      <c r="K723" s="2" t="s">
        <v>1415</v>
      </c>
      <c r="L723" s="4">
        <v>26155</v>
      </c>
      <c r="M723" s="7">
        <f t="shared" ca="1" si="11"/>
        <v>47.805479452054797</v>
      </c>
      <c r="N723" s="7" t="str">
        <f ca="1">IFERROR(INDEX({"18-25";"26-35";"36-45";"46-55";"55-65"},MATCH($M723,{0;25;35;45;55})),"")</f>
        <v>46-55</v>
      </c>
      <c r="O723" s="2" t="s">
        <v>17</v>
      </c>
      <c r="P723" s="2" t="s">
        <v>18</v>
      </c>
      <c r="Q723" s="8">
        <v>139</v>
      </c>
      <c r="R723" s="14" t="str">
        <f>IFERROR(INDEX(btob,MATCH(Q723,atoa,0)),"")</f>
        <v>RESP. POLE PROF ET PAT 2</v>
      </c>
    </row>
    <row r="724" spans="1:18" s="1" customFormat="1" ht="8.25">
      <c r="A724" s="2" t="s">
        <v>14</v>
      </c>
      <c r="B724" s="23" t="str">
        <f>IFERROR(INDEX(cl!B:B,MATCH(D724,cl!A:A,0)),"")</f>
        <v>MOC</v>
      </c>
      <c r="C724" s="2"/>
      <c r="D724" s="8">
        <v>514900</v>
      </c>
      <c r="E724" s="2" t="s">
        <v>1416</v>
      </c>
      <c r="F724" s="3">
        <v>1</v>
      </c>
      <c r="G724" s="3">
        <v>1</v>
      </c>
      <c r="H724" s="3">
        <v>1</v>
      </c>
      <c r="I724" s="3">
        <v>1</v>
      </c>
      <c r="J724" s="2"/>
      <c r="K724" s="2" t="s">
        <v>1417</v>
      </c>
      <c r="L724" s="4">
        <v>29618</v>
      </c>
      <c r="M724" s="7">
        <f t="shared" ca="1" si="11"/>
        <v>38.317808219178083</v>
      </c>
      <c r="N724" s="7" t="str">
        <f ca="1">IFERROR(INDEX({"18-25";"26-35";"36-45";"46-55";"55-65"},MATCH($M724,{0;25;35;45;55})),"")</f>
        <v>36-45</v>
      </c>
      <c r="O724" s="2" t="s">
        <v>21</v>
      </c>
      <c r="P724" s="2" t="s">
        <v>22</v>
      </c>
      <c r="Q724" s="8">
        <v>170</v>
      </c>
      <c r="R724" s="14" t="str">
        <f>IFERROR(INDEX(btob,MATCH(Q724,atoa,0)),"")</f>
        <v>CHARGE CLIENTELE PROF.</v>
      </c>
    </row>
    <row r="725" spans="1:18" s="1" customFormat="1" ht="8.25">
      <c r="A725" s="2" t="s">
        <v>14</v>
      </c>
      <c r="B725" s="23" t="str">
        <f>IFERROR(INDEX(cl!B:B,MATCH(D725,cl!A:A,0)),"")</f>
        <v>MOC</v>
      </c>
      <c r="C725" s="2"/>
      <c r="D725" s="8">
        <v>514900</v>
      </c>
      <c r="E725" s="2" t="s">
        <v>1418</v>
      </c>
      <c r="F725" s="3">
        <v>1</v>
      </c>
      <c r="G725" s="3">
        <v>1</v>
      </c>
      <c r="H725" s="3">
        <v>1</v>
      </c>
      <c r="I725" s="3">
        <v>1</v>
      </c>
      <c r="J725" s="2"/>
      <c r="K725" s="2" t="s">
        <v>1419</v>
      </c>
      <c r="L725" s="4">
        <v>32926</v>
      </c>
      <c r="M725" s="7">
        <f t="shared" ca="1" si="11"/>
        <v>29.254794520547946</v>
      </c>
      <c r="N725" s="7" t="str">
        <f ca="1">IFERROR(INDEX({"18-25";"26-35";"36-45";"46-55";"55-65"},MATCH($M725,{0;25;35;45;55})),"")</f>
        <v>26-35</v>
      </c>
      <c r="O725" s="2" t="s">
        <v>17</v>
      </c>
      <c r="P725" s="2" t="s">
        <v>18</v>
      </c>
      <c r="Q725" s="8">
        <v>165</v>
      </c>
      <c r="R725" s="14" t="str">
        <f>IFERROR(INDEX(btob,MATCH(Q725,atoa,0)),"")</f>
        <v>CHARGE CLIENTELE PART.2</v>
      </c>
    </row>
    <row r="726" spans="1:18" s="1" customFormat="1" ht="8.25">
      <c r="A726" s="2" t="s">
        <v>14</v>
      </c>
      <c r="B726" s="23" t="str">
        <f>IFERROR(INDEX(cl!B:B,MATCH(D726,cl!A:A,0)),"")</f>
        <v>MOC</v>
      </c>
      <c r="C726" s="2"/>
      <c r="D726" s="8">
        <v>514900</v>
      </c>
      <c r="E726" s="2" t="s">
        <v>1420</v>
      </c>
      <c r="F726" s="3">
        <v>1</v>
      </c>
      <c r="G726" s="3">
        <v>1</v>
      </c>
      <c r="H726" s="3">
        <v>0.77849999999999997</v>
      </c>
      <c r="I726" s="3">
        <v>0.77849999999999997</v>
      </c>
      <c r="J726" s="2" t="s">
        <v>42</v>
      </c>
      <c r="K726" s="2" t="s">
        <v>1421</v>
      </c>
      <c r="L726" s="4">
        <v>27847</v>
      </c>
      <c r="M726" s="7">
        <f t="shared" ca="1" si="11"/>
        <v>43.169863013698631</v>
      </c>
      <c r="N726" s="7" t="str">
        <f ca="1">IFERROR(INDEX({"18-25";"26-35";"36-45";"46-55";"55-65"},MATCH($M726,{0;25;35;45;55})),"")</f>
        <v>36-45</v>
      </c>
      <c r="O726" s="2" t="s">
        <v>21</v>
      </c>
      <c r="P726" s="2" t="s">
        <v>22</v>
      </c>
      <c r="Q726" s="8">
        <v>165</v>
      </c>
      <c r="R726" s="14" t="str">
        <f>IFERROR(INDEX(btob,MATCH(Q726,atoa,0)),"")</f>
        <v>CHARGE CLIENTELE PART.2</v>
      </c>
    </row>
    <row r="727" spans="1:18" s="1" customFormat="1" ht="8.25">
      <c r="A727" s="2" t="s">
        <v>14</v>
      </c>
      <c r="B727" s="23" t="str">
        <f>IFERROR(INDEX(cl!B:B,MATCH(D727,cl!A:A,0)),"")</f>
        <v>MOC</v>
      </c>
      <c r="C727" s="2"/>
      <c r="D727" s="8">
        <v>514900</v>
      </c>
      <c r="E727" s="2" t="s">
        <v>1422</v>
      </c>
      <c r="F727" s="3">
        <v>1</v>
      </c>
      <c r="G727" s="3">
        <v>1</v>
      </c>
      <c r="H727" s="3">
        <v>1</v>
      </c>
      <c r="I727" s="3">
        <v>1</v>
      </c>
      <c r="J727" s="2"/>
      <c r="K727" s="2" t="s">
        <v>1423</v>
      </c>
      <c r="L727" s="4">
        <v>28659</v>
      </c>
      <c r="M727" s="7">
        <f t="shared" ca="1" si="11"/>
        <v>40.945205479452056</v>
      </c>
      <c r="N727" s="7" t="str">
        <f ca="1">IFERROR(INDEX({"18-25";"26-35";"36-45";"46-55";"55-65"},MATCH($M727,{0;25;35;45;55})),"")</f>
        <v>36-45</v>
      </c>
      <c r="O727" s="2" t="s">
        <v>17</v>
      </c>
      <c r="P727" s="2" t="s">
        <v>18</v>
      </c>
      <c r="Q727" s="8">
        <v>170</v>
      </c>
      <c r="R727" s="14" t="str">
        <f>IFERROR(INDEX(btob,MATCH(Q727,atoa,0)),"")</f>
        <v>CHARGE CLIENTELE PROF.</v>
      </c>
    </row>
    <row r="728" spans="1:18" s="1" customFormat="1" ht="8.25">
      <c r="A728" s="2" t="s">
        <v>14</v>
      </c>
      <c r="B728" s="23" t="str">
        <f>IFERROR(INDEX(cl!B:B,MATCH(D728,cl!A:A,0)),"")</f>
        <v>MOC</v>
      </c>
      <c r="C728" s="2"/>
      <c r="D728" s="8">
        <v>514900</v>
      </c>
      <c r="E728" s="2" t="s">
        <v>1424</v>
      </c>
      <c r="F728" s="3">
        <v>1</v>
      </c>
      <c r="G728" s="3">
        <v>1</v>
      </c>
      <c r="H728" s="3">
        <v>1</v>
      </c>
      <c r="I728" s="3">
        <v>1</v>
      </c>
      <c r="J728" s="2"/>
      <c r="K728" s="2" t="s">
        <v>1425</v>
      </c>
      <c r="L728" s="4">
        <v>30983</v>
      </c>
      <c r="M728" s="7">
        <f t="shared" ca="1" si="11"/>
        <v>34.578082191780823</v>
      </c>
      <c r="N728" s="7" t="str">
        <f ca="1">IFERROR(INDEX({"18-25";"26-35";"36-45";"46-55";"55-65"},MATCH($M728,{0;25;35;45;55})),"")</f>
        <v>26-35</v>
      </c>
      <c r="O728" s="2" t="s">
        <v>21</v>
      </c>
      <c r="P728" s="2" t="s">
        <v>18</v>
      </c>
      <c r="Q728" s="8">
        <v>175</v>
      </c>
      <c r="R728" s="14" t="str">
        <f>IFERROR(INDEX(btob,MATCH(Q728,atoa,0)),"")</f>
        <v>RESP.CLIENTELE PROF.1</v>
      </c>
    </row>
    <row r="729" spans="1:18" s="1" customFormat="1" ht="8.25">
      <c r="A729" s="2" t="s">
        <v>14</v>
      </c>
      <c r="B729" s="23" t="str">
        <f>IFERROR(INDEX(cl!B:B,MATCH(D729,cl!A:A,0)),"")</f>
        <v>MOC</v>
      </c>
      <c r="C729" s="2"/>
      <c r="D729" s="8">
        <v>514900</v>
      </c>
      <c r="E729" s="2" t="s">
        <v>1424</v>
      </c>
      <c r="F729" s="3">
        <v>0</v>
      </c>
      <c r="G729" s="3">
        <v>1</v>
      </c>
      <c r="H729" s="3">
        <v>1</v>
      </c>
      <c r="I729" s="3">
        <v>1</v>
      </c>
      <c r="J729" s="2" t="s">
        <v>272</v>
      </c>
      <c r="K729" s="2" t="s">
        <v>1426</v>
      </c>
      <c r="L729" s="4">
        <v>31964</v>
      </c>
      <c r="M729" s="7">
        <f t="shared" ca="1" si="11"/>
        <v>31.890410958904109</v>
      </c>
      <c r="N729" s="7" t="str">
        <f ca="1">IFERROR(INDEX({"18-25";"26-35";"36-45";"46-55";"55-65"},MATCH($M729,{0;25;35;45;55})),"")</f>
        <v>26-35</v>
      </c>
      <c r="O729" s="2" t="s">
        <v>17</v>
      </c>
      <c r="P729" s="2" t="s">
        <v>22</v>
      </c>
      <c r="Q729" s="8">
        <v>170</v>
      </c>
      <c r="R729" s="14" t="str">
        <f>IFERROR(INDEX(btob,MATCH(Q729,atoa,0)),"")</f>
        <v>CHARGE CLIENTELE PROF.</v>
      </c>
    </row>
    <row r="730" spans="1:18" s="1" customFormat="1" ht="8.25">
      <c r="A730" s="2" t="s">
        <v>14</v>
      </c>
      <c r="B730" s="23" t="str">
        <f>IFERROR(INDEX(cl!B:B,MATCH(D730,cl!A:A,0)),"")</f>
        <v>MOC</v>
      </c>
      <c r="C730" s="2"/>
      <c r="D730" s="8">
        <v>514900</v>
      </c>
      <c r="E730" s="2" t="s">
        <v>1427</v>
      </c>
      <c r="F730" s="3">
        <v>1</v>
      </c>
      <c r="G730" s="3">
        <v>1</v>
      </c>
      <c r="H730" s="3">
        <v>1</v>
      </c>
      <c r="I730" s="3">
        <v>1</v>
      </c>
      <c r="J730" s="2"/>
      <c r="K730" s="2" t="s">
        <v>1428</v>
      </c>
      <c r="L730" s="4">
        <v>33165</v>
      </c>
      <c r="M730" s="7">
        <f t="shared" ca="1" si="11"/>
        <v>28.6</v>
      </c>
      <c r="N730" s="7" t="str">
        <f ca="1">IFERROR(INDEX({"18-25";"26-35";"36-45";"46-55";"55-65"},MATCH($M730,{0;25;35;45;55})),"")</f>
        <v>26-35</v>
      </c>
      <c r="O730" s="2" t="s">
        <v>17</v>
      </c>
      <c r="P730" s="2" t="s">
        <v>22</v>
      </c>
      <c r="Q730" s="8">
        <v>170</v>
      </c>
      <c r="R730" s="14" t="str">
        <f>IFERROR(INDEX(btob,MATCH(Q730,atoa,0)),"")</f>
        <v>CHARGE CLIENTELE PROF.</v>
      </c>
    </row>
    <row r="731" spans="1:18" s="1" customFormat="1" ht="8.25">
      <c r="A731" s="2" t="s">
        <v>14</v>
      </c>
      <c r="B731" s="23" t="str">
        <f>IFERROR(INDEX(cl!B:B,MATCH(D731,cl!A:A,0)),"")</f>
        <v>MOC</v>
      </c>
      <c r="C731" s="2"/>
      <c r="D731" s="8">
        <v>514900</v>
      </c>
      <c r="E731" s="2" t="s">
        <v>1429</v>
      </c>
      <c r="F731" s="3">
        <v>1</v>
      </c>
      <c r="G731" s="3">
        <v>1</v>
      </c>
      <c r="H731" s="3">
        <v>1</v>
      </c>
      <c r="I731" s="3">
        <v>1</v>
      </c>
      <c r="J731" s="2"/>
      <c r="K731" s="2" t="s">
        <v>1430</v>
      </c>
      <c r="L731" s="4">
        <v>31385</v>
      </c>
      <c r="M731" s="7">
        <f t="shared" ca="1" si="11"/>
        <v>33.476712328767121</v>
      </c>
      <c r="N731" s="7" t="str">
        <f ca="1">IFERROR(INDEX({"18-25";"26-35";"36-45";"46-55";"55-65"},MATCH($M731,{0;25;35;45;55})),"")</f>
        <v>26-35</v>
      </c>
      <c r="O731" s="2" t="s">
        <v>21</v>
      </c>
      <c r="P731" s="2" t="s">
        <v>22</v>
      </c>
      <c r="Q731" s="8">
        <v>170</v>
      </c>
      <c r="R731" s="14" t="str">
        <f>IFERROR(INDEX(btob,MATCH(Q731,atoa,0)),"")</f>
        <v>CHARGE CLIENTELE PROF.</v>
      </c>
    </row>
    <row r="732" spans="1:18" s="1" customFormat="1" ht="8.25">
      <c r="A732" s="2" t="s">
        <v>14</v>
      </c>
      <c r="B732" s="23" t="str">
        <f>IFERROR(INDEX(cl!B:B,MATCH(D732,cl!A:A,0)),"")</f>
        <v>MOC</v>
      </c>
      <c r="C732" s="2"/>
      <c r="D732" s="8">
        <v>514900</v>
      </c>
      <c r="E732" s="2" t="s">
        <v>1431</v>
      </c>
      <c r="F732" s="3">
        <v>1</v>
      </c>
      <c r="G732" s="3">
        <v>1</v>
      </c>
      <c r="H732" s="3">
        <v>1</v>
      </c>
      <c r="I732" s="3">
        <v>1</v>
      </c>
      <c r="J732" s="2"/>
      <c r="K732" s="2" t="s">
        <v>1432</v>
      </c>
      <c r="L732" s="4">
        <v>26901</v>
      </c>
      <c r="M732" s="7">
        <f t="shared" ca="1" si="11"/>
        <v>45.761643835616439</v>
      </c>
      <c r="N732" s="7" t="str">
        <f ca="1">IFERROR(INDEX({"18-25";"26-35";"36-45";"46-55";"55-65"},MATCH($M732,{0;25;35;45;55})),"")</f>
        <v>46-55</v>
      </c>
      <c r="O732" s="2" t="s">
        <v>21</v>
      </c>
      <c r="P732" s="2" t="s">
        <v>18</v>
      </c>
      <c r="Q732" s="8">
        <v>711</v>
      </c>
      <c r="R732" s="14" t="str">
        <f>IFERROR(INDEX(btob,MATCH(Q732,atoa,0)),"")</f>
        <v>CONSULTANT EXPERT 1</v>
      </c>
    </row>
    <row r="733" spans="1:18" s="1" customFormat="1" ht="8.25">
      <c r="A733" s="2" t="s">
        <v>14</v>
      </c>
      <c r="B733" s="23" t="str">
        <f>IFERROR(INDEX(cl!B:B,MATCH(D733,cl!A:A,0)),"")</f>
        <v>MOC</v>
      </c>
      <c r="C733" s="2"/>
      <c r="D733" s="8">
        <v>514900</v>
      </c>
      <c r="E733" s="2" t="s">
        <v>1433</v>
      </c>
      <c r="F733" s="3">
        <v>1</v>
      </c>
      <c r="G733" s="3">
        <v>1</v>
      </c>
      <c r="H733" s="3">
        <v>1</v>
      </c>
      <c r="I733" s="3">
        <v>1</v>
      </c>
      <c r="J733" s="2"/>
      <c r="K733" s="2" t="s">
        <v>1434</v>
      </c>
      <c r="L733" s="4">
        <v>33487</v>
      </c>
      <c r="M733" s="7">
        <f t="shared" ca="1" si="11"/>
        <v>27.717808219178082</v>
      </c>
      <c r="N733" s="7" t="str">
        <f ca="1">IFERROR(INDEX({"18-25";"26-35";"36-45";"46-55";"55-65"},MATCH($M733,{0;25;35;45;55})),"")</f>
        <v>26-35</v>
      </c>
      <c r="O733" s="2" t="s">
        <v>17</v>
      </c>
      <c r="P733" s="2" t="s">
        <v>22</v>
      </c>
      <c r="Q733" s="8">
        <v>105</v>
      </c>
      <c r="R733" s="14" t="str">
        <f>IFERROR(INDEX(btob,MATCH(Q733,atoa,0)),"")</f>
        <v>CHARGE CLIENTELE PART.1</v>
      </c>
    </row>
    <row r="734" spans="1:18" s="1" customFormat="1" ht="8.25">
      <c r="A734" s="2" t="s">
        <v>14</v>
      </c>
      <c r="B734" s="23" t="str">
        <f>IFERROR(INDEX(cl!B:B,MATCH(D734,cl!A:A,0)),"")</f>
        <v>MOC</v>
      </c>
      <c r="C734" s="2"/>
      <c r="D734" s="8">
        <v>514900</v>
      </c>
      <c r="E734" s="2" t="s">
        <v>1435</v>
      </c>
      <c r="F734" s="3">
        <v>1</v>
      </c>
      <c r="G734" s="3">
        <v>1</v>
      </c>
      <c r="H734" s="3">
        <v>1</v>
      </c>
      <c r="I734" s="3">
        <v>1</v>
      </c>
      <c r="J734" s="2"/>
      <c r="K734" s="2" t="s">
        <v>1436</v>
      </c>
      <c r="L734" s="4">
        <v>21623</v>
      </c>
      <c r="M734" s="7">
        <f t="shared" ca="1" si="11"/>
        <v>60.221917808219175</v>
      </c>
      <c r="N734" s="7" t="str">
        <f ca="1">IFERROR(INDEX({"18-25";"26-35";"36-45";"46-55";"55-65"},MATCH($M734,{0;25;35;45;55})),"")</f>
        <v>55-65</v>
      </c>
      <c r="O734" s="2" t="s">
        <v>17</v>
      </c>
      <c r="P734" s="2" t="s">
        <v>18</v>
      </c>
      <c r="Q734" s="8">
        <v>132</v>
      </c>
      <c r="R734" s="14" t="str">
        <f>IFERROR(INDEX(btob,MATCH(Q734,atoa,0)),"")</f>
        <v>DIRECTEUR DE GROUPE 2</v>
      </c>
    </row>
    <row r="735" spans="1:18" s="1" customFormat="1" ht="8.25">
      <c r="A735" s="2" t="s">
        <v>14</v>
      </c>
      <c r="B735" s="23" t="str">
        <f>IFERROR(INDEX(cl!B:B,MATCH(D735,cl!A:A,0)),"")</f>
        <v>MOC</v>
      </c>
      <c r="C735" s="2"/>
      <c r="D735" s="8">
        <v>514900</v>
      </c>
      <c r="E735" s="2" t="s">
        <v>1437</v>
      </c>
      <c r="F735" s="3">
        <v>1</v>
      </c>
      <c r="G735" s="3">
        <v>1</v>
      </c>
      <c r="H735" s="3">
        <v>1</v>
      </c>
      <c r="I735" s="3">
        <v>1</v>
      </c>
      <c r="J735" s="2"/>
      <c r="K735" s="2" t="s">
        <v>1438</v>
      </c>
      <c r="L735" s="4">
        <v>25535</v>
      </c>
      <c r="M735" s="7">
        <f t="shared" ca="1" si="11"/>
        <v>49.504109589041093</v>
      </c>
      <c r="N735" s="7" t="str">
        <f ca="1">IFERROR(INDEX({"18-25";"26-35";"36-45";"46-55";"55-65"},MATCH($M735,{0;25;35;45;55})),"")</f>
        <v>46-55</v>
      </c>
      <c r="O735" s="2" t="s">
        <v>17</v>
      </c>
      <c r="P735" s="2" t="s">
        <v>18</v>
      </c>
      <c r="Q735" s="8">
        <v>176</v>
      </c>
      <c r="R735" s="14" t="str">
        <f>IFERROR(INDEX(btob,MATCH(Q735,atoa,0)),"")</f>
        <v>RESP.CLIENTELE PROF.2</v>
      </c>
    </row>
    <row r="736" spans="1:18" s="1" customFormat="1" ht="8.25">
      <c r="A736" s="2" t="s">
        <v>14</v>
      </c>
      <c r="B736" s="23" t="str">
        <f>IFERROR(INDEX(cl!B:B,MATCH(D736,cl!A:A,0)),"")</f>
        <v>MOC</v>
      </c>
      <c r="C736" s="2"/>
      <c r="D736" s="8">
        <v>514900</v>
      </c>
      <c r="E736" s="2" t="s">
        <v>1439</v>
      </c>
      <c r="F736" s="3">
        <v>1</v>
      </c>
      <c r="G736" s="3">
        <v>0</v>
      </c>
      <c r="H736" s="3"/>
      <c r="I736" s="3"/>
      <c r="J736" s="2" t="s">
        <v>105</v>
      </c>
      <c r="K736" s="2"/>
      <c r="L736" s="4"/>
      <c r="M736" s="7" t="str">
        <f t="shared" si="11"/>
        <v/>
      </c>
      <c r="N736" s="7" t="str">
        <f>IFERROR(INDEX({"18-25";"26-35";"36-45";"46-55";"55-65"},MATCH($M736,{0;25;35;45;55})),"")</f>
        <v/>
      </c>
      <c r="O736" s="2"/>
      <c r="P736" s="2"/>
      <c r="Q736" s="12"/>
      <c r="R736" s="14" t="str">
        <f>IFERROR(INDEX(btob,MATCH(Q736,atoa,0)),"")</f>
        <v/>
      </c>
    </row>
    <row r="737" spans="1:18" s="1" customFormat="1" ht="8.25">
      <c r="A737" s="2" t="s">
        <v>14</v>
      </c>
      <c r="B737" s="23" t="str">
        <f>IFERROR(INDEX(cl!B:B,MATCH(D737,cl!A:A,0)),"")</f>
        <v>MOC</v>
      </c>
      <c r="C737" s="2"/>
      <c r="D737" s="8">
        <v>514900</v>
      </c>
      <c r="E737" s="2" t="s">
        <v>1440</v>
      </c>
      <c r="F737" s="3">
        <v>1</v>
      </c>
      <c r="G737" s="3">
        <v>1</v>
      </c>
      <c r="H737" s="3">
        <v>1</v>
      </c>
      <c r="I737" s="3">
        <v>1</v>
      </c>
      <c r="J737" s="2"/>
      <c r="K737" s="2" t="s">
        <v>1441</v>
      </c>
      <c r="L737" s="4">
        <v>28095</v>
      </c>
      <c r="M737" s="7">
        <f t="shared" ca="1" si="11"/>
        <v>42.490410958904107</v>
      </c>
      <c r="N737" s="7" t="str">
        <f ca="1">IFERROR(INDEX({"18-25";"26-35";"36-45";"46-55";"55-65"},MATCH($M737,{0;25;35;45;55})),"")</f>
        <v>36-45</v>
      </c>
      <c r="O737" s="2" t="s">
        <v>21</v>
      </c>
      <c r="P737" s="2" t="s">
        <v>18</v>
      </c>
      <c r="Q737" s="8">
        <v>175</v>
      </c>
      <c r="R737" s="14" t="str">
        <f>IFERROR(INDEX(btob,MATCH(Q737,atoa,0)),"")</f>
        <v>RESP.CLIENTELE PROF.1</v>
      </c>
    </row>
    <row r="738" spans="1:18" s="1" customFormat="1" ht="8.25">
      <c r="A738" s="2" t="s">
        <v>14</v>
      </c>
      <c r="B738" s="23" t="str">
        <f>IFERROR(INDEX(cl!B:B,MATCH(D738,cl!A:A,0)),"")</f>
        <v>MOC</v>
      </c>
      <c r="C738" s="2"/>
      <c r="D738" s="8">
        <v>514900</v>
      </c>
      <c r="E738" s="2" t="s">
        <v>1442</v>
      </c>
      <c r="F738" s="3">
        <v>1</v>
      </c>
      <c r="G738" s="3">
        <v>1</v>
      </c>
      <c r="H738" s="3">
        <v>1</v>
      </c>
      <c r="I738" s="3">
        <v>1</v>
      </c>
      <c r="J738" s="2"/>
      <c r="K738" s="2" t="s">
        <v>1443</v>
      </c>
      <c r="L738" s="4">
        <v>25944</v>
      </c>
      <c r="M738" s="7">
        <f t="shared" ca="1" si="11"/>
        <v>48.38356164383562</v>
      </c>
      <c r="N738" s="7" t="str">
        <f ca="1">IFERROR(INDEX({"18-25";"26-35";"36-45";"46-55";"55-65"},MATCH($M738,{0;25;35;45;55})),"")</f>
        <v>46-55</v>
      </c>
      <c r="O738" s="2" t="s">
        <v>21</v>
      </c>
      <c r="P738" s="2" t="s">
        <v>18</v>
      </c>
      <c r="Q738" s="8">
        <v>165</v>
      </c>
      <c r="R738" s="14" t="str">
        <f>IFERROR(INDEX(btob,MATCH(Q738,atoa,0)),"")</f>
        <v>CHARGE CLIENTELE PART.2</v>
      </c>
    </row>
    <row r="739" spans="1:18" s="1" customFormat="1" ht="8.25">
      <c r="A739" s="2" t="s">
        <v>14</v>
      </c>
      <c r="B739" s="23" t="str">
        <f>IFERROR(INDEX(cl!B:B,MATCH(D739,cl!A:A,0)),"")</f>
        <v>MOC</v>
      </c>
      <c r="C739" s="2"/>
      <c r="D739" s="8">
        <v>514900</v>
      </c>
      <c r="E739" s="2" t="s">
        <v>1444</v>
      </c>
      <c r="F739" s="3">
        <v>1</v>
      </c>
      <c r="G739" s="3">
        <v>1</v>
      </c>
      <c r="H739" s="3">
        <v>1</v>
      </c>
      <c r="I739" s="3">
        <v>1</v>
      </c>
      <c r="J739" s="2"/>
      <c r="K739" s="2" t="s">
        <v>1445</v>
      </c>
      <c r="L739" s="4">
        <v>29921</v>
      </c>
      <c r="M739" s="7">
        <f t="shared" ca="1" si="11"/>
        <v>37.487671232876714</v>
      </c>
      <c r="N739" s="7" t="str">
        <f ca="1">IFERROR(INDEX({"18-25";"26-35";"36-45";"46-55";"55-65"},MATCH($M739,{0;25;35;45;55})),"")</f>
        <v>36-45</v>
      </c>
      <c r="O739" s="2" t="s">
        <v>17</v>
      </c>
      <c r="P739" s="2" t="s">
        <v>18</v>
      </c>
      <c r="Q739" s="8">
        <v>175</v>
      </c>
      <c r="R739" s="14" t="str">
        <f>IFERROR(INDEX(btob,MATCH(Q739,atoa,0)),"")</f>
        <v>RESP.CLIENTELE PROF.1</v>
      </c>
    </row>
    <row r="740" spans="1:18" s="1" customFormat="1" ht="8.25">
      <c r="A740" s="2" t="s">
        <v>14</v>
      </c>
      <c r="B740" s="23" t="str">
        <f>IFERROR(INDEX(cl!B:B,MATCH(D740,cl!A:A,0)),"")</f>
        <v>DGE</v>
      </c>
      <c r="C740" s="2"/>
      <c r="D740" s="8">
        <v>515000</v>
      </c>
      <c r="E740" s="2" t="s">
        <v>1446</v>
      </c>
      <c r="F740" s="3">
        <v>1</v>
      </c>
      <c r="G740" s="3">
        <v>1</v>
      </c>
      <c r="H740" s="3">
        <v>1</v>
      </c>
      <c r="I740" s="3">
        <v>1</v>
      </c>
      <c r="J740" s="2"/>
      <c r="K740" s="2" t="s">
        <v>1447</v>
      </c>
      <c r="L740" s="4">
        <v>26417</v>
      </c>
      <c r="M740" s="7">
        <f t="shared" ca="1" si="11"/>
        <v>47.087671232876716</v>
      </c>
      <c r="N740" s="7" t="str">
        <f ca="1">IFERROR(INDEX({"18-25";"26-35";"36-45";"46-55";"55-65"},MATCH($M740,{0;25;35;45;55})),"")</f>
        <v>46-55</v>
      </c>
      <c r="O740" s="2" t="s">
        <v>21</v>
      </c>
      <c r="P740" s="2" t="s">
        <v>18</v>
      </c>
      <c r="Q740" s="8">
        <v>702</v>
      </c>
      <c r="R740" s="14" t="str">
        <f>IFERROR(INDEX(btob,MATCH(Q740,atoa,0)),"")</f>
        <v>ASSIST. ETUDES CONSEIL</v>
      </c>
    </row>
    <row r="741" spans="1:18" s="1" customFormat="1" ht="8.25">
      <c r="A741" s="2" t="s">
        <v>14</v>
      </c>
      <c r="B741" s="23" t="str">
        <f>IFERROR(INDEX(cl!B:B,MATCH(D741,cl!A:A,0)),"")</f>
        <v>DGE</v>
      </c>
      <c r="C741" s="2"/>
      <c r="D741" s="8">
        <v>515000</v>
      </c>
      <c r="E741" s="2" t="s">
        <v>1448</v>
      </c>
      <c r="F741" s="3">
        <v>1</v>
      </c>
      <c r="G741" s="3">
        <v>1</v>
      </c>
      <c r="H741" s="3">
        <v>1</v>
      </c>
      <c r="I741" s="3">
        <v>1</v>
      </c>
      <c r="J741" s="2"/>
      <c r="K741" s="2" t="s">
        <v>1449</v>
      </c>
      <c r="L741" s="4">
        <v>21649</v>
      </c>
      <c r="M741" s="7">
        <f t="shared" ca="1" si="11"/>
        <v>60.150684931506852</v>
      </c>
      <c r="N741" s="7" t="str">
        <f ca="1">IFERROR(INDEX({"18-25";"26-35";"36-45";"46-55";"55-65"},MATCH($M741,{0;25;35;45;55})),"")</f>
        <v>55-65</v>
      </c>
      <c r="O741" s="2" t="s">
        <v>17</v>
      </c>
      <c r="P741" s="2" t="s">
        <v>18</v>
      </c>
      <c r="Q741" s="8">
        <v>701</v>
      </c>
      <c r="R741" s="14" t="str">
        <f>IFERROR(INDEX(btob,MATCH(Q741,atoa,0)),"")</f>
        <v>CHARGE ETUDES CONSEIL 1</v>
      </c>
    </row>
    <row r="742" spans="1:18" s="1" customFormat="1" ht="8.25">
      <c r="A742" s="2" t="s">
        <v>14</v>
      </c>
      <c r="B742" s="23" t="str">
        <f>IFERROR(INDEX(cl!B:B,MATCH(D742,cl!A:A,0)),"")</f>
        <v>DGE</v>
      </c>
      <c r="C742" s="2"/>
      <c r="D742" s="8">
        <v>515000</v>
      </c>
      <c r="E742" s="2" t="s">
        <v>1450</v>
      </c>
      <c r="F742" s="3">
        <v>1</v>
      </c>
      <c r="G742" s="3">
        <v>1</v>
      </c>
      <c r="H742" s="3">
        <v>1</v>
      </c>
      <c r="I742" s="3">
        <v>1</v>
      </c>
      <c r="J742" s="2"/>
      <c r="K742" s="2" t="s">
        <v>1451</v>
      </c>
      <c r="L742" s="4">
        <v>26583</v>
      </c>
      <c r="M742" s="7">
        <f t="shared" ca="1" si="11"/>
        <v>46.632876712328766</v>
      </c>
      <c r="N742" s="7" t="str">
        <f ca="1">IFERROR(INDEX({"18-25";"26-35";"36-45";"46-55";"55-65"},MATCH($M742,{0;25;35;45;55})),"")</f>
        <v>46-55</v>
      </c>
      <c r="O742" s="2" t="s">
        <v>21</v>
      </c>
      <c r="P742" s="2" t="s">
        <v>18</v>
      </c>
      <c r="Q742" s="8">
        <v>701</v>
      </c>
      <c r="R742" s="14" t="str">
        <f>IFERROR(INDEX(btob,MATCH(Q742,atoa,0)),"")</f>
        <v>CHARGE ETUDES CONSEIL 1</v>
      </c>
    </row>
    <row r="743" spans="1:18" s="1" customFormat="1" ht="8.25">
      <c r="A743" s="2" t="s">
        <v>14</v>
      </c>
      <c r="B743" s="23" t="str">
        <f>IFERROR(INDEX(cl!B:B,MATCH(D743,cl!A:A,0)),"")</f>
        <v>DGE</v>
      </c>
      <c r="C743" s="2"/>
      <c r="D743" s="8">
        <v>515000</v>
      </c>
      <c r="E743" s="2" t="s">
        <v>1452</v>
      </c>
      <c r="F743" s="3">
        <v>1</v>
      </c>
      <c r="G743" s="3">
        <v>1</v>
      </c>
      <c r="H743" s="3">
        <v>1</v>
      </c>
      <c r="I743" s="3">
        <v>1</v>
      </c>
      <c r="J743" s="2"/>
      <c r="K743" s="2" t="s">
        <v>1453</v>
      </c>
      <c r="L743" s="4">
        <v>22386</v>
      </c>
      <c r="M743" s="7">
        <f t="shared" ca="1" si="11"/>
        <v>58.131506849315066</v>
      </c>
      <c r="N743" s="7" t="str">
        <f ca="1">IFERROR(INDEX({"18-25";"26-35";"36-45";"46-55";"55-65"},MATCH($M743,{0;25;35;45;55})),"")</f>
        <v>55-65</v>
      </c>
      <c r="O743" s="2" t="s">
        <v>21</v>
      </c>
      <c r="P743" s="2" t="s">
        <v>18</v>
      </c>
      <c r="Q743" s="8">
        <v>811</v>
      </c>
      <c r="R743" s="14" t="str">
        <f>IFERROR(INDEX(btob,MATCH(Q743,atoa,0)),"")</f>
        <v>ASSIST. GESTION 2</v>
      </c>
    </row>
    <row r="744" spans="1:18" s="1" customFormat="1" ht="8.25">
      <c r="A744" s="2" t="s">
        <v>14</v>
      </c>
      <c r="B744" s="23" t="str">
        <f>IFERROR(INDEX(cl!B:B,MATCH(D744,cl!A:A,0)),"")</f>
        <v>DGE</v>
      </c>
      <c r="C744" s="2"/>
      <c r="D744" s="8">
        <v>515000</v>
      </c>
      <c r="E744" s="2" t="s">
        <v>1454</v>
      </c>
      <c r="F744" s="3">
        <v>1</v>
      </c>
      <c r="G744" s="3">
        <v>1</v>
      </c>
      <c r="H744" s="3">
        <v>1</v>
      </c>
      <c r="I744" s="3">
        <v>1</v>
      </c>
      <c r="J744" s="2"/>
      <c r="K744" s="2" t="s">
        <v>1455</v>
      </c>
      <c r="L744" s="4">
        <v>23019</v>
      </c>
      <c r="M744" s="7">
        <f t="shared" ca="1" si="11"/>
        <v>56.397260273972606</v>
      </c>
      <c r="N744" s="7" t="str">
        <f ca="1">IFERROR(INDEX({"18-25";"26-35";"36-45";"46-55";"55-65"},MATCH($M744,{0;25;35;45;55})),"")</f>
        <v>55-65</v>
      </c>
      <c r="O744" s="2" t="s">
        <v>17</v>
      </c>
      <c r="P744" s="2" t="s">
        <v>18</v>
      </c>
      <c r="Q744" s="8">
        <v>709</v>
      </c>
      <c r="R744" s="14" t="str">
        <f>IFERROR(INDEX(btob,MATCH(Q744,atoa,0)),"")</f>
        <v>RESP. ETUDES CONSEIL</v>
      </c>
    </row>
    <row r="745" spans="1:18" s="1" customFormat="1" ht="8.25">
      <c r="A745" s="2" t="s">
        <v>14</v>
      </c>
      <c r="B745" s="23" t="str">
        <f>IFERROR(INDEX(cl!B:B,MATCH(D745,cl!A:A,0)),"")</f>
        <v>DGE</v>
      </c>
      <c r="C745" s="2"/>
      <c r="D745" s="8">
        <v>515000</v>
      </c>
      <c r="E745" s="2" t="s">
        <v>1456</v>
      </c>
      <c r="F745" s="3">
        <v>1</v>
      </c>
      <c r="G745" s="3">
        <v>1</v>
      </c>
      <c r="H745" s="3">
        <v>1</v>
      </c>
      <c r="I745" s="3">
        <v>1</v>
      </c>
      <c r="J745" s="2"/>
      <c r="K745" s="2" t="s">
        <v>1457</v>
      </c>
      <c r="L745" s="4">
        <v>24068</v>
      </c>
      <c r="M745" s="7">
        <f t="shared" ca="1" si="11"/>
        <v>53.523287671232879</v>
      </c>
      <c r="N745" s="7" t="str">
        <f ca="1">IFERROR(INDEX({"18-25";"26-35";"36-45";"46-55";"55-65"},MATCH($M745,{0;25;35;45;55})),"")</f>
        <v>46-55</v>
      </c>
      <c r="O745" s="2" t="s">
        <v>17</v>
      </c>
      <c r="P745" s="2" t="s">
        <v>18</v>
      </c>
      <c r="Q745" s="8">
        <v>513</v>
      </c>
      <c r="R745" s="14" t="str">
        <f>IFERROR(INDEX(btob,MATCH(Q745,atoa,0)),"")</f>
        <v>RESP. DE DEPARTEMENT 2</v>
      </c>
    </row>
    <row r="746" spans="1:18" s="1" customFormat="1" ht="8.25">
      <c r="A746" s="2" t="s">
        <v>14</v>
      </c>
      <c r="B746" s="23" t="str">
        <f>IFERROR(INDEX(cl!B:B,MATCH(D746,cl!A:A,0)),"")</f>
        <v>DRH</v>
      </c>
      <c r="C746" s="2"/>
      <c r="D746" s="8">
        <v>515100</v>
      </c>
      <c r="E746" s="2" t="s">
        <v>1458</v>
      </c>
      <c r="F746" s="3">
        <v>1</v>
      </c>
      <c r="G746" s="3">
        <v>1</v>
      </c>
      <c r="H746" s="3">
        <v>1</v>
      </c>
      <c r="I746" s="3">
        <v>1</v>
      </c>
      <c r="J746" s="2"/>
      <c r="K746" s="2" t="s">
        <v>1459</v>
      </c>
      <c r="L746" s="4">
        <v>24332</v>
      </c>
      <c r="M746" s="7">
        <f t="shared" ca="1" si="11"/>
        <v>52.8</v>
      </c>
      <c r="N746" s="7" t="str">
        <f ca="1">IFERROR(INDEX({"18-25";"26-35";"36-45";"46-55";"55-65"},MATCH($M746,{0;25;35;45;55})),"")</f>
        <v>46-55</v>
      </c>
      <c r="O746" s="2" t="s">
        <v>17</v>
      </c>
      <c r="P746" s="2" t="s">
        <v>18</v>
      </c>
      <c r="Q746" s="8">
        <v>709</v>
      </c>
      <c r="R746" s="14" t="str">
        <f>IFERROR(INDEX(btob,MATCH(Q746,atoa,0)),"")</f>
        <v>RESP. ETUDES CONSEIL</v>
      </c>
    </row>
    <row r="747" spans="1:18" s="1" customFormat="1" ht="8.25">
      <c r="A747" s="2" t="s">
        <v>14</v>
      </c>
      <c r="B747" s="23" t="str">
        <f>IFERROR(INDEX(cl!B:B,MATCH(D747,cl!A:A,0)),"")</f>
        <v>PAR</v>
      </c>
      <c r="C747" s="2"/>
      <c r="D747" s="8">
        <v>515200</v>
      </c>
      <c r="E747" s="2" t="s">
        <v>1460</v>
      </c>
      <c r="F747" s="3">
        <v>1</v>
      </c>
      <c r="G747" s="3">
        <v>1</v>
      </c>
      <c r="H747" s="3">
        <v>1</v>
      </c>
      <c r="I747" s="3">
        <v>1</v>
      </c>
      <c r="J747" s="2"/>
      <c r="K747" s="2" t="s">
        <v>1461</v>
      </c>
      <c r="L747" s="4">
        <v>24991</v>
      </c>
      <c r="M747" s="7">
        <f t="shared" ca="1" si="11"/>
        <v>50.994520547945207</v>
      </c>
      <c r="N747" s="7" t="str">
        <f ca="1">IFERROR(INDEX({"18-25";"26-35";"36-45";"46-55";"55-65"},MATCH($M747,{0;25;35;45;55})),"")</f>
        <v>46-55</v>
      </c>
      <c r="O747" s="2" t="s">
        <v>21</v>
      </c>
      <c r="P747" s="2" t="s">
        <v>1182</v>
      </c>
      <c r="Q747" s="8">
        <v>103</v>
      </c>
      <c r="R747" s="14" t="str">
        <f>IFERROR(INDEX(btob,MATCH(Q747,atoa,0)),"")</f>
        <v>CONSEILLER CLIENT. PART.</v>
      </c>
    </row>
    <row r="748" spans="1:18" s="1" customFormat="1" ht="8.25">
      <c r="A748" s="2" t="s">
        <v>14</v>
      </c>
      <c r="B748" s="23" t="str">
        <f>IFERROR(INDEX(cl!B:B,MATCH(D748,cl!A:A,0)),"")</f>
        <v>PAR</v>
      </c>
      <c r="C748" s="2"/>
      <c r="D748" s="8">
        <v>515200</v>
      </c>
      <c r="E748" s="2" t="s">
        <v>1462</v>
      </c>
      <c r="F748" s="3">
        <v>1</v>
      </c>
      <c r="G748" s="3">
        <v>1</v>
      </c>
      <c r="H748" s="3">
        <v>1</v>
      </c>
      <c r="I748" s="3">
        <v>1</v>
      </c>
      <c r="J748" s="2"/>
      <c r="K748" s="2" t="s">
        <v>1463</v>
      </c>
      <c r="L748" s="4">
        <v>24563</v>
      </c>
      <c r="M748" s="7">
        <f t="shared" ca="1" si="11"/>
        <v>52.167123287671231</v>
      </c>
      <c r="N748" s="7" t="str">
        <f ca="1">IFERROR(INDEX({"18-25";"26-35";"36-45";"46-55";"55-65"},MATCH($M748,{0;25;35;45;55})),"")</f>
        <v>46-55</v>
      </c>
      <c r="O748" s="2" t="s">
        <v>21</v>
      </c>
      <c r="P748" s="2" t="s">
        <v>18</v>
      </c>
      <c r="Q748" s="8">
        <v>511</v>
      </c>
      <c r="R748" s="14" t="str">
        <f>IFERROR(INDEX(btob,MATCH(Q748,atoa,0)),"")</f>
        <v>RESP. DE DEPARTEMENT 1</v>
      </c>
    </row>
    <row r="749" spans="1:18" s="1" customFormat="1" ht="8.25">
      <c r="A749" s="2" t="s">
        <v>14</v>
      </c>
      <c r="B749" s="23" t="str">
        <f>IFERROR(INDEX(cl!B:B,MATCH(D749,cl!A:A,0)),"")</f>
        <v>PAR</v>
      </c>
      <c r="C749" s="2"/>
      <c r="D749" s="8">
        <v>515200</v>
      </c>
      <c r="E749" s="2" t="s">
        <v>1464</v>
      </c>
      <c r="F749" s="3">
        <v>1</v>
      </c>
      <c r="G749" s="3">
        <v>1</v>
      </c>
      <c r="H749" s="3">
        <v>1</v>
      </c>
      <c r="I749" s="3">
        <v>1</v>
      </c>
      <c r="J749" s="2"/>
      <c r="K749" s="2" t="s">
        <v>1465</v>
      </c>
      <c r="L749" s="4">
        <v>33251</v>
      </c>
      <c r="M749" s="7">
        <f t="shared" ca="1" si="11"/>
        <v>28.364383561643837</v>
      </c>
      <c r="N749" s="7" t="str">
        <f ca="1">IFERROR(INDEX({"18-25";"26-35";"36-45";"46-55";"55-65"},MATCH($M749,{0;25;35;45;55})),"")</f>
        <v>26-35</v>
      </c>
      <c r="O749" s="2" t="s">
        <v>17</v>
      </c>
      <c r="P749" s="2" t="s">
        <v>22</v>
      </c>
      <c r="Q749" s="8">
        <v>103</v>
      </c>
      <c r="R749" s="14" t="str">
        <f>IFERROR(INDEX(btob,MATCH(Q749,atoa,0)),"")</f>
        <v>CONSEILLER CLIENT. PART.</v>
      </c>
    </row>
    <row r="750" spans="1:18" s="1" customFormat="1" ht="8.25">
      <c r="A750" s="2" t="s">
        <v>14</v>
      </c>
      <c r="B750" s="23" t="str">
        <f>IFERROR(INDEX(cl!B:B,MATCH(D750,cl!A:A,0)),"")</f>
        <v>PAR</v>
      </c>
      <c r="C750" s="2"/>
      <c r="D750" s="8">
        <v>515200</v>
      </c>
      <c r="E750" s="2" t="s">
        <v>1464</v>
      </c>
      <c r="F750" s="3">
        <v>0</v>
      </c>
      <c r="G750" s="3">
        <v>1</v>
      </c>
      <c r="H750" s="3">
        <v>1</v>
      </c>
      <c r="I750" s="3">
        <v>1</v>
      </c>
      <c r="J750" s="2" t="s">
        <v>272</v>
      </c>
      <c r="K750" s="2" t="s">
        <v>1466</v>
      </c>
      <c r="L750" s="4">
        <v>34822</v>
      </c>
      <c r="M750" s="7">
        <f t="shared" ca="1" si="11"/>
        <v>24.06027397260274</v>
      </c>
      <c r="N750" s="7" t="str">
        <f ca="1">IFERROR(INDEX({"18-25";"26-35";"36-45";"46-55";"55-65"},MATCH($M750,{0;25;35;45;55})),"")</f>
        <v>18-25</v>
      </c>
      <c r="O750" s="2" t="s">
        <v>21</v>
      </c>
      <c r="P750" s="2" t="s">
        <v>22</v>
      </c>
      <c r="Q750" s="8">
        <v>103</v>
      </c>
      <c r="R750" s="14" t="str">
        <f>IFERROR(INDEX(btob,MATCH(Q750,atoa,0)),"")</f>
        <v>CONSEILLER CLIENT. PART.</v>
      </c>
    </row>
    <row r="751" spans="1:18" s="1" customFormat="1" ht="8.25">
      <c r="A751" s="2" t="s">
        <v>14</v>
      </c>
      <c r="B751" s="23" t="str">
        <f>IFERROR(INDEX(cl!B:B,MATCH(D751,cl!A:A,0)),"")</f>
        <v>PAR</v>
      </c>
      <c r="C751" s="2"/>
      <c r="D751" s="8">
        <v>515200</v>
      </c>
      <c r="E751" s="2" t="s">
        <v>1467</v>
      </c>
      <c r="F751" s="3">
        <v>1</v>
      </c>
      <c r="G751" s="3">
        <v>1</v>
      </c>
      <c r="H751" s="3">
        <v>1</v>
      </c>
      <c r="I751" s="3">
        <v>1</v>
      </c>
      <c r="J751" s="2"/>
      <c r="K751" s="2" t="s">
        <v>1468</v>
      </c>
      <c r="L751" s="4">
        <v>35692</v>
      </c>
      <c r="M751" s="7">
        <f t="shared" ca="1" si="11"/>
        <v>21.676712328767124</v>
      </c>
      <c r="N751" s="7" t="str">
        <f ca="1">IFERROR(INDEX({"18-25";"26-35";"36-45";"46-55";"55-65"},MATCH($M751,{0;25;35;45;55})),"")</f>
        <v>18-25</v>
      </c>
      <c r="O751" s="2" t="s">
        <v>21</v>
      </c>
      <c r="P751" s="2" t="s">
        <v>22</v>
      </c>
      <c r="Q751" s="8">
        <v>103</v>
      </c>
      <c r="R751" s="14" t="str">
        <f>IFERROR(INDEX(btob,MATCH(Q751,atoa,0)),"")</f>
        <v>CONSEILLER CLIENT. PART.</v>
      </c>
    </row>
    <row r="752" spans="1:18" s="1" customFormat="1" ht="8.25">
      <c r="A752" s="2" t="s">
        <v>14</v>
      </c>
      <c r="B752" s="23" t="str">
        <f>IFERROR(INDEX(cl!B:B,MATCH(D752,cl!A:A,0)),"")</f>
        <v>PAR</v>
      </c>
      <c r="C752" s="2"/>
      <c r="D752" s="8">
        <v>515200</v>
      </c>
      <c r="E752" s="2" t="s">
        <v>1469</v>
      </c>
      <c r="F752" s="3">
        <v>1</v>
      </c>
      <c r="G752" s="3">
        <v>1</v>
      </c>
      <c r="H752" s="3">
        <v>1</v>
      </c>
      <c r="I752" s="3">
        <v>1</v>
      </c>
      <c r="J752" s="2"/>
      <c r="K752" s="2" t="s">
        <v>1470</v>
      </c>
      <c r="L752" s="4">
        <v>34954</v>
      </c>
      <c r="M752" s="7">
        <f t="shared" ca="1" si="11"/>
        <v>23.698630136986303</v>
      </c>
      <c r="N752" s="7" t="str">
        <f ca="1">IFERROR(INDEX({"18-25";"26-35";"36-45";"46-55";"55-65"},MATCH($M752,{0;25;35;45;55})),"")</f>
        <v>18-25</v>
      </c>
      <c r="O752" s="2" t="s">
        <v>21</v>
      </c>
      <c r="P752" s="2" t="s">
        <v>22</v>
      </c>
      <c r="Q752" s="8">
        <v>103</v>
      </c>
      <c r="R752" s="14" t="str">
        <f>IFERROR(INDEX(btob,MATCH(Q752,atoa,0)),"")</f>
        <v>CONSEILLER CLIENT. PART.</v>
      </c>
    </row>
    <row r="753" spans="1:18" s="1" customFormat="1" ht="8.25">
      <c r="A753" s="2" t="s">
        <v>14</v>
      </c>
      <c r="B753" s="23" t="str">
        <f>IFERROR(INDEX(cl!B:B,MATCH(D753,cl!A:A,0)),"")</f>
        <v>PAR</v>
      </c>
      <c r="C753" s="2"/>
      <c r="D753" s="8">
        <v>515200</v>
      </c>
      <c r="E753" s="2" t="s">
        <v>1471</v>
      </c>
      <c r="F753" s="3">
        <v>1</v>
      </c>
      <c r="G753" s="3">
        <v>1</v>
      </c>
      <c r="H753" s="3">
        <v>1</v>
      </c>
      <c r="I753" s="3">
        <v>1</v>
      </c>
      <c r="J753" s="2"/>
      <c r="K753" s="2" t="s">
        <v>1472</v>
      </c>
      <c r="L753" s="4">
        <v>32698</v>
      </c>
      <c r="M753" s="7">
        <f t="shared" ca="1" si="11"/>
        <v>29.87945205479452</v>
      </c>
      <c r="N753" s="7" t="str">
        <f ca="1">IFERROR(INDEX({"18-25";"26-35";"36-45";"46-55";"55-65"},MATCH($M753,{0;25;35;45;55})),"")</f>
        <v>26-35</v>
      </c>
      <c r="O753" s="2" t="s">
        <v>21</v>
      </c>
      <c r="P753" s="2" t="s">
        <v>22</v>
      </c>
      <c r="Q753" s="8">
        <v>103</v>
      </c>
      <c r="R753" s="14" t="str">
        <f>IFERROR(INDEX(btob,MATCH(Q753,atoa,0)),"")</f>
        <v>CONSEILLER CLIENT. PART.</v>
      </c>
    </row>
    <row r="754" spans="1:18" s="1" customFormat="1" ht="8.25">
      <c r="A754" s="2" t="s">
        <v>14</v>
      </c>
      <c r="B754" s="23" t="str">
        <f>IFERROR(INDEX(cl!B:B,MATCH(D754,cl!A:A,0)),"")</f>
        <v>PAR</v>
      </c>
      <c r="C754" s="2"/>
      <c r="D754" s="8">
        <v>515200</v>
      </c>
      <c r="E754" s="2" t="s">
        <v>1473</v>
      </c>
      <c r="F754" s="3">
        <v>1</v>
      </c>
      <c r="G754" s="3">
        <v>1</v>
      </c>
      <c r="H754" s="3">
        <v>1</v>
      </c>
      <c r="I754" s="3">
        <v>1</v>
      </c>
      <c r="J754" s="2"/>
      <c r="K754" s="2" t="s">
        <v>1474</v>
      </c>
      <c r="L754" s="4">
        <v>27529</v>
      </c>
      <c r="M754" s="7">
        <f t="shared" ca="1" si="11"/>
        <v>44.041095890410958</v>
      </c>
      <c r="N754" s="7" t="str">
        <f ca="1">IFERROR(INDEX({"18-25";"26-35";"36-45";"46-55";"55-65"},MATCH($M754,{0;25;35;45;55})),"")</f>
        <v>36-45</v>
      </c>
      <c r="O754" s="2" t="s">
        <v>17</v>
      </c>
      <c r="P754" s="2" t="s">
        <v>22</v>
      </c>
      <c r="Q754" s="8">
        <v>103</v>
      </c>
      <c r="R754" s="14" t="str">
        <f>IFERROR(INDEX(btob,MATCH(Q754,atoa,0)),"")</f>
        <v>CONSEILLER CLIENT. PART.</v>
      </c>
    </row>
    <row r="755" spans="1:18" s="1" customFormat="1" ht="8.25">
      <c r="A755" s="2" t="s">
        <v>14</v>
      </c>
      <c r="B755" s="23" t="str">
        <f>IFERROR(INDEX(cl!B:B,MATCH(D755,cl!A:A,0)),"")</f>
        <v>PAR</v>
      </c>
      <c r="C755" s="2"/>
      <c r="D755" s="8">
        <v>515200</v>
      </c>
      <c r="E755" s="2" t="s">
        <v>1475</v>
      </c>
      <c r="F755" s="3">
        <v>1</v>
      </c>
      <c r="G755" s="3">
        <v>1</v>
      </c>
      <c r="H755" s="3">
        <v>1</v>
      </c>
      <c r="I755" s="3">
        <v>1</v>
      </c>
      <c r="J755" s="2"/>
      <c r="K755" s="2" t="s">
        <v>1476</v>
      </c>
      <c r="L755" s="4">
        <v>32248</v>
      </c>
      <c r="M755" s="7">
        <f t="shared" ca="1" si="11"/>
        <v>31.112328767123287</v>
      </c>
      <c r="N755" s="7" t="str">
        <f ca="1">IFERROR(INDEX({"18-25";"26-35";"36-45";"46-55";"55-65"},MATCH($M755,{0;25;35;45;55})),"")</f>
        <v>26-35</v>
      </c>
      <c r="O755" s="2" t="s">
        <v>21</v>
      </c>
      <c r="P755" s="2" t="s">
        <v>22</v>
      </c>
      <c r="Q755" s="8">
        <v>103</v>
      </c>
      <c r="R755" s="14" t="str">
        <f>IFERROR(INDEX(btob,MATCH(Q755,atoa,0)),"")</f>
        <v>CONSEILLER CLIENT. PART.</v>
      </c>
    </row>
    <row r="756" spans="1:18" s="1" customFormat="1" ht="8.25">
      <c r="A756" s="2" t="s">
        <v>14</v>
      </c>
      <c r="B756" s="23" t="str">
        <f>IFERROR(INDEX(cl!B:B,MATCH(D756,cl!A:A,0)),"")</f>
        <v>PAR</v>
      </c>
      <c r="C756" s="2"/>
      <c r="D756" s="8">
        <v>515200</v>
      </c>
      <c r="E756" s="2" t="s">
        <v>1477</v>
      </c>
      <c r="F756" s="3">
        <v>1</v>
      </c>
      <c r="G756" s="3">
        <v>1</v>
      </c>
      <c r="H756" s="3">
        <v>1</v>
      </c>
      <c r="I756" s="3">
        <v>1</v>
      </c>
      <c r="J756" s="2"/>
      <c r="K756" s="2" t="s">
        <v>1478</v>
      </c>
      <c r="L756" s="4">
        <v>34469</v>
      </c>
      <c r="M756" s="7">
        <f t="shared" ca="1" si="11"/>
        <v>25.027397260273972</v>
      </c>
      <c r="N756" s="7" t="str">
        <f ca="1">IFERROR(INDEX({"18-25";"26-35";"36-45";"46-55";"55-65"},MATCH($M756,{0;25;35;45;55})),"")</f>
        <v>26-35</v>
      </c>
      <c r="O756" s="2" t="s">
        <v>21</v>
      </c>
      <c r="P756" s="2" t="s">
        <v>22</v>
      </c>
      <c r="Q756" s="8">
        <v>103</v>
      </c>
      <c r="R756" s="14" t="str">
        <f>IFERROR(INDEX(btob,MATCH(Q756,atoa,0)),"")</f>
        <v>CONSEILLER CLIENT. PART.</v>
      </c>
    </row>
    <row r="757" spans="1:18" s="1" customFormat="1" ht="8.25">
      <c r="A757" s="2" t="s">
        <v>14</v>
      </c>
      <c r="B757" s="23" t="str">
        <f>IFERROR(INDEX(cl!B:B,MATCH(D757,cl!A:A,0)),"")</f>
        <v>PAR</v>
      </c>
      <c r="C757" s="2"/>
      <c r="D757" s="8">
        <v>515200</v>
      </c>
      <c r="E757" s="2" t="s">
        <v>1479</v>
      </c>
      <c r="F757" s="3">
        <v>1</v>
      </c>
      <c r="G757" s="3">
        <v>1</v>
      </c>
      <c r="H757" s="3">
        <v>1</v>
      </c>
      <c r="I757" s="3">
        <v>1</v>
      </c>
      <c r="J757" s="2"/>
      <c r="K757" s="2" t="s">
        <v>1480</v>
      </c>
      <c r="L757" s="4">
        <v>25120</v>
      </c>
      <c r="M757" s="7">
        <f t="shared" ca="1" si="11"/>
        <v>50.641095890410959</v>
      </c>
      <c r="N757" s="7" t="str">
        <f ca="1">IFERROR(INDEX({"18-25";"26-35";"36-45";"46-55";"55-65"},MATCH($M757,{0;25;35;45;55})),"")</f>
        <v>46-55</v>
      </c>
      <c r="O757" s="2" t="s">
        <v>17</v>
      </c>
      <c r="P757" s="2" t="s">
        <v>18</v>
      </c>
      <c r="Q757" s="8">
        <v>504</v>
      </c>
      <c r="R757" s="14" t="str">
        <f>IFERROR(INDEX(btob,MATCH(Q757,atoa,0)),"")</f>
        <v>RESP. COORDINATION 3</v>
      </c>
    </row>
    <row r="758" spans="1:18" s="1" customFormat="1" ht="8.25">
      <c r="A758" s="2" t="s">
        <v>14</v>
      </c>
      <c r="B758" s="23" t="str">
        <f>IFERROR(INDEX(cl!B:B,MATCH(D758,cl!A:A,0)),"")</f>
        <v>PAR</v>
      </c>
      <c r="C758" s="2"/>
      <c r="D758" s="8">
        <v>515200</v>
      </c>
      <c r="E758" s="2" t="s">
        <v>1481</v>
      </c>
      <c r="F758" s="3">
        <v>1</v>
      </c>
      <c r="G758" s="3">
        <v>1</v>
      </c>
      <c r="H758" s="3">
        <v>1</v>
      </c>
      <c r="I758" s="3">
        <v>1</v>
      </c>
      <c r="J758" s="2"/>
      <c r="K758" s="2" t="s">
        <v>1482</v>
      </c>
      <c r="L758" s="4">
        <v>34432</v>
      </c>
      <c r="M758" s="7">
        <f t="shared" ca="1" si="11"/>
        <v>25.12876712328767</v>
      </c>
      <c r="N758" s="7" t="str">
        <f ca="1">IFERROR(INDEX({"18-25";"26-35";"36-45";"46-55";"55-65"},MATCH($M758,{0;25;35;45;55})),"")</f>
        <v>26-35</v>
      </c>
      <c r="O758" s="2" t="s">
        <v>21</v>
      </c>
      <c r="P758" s="2" t="s">
        <v>22</v>
      </c>
      <c r="Q758" s="8">
        <v>103</v>
      </c>
      <c r="R758" s="14" t="str">
        <f>IFERROR(INDEX(btob,MATCH(Q758,atoa,0)),"")</f>
        <v>CONSEILLER CLIENT. PART.</v>
      </c>
    </row>
    <row r="759" spans="1:18" s="1" customFormat="1" ht="8.25">
      <c r="A759" s="2" t="s">
        <v>14</v>
      </c>
      <c r="B759" s="23" t="str">
        <f>IFERROR(INDEX(cl!B:B,MATCH(D759,cl!A:A,0)),"")</f>
        <v>PAR</v>
      </c>
      <c r="C759" s="2"/>
      <c r="D759" s="8">
        <v>515200</v>
      </c>
      <c r="E759" s="2" t="s">
        <v>1483</v>
      </c>
      <c r="F759" s="3">
        <v>1</v>
      </c>
      <c r="G759" s="3">
        <v>1</v>
      </c>
      <c r="H759" s="3">
        <v>1</v>
      </c>
      <c r="I759" s="3">
        <v>1</v>
      </c>
      <c r="J759" s="2"/>
      <c r="K759" s="2" t="s">
        <v>1484</v>
      </c>
      <c r="L759" s="4">
        <v>33245</v>
      </c>
      <c r="M759" s="7">
        <f t="shared" ca="1" si="11"/>
        <v>28.38082191780822</v>
      </c>
      <c r="N759" s="7" t="str">
        <f ca="1">IFERROR(INDEX({"18-25";"26-35";"36-45";"46-55";"55-65"},MATCH($M759,{0;25;35;45;55})),"")</f>
        <v>26-35</v>
      </c>
      <c r="O759" s="2" t="s">
        <v>21</v>
      </c>
      <c r="P759" s="2" t="s">
        <v>22</v>
      </c>
      <c r="Q759" s="8">
        <v>103</v>
      </c>
      <c r="R759" s="14" t="str">
        <f>IFERROR(INDEX(btob,MATCH(Q759,atoa,0)),"")</f>
        <v>CONSEILLER CLIENT. PART.</v>
      </c>
    </row>
    <row r="760" spans="1:18" s="1" customFormat="1" ht="8.25">
      <c r="A760" s="2" t="s">
        <v>14</v>
      </c>
      <c r="B760" s="23" t="str">
        <f>IFERROR(INDEX(cl!B:B,MATCH(D760,cl!A:A,0)),"")</f>
        <v>PAR</v>
      </c>
      <c r="C760" s="2"/>
      <c r="D760" s="8">
        <v>515200</v>
      </c>
      <c r="E760" s="2" t="s">
        <v>1485</v>
      </c>
      <c r="F760" s="3">
        <v>1</v>
      </c>
      <c r="G760" s="3">
        <v>1</v>
      </c>
      <c r="H760" s="3">
        <v>1</v>
      </c>
      <c r="I760" s="3">
        <v>1</v>
      </c>
      <c r="J760" s="2"/>
      <c r="K760" s="2" t="s">
        <v>1486</v>
      </c>
      <c r="L760" s="4">
        <v>34813</v>
      </c>
      <c r="M760" s="7">
        <f t="shared" ca="1" si="11"/>
        <v>24.084931506849315</v>
      </c>
      <c r="N760" s="7" t="str">
        <f ca="1">IFERROR(INDEX({"18-25";"26-35";"36-45";"46-55";"55-65"},MATCH($M760,{0;25;35;45;55})),"")</f>
        <v>18-25</v>
      </c>
      <c r="O760" s="2" t="s">
        <v>21</v>
      </c>
      <c r="P760" s="2" t="s">
        <v>22</v>
      </c>
      <c r="Q760" s="8">
        <v>103</v>
      </c>
      <c r="R760" s="14" t="str">
        <f>IFERROR(INDEX(btob,MATCH(Q760,atoa,0)),"")</f>
        <v>CONSEILLER CLIENT. PART.</v>
      </c>
    </row>
    <row r="761" spans="1:18" s="1" customFormat="1" ht="8.25">
      <c r="A761" s="2" t="s">
        <v>14</v>
      </c>
      <c r="B761" s="23" t="str">
        <f>IFERROR(INDEX(cl!B:B,MATCH(D761,cl!A:A,0)),"")</f>
        <v>PAR</v>
      </c>
      <c r="C761" s="2"/>
      <c r="D761" s="8">
        <v>515200</v>
      </c>
      <c r="E761" s="2" t="s">
        <v>1487</v>
      </c>
      <c r="F761" s="3">
        <v>1</v>
      </c>
      <c r="G761" s="3">
        <v>1</v>
      </c>
      <c r="H761" s="3">
        <v>1</v>
      </c>
      <c r="I761" s="3">
        <v>1</v>
      </c>
      <c r="J761" s="2"/>
      <c r="K761" s="2" t="s">
        <v>1488</v>
      </c>
      <c r="L761" s="4">
        <v>24574</v>
      </c>
      <c r="M761" s="7">
        <f t="shared" ca="1" si="11"/>
        <v>52.136986301369866</v>
      </c>
      <c r="N761" s="7" t="str">
        <f ca="1">IFERROR(INDEX({"18-25";"26-35";"36-45";"46-55";"55-65"},MATCH($M761,{0;25;35;45;55})),"")</f>
        <v>46-55</v>
      </c>
      <c r="O761" s="2" t="s">
        <v>17</v>
      </c>
      <c r="P761" s="2" t="s">
        <v>22</v>
      </c>
      <c r="Q761" s="8">
        <v>103</v>
      </c>
      <c r="R761" s="14" t="str">
        <f>IFERROR(INDEX(btob,MATCH(Q761,atoa,0)),"")</f>
        <v>CONSEILLER CLIENT. PART.</v>
      </c>
    </row>
    <row r="762" spans="1:18" s="1" customFormat="1" ht="8.25">
      <c r="A762" s="2" t="s">
        <v>14</v>
      </c>
      <c r="B762" s="23" t="str">
        <f>IFERROR(INDEX(cl!B:B,MATCH(D762,cl!A:A,0)),"")</f>
        <v>PAR</v>
      </c>
      <c r="C762" s="2"/>
      <c r="D762" s="8">
        <v>515200</v>
      </c>
      <c r="E762" s="2" t="s">
        <v>1489</v>
      </c>
      <c r="F762" s="3">
        <v>1</v>
      </c>
      <c r="G762" s="3">
        <v>1</v>
      </c>
      <c r="H762" s="3">
        <v>1</v>
      </c>
      <c r="I762" s="3">
        <v>1</v>
      </c>
      <c r="J762" s="2"/>
      <c r="K762" s="2" t="s">
        <v>1490</v>
      </c>
      <c r="L762" s="4">
        <v>35322</v>
      </c>
      <c r="M762" s="7">
        <f t="shared" ca="1" si="11"/>
        <v>22.69041095890411</v>
      </c>
      <c r="N762" s="7" t="str">
        <f ca="1">IFERROR(INDEX({"18-25";"26-35";"36-45";"46-55";"55-65"},MATCH($M762,{0;25;35;45;55})),"")</f>
        <v>18-25</v>
      </c>
      <c r="O762" s="2" t="s">
        <v>17</v>
      </c>
      <c r="P762" s="2" t="s">
        <v>22</v>
      </c>
      <c r="Q762" s="8">
        <v>103</v>
      </c>
      <c r="R762" s="14" t="str">
        <f>IFERROR(INDEX(btob,MATCH(Q762,atoa,0)),"")</f>
        <v>CONSEILLER CLIENT. PART.</v>
      </c>
    </row>
    <row r="763" spans="1:18" s="1" customFormat="1" ht="8.25">
      <c r="A763" s="2" t="s">
        <v>14</v>
      </c>
      <c r="B763" s="23" t="str">
        <f>IFERROR(INDEX(cl!B:B,MATCH(D763,cl!A:A,0)),"")</f>
        <v>PAR</v>
      </c>
      <c r="C763" s="2"/>
      <c r="D763" s="8">
        <v>515200</v>
      </c>
      <c r="E763" s="2" t="s">
        <v>1491</v>
      </c>
      <c r="F763" s="3">
        <v>1</v>
      </c>
      <c r="G763" s="3">
        <v>1</v>
      </c>
      <c r="H763" s="3">
        <v>1</v>
      </c>
      <c r="I763" s="3">
        <v>1</v>
      </c>
      <c r="J763" s="2"/>
      <c r="K763" s="2" t="s">
        <v>1492</v>
      </c>
      <c r="L763" s="4">
        <v>33024</v>
      </c>
      <c r="M763" s="7">
        <f t="shared" ca="1" si="11"/>
        <v>28.986301369863014</v>
      </c>
      <c r="N763" s="7" t="str">
        <f ca="1">IFERROR(INDEX({"18-25";"26-35";"36-45";"46-55";"55-65"},MATCH($M763,{0;25;35;45;55})),"")</f>
        <v>26-35</v>
      </c>
      <c r="O763" s="2" t="s">
        <v>21</v>
      </c>
      <c r="P763" s="2" t="s">
        <v>22</v>
      </c>
      <c r="Q763" s="8">
        <v>103</v>
      </c>
      <c r="R763" s="14" t="str">
        <f>IFERROR(INDEX(btob,MATCH(Q763,atoa,0)),"")</f>
        <v>CONSEILLER CLIENT. PART.</v>
      </c>
    </row>
    <row r="764" spans="1:18" s="1" customFormat="1" ht="8.25">
      <c r="A764" s="2" t="s">
        <v>14</v>
      </c>
      <c r="B764" s="23" t="str">
        <f>IFERROR(INDEX(cl!B:B,MATCH(D764,cl!A:A,0)),"")</f>
        <v>PAR</v>
      </c>
      <c r="C764" s="2"/>
      <c r="D764" s="8">
        <v>515200</v>
      </c>
      <c r="E764" s="2" t="s">
        <v>1493</v>
      </c>
      <c r="F764" s="3">
        <v>1</v>
      </c>
      <c r="G764" s="3">
        <v>1</v>
      </c>
      <c r="H764" s="3">
        <v>1</v>
      </c>
      <c r="I764" s="3">
        <v>1</v>
      </c>
      <c r="J764" s="2"/>
      <c r="K764" s="2" t="s">
        <v>1494</v>
      </c>
      <c r="L764" s="4">
        <v>33168</v>
      </c>
      <c r="M764" s="7">
        <f t="shared" ca="1" si="11"/>
        <v>28.591780821917808</v>
      </c>
      <c r="N764" s="7" t="str">
        <f ca="1">IFERROR(INDEX({"18-25";"26-35";"36-45";"46-55";"55-65"},MATCH($M764,{0;25;35;45;55})),"")</f>
        <v>26-35</v>
      </c>
      <c r="O764" s="2" t="s">
        <v>17</v>
      </c>
      <c r="P764" s="2" t="s">
        <v>22</v>
      </c>
      <c r="Q764" s="8">
        <v>103</v>
      </c>
      <c r="R764" s="14" t="str">
        <f>IFERROR(INDEX(btob,MATCH(Q764,atoa,0)),"")</f>
        <v>CONSEILLER CLIENT. PART.</v>
      </c>
    </row>
    <row r="765" spans="1:18" s="1" customFormat="1" ht="8.25">
      <c r="A765" s="2" t="s">
        <v>14</v>
      </c>
      <c r="B765" s="23" t="str">
        <f>IFERROR(INDEX(cl!B:B,MATCH(D765,cl!A:A,0)),"")</f>
        <v>PAR</v>
      </c>
      <c r="C765" s="2"/>
      <c r="D765" s="8">
        <v>515200</v>
      </c>
      <c r="E765" s="2" t="s">
        <v>1495</v>
      </c>
      <c r="F765" s="3">
        <v>1</v>
      </c>
      <c r="G765" s="3">
        <v>1</v>
      </c>
      <c r="H765" s="3">
        <v>1</v>
      </c>
      <c r="I765" s="3">
        <v>1</v>
      </c>
      <c r="J765" s="2"/>
      <c r="K765" s="2" t="s">
        <v>1496</v>
      </c>
      <c r="L765" s="4">
        <v>34398</v>
      </c>
      <c r="M765" s="7">
        <f t="shared" ca="1" si="11"/>
        <v>25.221917808219178</v>
      </c>
      <c r="N765" s="7" t="str">
        <f ca="1">IFERROR(INDEX({"18-25";"26-35";"36-45";"46-55";"55-65"},MATCH($M765,{0;25;35;45;55})),"")</f>
        <v>26-35</v>
      </c>
      <c r="O765" s="2" t="s">
        <v>21</v>
      </c>
      <c r="P765" s="2" t="s">
        <v>22</v>
      </c>
      <c r="Q765" s="8">
        <v>103</v>
      </c>
      <c r="R765" s="14" t="str">
        <f>IFERROR(INDEX(btob,MATCH(Q765,atoa,0)),"")</f>
        <v>CONSEILLER CLIENT. PART.</v>
      </c>
    </row>
    <row r="766" spans="1:18" s="1" customFormat="1" ht="8.25">
      <c r="A766" s="2" t="s">
        <v>14</v>
      </c>
      <c r="B766" s="23" t="str">
        <f>IFERROR(INDEX(cl!B:B,MATCH(D766,cl!A:A,0)),"")</f>
        <v>PAR</v>
      </c>
      <c r="C766" s="2"/>
      <c r="D766" s="8">
        <v>515200</v>
      </c>
      <c r="E766" s="2" t="s">
        <v>1495</v>
      </c>
      <c r="F766" s="3">
        <v>0</v>
      </c>
      <c r="G766" s="3">
        <v>1</v>
      </c>
      <c r="H766" s="3">
        <v>1</v>
      </c>
      <c r="I766" s="3">
        <v>1</v>
      </c>
      <c r="J766" s="2" t="s">
        <v>272</v>
      </c>
      <c r="K766" s="2" t="s">
        <v>1497</v>
      </c>
      <c r="L766" s="4">
        <v>35607</v>
      </c>
      <c r="M766" s="7">
        <f t="shared" ca="1" si="11"/>
        <v>21.909589041095892</v>
      </c>
      <c r="N766" s="7" t="str">
        <f ca="1">IFERROR(INDEX({"18-25";"26-35";"36-45";"46-55";"55-65"},MATCH($M766,{0;25;35;45;55})),"")</f>
        <v>18-25</v>
      </c>
      <c r="O766" s="2" t="s">
        <v>21</v>
      </c>
      <c r="P766" s="2" t="s">
        <v>22</v>
      </c>
      <c r="Q766" s="8">
        <v>103</v>
      </c>
      <c r="R766" s="14" t="str">
        <f>IFERROR(INDEX(btob,MATCH(Q766,atoa,0)),"")</f>
        <v>CONSEILLER CLIENT. PART.</v>
      </c>
    </row>
    <row r="767" spans="1:18" s="1" customFormat="1" ht="8.25">
      <c r="A767" s="2" t="s">
        <v>14</v>
      </c>
      <c r="B767" s="23" t="str">
        <f>IFERROR(INDEX(cl!B:B,MATCH(D767,cl!A:A,0)),"")</f>
        <v>PAR</v>
      </c>
      <c r="C767" s="2"/>
      <c r="D767" s="8">
        <v>515200</v>
      </c>
      <c r="E767" s="2" t="s">
        <v>1498</v>
      </c>
      <c r="F767" s="3">
        <v>1</v>
      </c>
      <c r="G767" s="3">
        <v>1</v>
      </c>
      <c r="H767" s="3">
        <v>1</v>
      </c>
      <c r="I767" s="3">
        <v>1</v>
      </c>
      <c r="J767" s="2"/>
      <c r="K767" s="2" t="s">
        <v>1499</v>
      </c>
      <c r="L767" s="4">
        <v>33031</v>
      </c>
      <c r="M767" s="7">
        <f t="shared" ca="1" si="11"/>
        <v>28.967123287671232</v>
      </c>
      <c r="N767" s="7" t="str">
        <f ca="1">IFERROR(INDEX({"18-25";"26-35";"36-45";"46-55";"55-65"},MATCH($M767,{0;25;35;45;55})),"")</f>
        <v>26-35</v>
      </c>
      <c r="O767" s="2" t="s">
        <v>17</v>
      </c>
      <c r="P767" s="2" t="s">
        <v>1182</v>
      </c>
      <c r="Q767" s="8">
        <v>103</v>
      </c>
      <c r="R767" s="14" t="str">
        <f>IFERROR(INDEX(btob,MATCH(Q767,atoa,0)),"")</f>
        <v>CONSEILLER CLIENT. PART.</v>
      </c>
    </row>
    <row r="768" spans="1:18" s="1" customFormat="1" ht="8.25">
      <c r="A768" s="2" t="s">
        <v>14</v>
      </c>
      <c r="B768" s="23" t="str">
        <f>IFERROR(INDEX(cl!B:B,MATCH(D768,cl!A:A,0)),"")</f>
        <v>PAR</v>
      </c>
      <c r="C768" s="2"/>
      <c r="D768" s="8">
        <v>515200</v>
      </c>
      <c r="E768" s="2" t="s">
        <v>1500</v>
      </c>
      <c r="F768" s="3">
        <v>1</v>
      </c>
      <c r="G768" s="3">
        <v>1</v>
      </c>
      <c r="H768" s="3">
        <v>1</v>
      </c>
      <c r="I768" s="3">
        <v>1</v>
      </c>
      <c r="J768" s="2"/>
      <c r="K768" s="2" t="s">
        <v>1501</v>
      </c>
      <c r="L768" s="4">
        <v>27844</v>
      </c>
      <c r="M768" s="7">
        <f t="shared" ca="1" si="11"/>
        <v>43.178082191780824</v>
      </c>
      <c r="N768" s="7" t="str">
        <f ca="1">IFERROR(INDEX({"18-25";"26-35";"36-45";"46-55";"55-65"},MATCH($M768,{0;25;35;45;55})),"")</f>
        <v>36-45</v>
      </c>
      <c r="O768" s="2" t="s">
        <v>21</v>
      </c>
      <c r="P768" s="2" t="s">
        <v>22</v>
      </c>
      <c r="Q768" s="8">
        <v>103</v>
      </c>
      <c r="R768" s="14" t="str">
        <f>IFERROR(INDEX(btob,MATCH(Q768,atoa,0)),"")</f>
        <v>CONSEILLER CLIENT. PART.</v>
      </c>
    </row>
    <row r="769" spans="1:18" s="1" customFormat="1" ht="8.25">
      <c r="A769" s="2" t="s">
        <v>14</v>
      </c>
      <c r="B769" s="23" t="str">
        <f>IFERROR(INDEX(cl!B:B,MATCH(D769,cl!A:A,0)),"")</f>
        <v>PAR</v>
      </c>
      <c r="C769" s="2"/>
      <c r="D769" s="8">
        <v>515200</v>
      </c>
      <c r="E769" s="2" t="s">
        <v>1502</v>
      </c>
      <c r="F769" s="3">
        <v>1</v>
      </c>
      <c r="G769" s="3">
        <v>0</v>
      </c>
      <c r="H769" s="3"/>
      <c r="I769" s="3"/>
      <c r="J769" s="2" t="s">
        <v>105</v>
      </c>
      <c r="K769" s="2"/>
      <c r="L769" s="4"/>
      <c r="M769" s="7" t="str">
        <f t="shared" si="11"/>
        <v/>
      </c>
      <c r="N769" s="7" t="str">
        <f>IFERROR(INDEX({"18-25";"26-35";"36-45";"46-55";"55-65"},MATCH($M769,{0;25;35;45;55})),"")</f>
        <v/>
      </c>
      <c r="O769" s="2"/>
      <c r="P769" s="2"/>
      <c r="Q769" s="12"/>
      <c r="R769" s="14" t="str">
        <f>IFERROR(INDEX(btob,MATCH(Q769,atoa,0)),"")</f>
        <v/>
      </c>
    </row>
    <row r="770" spans="1:18" s="1" customFormat="1" ht="8.25">
      <c r="A770" s="2" t="s">
        <v>14</v>
      </c>
      <c r="B770" s="23" t="str">
        <f>IFERROR(INDEX(cl!B:B,MATCH(D770,cl!A:A,0)),"")</f>
        <v>PAR</v>
      </c>
      <c r="C770" s="2"/>
      <c r="D770" s="8">
        <v>515200</v>
      </c>
      <c r="E770" s="2" t="s">
        <v>1503</v>
      </c>
      <c r="F770" s="3">
        <v>1</v>
      </c>
      <c r="G770" s="3">
        <v>1</v>
      </c>
      <c r="H770" s="3">
        <v>1</v>
      </c>
      <c r="I770" s="3">
        <v>1</v>
      </c>
      <c r="J770" s="2"/>
      <c r="K770" s="2" t="s">
        <v>1504</v>
      </c>
      <c r="L770" s="4">
        <v>32444</v>
      </c>
      <c r="M770" s="7">
        <f t="shared" ref="M770:M833" ca="1" si="12">IF($L770="","",DATEDIF($L770,$S$1,"d")/365)</f>
        <v>30.575342465753426</v>
      </c>
      <c r="N770" s="7" t="str">
        <f ca="1">IFERROR(INDEX({"18-25";"26-35";"36-45";"46-55";"55-65"},MATCH($M770,{0;25;35;45;55})),"")</f>
        <v>26-35</v>
      </c>
      <c r="O770" s="2" t="s">
        <v>17</v>
      </c>
      <c r="P770" s="2" t="s">
        <v>22</v>
      </c>
      <c r="Q770" s="8">
        <v>103</v>
      </c>
      <c r="R770" s="14" t="str">
        <f>IFERROR(INDEX(btob,MATCH(Q770,atoa,0)),"")</f>
        <v>CONSEILLER CLIENT. PART.</v>
      </c>
    </row>
    <row r="771" spans="1:18" s="1" customFormat="1" ht="8.25">
      <c r="A771" s="2" t="s">
        <v>14</v>
      </c>
      <c r="B771" s="23" t="str">
        <f>IFERROR(INDEX(cl!B:B,MATCH(D771,cl!A:A,0)),"")</f>
        <v>PAR</v>
      </c>
      <c r="C771" s="2"/>
      <c r="D771" s="8">
        <v>515200</v>
      </c>
      <c r="E771" s="2" t="s">
        <v>1505</v>
      </c>
      <c r="F771" s="3">
        <v>1</v>
      </c>
      <c r="G771" s="3">
        <v>1</v>
      </c>
      <c r="H771" s="3">
        <v>1</v>
      </c>
      <c r="I771" s="3">
        <v>1</v>
      </c>
      <c r="J771" s="2"/>
      <c r="K771" s="2" t="s">
        <v>1506</v>
      </c>
      <c r="L771" s="4">
        <v>21281</v>
      </c>
      <c r="M771" s="7">
        <f t="shared" ca="1" si="12"/>
        <v>61.158904109589038</v>
      </c>
      <c r="N771" s="7" t="str">
        <f ca="1">IFERROR(INDEX({"18-25";"26-35";"36-45";"46-55";"55-65"},MATCH($M771,{0;25;35;45;55})),"")</f>
        <v>55-65</v>
      </c>
      <c r="O771" s="2" t="s">
        <v>17</v>
      </c>
      <c r="P771" s="2" t="s">
        <v>18</v>
      </c>
      <c r="Q771" s="8">
        <v>180</v>
      </c>
      <c r="R771" s="14" t="str">
        <f>IFERROR(INDEX(btob,MATCH(Q771,atoa,0)),"")</f>
        <v>RESP.CLIENTELE PART.</v>
      </c>
    </row>
    <row r="772" spans="1:18" s="1" customFormat="1" ht="8.25">
      <c r="A772" s="2" t="s">
        <v>14</v>
      </c>
      <c r="B772" s="23" t="str">
        <f>IFERROR(INDEX(cl!B:B,MATCH(D772,cl!A:A,0)),"")</f>
        <v>PAR</v>
      </c>
      <c r="C772" s="2"/>
      <c r="D772" s="8">
        <v>515200</v>
      </c>
      <c r="E772" s="2" t="s">
        <v>1507</v>
      </c>
      <c r="F772" s="3">
        <v>1</v>
      </c>
      <c r="G772" s="3">
        <v>1</v>
      </c>
      <c r="H772" s="3">
        <v>1</v>
      </c>
      <c r="I772" s="3">
        <v>1</v>
      </c>
      <c r="J772" s="2"/>
      <c r="K772" s="2" t="s">
        <v>1508</v>
      </c>
      <c r="L772" s="4">
        <v>27699</v>
      </c>
      <c r="M772" s="7">
        <f t="shared" ca="1" si="12"/>
        <v>43.575342465753423</v>
      </c>
      <c r="N772" s="7" t="str">
        <f ca="1">IFERROR(INDEX({"18-25";"26-35";"36-45";"46-55";"55-65"},MATCH($M772,{0;25;35;45;55})),"")</f>
        <v>36-45</v>
      </c>
      <c r="O772" s="2" t="s">
        <v>21</v>
      </c>
      <c r="P772" s="2" t="s">
        <v>22</v>
      </c>
      <c r="Q772" s="8">
        <v>103</v>
      </c>
      <c r="R772" s="14" t="str">
        <f>IFERROR(INDEX(btob,MATCH(Q772,atoa,0)),"")</f>
        <v>CONSEILLER CLIENT. PART.</v>
      </c>
    </row>
    <row r="773" spans="1:18" s="1" customFormat="1" ht="8.25">
      <c r="A773" s="2" t="s">
        <v>14</v>
      </c>
      <c r="B773" s="23" t="str">
        <f>IFERROR(INDEX(cl!B:B,MATCH(D773,cl!A:A,0)),"")</f>
        <v>PAR</v>
      </c>
      <c r="C773" s="2"/>
      <c r="D773" s="8">
        <v>515200</v>
      </c>
      <c r="E773" s="2" t="s">
        <v>1509</v>
      </c>
      <c r="F773" s="3">
        <v>0</v>
      </c>
      <c r="G773" s="3">
        <v>1</v>
      </c>
      <c r="H773" s="3">
        <v>0.5</v>
      </c>
      <c r="I773" s="3">
        <v>0.5</v>
      </c>
      <c r="J773" s="2" t="s">
        <v>272</v>
      </c>
      <c r="K773" s="2" t="s">
        <v>1510</v>
      </c>
      <c r="L773" s="4">
        <v>26817</v>
      </c>
      <c r="M773" s="7">
        <f t="shared" ca="1" si="12"/>
        <v>45.991780821917807</v>
      </c>
      <c r="N773" s="7" t="str">
        <f ca="1">IFERROR(INDEX({"18-25";"26-35";"36-45";"46-55";"55-65"},MATCH($M773,{0;25;35;45;55})),"")</f>
        <v>46-55</v>
      </c>
      <c r="O773" s="2" t="s">
        <v>21</v>
      </c>
      <c r="P773" s="2" t="s">
        <v>22</v>
      </c>
      <c r="Q773" s="8">
        <v>103</v>
      </c>
      <c r="R773" s="14" t="str">
        <f>IFERROR(INDEX(btob,MATCH(Q773,atoa,0)),"")</f>
        <v>CONSEILLER CLIENT. PART.</v>
      </c>
    </row>
    <row r="774" spans="1:18" s="1" customFormat="1" ht="8.25">
      <c r="A774" s="2" t="s">
        <v>14</v>
      </c>
      <c r="B774" s="23" t="str">
        <f>IFERROR(INDEX(cl!B:B,MATCH(D774,cl!A:A,0)),"")</f>
        <v>DRH</v>
      </c>
      <c r="C774" s="2"/>
      <c r="D774" s="8">
        <v>515500</v>
      </c>
      <c r="E774" s="2" t="s">
        <v>1511</v>
      </c>
      <c r="F774" s="3">
        <v>1</v>
      </c>
      <c r="G774" s="3">
        <v>1</v>
      </c>
      <c r="H774" s="3">
        <v>1</v>
      </c>
      <c r="I774" s="3">
        <v>1</v>
      </c>
      <c r="J774" s="2"/>
      <c r="K774" s="2" t="s">
        <v>1512</v>
      </c>
      <c r="L774" s="4">
        <v>22902</v>
      </c>
      <c r="M774" s="7">
        <f t="shared" ca="1" si="12"/>
        <v>56.717808219178082</v>
      </c>
      <c r="N774" s="7" t="str">
        <f ca="1">IFERROR(INDEX({"18-25";"26-35";"36-45";"46-55";"55-65"},MATCH($M774,{0;25;35;45;55})),"")</f>
        <v>55-65</v>
      </c>
      <c r="O774" s="2" t="s">
        <v>17</v>
      </c>
      <c r="P774" s="2" t="s">
        <v>18</v>
      </c>
      <c r="Q774" s="8">
        <v>180</v>
      </c>
      <c r="R774" s="14" t="str">
        <f>IFERROR(INDEX(btob,MATCH(Q774,atoa,0)),"")</f>
        <v>RESP.CLIENTELE PART.</v>
      </c>
    </row>
    <row r="775" spans="1:18" s="1" customFormat="1" ht="8.25">
      <c r="A775" s="2" t="s">
        <v>14</v>
      </c>
      <c r="B775" s="23" t="str">
        <f>IFERROR(INDEX(cl!B:B,MATCH(D775,cl!A:A,0)),"")</f>
        <v>DRH</v>
      </c>
      <c r="C775" s="2"/>
      <c r="D775" s="8">
        <v>515500</v>
      </c>
      <c r="E775" s="2" t="s">
        <v>1513</v>
      </c>
      <c r="F775" s="3">
        <v>1</v>
      </c>
      <c r="G775" s="3">
        <v>1</v>
      </c>
      <c r="H775" s="3">
        <v>1</v>
      </c>
      <c r="I775" s="3">
        <v>1</v>
      </c>
      <c r="J775" s="2"/>
      <c r="K775" s="2" t="s">
        <v>1514</v>
      </c>
      <c r="L775" s="4">
        <v>24778</v>
      </c>
      <c r="M775" s="7">
        <f t="shared" ca="1" si="12"/>
        <v>51.578082191780823</v>
      </c>
      <c r="N775" s="7" t="str">
        <f ca="1">IFERROR(INDEX({"18-25";"26-35";"36-45";"46-55";"55-65"},MATCH($M775,{0;25;35;45;55})),"")</f>
        <v>46-55</v>
      </c>
      <c r="O775" s="2" t="s">
        <v>21</v>
      </c>
      <c r="P775" s="2" t="s">
        <v>18</v>
      </c>
      <c r="Q775" s="8">
        <v>105</v>
      </c>
      <c r="R775" s="14" t="str">
        <f>IFERROR(INDEX(btob,MATCH(Q775,atoa,0)),"")</f>
        <v>CHARGE CLIENTELE PART.1</v>
      </c>
    </row>
    <row r="776" spans="1:18" s="1" customFormat="1" ht="8.25">
      <c r="A776" s="2" t="s">
        <v>14</v>
      </c>
      <c r="B776" s="23" t="str">
        <f>IFERROR(INDEX(cl!B:B,MATCH(D776,cl!A:A,0)),"")</f>
        <v>DRH</v>
      </c>
      <c r="C776" s="2"/>
      <c r="D776" s="8">
        <v>515500</v>
      </c>
      <c r="E776" s="2" t="s">
        <v>1515</v>
      </c>
      <c r="F776" s="3">
        <v>1</v>
      </c>
      <c r="G776" s="3">
        <v>0</v>
      </c>
      <c r="H776" s="3"/>
      <c r="I776" s="3"/>
      <c r="J776" s="2" t="s">
        <v>105</v>
      </c>
      <c r="K776" s="2"/>
      <c r="L776" s="4"/>
      <c r="M776" s="7" t="str">
        <f t="shared" si="12"/>
        <v/>
      </c>
      <c r="N776" s="7" t="str">
        <f>IFERROR(INDEX({"18-25";"26-35";"36-45";"46-55";"55-65"},MATCH($M776,{0;25;35;45;55})),"")</f>
        <v/>
      </c>
      <c r="O776" s="2"/>
      <c r="P776" s="2"/>
      <c r="Q776" s="12"/>
      <c r="R776" s="14" t="str">
        <f>IFERROR(INDEX(btob,MATCH(Q776,atoa,0)),"")</f>
        <v/>
      </c>
    </row>
    <row r="777" spans="1:18" s="1" customFormat="1" ht="8.25">
      <c r="A777" s="2" t="s">
        <v>14</v>
      </c>
      <c r="B777" s="23" t="str">
        <f>IFERROR(INDEX(cl!B:B,MATCH(D777,cl!A:A,0)),"")</f>
        <v>DRH</v>
      </c>
      <c r="C777" s="2"/>
      <c r="D777" s="8">
        <v>515500</v>
      </c>
      <c r="E777" s="2" t="s">
        <v>1516</v>
      </c>
      <c r="F777" s="3">
        <v>1</v>
      </c>
      <c r="G777" s="3">
        <v>1</v>
      </c>
      <c r="H777" s="3">
        <v>1</v>
      </c>
      <c r="I777" s="3">
        <v>1</v>
      </c>
      <c r="J777" s="2"/>
      <c r="K777" s="2" t="s">
        <v>1517</v>
      </c>
      <c r="L777" s="4">
        <v>20850</v>
      </c>
      <c r="M777" s="7">
        <f t="shared" ca="1" si="12"/>
        <v>62.339726027397262</v>
      </c>
      <c r="N777" s="7" t="str">
        <f ca="1">IFERROR(INDEX({"18-25";"26-35";"36-45";"46-55";"55-65"},MATCH($M777,{0;25;35;45;55})),"")</f>
        <v>55-65</v>
      </c>
      <c r="O777" s="2" t="s">
        <v>17</v>
      </c>
      <c r="P777" s="2" t="s">
        <v>18</v>
      </c>
      <c r="Q777" s="8">
        <v>170</v>
      </c>
      <c r="R777" s="14" t="str">
        <f>IFERROR(INDEX(btob,MATCH(Q777,atoa,0)),"")</f>
        <v>CHARGE CLIENTELE PROF.</v>
      </c>
    </row>
    <row r="778" spans="1:18" s="1" customFormat="1" ht="8.25">
      <c r="A778" s="2" t="s">
        <v>14</v>
      </c>
      <c r="B778" s="23" t="str">
        <f>IFERROR(INDEX(cl!B:B,MATCH(D778,cl!A:A,0)),"")</f>
        <v>DRH</v>
      </c>
      <c r="C778" s="2"/>
      <c r="D778" s="8">
        <v>515500</v>
      </c>
      <c r="E778" s="2" t="s">
        <v>1518</v>
      </c>
      <c r="F778" s="3">
        <v>1</v>
      </c>
      <c r="G778" s="3">
        <v>1</v>
      </c>
      <c r="H778" s="3">
        <v>1</v>
      </c>
      <c r="I778" s="3">
        <v>1</v>
      </c>
      <c r="J778" s="2"/>
      <c r="K778" s="2" t="s">
        <v>1519</v>
      </c>
      <c r="L778" s="4">
        <v>25036</v>
      </c>
      <c r="M778" s="7">
        <f t="shared" ca="1" si="12"/>
        <v>50.871232876712327</v>
      </c>
      <c r="N778" s="7" t="str">
        <f ca="1">IFERROR(INDEX({"18-25";"26-35";"36-45";"46-55";"55-65"},MATCH($M778,{0;25;35;45;55})),"")</f>
        <v>46-55</v>
      </c>
      <c r="O778" s="2" t="s">
        <v>17</v>
      </c>
      <c r="P778" s="2" t="s">
        <v>18</v>
      </c>
      <c r="Q778" s="8">
        <v>165</v>
      </c>
      <c r="R778" s="14" t="str">
        <f>IFERROR(INDEX(btob,MATCH(Q778,atoa,0)),"")</f>
        <v>CHARGE CLIENTELE PART.2</v>
      </c>
    </row>
    <row r="779" spans="1:18" s="1" customFormat="1" ht="8.25">
      <c r="A779" s="2" t="s">
        <v>14</v>
      </c>
      <c r="B779" s="23" t="str">
        <f>IFERROR(INDEX(cl!B:B,MATCH(D779,cl!A:A,0)),"")</f>
        <v>DRH</v>
      </c>
      <c r="C779" s="2"/>
      <c r="D779" s="8">
        <v>515500</v>
      </c>
      <c r="E779" s="2" t="s">
        <v>1520</v>
      </c>
      <c r="F779" s="3">
        <v>1</v>
      </c>
      <c r="G779" s="3">
        <v>1</v>
      </c>
      <c r="H779" s="3">
        <v>1</v>
      </c>
      <c r="I779" s="3">
        <v>1</v>
      </c>
      <c r="J779" s="2"/>
      <c r="K779" s="2" t="s">
        <v>1521</v>
      </c>
      <c r="L779" s="4">
        <v>26971</v>
      </c>
      <c r="M779" s="7">
        <f t="shared" ca="1" si="12"/>
        <v>45.56986301369863</v>
      </c>
      <c r="N779" s="7" t="str">
        <f ca="1">IFERROR(INDEX({"18-25";"26-35";"36-45";"46-55";"55-65"},MATCH($M779,{0;25;35;45;55})),"")</f>
        <v>46-55</v>
      </c>
      <c r="O779" s="2" t="s">
        <v>21</v>
      </c>
      <c r="P779" s="2" t="s">
        <v>22</v>
      </c>
      <c r="Q779" s="8">
        <v>105</v>
      </c>
      <c r="R779" s="14" t="str">
        <f>IFERROR(INDEX(btob,MATCH(Q779,atoa,0)),"")</f>
        <v>CHARGE CLIENTELE PART.1</v>
      </c>
    </row>
    <row r="780" spans="1:18" s="1" customFormat="1" ht="8.25">
      <c r="A780" s="2" t="s">
        <v>14</v>
      </c>
      <c r="B780" s="23" t="str">
        <f>IFERROR(INDEX(cl!B:B,MATCH(D780,cl!A:A,0)),"")</f>
        <v>DRH</v>
      </c>
      <c r="C780" s="2"/>
      <c r="D780" s="8">
        <v>515500</v>
      </c>
      <c r="E780" s="2" t="s">
        <v>1522</v>
      </c>
      <c r="F780" s="3">
        <v>1</v>
      </c>
      <c r="G780" s="3">
        <v>1</v>
      </c>
      <c r="H780" s="3">
        <v>1</v>
      </c>
      <c r="I780" s="3">
        <v>1</v>
      </c>
      <c r="J780" s="2"/>
      <c r="K780" s="2" t="s">
        <v>1523</v>
      </c>
      <c r="L780" s="4">
        <v>28236</v>
      </c>
      <c r="M780" s="7">
        <f t="shared" ca="1" si="12"/>
        <v>42.104109589041094</v>
      </c>
      <c r="N780" s="7" t="str">
        <f ca="1">IFERROR(INDEX({"18-25";"26-35";"36-45";"46-55";"55-65"},MATCH($M780,{0;25;35;45;55})),"")</f>
        <v>36-45</v>
      </c>
      <c r="O780" s="2" t="s">
        <v>21</v>
      </c>
      <c r="P780" s="2" t="s">
        <v>22</v>
      </c>
      <c r="Q780" s="8">
        <v>105</v>
      </c>
      <c r="R780" s="14" t="str">
        <f>IFERROR(INDEX(btob,MATCH(Q780,atoa,0)),"")</f>
        <v>CHARGE CLIENTELE PART.1</v>
      </c>
    </row>
    <row r="781" spans="1:18" s="1" customFormat="1" ht="8.25">
      <c r="A781" s="2" t="s">
        <v>14</v>
      </c>
      <c r="B781" s="23" t="str">
        <f>IFERROR(INDEX(cl!B:B,MATCH(D781,cl!A:A,0)),"")</f>
        <v>DRH</v>
      </c>
      <c r="C781" s="2"/>
      <c r="D781" s="8">
        <v>515500</v>
      </c>
      <c r="E781" s="2" t="s">
        <v>1524</v>
      </c>
      <c r="F781" s="3">
        <v>1</v>
      </c>
      <c r="G781" s="3">
        <v>1</v>
      </c>
      <c r="H781" s="3">
        <v>1</v>
      </c>
      <c r="I781" s="3">
        <v>1</v>
      </c>
      <c r="J781" s="2"/>
      <c r="K781" s="2" t="s">
        <v>1525</v>
      </c>
      <c r="L781" s="4">
        <v>25298</v>
      </c>
      <c r="M781" s="7">
        <f t="shared" ca="1" si="12"/>
        <v>50.153424657534245</v>
      </c>
      <c r="N781" s="7" t="str">
        <f ca="1">IFERROR(INDEX({"18-25";"26-35";"36-45";"46-55";"55-65"},MATCH($M781,{0;25;35;45;55})),"")</f>
        <v>46-55</v>
      </c>
      <c r="O781" s="2" t="s">
        <v>17</v>
      </c>
      <c r="P781" s="2" t="s">
        <v>22</v>
      </c>
      <c r="Q781" s="8">
        <v>165</v>
      </c>
      <c r="R781" s="14" t="str">
        <f>IFERROR(INDEX(btob,MATCH(Q781,atoa,0)),"")</f>
        <v>CHARGE CLIENTELE PART.2</v>
      </c>
    </row>
    <row r="782" spans="1:18" s="1" customFormat="1" ht="8.25">
      <c r="A782" s="2" t="s">
        <v>14</v>
      </c>
      <c r="B782" s="23" t="str">
        <f>IFERROR(INDEX(cl!B:B,MATCH(D782,cl!A:A,0)),"")</f>
        <v>DRH</v>
      </c>
      <c r="C782" s="2"/>
      <c r="D782" s="8">
        <v>515500</v>
      </c>
      <c r="E782" s="2" t="s">
        <v>1526</v>
      </c>
      <c r="F782" s="3">
        <v>1</v>
      </c>
      <c r="G782" s="3">
        <v>1</v>
      </c>
      <c r="H782" s="3">
        <v>1</v>
      </c>
      <c r="I782" s="3">
        <v>1</v>
      </c>
      <c r="J782" s="2"/>
      <c r="K782" s="2" t="s">
        <v>1527</v>
      </c>
      <c r="L782" s="4">
        <v>29027</v>
      </c>
      <c r="M782" s="7">
        <f t="shared" ca="1" si="12"/>
        <v>39.936986301369863</v>
      </c>
      <c r="N782" s="7" t="str">
        <f ca="1">IFERROR(INDEX({"18-25";"26-35";"36-45";"46-55";"55-65"},MATCH($M782,{0;25;35;45;55})),"")</f>
        <v>36-45</v>
      </c>
      <c r="O782" s="2" t="s">
        <v>17</v>
      </c>
      <c r="P782" s="2" t="s">
        <v>18</v>
      </c>
      <c r="Q782" s="8">
        <v>115</v>
      </c>
      <c r="R782" s="14" t="str">
        <f>IFERROR(INDEX(btob,MATCH(Q782,atoa,0)),"")</f>
        <v>DIRECTEUR DE CAISSE 1</v>
      </c>
    </row>
    <row r="783" spans="1:18" s="1" customFormat="1" ht="8.25">
      <c r="A783" s="2" t="s">
        <v>14</v>
      </c>
      <c r="B783" s="23" t="str">
        <f>IFERROR(INDEX(cl!B:B,MATCH(D783,cl!A:A,0)),"")</f>
        <v>DRH</v>
      </c>
      <c r="C783" s="2"/>
      <c r="D783" s="8">
        <v>515500</v>
      </c>
      <c r="E783" s="2" t="s">
        <v>1528</v>
      </c>
      <c r="F783" s="3">
        <v>1</v>
      </c>
      <c r="G783" s="3">
        <v>1</v>
      </c>
      <c r="H783" s="3">
        <v>1</v>
      </c>
      <c r="I783" s="3">
        <v>1</v>
      </c>
      <c r="J783" s="2"/>
      <c r="K783" s="2" t="s">
        <v>1529</v>
      </c>
      <c r="L783" s="4">
        <v>30648</v>
      </c>
      <c r="M783" s="7">
        <f t="shared" ca="1" si="12"/>
        <v>35.495890410958907</v>
      </c>
      <c r="N783" s="7" t="str">
        <f ca="1">IFERROR(INDEX({"18-25";"26-35";"36-45";"46-55";"55-65"},MATCH($M783,{0;25;35;45;55})),"")</f>
        <v>36-45</v>
      </c>
      <c r="O783" s="2" t="s">
        <v>21</v>
      </c>
      <c r="P783" s="2" t="s">
        <v>22</v>
      </c>
      <c r="Q783" s="8">
        <v>105</v>
      </c>
      <c r="R783" s="14" t="str">
        <f>IFERROR(INDEX(btob,MATCH(Q783,atoa,0)),"")</f>
        <v>CHARGE CLIENTELE PART.1</v>
      </c>
    </row>
    <row r="784" spans="1:18" s="1" customFormat="1" ht="8.25">
      <c r="A784" s="2" t="s">
        <v>14</v>
      </c>
      <c r="B784" s="23" t="str">
        <f>IFERROR(INDEX(cl!B:B,MATCH(D784,cl!A:A,0)),"")</f>
        <v>DRH</v>
      </c>
      <c r="C784" s="2"/>
      <c r="D784" s="8">
        <v>515500</v>
      </c>
      <c r="E784" s="2" t="s">
        <v>1530</v>
      </c>
      <c r="F784" s="3">
        <v>1</v>
      </c>
      <c r="G784" s="3">
        <v>1</v>
      </c>
      <c r="H784" s="3">
        <v>1</v>
      </c>
      <c r="I784" s="3">
        <v>1</v>
      </c>
      <c r="J784" s="2"/>
      <c r="K784" s="2" t="s">
        <v>1531</v>
      </c>
      <c r="L784" s="4">
        <v>25265</v>
      </c>
      <c r="M784" s="7">
        <f t="shared" ca="1" si="12"/>
        <v>50.243835616438353</v>
      </c>
      <c r="N784" s="7" t="str">
        <f ca="1">IFERROR(INDEX({"18-25";"26-35";"36-45";"46-55";"55-65"},MATCH($M784,{0;25;35;45;55})),"")</f>
        <v>46-55</v>
      </c>
      <c r="O784" s="2" t="s">
        <v>21</v>
      </c>
      <c r="P784" s="2" t="s">
        <v>18</v>
      </c>
      <c r="Q784" s="8">
        <v>176</v>
      </c>
      <c r="R784" s="14" t="str">
        <f>IFERROR(INDEX(btob,MATCH(Q784,atoa,0)),"")</f>
        <v>RESP.CLIENTELE PROF.2</v>
      </c>
    </row>
    <row r="785" spans="1:18" s="1" customFormat="1" ht="8.25">
      <c r="A785" s="2" t="s">
        <v>14</v>
      </c>
      <c r="B785" s="23" t="str">
        <f>IFERROR(INDEX(cl!B:B,MATCH(D785,cl!A:A,0)),"")</f>
        <v>DRH</v>
      </c>
      <c r="C785" s="2"/>
      <c r="D785" s="8">
        <v>515500</v>
      </c>
      <c r="E785" s="2" t="s">
        <v>1532</v>
      </c>
      <c r="F785" s="3">
        <v>1</v>
      </c>
      <c r="G785" s="3">
        <v>1</v>
      </c>
      <c r="H785" s="3">
        <v>1</v>
      </c>
      <c r="I785" s="3">
        <v>1</v>
      </c>
      <c r="J785" s="2"/>
      <c r="K785" s="2" t="s">
        <v>1533</v>
      </c>
      <c r="L785" s="4">
        <v>27495</v>
      </c>
      <c r="M785" s="7">
        <f t="shared" ca="1" si="12"/>
        <v>44.134246575342466</v>
      </c>
      <c r="N785" s="7" t="str">
        <f ca="1">IFERROR(INDEX({"18-25";"26-35";"36-45";"46-55";"55-65"},MATCH($M785,{0;25;35;45;55})),"")</f>
        <v>36-45</v>
      </c>
      <c r="O785" s="2" t="s">
        <v>17</v>
      </c>
      <c r="P785" s="2" t="s">
        <v>18</v>
      </c>
      <c r="Q785" s="8">
        <v>121</v>
      </c>
      <c r="R785" s="14" t="str">
        <f>IFERROR(INDEX(btob,MATCH(Q785,atoa,0)),"")</f>
        <v>DIRECTEUR DE CAISSE 4</v>
      </c>
    </row>
    <row r="786" spans="1:18" s="1" customFormat="1" ht="8.25">
      <c r="A786" s="2" t="s">
        <v>14</v>
      </c>
      <c r="B786" s="23" t="str">
        <f>IFERROR(INDEX(cl!B:B,MATCH(D786,cl!A:A,0)),"")</f>
        <v>DRH</v>
      </c>
      <c r="C786" s="2"/>
      <c r="D786" s="8">
        <v>515500</v>
      </c>
      <c r="E786" s="2" t="s">
        <v>1534</v>
      </c>
      <c r="F786" s="3">
        <v>1</v>
      </c>
      <c r="G786" s="3">
        <v>1</v>
      </c>
      <c r="H786" s="3">
        <v>1</v>
      </c>
      <c r="I786" s="3">
        <v>1</v>
      </c>
      <c r="J786" s="2"/>
      <c r="K786" s="2" t="s">
        <v>1535</v>
      </c>
      <c r="L786" s="4">
        <v>22824</v>
      </c>
      <c r="M786" s="7">
        <f t="shared" ca="1" si="12"/>
        <v>56.93150684931507</v>
      </c>
      <c r="N786" s="7" t="str">
        <f ca="1">IFERROR(INDEX({"18-25";"26-35";"36-45";"46-55";"55-65"},MATCH($M786,{0;25;35;45;55})),"")</f>
        <v>55-65</v>
      </c>
      <c r="O786" s="2" t="s">
        <v>17</v>
      </c>
      <c r="P786" s="2" t="s">
        <v>18</v>
      </c>
      <c r="Q786" s="8">
        <v>176</v>
      </c>
      <c r="R786" s="14" t="str">
        <f>IFERROR(INDEX(btob,MATCH(Q786,atoa,0)),"")</f>
        <v>RESP.CLIENTELE PROF.2</v>
      </c>
    </row>
    <row r="787" spans="1:18" s="1" customFormat="1" ht="8.25">
      <c r="A787" s="2" t="s">
        <v>14</v>
      </c>
      <c r="B787" s="23" t="str">
        <f>IFERROR(INDEX(cl!B:B,MATCH(D787,cl!A:A,0)),"")</f>
        <v>DGE</v>
      </c>
      <c r="C787" s="2"/>
      <c r="D787" s="8">
        <v>515600</v>
      </c>
      <c r="E787" s="2" t="s">
        <v>1536</v>
      </c>
      <c r="F787" s="3">
        <v>1</v>
      </c>
      <c r="G787" s="3">
        <v>1</v>
      </c>
      <c r="H787" s="3">
        <v>1</v>
      </c>
      <c r="I787" s="3">
        <v>1</v>
      </c>
      <c r="J787" s="2"/>
      <c r="K787" s="2" t="s">
        <v>1537</v>
      </c>
      <c r="L787" s="4">
        <v>30864</v>
      </c>
      <c r="M787" s="7">
        <f t="shared" ca="1" si="12"/>
        <v>34.904109589041099</v>
      </c>
      <c r="N787" s="7" t="str">
        <f ca="1">IFERROR(INDEX({"18-25";"26-35";"36-45";"46-55";"55-65"},MATCH($M787,{0;25;35;45;55})),"")</f>
        <v>26-35</v>
      </c>
      <c r="O787" s="2" t="s">
        <v>21</v>
      </c>
      <c r="P787" s="2" t="s">
        <v>18</v>
      </c>
      <c r="Q787" s="8">
        <v>702</v>
      </c>
      <c r="R787" s="14" t="str">
        <f>IFERROR(INDEX(btob,MATCH(Q787,atoa,0)),"")</f>
        <v>ASSIST. ETUDES CONSEIL</v>
      </c>
    </row>
    <row r="788" spans="1:18" s="1" customFormat="1" ht="8.25">
      <c r="A788" s="2" t="s">
        <v>14</v>
      </c>
      <c r="B788" s="23" t="str">
        <f>IFERROR(INDEX(cl!B:B,MATCH(D788,cl!A:A,0)),"")</f>
        <v>DGE</v>
      </c>
      <c r="C788" s="2"/>
      <c r="D788" s="8">
        <v>515600</v>
      </c>
      <c r="E788" s="2" t="s">
        <v>1538</v>
      </c>
      <c r="F788" s="3">
        <v>1</v>
      </c>
      <c r="G788" s="3">
        <v>1</v>
      </c>
      <c r="H788" s="3">
        <v>1</v>
      </c>
      <c r="I788" s="3">
        <v>1</v>
      </c>
      <c r="J788" s="2"/>
      <c r="K788" s="2" t="s">
        <v>1539</v>
      </c>
      <c r="L788" s="4">
        <v>25646</v>
      </c>
      <c r="M788" s="7">
        <f t="shared" ca="1" si="12"/>
        <v>49.2</v>
      </c>
      <c r="N788" s="7" t="str">
        <f ca="1">IFERROR(INDEX({"18-25";"26-35";"36-45";"46-55";"55-65"},MATCH($M788,{0;25;35;45;55})),"")</f>
        <v>46-55</v>
      </c>
      <c r="O788" s="2" t="s">
        <v>21</v>
      </c>
      <c r="P788" s="2" t="s">
        <v>18</v>
      </c>
      <c r="Q788" s="8">
        <v>701</v>
      </c>
      <c r="R788" s="14" t="str">
        <f>IFERROR(INDEX(btob,MATCH(Q788,atoa,0)),"")</f>
        <v>CHARGE ETUDES CONSEIL 1</v>
      </c>
    </row>
    <row r="789" spans="1:18" s="1" customFormat="1" ht="8.25">
      <c r="A789" s="2" t="s">
        <v>14</v>
      </c>
      <c r="B789" s="23" t="str">
        <f>IFERROR(INDEX(cl!B:B,MATCH(D789,cl!A:A,0)),"")</f>
        <v>DOR</v>
      </c>
      <c r="C789" s="2"/>
      <c r="D789" s="8">
        <v>516100</v>
      </c>
      <c r="E789" s="2" t="s">
        <v>1540</v>
      </c>
      <c r="F789" s="3">
        <v>1</v>
      </c>
      <c r="G789" s="3">
        <v>1</v>
      </c>
      <c r="H789" s="3">
        <v>1</v>
      </c>
      <c r="I789" s="3">
        <v>1</v>
      </c>
      <c r="J789" s="2"/>
      <c r="K789" s="2" t="s">
        <v>1541</v>
      </c>
      <c r="L789" s="4">
        <v>31838</v>
      </c>
      <c r="M789" s="7">
        <f t="shared" ca="1" si="12"/>
        <v>32.235616438356168</v>
      </c>
      <c r="N789" s="7" t="str">
        <f ca="1">IFERROR(INDEX({"18-25";"26-35";"36-45";"46-55";"55-65"},MATCH($M789,{0;25;35;45;55})),"")</f>
        <v>26-35</v>
      </c>
      <c r="O789" s="2" t="s">
        <v>17</v>
      </c>
      <c r="P789" s="2" t="s">
        <v>22</v>
      </c>
      <c r="Q789" s="8">
        <v>165</v>
      </c>
      <c r="R789" s="14" t="str">
        <f>IFERROR(INDEX(btob,MATCH(Q789,atoa,0)),"")</f>
        <v>CHARGE CLIENTELE PART.2</v>
      </c>
    </row>
    <row r="790" spans="1:18" s="1" customFormat="1" ht="8.25">
      <c r="A790" s="2" t="s">
        <v>14</v>
      </c>
      <c r="B790" s="23" t="str">
        <f>IFERROR(INDEX(cl!B:B,MATCH(D790,cl!A:A,0)),"")</f>
        <v>DOR</v>
      </c>
      <c r="C790" s="2"/>
      <c r="D790" s="8">
        <v>516100</v>
      </c>
      <c r="E790" s="2" t="s">
        <v>1542</v>
      </c>
      <c r="F790" s="3">
        <v>1</v>
      </c>
      <c r="G790" s="3">
        <v>1</v>
      </c>
      <c r="H790" s="3">
        <v>1</v>
      </c>
      <c r="I790" s="3">
        <v>1</v>
      </c>
      <c r="J790" s="2"/>
      <c r="K790" s="2" t="s">
        <v>1543</v>
      </c>
      <c r="L790" s="4">
        <v>33529</v>
      </c>
      <c r="M790" s="7">
        <f t="shared" ca="1" si="12"/>
        <v>27.602739726027398</v>
      </c>
      <c r="N790" s="7" t="str">
        <f ca="1">IFERROR(INDEX({"18-25";"26-35";"36-45";"46-55";"55-65"},MATCH($M790,{0;25;35;45;55})),"")</f>
        <v>26-35</v>
      </c>
      <c r="O790" s="2" t="s">
        <v>17</v>
      </c>
      <c r="P790" s="2" t="s">
        <v>22</v>
      </c>
      <c r="Q790" s="8">
        <v>170</v>
      </c>
      <c r="R790" s="14" t="str">
        <f>IFERROR(INDEX(btob,MATCH(Q790,atoa,0)),"")</f>
        <v>CHARGE CLIENTELE PROF.</v>
      </c>
    </row>
    <row r="791" spans="1:18" s="1" customFormat="1" ht="8.25">
      <c r="A791" s="2" t="s">
        <v>14</v>
      </c>
      <c r="B791" s="23" t="str">
        <f>IFERROR(INDEX(cl!B:B,MATCH(D791,cl!A:A,0)),"")</f>
        <v>DOR</v>
      </c>
      <c r="C791" s="2"/>
      <c r="D791" s="8">
        <v>516100</v>
      </c>
      <c r="E791" s="2" t="s">
        <v>1544</v>
      </c>
      <c r="F791" s="3">
        <v>1</v>
      </c>
      <c r="G791" s="3">
        <v>1</v>
      </c>
      <c r="H791" s="3">
        <v>1</v>
      </c>
      <c r="I791" s="3">
        <v>1</v>
      </c>
      <c r="J791" s="2"/>
      <c r="K791" s="2" t="s">
        <v>1545</v>
      </c>
      <c r="L791" s="4">
        <v>27426</v>
      </c>
      <c r="M791" s="7">
        <f t="shared" ca="1" si="12"/>
        <v>44.323287671232876</v>
      </c>
      <c r="N791" s="7" t="str">
        <f ca="1">IFERROR(INDEX({"18-25";"26-35";"36-45";"46-55";"55-65"},MATCH($M791,{0;25;35;45;55})),"")</f>
        <v>36-45</v>
      </c>
      <c r="O791" s="2" t="s">
        <v>17</v>
      </c>
      <c r="P791" s="2" t="s">
        <v>18</v>
      </c>
      <c r="Q791" s="8">
        <v>170</v>
      </c>
      <c r="R791" s="14" t="str">
        <f>IFERROR(INDEX(btob,MATCH(Q791,atoa,0)),"")</f>
        <v>CHARGE CLIENTELE PROF.</v>
      </c>
    </row>
    <row r="792" spans="1:18" s="1" customFormat="1" ht="8.25">
      <c r="A792" s="2" t="s">
        <v>14</v>
      </c>
      <c r="B792" s="23" t="str">
        <f>IFERROR(INDEX(cl!B:B,MATCH(D792,cl!A:A,0)),"")</f>
        <v>DOR</v>
      </c>
      <c r="C792" s="2"/>
      <c r="D792" s="8">
        <v>516100</v>
      </c>
      <c r="E792" s="2" t="s">
        <v>1546</v>
      </c>
      <c r="F792" s="3">
        <v>1</v>
      </c>
      <c r="G792" s="3">
        <v>1</v>
      </c>
      <c r="H792" s="3">
        <v>1</v>
      </c>
      <c r="I792" s="3">
        <v>1</v>
      </c>
      <c r="J792" s="2"/>
      <c r="K792" s="2" t="s">
        <v>1547</v>
      </c>
      <c r="L792" s="4">
        <v>34043</v>
      </c>
      <c r="M792" s="7">
        <f t="shared" ca="1" si="12"/>
        <v>26.194520547945206</v>
      </c>
      <c r="N792" s="7" t="str">
        <f ca="1">IFERROR(INDEX({"18-25";"26-35";"36-45";"46-55";"55-65"},MATCH($M792,{0;25;35;45;55})),"")</f>
        <v>26-35</v>
      </c>
      <c r="O792" s="2" t="s">
        <v>21</v>
      </c>
      <c r="P792" s="2" t="s">
        <v>22</v>
      </c>
      <c r="Q792" s="8">
        <v>170</v>
      </c>
      <c r="R792" s="14" t="str">
        <f>IFERROR(INDEX(btob,MATCH(Q792,atoa,0)),"")</f>
        <v>CHARGE CLIENTELE PROF.</v>
      </c>
    </row>
    <row r="793" spans="1:18" s="1" customFormat="1" ht="8.25">
      <c r="A793" s="2" t="s">
        <v>14</v>
      </c>
      <c r="B793" s="23" t="str">
        <f>IFERROR(INDEX(cl!B:B,MATCH(D793,cl!A:A,0)),"")</f>
        <v>DOR</v>
      </c>
      <c r="C793" s="2"/>
      <c r="D793" s="8">
        <v>516100</v>
      </c>
      <c r="E793" s="2" t="s">
        <v>1548</v>
      </c>
      <c r="F793" s="3">
        <v>1</v>
      </c>
      <c r="G793" s="3">
        <v>1</v>
      </c>
      <c r="H793" s="3">
        <v>1</v>
      </c>
      <c r="I793" s="3">
        <v>1</v>
      </c>
      <c r="J793" s="2"/>
      <c r="K793" s="2" t="s">
        <v>1549</v>
      </c>
      <c r="L793" s="4">
        <v>32856</v>
      </c>
      <c r="M793" s="7">
        <f t="shared" ca="1" si="12"/>
        <v>29.446575342465753</v>
      </c>
      <c r="N793" s="7" t="str">
        <f ca="1">IFERROR(INDEX({"18-25";"26-35";"36-45";"46-55";"55-65"},MATCH($M793,{0;25;35;45;55})),"")</f>
        <v>26-35</v>
      </c>
      <c r="O793" s="2" t="s">
        <v>21</v>
      </c>
      <c r="P793" s="2" t="s">
        <v>18</v>
      </c>
      <c r="Q793" s="8">
        <v>180</v>
      </c>
      <c r="R793" s="14" t="str">
        <f>IFERROR(INDEX(btob,MATCH(Q793,atoa,0)),"")</f>
        <v>RESP.CLIENTELE PART.</v>
      </c>
    </row>
    <row r="794" spans="1:18" s="1" customFormat="1" ht="8.25">
      <c r="A794" s="2" t="s">
        <v>14</v>
      </c>
      <c r="B794" s="23" t="str">
        <f>IFERROR(INDEX(cl!B:B,MATCH(D794,cl!A:A,0)),"")</f>
        <v>DOR</v>
      </c>
      <c r="C794" s="2"/>
      <c r="D794" s="8">
        <v>516100</v>
      </c>
      <c r="E794" s="2" t="s">
        <v>1550</v>
      </c>
      <c r="F794" s="3">
        <v>1</v>
      </c>
      <c r="G794" s="3">
        <v>1</v>
      </c>
      <c r="H794" s="3">
        <v>1</v>
      </c>
      <c r="I794" s="3">
        <v>1</v>
      </c>
      <c r="J794" s="2"/>
      <c r="K794" s="2" t="s">
        <v>1551</v>
      </c>
      <c r="L794" s="4">
        <v>31234</v>
      </c>
      <c r="M794" s="7">
        <f t="shared" ca="1" si="12"/>
        <v>33.890410958904113</v>
      </c>
      <c r="N794" s="7" t="str">
        <f ca="1">IFERROR(INDEX({"18-25";"26-35";"36-45";"46-55";"55-65"},MATCH($M794,{0;25;35;45;55})),"")</f>
        <v>26-35</v>
      </c>
      <c r="O794" s="2" t="s">
        <v>17</v>
      </c>
      <c r="P794" s="2" t="s">
        <v>18</v>
      </c>
      <c r="Q794" s="8">
        <v>175</v>
      </c>
      <c r="R794" s="14" t="str">
        <f>IFERROR(INDEX(btob,MATCH(Q794,atoa,0)),"")</f>
        <v>RESP.CLIENTELE PROF.1</v>
      </c>
    </row>
    <row r="795" spans="1:18" s="1" customFormat="1" ht="8.25">
      <c r="A795" s="2" t="s">
        <v>14</v>
      </c>
      <c r="B795" s="23" t="str">
        <f>IFERROR(INDEX(cl!B:B,MATCH(D795,cl!A:A,0)),"")</f>
        <v>DOR</v>
      </c>
      <c r="C795" s="2"/>
      <c r="D795" s="8">
        <v>516100</v>
      </c>
      <c r="E795" s="2" t="s">
        <v>1552</v>
      </c>
      <c r="F795" s="3">
        <v>1</v>
      </c>
      <c r="G795" s="3">
        <v>1</v>
      </c>
      <c r="H795" s="3">
        <v>0.77139999999999997</v>
      </c>
      <c r="I795" s="3">
        <v>0.77139999999999997</v>
      </c>
      <c r="J795" s="2" t="s">
        <v>42</v>
      </c>
      <c r="K795" s="2" t="s">
        <v>1553</v>
      </c>
      <c r="L795" s="4">
        <v>32820</v>
      </c>
      <c r="M795" s="7">
        <f t="shared" ca="1" si="12"/>
        <v>29.545205479452054</v>
      </c>
      <c r="N795" s="7" t="str">
        <f ca="1">IFERROR(INDEX({"18-25";"26-35";"36-45";"46-55";"55-65"},MATCH($M795,{0;25;35;45;55})),"")</f>
        <v>26-35</v>
      </c>
      <c r="O795" s="2" t="s">
        <v>21</v>
      </c>
      <c r="P795" s="2" t="s">
        <v>18</v>
      </c>
      <c r="Q795" s="8">
        <v>170</v>
      </c>
      <c r="R795" s="14" t="str">
        <f>IFERROR(INDEX(btob,MATCH(Q795,atoa,0)),"")</f>
        <v>CHARGE CLIENTELE PROF.</v>
      </c>
    </row>
    <row r="796" spans="1:18" s="1" customFormat="1" ht="8.25">
      <c r="A796" s="2" t="s">
        <v>14</v>
      </c>
      <c r="B796" s="23" t="str">
        <f>IFERROR(INDEX(cl!B:B,MATCH(D796,cl!A:A,0)),"")</f>
        <v>DOR</v>
      </c>
      <c r="C796" s="2"/>
      <c r="D796" s="8">
        <v>516100</v>
      </c>
      <c r="E796" s="2" t="s">
        <v>1554</v>
      </c>
      <c r="F796" s="3">
        <v>1</v>
      </c>
      <c r="G796" s="3">
        <v>1</v>
      </c>
      <c r="H796" s="3">
        <v>1</v>
      </c>
      <c r="I796" s="3">
        <v>1</v>
      </c>
      <c r="J796" s="2"/>
      <c r="K796" s="2" t="s">
        <v>1555</v>
      </c>
      <c r="L796" s="4">
        <v>26311</v>
      </c>
      <c r="M796" s="7">
        <f t="shared" ca="1" si="12"/>
        <v>47.37808219178082</v>
      </c>
      <c r="N796" s="7" t="str">
        <f ca="1">IFERROR(INDEX({"18-25";"26-35";"36-45";"46-55";"55-65"},MATCH($M796,{0;25;35;45;55})),"")</f>
        <v>46-55</v>
      </c>
      <c r="O796" s="2" t="s">
        <v>17</v>
      </c>
      <c r="P796" s="2" t="s">
        <v>18</v>
      </c>
      <c r="Q796" s="8">
        <v>175</v>
      </c>
      <c r="R796" s="14" t="str">
        <f>IFERROR(INDEX(btob,MATCH(Q796,atoa,0)),"")</f>
        <v>RESP.CLIENTELE PROF.1</v>
      </c>
    </row>
    <row r="797" spans="1:18" s="1" customFormat="1" ht="8.25">
      <c r="A797" s="2" t="s">
        <v>14</v>
      </c>
      <c r="B797" s="23" t="str">
        <f>IFERROR(INDEX(cl!B:B,MATCH(D797,cl!A:A,0)),"")</f>
        <v>DOR</v>
      </c>
      <c r="C797" s="2"/>
      <c r="D797" s="8">
        <v>516100</v>
      </c>
      <c r="E797" s="2" t="s">
        <v>1556</v>
      </c>
      <c r="F797" s="3">
        <v>1</v>
      </c>
      <c r="G797" s="3">
        <v>1</v>
      </c>
      <c r="H797" s="3">
        <v>1</v>
      </c>
      <c r="I797" s="3">
        <v>1</v>
      </c>
      <c r="J797" s="2"/>
      <c r="K797" s="2" t="s">
        <v>1557</v>
      </c>
      <c r="L797" s="4">
        <v>27799</v>
      </c>
      <c r="M797" s="7">
        <f t="shared" ca="1" si="12"/>
        <v>43.301369863013697</v>
      </c>
      <c r="N797" s="7" t="str">
        <f ca="1">IFERROR(INDEX({"18-25";"26-35";"36-45";"46-55";"55-65"},MATCH($M797,{0;25;35;45;55})),"")</f>
        <v>36-45</v>
      </c>
      <c r="O797" s="2" t="s">
        <v>21</v>
      </c>
      <c r="P797" s="2" t="s">
        <v>22</v>
      </c>
      <c r="Q797" s="8">
        <v>170</v>
      </c>
      <c r="R797" s="14" t="str">
        <f>IFERROR(INDEX(btob,MATCH(Q797,atoa,0)),"")</f>
        <v>CHARGE CLIENTELE PROF.</v>
      </c>
    </row>
    <row r="798" spans="1:18" s="1" customFormat="1" ht="8.25">
      <c r="A798" s="2" t="s">
        <v>14</v>
      </c>
      <c r="B798" s="23" t="str">
        <f>IFERROR(INDEX(cl!B:B,MATCH(D798,cl!A:A,0)),"")</f>
        <v>DOR</v>
      </c>
      <c r="C798" s="2"/>
      <c r="D798" s="8">
        <v>516100</v>
      </c>
      <c r="E798" s="2" t="s">
        <v>1558</v>
      </c>
      <c r="F798" s="3">
        <v>1</v>
      </c>
      <c r="G798" s="3">
        <v>1</v>
      </c>
      <c r="H798" s="3">
        <v>1</v>
      </c>
      <c r="I798" s="3">
        <v>1</v>
      </c>
      <c r="J798" s="2"/>
      <c r="K798" s="2" t="s">
        <v>1559</v>
      </c>
      <c r="L798" s="4">
        <v>32621</v>
      </c>
      <c r="M798" s="7">
        <f t="shared" ca="1" si="12"/>
        <v>30.090410958904108</v>
      </c>
      <c r="N798" s="7" t="str">
        <f ca="1">IFERROR(INDEX({"18-25";"26-35";"36-45";"46-55";"55-65"},MATCH($M798,{0;25;35;45;55})),"")</f>
        <v>26-35</v>
      </c>
      <c r="O798" s="2" t="s">
        <v>17</v>
      </c>
      <c r="P798" s="2" t="s">
        <v>18</v>
      </c>
      <c r="Q798" s="8">
        <v>180</v>
      </c>
      <c r="R798" s="14" t="str">
        <f>IFERROR(INDEX(btob,MATCH(Q798,atoa,0)),"")</f>
        <v>RESP.CLIENTELE PART.</v>
      </c>
    </row>
    <row r="799" spans="1:18" s="1" customFormat="1" ht="8.25">
      <c r="A799" s="2" t="s">
        <v>14</v>
      </c>
      <c r="B799" s="23" t="str">
        <f>IFERROR(INDEX(cl!B:B,MATCH(D799,cl!A:A,0)),"")</f>
        <v>DOR</v>
      </c>
      <c r="C799" s="2"/>
      <c r="D799" s="8">
        <v>516100</v>
      </c>
      <c r="E799" s="2" t="s">
        <v>1560</v>
      </c>
      <c r="F799" s="3">
        <v>1</v>
      </c>
      <c r="G799" s="3">
        <v>1</v>
      </c>
      <c r="H799" s="3">
        <v>1</v>
      </c>
      <c r="I799" s="3">
        <v>1</v>
      </c>
      <c r="J799" s="2"/>
      <c r="K799" s="2" t="s">
        <v>1561</v>
      </c>
      <c r="L799" s="4">
        <v>31107</v>
      </c>
      <c r="M799" s="7">
        <f t="shared" ca="1" si="12"/>
        <v>34.238356164383561</v>
      </c>
      <c r="N799" s="7" t="str">
        <f ca="1">IFERROR(INDEX({"18-25";"26-35";"36-45";"46-55";"55-65"},MATCH($M799,{0;25;35;45;55})),"")</f>
        <v>26-35</v>
      </c>
      <c r="O799" s="2" t="s">
        <v>21</v>
      </c>
      <c r="P799" s="2" t="s">
        <v>18</v>
      </c>
      <c r="Q799" s="8">
        <v>175</v>
      </c>
      <c r="R799" s="14" t="str">
        <f>IFERROR(INDEX(btob,MATCH(Q799,atoa,0)),"")</f>
        <v>RESP.CLIENTELE PROF.1</v>
      </c>
    </row>
    <row r="800" spans="1:18" s="1" customFormat="1" ht="8.25">
      <c r="A800" s="2" t="s">
        <v>14</v>
      </c>
      <c r="B800" s="23" t="str">
        <f>IFERROR(INDEX(cl!B:B,MATCH(D800,cl!A:A,0)),"")</f>
        <v>DOR</v>
      </c>
      <c r="C800" s="2"/>
      <c r="D800" s="8">
        <v>516100</v>
      </c>
      <c r="E800" s="2" t="s">
        <v>1562</v>
      </c>
      <c r="F800" s="3">
        <v>1</v>
      </c>
      <c r="G800" s="3">
        <v>1</v>
      </c>
      <c r="H800" s="3">
        <v>1</v>
      </c>
      <c r="I800" s="3">
        <v>1</v>
      </c>
      <c r="J800" s="2"/>
      <c r="K800" s="2" t="s">
        <v>1563</v>
      </c>
      <c r="L800" s="4">
        <v>30471</v>
      </c>
      <c r="M800" s="7">
        <f t="shared" ca="1" si="12"/>
        <v>35.980821917808221</v>
      </c>
      <c r="N800" s="7" t="str">
        <f ca="1">IFERROR(INDEX({"18-25";"26-35";"36-45";"46-55";"55-65"},MATCH($M800,{0;25;35;45;55})),"")</f>
        <v>36-45</v>
      </c>
      <c r="O800" s="2" t="s">
        <v>17</v>
      </c>
      <c r="P800" s="2" t="s">
        <v>18</v>
      </c>
      <c r="Q800" s="8">
        <v>175</v>
      </c>
      <c r="R800" s="14" t="str">
        <f>IFERROR(INDEX(btob,MATCH(Q800,atoa,0)),"")</f>
        <v>RESP.CLIENTELE PROF.1</v>
      </c>
    </row>
    <row r="801" spans="1:18" s="1" customFormat="1" ht="8.25">
      <c r="A801" s="2" t="s">
        <v>14</v>
      </c>
      <c r="B801" s="23" t="str">
        <f>IFERROR(INDEX(cl!B:B,MATCH(D801,cl!A:A,0)),"")</f>
        <v>DOR</v>
      </c>
      <c r="C801" s="2"/>
      <c r="D801" s="8">
        <v>516100</v>
      </c>
      <c r="E801" s="2" t="s">
        <v>1564</v>
      </c>
      <c r="F801" s="3">
        <v>1</v>
      </c>
      <c r="G801" s="3">
        <v>1</v>
      </c>
      <c r="H801" s="3">
        <v>1</v>
      </c>
      <c r="I801" s="3">
        <v>1</v>
      </c>
      <c r="J801" s="2"/>
      <c r="K801" s="2" t="s">
        <v>1565</v>
      </c>
      <c r="L801" s="4">
        <v>25439</v>
      </c>
      <c r="M801" s="7">
        <f t="shared" ca="1" si="12"/>
        <v>49.767123287671232</v>
      </c>
      <c r="N801" s="7" t="str">
        <f ca="1">IFERROR(INDEX({"18-25";"26-35";"36-45";"46-55";"55-65"},MATCH($M801,{0;25;35;45;55})),"")</f>
        <v>46-55</v>
      </c>
      <c r="O801" s="2" t="s">
        <v>21</v>
      </c>
      <c r="P801" s="2" t="s">
        <v>18</v>
      </c>
      <c r="Q801" s="8">
        <v>138</v>
      </c>
      <c r="R801" s="14" t="str">
        <f>IFERROR(INDEX(btob,MATCH(Q801,atoa,0)),"")</f>
        <v>RESP. POLE PROF ET PAT 1</v>
      </c>
    </row>
    <row r="802" spans="1:18" s="1" customFormat="1" ht="8.25">
      <c r="A802" s="2" t="s">
        <v>14</v>
      </c>
      <c r="B802" s="23" t="str">
        <f>IFERROR(INDEX(cl!B:B,MATCH(D802,cl!A:A,0)),"")</f>
        <v>DOR</v>
      </c>
      <c r="C802" s="2"/>
      <c r="D802" s="8">
        <v>516100</v>
      </c>
      <c r="E802" s="2" t="s">
        <v>1566</v>
      </c>
      <c r="F802" s="3">
        <v>1</v>
      </c>
      <c r="G802" s="3">
        <v>1</v>
      </c>
      <c r="H802" s="3">
        <v>1</v>
      </c>
      <c r="I802" s="3">
        <v>1</v>
      </c>
      <c r="J802" s="2"/>
      <c r="K802" s="2" t="s">
        <v>1567</v>
      </c>
      <c r="L802" s="4">
        <v>22888</v>
      </c>
      <c r="M802" s="7">
        <f t="shared" ca="1" si="12"/>
        <v>56.756164383561647</v>
      </c>
      <c r="N802" s="7" t="str">
        <f ca="1">IFERROR(INDEX({"18-25";"26-35";"36-45";"46-55";"55-65"},MATCH($M802,{0;25;35;45;55})),"")</f>
        <v>55-65</v>
      </c>
      <c r="O802" s="2" t="s">
        <v>17</v>
      </c>
      <c r="P802" s="2" t="s">
        <v>18</v>
      </c>
      <c r="Q802" s="8">
        <v>709</v>
      </c>
      <c r="R802" s="14" t="str">
        <f>IFERROR(INDEX(btob,MATCH(Q802,atoa,0)),"")</f>
        <v>RESP. ETUDES CONSEIL</v>
      </c>
    </row>
    <row r="803" spans="1:18" s="1" customFormat="1" ht="8.25">
      <c r="A803" s="2" t="s">
        <v>14</v>
      </c>
      <c r="B803" s="23" t="str">
        <f>IFERROR(INDEX(cl!B:B,MATCH(D803,cl!A:A,0)),"")</f>
        <v>DOR</v>
      </c>
      <c r="C803" s="2"/>
      <c r="D803" s="8">
        <v>516100</v>
      </c>
      <c r="E803" s="2" t="s">
        <v>1568</v>
      </c>
      <c r="F803" s="3">
        <v>1</v>
      </c>
      <c r="G803" s="3">
        <v>1</v>
      </c>
      <c r="H803" s="3">
        <v>1</v>
      </c>
      <c r="I803" s="3">
        <v>1</v>
      </c>
      <c r="J803" s="2"/>
      <c r="K803" s="2" t="s">
        <v>1569</v>
      </c>
      <c r="L803" s="4">
        <v>26035</v>
      </c>
      <c r="M803" s="7">
        <f t="shared" ca="1" si="12"/>
        <v>48.134246575342466</v>
      </c>
      <c r="N803" s="7" t="str">
        <f ca="1">IFERROR(INDEX({"18-25";"26-35";"36-45";"46-55";"55-65"},MATCH($M803,{0;25;35;45;55})),"")</f>
        <v>46-55</v>
      </c>
      <c r="O803" s="2" t="s">
        <v>17</v>
      </c>
      <c r="P803" s="2" t="s">
        <v>18</v>
      </c>
      <c r="Q803" s="8">
        <v>128</v>
      </c>
      <c r="R803" s="14" t="str">
        <f>IFERROR(INDEX(btob,MATCH(Q803,atoa,0)),"")</f>
        <v>DIRECTEUR DE GROUPE 1</v>
      </c>
    </row>
    <row r="804" spans="1:18" s="1" customFormat="1" ht="8.25">
      <c r="A804" s="2" t="s">
        <v>14</v>
      </c>
      <c r="B804" s="23" t="str">
        <f>IFERROR(INDEX(cl!B:B,MATCH(D804,cl!A:A,0)),"")</f>
        <v>DOR</v>
      </c>
      <c r="C804" s="2"/>
      <c r="D804" s="8">
        <v>516100</v>
      </c>
      <c r="E804" s="2" t="s">
        <v>1570</v>
      </c>
      <c r="F804" s="3">
        <v>1</v>
      </c>
      <c r="G804" s="3">
        <v>1</v>
      </c>
      <c r="H804" s="3">
        <v>1</v>
      </c>
      <c r="I804" s="3">
        <v>1</v>
      </c>
      <c r="J804" s="2"/>
      <c r="K804" s="2" t="s">
        <v>1571</v>
      </c>
      <c r="L804" s="4">
        <v>24084</v>
      </c>
      <c r="M804" s="7">
        <f t="shared" ca="1" si="12"/>
        <v>53.479452054794521</v>
      </c>
      <c r="N804" s="7" t="str">
        <f ca="1">IFERROR(INDEX({"18-25";"26-35";"36-45";"46-55";"55-65"},MATCH($M804,{0;25;35;45;55})),"")</f>
        <v>46-55</v>
      </c>
      <c r="O804" s="2" t="s">
        <v>17</v>
      </c>
      <c r="P804" s="2" t="s">
        <v>18</v>
      </c>
      <c r="Q804" s="8">
        <v>176</v>
      </c>
      <c r="R804" s="14" t="str">
        <f>IFERROR(INDEX(btob,MATCH(Q804,atoa,0)),"")</f>
        <v>RESP.CLIENTELE PROF.2</v>
      </c>
    </row>
    <row r="805" spans="1:18" s="1" customFormat="1" ht="8.25">
      <c r="A805" s="2" t="s">
        <v>14</v>
      </c>
      <c r="B805" s="23" t="str">
        <f>IFERROR(INDEX(cl!B:B,MATCH(D805,cl!A:A,0)),"")</f>
        <v>DOR</v>
      </c>
      <c r="C805" s="2"/>
      <c r="D805" s="8">
        <v>516100</v>
      </c>
      <c r="E805" s="2" t="s">
        <v>1572</v>
      </c>
      <c r="F805" s="3">
        <v>1</v>
      </c>
      <c r="G805" s="3">
        <v>1</v>
      </c>
      <c r="H805" s="3">
        <v>1</v>
      </c>
      <c r="I805" s="3">
        <v>1</v>
      </c>
      <c r="J805" s="2"/>
      <c r="K805" s="2" t="s">
        <v>1573</v>
      </c>
      <c r="L805" s="4">
        <v>34590</v>
      </c>
      <c r="M805" s="7">
        <f t="shared" ca="1" si="12"/>
        <v>24.695890410958903</v>
      </c>
      <c r="N805" s="7" t="str">
        <f ca="1">IFERROR(INDEX({"18-25";"26-35";"36-45";"46-55";"55-65"},MATCH($M805,{0;25;35;45;55})),"")</f>
        <v>18-25</v>
      </c>
      <c r="O805" s="2" t="s">
        <v>21</v>
      </c>
      <c r="P805" s="2" t="s">
        <v>22</v>
      </c>
      <c r="Q805" s="8">
        <v>170</v>
      </c>
      <c r="R805" s="14" t="str">
        <f>IFERROR(INDEX(btob,MATCH(Q805,atoa,0)),"")</f>
        <v>CHARGE CLIENTELE PROF.</v>
      </c>
    </row>
    <row r="806" spans="1:18" s="1" customFormat="1" ht="8.25">
      <c r="A806" s="2" t="s">
        <v>14</v>
      </c>
      <c r="B806" s="23" t="str">
        <f>IFERROR(INDEX(cl!B:B,MATCH(D806,cl!A:A,0)),"")</f>
        <v>PAR</v>
      </c>
      <c r="C806" s="2"/>
      <c r="D806" s="8">
        <v>516200</v>
      </c>
      <c r="E806" s="2" t="s">
        <v>1574</v>
      </c>
      <c r="F806" s="3">
        <v>1</v>
      </c>
      <c r="G806" s="3">
        <v>1</v>
      </c>
      <c r="H806" s="3">
        <v>1</v>
      </c>
      <c r="I806" s="3">
        <v>1</v>
      </c>
      <c r="J806" s="2"/>
      <c r="K806" s="2" t="s">
        <v>1575</v>
      </c>
      <c r="L806" s="4">
        <v>23874</v>
      </c>
      <c r="M806" s="7">
        <f t="shared" ca="1" si="12"/>
        <v>54.054794520547944</v>
      </c>
      <c r="N806" s="7" t="str">
        <f ca="1">IFERROR(INDEX({"18-25";"26-35";"36-45";"46-55";"55-65"},MATCH($M806,{0;25;35;45;55})),"")</f>
        <v>46-55</v>
      </c>
      <c r="O806" s="2" t="s">
        <v>21</v>
      </c>
      <c r="P806" s="2" t="s">
        <v>18</v>
      </c>
      <c r="Q806" s="8">
        <v>507</v>
      </c>
      <c r="R806" s="14" t="str">
        <f>IFERROR(INDEX(btob,MATCH(Q806,atoa,0)),"")</f>
        <v>RESP. DE SERVICE 2</v>
      </c>
    </row>
    <row r="807" spans="1:18" s="1" customFormat="1" ht="8.25">
      <c r="A807" s="2" t="s">
        <v>14</v>
      </c>
      <c r="B807" s="23" t="str">
        <f>IFERROR(INDEX(cl!B:B,MATCH(D807,cl!A:A,0)),"")</f>
        <v>PAR</v>
      </c>
      <c r="C807" s="2"/>
      <c r="D807" s="8">
        <v>516200</v>
      </c>
      <c r="E807" s="2" t="s">
        <v>1576</v>
      </c>
      <c r="F807" s="3">
        <v>1</v>
      </c>
      <c r="G807" s="3">
        <v>1</v>
      </c>
      <c r="H807" s="3">
        <v>1</v>
      </c>
      <c r="I807" s="3">
        <v>1</v>
      </c>
      <c r="J807" s="2"/>
      <c r="K807" s="2" t="s">
        <v>1577</v>
      </c>
      <c r="L807" s="4">
        <v>29743</v>
      </c>
      <c r="M807" s="7">
        <f t="shared" ca="1" si="12"/>
        <v>37.975342465753428</v>
      </c>
      <c r="N807" s="7" t="str">
        <f ca="1">IFERROR(INDEX({"18-25";"26-35";"36-45";"46-55";"55-65"},MATCH($M807,{0;25;35;45;55})),"")</f>
        <v>36-45</v>
      </c>
      <c r="O807" s="2" t="s">
        <v>21</v>
      </c>
      <c r="P807" s="2" t="s">
        <v>22</v>
      </c>
      <c r="Q807" s="8">
        <v>103</v>
      </c>
      <c r="R807" s="14" t="str">
        <f>IFERROR(INDEX(btob,MATCH(Q807,atoa,0)),"")</f>
        <v>CONSEILLER CLIENT. PART.</v>
      </c>
    </row>
    <row r="808" spans="1:18" s="1" customFormat="1" ht="8.25">
      <c r="A808" s="2" t="s">
        <v>14</v>
      </c>
      <c r="B808" s="23" t="str">
        <f>IFERROR(INDEX(cl!B:B,MATCH(D808,cl!A:A,0)),"")</f>
        <v>PAR</v>
      </c>
      <c r="C808" s="2"/>
      <c r="D808" s="8">
        <v>516200</v>
      </c>
      <c r="E808" s="2" t="s">
        <v>1578</v>
      </c>
      <c r="F808" s="3">
        <v>1</v>
      </c>
      <c r="G808" s="3">
        <v>1</v>
      </c>
      <c r="H808" s="3">
        <v>1</v>
      </c>
      <c r="I808" s="3">
        <v>1</v>
      </c>
      <c r="J808" s="2"/>
      <c r="K808" s="2" t="s">
        <v>1579</v>
      </c>
      <c r="L808" s="4">
        <v>33206</v>
      </c>
      <c r="M808" s="7">
        <f t="shared" ca="1" si="12"/>
        <v>28.487671232876714</v>
      </c>
      <c r="N808" s="7" t="str">
        <f ca="1">IFERROR(INDEX({"18-25";"26-35";"36-45";"46-55";"55-65"},MATCH($M808,{0;25;35;45;55})),"")</f>
        <v>26-35</v>
      </c>
      <c r="O808" s="2" t="s">
        <v>21</v>
      </c>
      <c r="P808" s="2" t="s">
        <v>22</v>
      </c>
      <c r="Q808" s="8">
        <v>103</v>
      </c>
      <c r="R808" s="14" t="str">
        <f>IFERROR(INDEX(btob,MATCH(Q808,atoa,0)),"")</f>
        <v>CONSEILLER CLIENT. PART.</v>
      </c>
    </row>
    <row r="809" spans="1:18" s="1" customFormat="1" ht="8.25">
      <c r="A809" s="2" t="s">
        <v>14</v>
      </c>
      <c r="B809" s="23" t="str">
        <f>IFERROR(INDEX(cl!B:B,MATCH(D809,cl!A:A,0)),"")</f>
        <v>PAR</v>
      </c>
      <c r="C809" s="2"/>
      <c r="D809" s="8">
        <v>516200</v>
      </c>
      <c r="E809" s="2" t="s">
        <v>1580</v>
      </c>
      <c r="F809" s="3">
        <v>1</v>
      </c>
      <c r="G809" s="3">
        <v>1</v>
      </c>
      <c r="H809" s="3">
        <v>1</v>
      </c>
      <c r="I809" s="3">
        <v>1</v>
      </c>
      <c r="J809" s="2"/>
      <c r="K809" s="2" t="s">
        <v>1581</v>
      </c>
      <c r="L809" s="4">
        <v>31654</v>
      </c>
      <c r="M809" s="7">
        <f t="shared" ca="1" si="12"/>
        <v>32.739726027397261</v>
      </c>
      <c r="N809" s="7" t="str">
        <f ca="1">IFERROR(INDEX({"18-25";"26-35";"36-45";"46-55";"55-65"},MATCH($M809,{0;25;35;45;55})),"")</f>
        <v>26-35</v>
      </c>
      <c r="O809" s="2" t="s">
        <v>21</v>
      </c>
      <c r="P809" s="2" t="s">
        <v>22</v>
      </c>
      <c r="Q809" s="8">
        <v>103</v>
      </c>
      <c r="R809" s="14" t="str">
        <f>IFERROR(INDEX(btob,MATCH(Q809,atoa,0)),"")</f>
        <v>CONSEILLER CLIENT. PART.</v>
      </c>
    </row>
    <row r="810" spans="1:18" s="1" customFormat="1" ht="8.25">
      <c r="A810" s="2" t="s">
        <v>14</v>
      </c>
      <c r="B810" s="23" t="str">
        <f>IFERROR(INDEX(cl!B:B,MATCH(D810,cl!A:A,0)),"")</f>
        <v>PAR</v>
      </c>
      <c r="C810" s="2"/>
      <c r="D810" s="8">
        <v>516200</v>
      </c>
      <c r="E810" s="2" t="s">
        <v>1582</v>
      </c>
      <c r="F810" s="3">
        <v>1</v>
      </c>
      <c r="G810" s="3">
        <v>1</v>
      </c>
      <c r="H810" s="3">
        <v>1</v>
      </c>
      <c r="I810" s="3">
        <v>1</v>
      </c>
      <c r="J810" s="2"/>
      <c r="K810" s="2" t="s">
        <v>1583</v>
      </c>
      <c r="L810" s="4">
        <v>27368</v>
      </c>
      <c r="M810" s="7">
        <f t="shared" ca="1" si="12"/>
        <v>44.482191780821921</v>
      </c>
      <c r="N810" s="7" t="str">
        <f ca="1">IFERROR(INDEX({"18-25";"26-35";"36-45";"46-55";"55-65"},MATCH($M810,{0;25;35;45;55})),"")</f>
        <v>36-45</v>
      </c>
      <c r="O810" s="2" t="s">
        <v>17</v>
      </c>
      <c r="P810" s="2" t="s">
        <v>22</v>
      </c>
      <c r="Q810" s="8">
        <v>103</v>
      </c>
      <c r="R810" s="14" t="str">
        <f>IFERROR(INDEX(btob,MATCH(Q810,atoa,0)),"")</f>
        <v>CONSEILLER CLIENT. PART.</v>
      </c>
    </row>
    <row r="811" spans="1:18" s="1" customFormat="1" ht="8.25">
      <c r="A811" s="2" t="s">
        <v>14</v>
      </c>
      <c r="B811" s="23" t="str">
        <f>IFERROR(INDEX(cl!B:B,MATCH(D811,cl!A:A,0)),"")</f>
        <v>PAR</v>
      </c>
      <c r="C811" s="2"/>
      <c r="D811" s="8">
        <v>516200</v>
      </c>
      <c r="E811" s="2" t="s">
        <v>1584</v>
      </c>
      <c r="F811" s="3">
        <v>1</v>
      </c>
      <c r="G811" s="3">
        <v>1</v>
      </c>
      <c r="H811" s="3">
        <v>1</v>
      </c>
      <c r="I811" s="3">
        <v>1</v>
      </c>
      <c r="J811" s="2"/>
      <c r="K811" s="2" t="s">
        <v>1585</v>
      </c>
      <c r="L811" s="4">
        <v>32105</v>
      </c>
      <c r="M811" s="7">
        <f t="shared" ca="1" si="12"/>
        <v>31.504109589041096</v>
      </c>
      <c r="N811" s="7" t="str">
        <f ca="1">IFERROR(INDEX({"18-25";"26-35";"36-45";"46-55";"55-65"},MATCH($M811,{0;25;35;45;55})),"")</f>
        <v>26-35</v>
      </c>
      <c r="O811" s="2" t="s">
        <v>17</v>
      </c>
      <c r="P811" s="2" t="s">
        <v>22</v>
      </c>
      <c r="Q811" s="8">
        <v>103</v>
      </c>
      <c r="R811" s="14" t="str">
        <f>IFERROR(INDEX(btob,MATCH(Q811,atoa,0)),"")</f>
        <v>CONSEILLER CLIENT. PART.</v>
      </c>
    </row>
    <row r="812" spans="1:18" s="1" customFormat="1" ht="8.25">
      <c r="A812" s="2" t="s">
        <v>14</v>
      </c>
      <c r="B812" s="23" t="str">
        <f>IFERROR(INDEX(cl!B:B,MATCH(D812,cl!A:A,0)),"")</f>
        <v>PAR</v>
      </c>
      <c r="C812" s="2"/>
      <c r="D812" s="8">
        <v>516200</v>
      </c>
      <c r="E812" s="2" t="s">
        <v>1586</v>
      </c>
      <c r="F812" s="3">
        <v>1</v>
      </c>
      <c r="G812" s="3">
        <v>1</v>
      </c>
      <c r="H812" s="3">
        <v>1</v>
      </c>
      <c r="I812" s="3">
        <v>1</v>
      </c>
      <c r="J812" s="2"/>
      <c r="K812" s="2" t="s">
        <v>1587</v>
      </c>
      <c r="L812" s="4">
        <v>29695</v>
      </c>
      <c r="M812" s="7">
        <f t="shared" ca="1" si="12"/>
        <v>38.106849315068494</v>
      </c>
      <c r="N812" s="7" t="str">
        <f ca="1">IFERROR(INDEX({"18-25";"26-35";"36-45";"46-55";"55-65"},MATCH($M812,{0;25;35;45;55})),"")</f>
        <v>36-45</v>
      </c>
      <c r="O812" s="2" t="s">
        <v>21</v>
      </c>
      <c r="P812" s="2" t="s">
        <v>22</v>
      </c>
      <c r="Q812" s="8">
        <v>103</v>
      </c>
      <c r="R812" s="14" t="str">
        <f>IFERROR(INDEX(btob,MATCH(Q812,atoa,0)),"")</f>
        <v>CONSEILLER CLIENT. PART.</v>
      </c>
    </row>
    <row r="813" spans="1:18" s="1" customFormat="1" ht="8.25">
      <c r="A813" s="2" t="s">
        <v>14</v>
      </c>
      <c r="B813" s="23" t="str">
        <f>IFERROR(INDEX(cl!B:B,MATCH(D813,cl!A:A,0)),"")</f>
        <v>PAR</v>
      </c>
      <c r="C813" s="2"/>
      <c r="D813" s="8">
        <v>516200</v>
      </c>
      <c r="E813" s="2" t="s">
        <v>1588</v>
      </c>
      <c r="F813" s="3">
        <v>1</v>
      </c>
      <c r="G813" s="3">
        <v>1</v>
      </c>
      <c r="H813" s="3">
        <v>1</v>
      </c>
      <c r="I813" s="3">
        <v>1</v>
      </c>
      <c r="J813" s="2"/>
      <c r="K813" s="2" t="s">
        <v>1589</v>
      </c>
      <c r="L813" s="4">
        <v>33170</v>
      </c>
      <c r="M813" s="7">
        <f t="shared" ca="1" si="12"/>
        <v>28.586301369863012</v>
      </c>
      <c r="N813" s="7" t="str">
        <f ca="1">IFERROR(INDEX({"18-25";"26-35";"36-45";"46-55";"55-65"},MATCH($M813,{0;25;35;45;55})),"")</f>
        <v>26-35</v>
      </c>
      <c r="O813" s="2" t="s">
        <v>21</v>
      </c>
      <c r="P813" s="2" t="s">
        <v>22</v>
      </c>
      <c r="Q813" s="8">
        <v>103</v>
      </c>
      <c r="R813" s="14" t="str">
        <f>IFERROR(INDEX(btob,MATCH(Q813,atoa,0)),"")</f>
        <v>CONSEILLER CLIENT. PART.</v>
      </c>
    </row>
    <row r="814" spans="1:18" s="1" customFormat="1" ht="8.25">
      <c r="A814" s="2" t="s">
        <v>14</v>
      </c>
      <c r="B814" s="23" t="str">
        <f>IFERROR(INDEX(cl!B:B,MATCH(D814,cl!A:A,0)),"")</f>
        <v>PAR</v>
      </c>
      <c r="C814" s="2"/>
      <c r="D814" s="8">
        <v>516200</v>
      </c>
      <c r="E814" s="2" t="s">
        <v>1590</v>
      </c>
      <c r="F814" s="3">
        <v>1</v>
      </c>
      <c r="G814" s="3">
        <v>1</v>
      </c>
      <c r="H814" s="3">
        <v>1</v>
      </c>
      <c r="I814" s="3">
        <v>1</v>
      </c>
      <c r="J814" s="2"/>
      <c r="K814" s="2" t="s">
        <v>1591</v>
      </c>
      <c r="L814" s="4">
        <v>34359</v>
      </c>
      <c r="M814" s="7">
        <f t="shared" ca="1" si="12"/>
        <v>25.328767123287673</v>
      </c>
      <c r="N814" s="7" t="str">
        <f ca="1">IFERROR(INDEX({"18-25";"26-35";"36-45";"46-55";"55-65"},MATCH($M814,{0;25;35;45;55})),"")</f>
        <v>26-35</v>
      </c>
      <c r="O814" s="2" t="s">
        <v>21</v>
      </c>
      <c r="P814" s="2" t="s">
        <v>22</v>
      </c>
      <c r="Q814" s="8">
        <v>103</v>
      </c>
      <c r="R814" s="14" t="str">
        <f>IFERROR(INDEX(btob,MATCH(Q814,atoa,0)),"")</f>
        <v>CONSEILLER CLIENT. PART.</v>
      </c>
    </row>
    <row r="815" spans="1:18" s="1" customFormat="1" ht="8.25">
      <c r="A815" s="2" t="s">
        <v>14</v>
      </c>
      <c r="B815" s="23" t="str">
        <f>IFERROR(INDEX(cl!B:B,MATCH(D815,cl!A:A,0)),"")</f>
        <v>PAR</v>
      </c>
      <c r="C815" s="2"/>
      <c r="D815" s="8">
        <v>516200</v>
      </c>
      <c r="E815" s="2" t="s">
        <v>1590</v>
      </c>
      <c r="F815" s="3">
        <v>0</v>
      </c>
      <c r="G815" s="3">
        <v>1</v>
      </c>
      <c r="H815" s="3">
        <v>1</v>
      </c>
      <c r="I815" s="3">
        <v>1</v>
      </c>
      <c r="J815" s="2" t="s">
        <v>272</v>
      </c>
      <c r="K815" s="2" t="s">
        <v>1592</v>
      </c>
      <c r="L815" s="4">
        <v>33921</v>
      </c>
      <c r="M815" s="7">
        <f t="shared" ca="1" si="12"/>
        <v>26.528767123287672</v>
      </c>
      <c r="N815" s="7" t="str">
        <f ca="1">IFERROR(INDEX({"18-25";"26-35";"36-45";"46-55";"55-65"},MATCH($M815,{0;25;35;45;55})),"")</f>
        <v>26-35</v>
      </c>
      <c r="O815" s="2" t="s">
        <v>17</v>
      </c>
      <c r="P815" s="2" t="s">
        <v>22</v>
      </c>
      <c r="Q815" s="8">
        <v>103</v>
      </c>
      <c r="R815" s="14" t="str">
        <f>IFERROR(INDEX(btob,MATCH(Q815,atoa,0)),"")</f>
        <v>CONSEILLER CLIENT. PART.</v>
      </c>
    </row>
    <row r="816" spans="1:18" s="1" customFormat="1" ht="8.25">
      <c r="A816" s="2" t="s">
        <v>14</v>
      </c>
      <c r="B816" s="23" t="str">
        <f>IFERROR(INDEX(cl!B:B,MATCH(D816,cl!A:A,0)),"")</f>
        <v>PAR</v>
      </c>
      <c r="C816" s="2"/>
      <c r="D816" s="8">
        <v>516200</v>
      </c>
      <c r="E816" s="2" t="s">
        <v>1593</v>
      </c>
      <c r="F816" s="3">
        <v>1</v>
      </c>
      <c r="G816" s="3">
        <v>1</v>
      </c>
      <c r="H816" s="3">
        <v>1</v>
      </c>
      <c r="I816" s="3">
        <v>1</v>
      </c>
      <c r="J816" s="2"/>
      <c r="K816" s="2" t="s">
        <v>1594</v>
      </c>
      <c r="L816" s="4">
        <v>35040</v>
      </c>
      <c r="M816" s="7">
        <f t="shared" ca="1" si="12"/>
        <v>23.463013698630139</v>
      </c>
      <c r="N816" s="7" t="str">
        <f ca="1">IFERROR(INDEX({"18-25";"26-35";"36-45";"46-55";"55-65"},MATCH($M816,{0;25;35;45;55})),"")</f>
        <v>18-25</v>
      </c>
      <c r="O816" s="2" t="s">
        <v>21</v>
      </c>
      <c r="P816" s="2" t="s">
        <v>22</v>
      </c>
      <c r="Q816" s="8">
        <v>103</v>
      </c>
      <c r="R816" s="14" t="str">
        <f>IFERROR(INDEX(btob,MATCH(Q816,atoa,0)),"")</f>
        <v>CONSEILLER CLIENT. PART.</v>
      </c>
    </row>
    <row r="817" spans="1:18" s="1" customFormat="1" ht="8.25">
      <c r="A817" s="2" t="s">
        <v>14</v>
      </c>
      <c r="B817" s="23" t="str">
        <f>IFERROR(INDEX(cl!B:B,MATCH(D817,cl!A:A,0)),"")</f>
        <v>PAR</v>
      </c>
      <c r="C817" s="2"/>
      <c r="D817" s="8">
        <v>516200</v>
      </c>
      <c r="E817" s="2" t="s">
        <v>1595</v>
      </c>
      <c r="F817" s="3">
        <v>1</v>
      </c>
      <c r="G817" s="3">
        <v>1</v>
      </c>
      <c r="H817" s="3">
        <v>1</v>
      </c>
      <c r="I817" s="3">
        <v>1</v>
      </c>
      <c r="J817" s="2"/>
      <c r="K817" s="2" t="s">
        <v>1596</v>
      </c>
      <c r="L817" s="4">
        <v>32787</v>
      </c>
      <c r="M817" s="7">
        <f t="shared" ca="1" si="12"/>
        <v>29.635616438356163</v>
      </c>
      <c r="N817" s="7" t="str">
        <f ca="1">IFERROR(INDEX({"18-25";"26-35";"36-45";"46-55";"55-65"},MATCH($M817,{0;25;35;45;55})),"")</f>
        <v>26-35</v>
      </c>
      <c r="O817" s="2" t="s">
        <v>17</v>
      </c>
      <c r="P817" s="2" t="s">
        <v>1182</v>
      </c>
      <c r="Q817" s="8">
        <v>103</v>
      </c>
      <c r="R817" s="14" t="str">
        <f>IFERROR(INDEX(btob,MATCH(Q817,atoa,0)),"")</f>
        <v>CONSEILLER CLIENT. PART.</v>
      </c>
    </row>
    <row r="818" spans="1:18" s="1" customFormat="1" ht="8.25">
      <c r="A818" s="2" t="s">
        <v>14</v>
      </c>
      <c r="B818" s="23" t="str">
        <f>IFERROR(INDEX(cl!B:B,MATCH(D818,cl!A:A,0)),"")</f>
        <v>PAR</v>
      </c>
      <c r="C818" s="2"/>
      <c r="D818" s="8">
        <v>516200</v>
      </c>
      <c r="E818" s="2" t="s">
        <v>1597</v>
      </c>
      <c r="F818" s="3">
        <v>1</v>
      </c>
      <c r="G818" s="3">
        <v>1</v>
      </c>
      <c r="H818" s="3">
        <v>1</v>
      </c>
      <c r="I818" s="3">
        <v>1</v>
      </c>
      <c r="J818" s="2"/>
      <c r="K818" s="2" t="s">
        <v>1598</v>
      </c>
      <c r="L818" s="4">
        <v>31275</v>
      </c>
      <c r="M818" s="7">
        <f t="shared" ca="1" si="12"/>
        <v>33.778082191780825</v>
      </c>
      <c r="N818" s="7" t="str">
        <f ca="1">IFERROR(INDEX({"18-25";"26-35";"36-45";"46-55";"55-65"},MATCH($M818,{0;25;35;45;55})),"")</f>
        <v>26-35</v>
      </c>
      <c r="O818" s="2" t="s">
        <v>21</v>
      </c>
      <c r="P818" s="2" t="s">
        <v>22</v>
      </c>
      <c r="Q818" s="8">
        <v>103</v>
      </c>
      <c r="R818" s="14" t="str">
        <f>IFERROR(INDEX(btob,MATCH(Q818,atoa,0)),"")</f>
        <v>CONSEILLER CLIENT. PART.</v>
      </c>
    </row>
    <row r="819" spans="1:18" s="1" customFormat="1" ht="8.25">
      <c r="A819" s="2" t="s">
        <v>14</v>
      </c>
      <c r="B819" s="23" t="str">
        <f>IFERROR(INDEX(cl!B:B,MATCH(D819,cl!A:A,0)),"")</f>
        <v>PAR</v>
      </c>
      <c r="C819" s="2"/>
      <c r="D819" s="8">
        <v>516200</v>
      </c>
      <c r="E819" s="2" t="s">
        <v>1599</v>
      </c>
      <c r="F819" s="3">
        <v>1</v>
      </c>
      <c r="G819" s="3">
        <v>1</v>
      </c>
      <c r="H819" s="3">
        <v>1</v>
      </c>
      <c r="I819" s="3">
        <v>1</v>
      </c>
      <c r="J819" s="2"/>
      <c r="K819" s="2" t="s">
        <v>1600</v>
      </c>
      <c r="L819" s="4">
        <v>29792</v>
      </c>
      <c r="M819" s="7">
        <f t="shared" ca="1" si="12"/>
        <v>37.841095890410962</v>
      </c>
      <c r="N819" s="7" t="str">
        <f ca="1">IFERROR(INDEX({"18-25";"26-35";"36-45";"46-55";"55-65"},MATCH($M819,{0;25;35;45;55})),"")</f>
        <v>36-45</v>
      </c>
      <c r="O819" s="2" t="s">
        <v>21</v>
      </c>
      <c r="P819" s="2" t="s">
        <v>22</v>
      </c>
      <c r="Q819" s="8">
        <v>103</v>
      </c>
      <c r="R819" s="14" t="str">
        <f>IFERROR(INDEX(btob,MATCH(Q819,atoa,0)),"")</f>
        <v>CONSEILLER CLIENT. PART.</v>
      </c>
    </row>
    <row r="820" spans="1:18" s="1" customFormat="1" ht="8.25">
      <c r="A820" s="2" t="s">
        <v>14</v>
      </c>
      <c r="B820" s="23" t="str">
        <f>IFERROR(INDEX(cl!B:B,MATCH(D820,cl!A:A,0)),"")</f>
        <v>PAR</v>
      </c>
      <c r="C820" s="2"/>
      <c r="D820" s="8">
        <v>516200</v>
      </c>
      <c r="E820" s="2" t="s">
        <v>1601</v>
      </c>
      <c r="F820" s="3">
        <v>1</v>
      </c>
      <c r="G820" s="3">
        <v>1</v>
      </c>
      <c r="H820" s="3">
        <v>1</v>
      </c>
      <c r="I820" s="3">
        <v>1</v>
      </c>
      <c r="J820" s="2"/>
      <c r="K820" s="2" t="s">
        <v>1602</v>
      </c>
      <c r="L820" s="4">
        <v>31624</v>
      </c>
      <c r="M820" s="7">
        <f t="shared" ca="1" si="12"/>
        <v>32.821917808219176</v>
      </c>
      <c r="N820" s="7" t="str">
        <f ca="1">IFERROR(INDEX({"18-25";"26-35";"36-45";"46-55";"55-65"},MATCH($M820,{0;25;35;45;55})),"")</f>
        <v>26-35</v>
      </c>
      <c r="O820" s="2" t="s">
        <v>21</v>
      </c>
      <c r="P820" s="2" t="s">
        <v>22</v>
      </c>
      <c r="Q820" s="8">
        <v>103</v>
      </c>
      <c r="R820" s="14" t="str">
        <f>IFERROR(INDEX(btob,MATCH(Q820,atoa,0)),"")</f>
        <v>CONSEILLER CLIENT. PART.</v>
      </c>
    </row>
    <row r="821" spans="1:18" s="1" customFormat="1" ht="8.25">
      <c r="A821" s="2" t="s">
        <v>14</v>
      </c>
      <c r="B821" s="23" t="str">
        <f>IFERROR(INDEX(cl!B:B,MATCH(D821,cl!A:A,0)),"")</f>
        <v>PAR</v>
      </c>
      <c r="C821" s="2"/>
      <c r="D821" s="8">
        <v>516200</v>
      </c>
      <c r="E821" s="2" t="s">
        <v>1603</v>
      </c>
      <c r="F821" s="3">
        <v>1</v>
      </c>
      <c r="G821" s="3">
        <v>1</v>
      </c>
      <c r="H821" s="3">
        <v>1</v>
      </c>
      <c r="I821" s="3">
        <v>1</v>
      </c>
      <c r="J821" s="2"/>
      <c r="K821" s="2" t="s">
        <v>1604</v>
      </c>
      <c r="L821" s="4">
        <v>33708</v>
      </c>
      <c r="M821" s="7">
        <f t="shared" ca="1" si="12"/>
        <v>27.112328767123287</v>
      </c>
      <c r="N821" s="7" t="str">
        <f ca="1">IFERROR(INDEX({"18-25";"26-35";"36-45";"46-55";"55-65"},MATCH($M821,{0;25;35;45;55})),"")</f>
        <v>26-35</v>
      </c>
      <c r="O821" s="2" t="s">
        <v>21</v>
      </c>
      <c r="P821" s="2" t="s">
        <v>22</v>
      </c>
      <c r="Q821" s="8">
        <v>103</v>
      </c>
      <c r="R821" s="14" t="str">
        <f>IFERROR(INDEX(btob,MATCH(Q821,atoa,0)),"")</f>
        <v>CONSEILLER CLIENT. PART.</v>
      </c>
    </row>
    <row r="822" spans="1:18" s="1" customFormat="1" ht="8.25">
      <c r="A822" s="2" t="s">
        <v>14</v>
      </c>
      <c r="B822" s="23" t="str">
        <f>IFERROR(INDEX(cl!B:B,MATCH(D822,cl!A:A,0)),"")</f>
        <v>PAR</v>
      </c>
      <c r="C822" s="2"/>
      <c r="D822" s="8">
        <v>516200</v>
      </c>
      <c r="E822" s="2" t="s">
        <v>1605</v>
      </c>
      <c r="F822" s="3">
        <v>1</v>
      </c>
      <c r="G822" s="3">
        <v>1</v>
      </c>
      <c r="H822" s="3">
        <v>1</v>
      </c>
      <c r="I822" s="3">
        <v>1</v>
      </c>
      <c r="J822" s="2"/>
      <c r="K822" s="2" t="s">
        <v>1606</v>
      </c>
      <c r="L822" s="4">
        <v>33039</v>
      </c>
      <c r="M822" s="7">
        <f t="shared" ca="1" si="12"/>
        <v>28.945205479452056</v>
      </c>
      <c r="N822" s="7" t="str">
        <f ca="1">IFERROR(INDEX({"18-25";"26-35";"36-45";"46-55";"55-65"},MATCH($M822,{0;25;35;45;55})),"")</f>
        <v>26-35</v>
      </c>
      <c r="O822" s="2" t="s">
        <v>21</v>
      </c>
      <c r="P822" s="2" t="s">
        <v>22</v>
      </c>
      <c r="Q822" s="8">
        <v>103</v>
      </c>
      <c r="R822" s="14" t="str">
        <f>IFERROR(INDEX(btob,MATCH(Q822,atoa,0)),"")</f>
        <v>CONSEILLER CLIENT. PART.</v>
      </c>
    </row>
    <row r="823" spans="1:18" s="1" customFormat="1" ht="8.25">
      <c r="A823" s="2" t="s">
        <v>14</v>
      </c>
      <c r="B823" s="23" t="str">
        <f>IFERROR(INDEX(cl!B:B,MATCH(D823,cl!A:A,0)),"")</f>
        <v>PAR</v>
      </c>
      <c r="C823" s="2"/>
      <c r="D823" s="8">
        <v>516200</v>
      </c>
      <c r="E823" s="2" t="s">
        <v>1607</v>
      </c>
      <c r="F823" s="3">
        <v>1</v>
      </c>
      <c r="G823" s="3">
        <v>1</v>
      </c>
      <c r="H823" s="3">
        <v>1</v>
      </c>
      <c r="I823" s="3">
        <v>1</v>
      </c>
      <c r="J823" s="2"/>
      <c r="K823" s="2" t="s">
        <v>1608</v>
      </c>
      <c r="L823" s="4">
        <v>22032</v>
      </c>
      <c r="M823" s="7">
        <f t="shared" ca="1" si="12"/>
        <v>59.101369863013701</v>
      </c>
      <c r="N823" s="7" t="str">
        <f ca="1">IFERROR(INDEX({"18-25";"26-35";"36-45";"46-55";"55-65"},MATCH($M823,{0;25;35;45;55})),"")</f>
        <v>55-65</v>
      </c>
      <c r="O823" s="2" t="s">
        <v>17</v>
      </c>
      <c r="P823" s="2" t="s">
        <v>18</v>
      </c>
      <c r="Q823" s="8">
        <v>180</v>
      </c>
      <c r="R823" s="14" t="str">
        <f>IFERROR(INDEX(btob,MATCH(Q823,atoa,0)),"")</f>
        <v>RESP.CLIENTELE PART.</v>
      </c>
    </row>
    <row r="824" spans="1:18" s="1" customFormat="1" ht="8.25">
      <c r="A824" s="2" t="s">
        <v>14</v>
      </c>
      <c r="B824" s="23" t="str">
        <f>IFERROR(INDEX(cl!B:B,MATCH(D824,cl!A:A,0)),"")</f>
        <v>PAR</v>
      </c>
      <c r="C824" s="2"/>
      <c r="D824" s="8">
        <v>516200</v>
      </c>
      <c r="E824" s="2" t="s">
        <v>1609</v>
      </c>
      <c r="F824" s="3">
        <v>1</v>
      </c>
      <c r="G824" s="3">
        <v>1</v>
      </c>
      <c r="H824" s="3">
        <v>1</v>
      </c>
      <c r="I824" s="3">
        <v>1</v>
      </c>
      <c r="J824" s="2"/>
      <c r="K824" s="2" t="s">
        <v>1610</v>
      </c>
      <c r="L824" s="4">
        <v>34931</v>
      </c>
      <c r="M824" s="7">
        <f t="shared" ca="1" si="12"/>
        <v>23.761643835616439</v>
      </c>
      <c r="N824" s="7" t="str">
        <f ca="1">IFERROR(INDEX({"18-25";"26-35";"36-45";"46-55";"55-65"},MATCH($M824,{0;25;35;45;55})),"")</f>
        <v>18-25</v>
      </c>
      <c r="O824" s="2" t="s">
        <v>17</v>
      </c>
      <c r="P824" s="2" t="s">
        <v>22</v>
      </c>
      <c r="Q824" s="8">
        <v>103</v>
      </c>
      <c r="R824" s="14" t="str">
        <f>IFERROR(INDEX(btob,MATCH(Q824,atoa,0)),"")</f>
        <v>CONSEILLER CLIENT. PART.</v>
      </c>
    </row>
    <row r="825" spans="1:18" s="1" customFormat="1" ht="8.25">
      <c r="A825" s="2" t="s">
        <v>14</v>
      </c>
      <c r="B825" s="23" t="str">
        <f>IFERROR(INDEX(cl!B:B,MATCH(D825,cl!A:A,0)),"")</f>
        <v>PAR</v>
      </c>
      <c r="C825" s="2"/>
      <c r="D825" s="8">
        <v>516200</v>
      </c>
      <c r="E825" s="2" t="s">
        <v>1611</v>
      </c>
      <c r="F825" s="3">
        <v>1</v>
      </c>
      <c r="G825" s="3">
        <v>1</v>
      </c>
      <c r="H825" s="3">
        <v>1</v>
      </c>
      <c r="I825" s="3">
        <v>1</v>
      </c>
      <c r="J825" s="2"/>
      <c r="K825" s="2" t="s">
        <v>1612</v>
      </c>
      <c r="L825" s="4">
        <v>32279</v>
      </c>
      <c r="M825" s="7">
        <f t="shared" ca="1" si="12"/>
        <v>31.027397260273972</v>
      </c>
      <c r="N825" s="7" t="str">
        <f ca="1">IFERROR(INDEX({"18-25";"26-35";"36-45";"46-55";"55-65"},MATCH($M825,{0;25;35;45;55})),"")</f>
        <v>26-35</v>
      </c>
      <c r="O825" s="2" t="s">
        <v>17</v>
      </c>
      <c r="P825" s="2" t="s">
        <v>22</v>
      </c>
      <c r="Q825" s="8">
        <v>103</v>
      </c>
      <c r="R825" s="14" t="str">
        <f>IFERROR(INDEX(btob,MATCH(Q825,atoa,0)),"")</f>
        <v>CONSEILLER CLIENT. PART.</v>
      </c>
    </row>
    <row r="826" spans="1:18" s="1" customFormat="1" ht="8.25">
      <c r="A826" s="2" t="s">
        <v>14</v>
      </c>
      <c r="B826" s="23" t="str">
        <f>IFERROR(INDEX(cl!B:B,MATCH(D826,cl!A:A,0)),"")</f>
        <v>PAR</v>
      </c>
      <c r="C826" s="2"/>
      <c r="D826" s="8">
        <v>516200</v>
      </c>
      <c r="E826" s="2" t="s">
        <v>1613</v>
      </c>
      <c r="F826" s="3">
        <v>1</v>
      </c>
      <c r="G826" s="3">
        <v>1</v>
      </c>
      <c r="H826" s="3">
        <v>1</v>
      </c>
      <c r="I826" s="3">
        <v>1</v>
      </c>
      <c r="J826" s="2"/>
      <c r="K826" s="2" t="s">
        <v>1614</v>
      </c>
      <c r="L826" s="4">
        <v>29126</v>
      </c>
      <c r="M826" s="7">
        <f t="shared" ca="1" si="12"/>
        <v>39.665753424657531</v>
      </c>
      <c r="N826" s="7" t="str">
        <f ca="1">IFERROR(INDEX({"18-25";"26-35";"36-45";"46-55";"55-65"},MATCH($M826,{0;25;35;45;55})),"")</f>
        <v>36-45</v>
      </c>
      <c r="O826" s="2" t="s">
        <v>21</v>
      </c>
      <c r="P826" s="2" t="s">
        <v>22</v>
      </c>
      <c r="Q826" s="8">
        <v>103</v>
      </c>
      <c r="R826" s="14" t="str">
        <f>IFERROR(INDEX(btob,MATCH(Q826,atoa,0)),"")</f>
        <v>CONSEILLER CLIENT. PART.</v>
      </c>
    </row>
    <row r="827" spans="1:18" s="1" customFormat="1" ht="8.25">
      <c r="A827" s="2" t="s">
        <v>14</v>
      </c>
      <c r="B827" s="23" t="str">
        <f>IFERROR(INDEX(cl!B:B,MATCH(D827,cl!A:A,0)),"")</f>
        <v>PAR</v>
      </c>
      <c r="C827" s="2"/>
      <c r="D827" s="8">
        <v>516200</v>
      </c>
      <c r="E827" s="2" t="s">
        <v>1615</v>
      </c>
      <c r="F827" s="3">
        <v>1</v>
      </c>
      <c r="G827" s="3">
        <v>1</v>
      </c>
      <c r="H827" s="3">
        <v>1</v>
      </c>
      <c r="I827" s="3">
        <v>1</v>
      </c>
      <c r="J827" s="2"/>
      <c r="K827" s="2" t="s">
        <v>1616</v>
      </c>
      <c r="L827" s="4">
        <v>26760</v>
      </c>
      <c r="M827" s="7">
        <f t="shared" ca="1" si="12"/>
        <v>46.147945205479452</v>
      </c>
      <c r="N827" s="7" t="str">
        <f ca="1">IFERROR(INDEX({"18-25";"26-35";"36-45";"46-55";"55-65"},MATCH($M827,{0;25;35;45;55})),"")</f>
        <v>46-55</v>
      </c>
      <c r="O827" s="2" t="s">
        <v>21</v>
      </c>
      <c r="P827" s="2" t="s">
        <v>1182</v>
      </c>
      <c r="Q827" s="8">
        <v>103</v>
      </c>
      <c r="R827" s="14" t="str">
        <f>IFERROR(INDEX(btob,MATCH(Q827,atoa,0)),"")</f>
        <v>CONSEILLER CLIENT. PART.</v>
      </c>
    </row>
    <row r="828" spans="1:18" s="1" customFormat="1" ht="8.25">
      <c r="A828" s="2" t="s">
        <v>14</v>
      </c>
      <c r="B828" s="23" t="str">
        <f>IFERROR(INDEX(cl!B:B,MATCH(D828,cl!A:A,0)),"")</f>
        <v>PAR</v>
      </c>
      <c r="C828" s="2"/>
      <c r="D828" s="8">
        <v>516200</v>
      </c>
      <c r="E828" s="2" t="s">
        <v>1617</v>
      </c>
      <c r="F828" s="3">
        <v>1</v>
      </c>
      <c r="G828" s="3">
        <v>1</v>
      </c>
      <c r="H828" s="3">
        <v>1</v>
      </c>
      <c r="I828" s="3">
        <v>1</v>
      </c>
      <c r="J828" s="2"/>
      <c r="K828" s="2" t="s">
        <v>1618</v>
      </c>
      <c r="L828" s="4">
        <v>35416</v>
      </c>
      <c r="M828" s="7">
        <f t="shared" ca="1" si="12"/>
        <v>22.432876712328767</v>
      </c>
      <c r="N828" s="7" t="str">
        <f ca="1">IFERROR(INDEX({"18-25";"26-35";"36-45";"46-55";"55-65"},MATCH($M828,{0;25;35;45;55})),"")</f>
        <v>18-25</v>
      </c>
      <c r="O828" s="2" t="s">
        <v>21</v>
      </c>
      <c r="P828" s="2" t="s">
        <v>22</v>
      </c>
      <c r="Q828" s="8">
        <v>103</v>
      </c>
      <c r="R828" s="14" t="str">
        <f>IFERROR(INDEX(btob,MATCH(Q828,atoa,0)),"")</f>
        <v>CONSEILLER CLIENT. PART.</v>
      </c>
    </row>
    <row r="829" spans="1:18" s="1" customFormat="1" ht="8.25">
      <c r="A829" s="2" t="s">
        <v>14</v>
      </c>
      <c r="B829" s="23" t="str">
        <f>IFERROR(INDEX(cl!B:B,MATCH(D829,cl!A:A,0)),"")</f>
        <v>PAR</v>
      </c>
      <c r="C829" s="2"/>
      <c r="D829" s="8">
        <v>516200</v>
      </c>
      <c r="E829" s="2" t="s">
        <v>1619</v>
      </c>
      <c r="F829" s="3">
        <v>1</v>
      </c>
      <c r="G829" s="3">
        <v>1</v>
      </c>
      <c r="H829" s="3">
        <v>1</v>
      </c>
      <c r="I829" s="3">
        <v>1</v>
      </c>
      <c r="J829" s="2"/>
      <c r="K829" s="2" t="s">
        <v>1620</v>
      </c>
      <c r="L829" s="4">
        <v>24268</v>
      </c>
      <c r="M829" s="7">
        <f t="shared" ca="1" si="12"/>
        <v>52.975342465753428</v>
      </c>
      <c r="N829" s="7" t="str">
        <f ca="1">IFERROR(INDEX({"18-25";"26-35";"36-45";"46-55";"55-65"},MATCH($M829,{0;25;35;45;55})),"")</f>
        <v>46-55</v>
      </c>
      <c r="O829" s="2" t="s">
        <v>17</v>
      </c>
      <c r="P829" s="2" t="s">
        <v>18</v>
      </c>
      <c r="Q829" s="8">
        <v>504</v>
      </c>
      <c r="R829" s="14" t="str">
        <f>IFERROR(INDEX(btob,MATCH(Q829,atoa,0)),"")</f>
        <v>RESP. COORDINATION 3</v>
      </c>
    </row>
    <row r="830" spans="1:18" s="1" customFormat="1" ht="8.25">
      <c r="A830" s="2" t="s">
        <v>14</v>
      </c>
      <c r="B830" s="23" t="str">
        <f>IFERROR(INDEX(cl!B:B,MATCH(D830,cl!A:A,0)),"")</f>
        <v>BDC</v>
      </c>
      <c r="C830" s="2"/>
      <c r="D830" s="8">
        <v>516300</v>
      </c>
      <c r="E830" s="2" t="s">
        <v>1621</v>
      </c>
      <c r="F830" s="3">
        <v>1</v>
      </c>
      <c r="G830" s="3">
        <v>1</v>
      </c>
      <c r="H830" s="3">
        <v>1</v>
      </c>
      <c r="I830" s="3">
        <v>1</v>
      </c>
      <c r="J830" s="2"/>
      <c r="K830" s="2" t="s">
        <v>1622</v>
      </c>
      <c r="L830" s="4">
        <v>30663</v>
      </c>
      <c r="M830" s="7">
        <f t="shared" ca="1" si="12"/>
        <v>35.454794520547942</v>
      </c>
      <c r="N830" s="7" t="str">
        <f ca="1">IFERROR(INDEX({"18-25";"26-35";"36-45";"46-55";"55-65"},MATCH($M830,{0;25;35;45;55})),"")</f>
        <v>36-45</v>
      </c>
      <c r="O830" s="2" t="s">
        <v>17</v>
      </c>
      <c r="P830" s="2" t="s">
        <v>22</v>
      </c>
      <c r="Q830" s="8">
        <v>105</v>
      </c>
      <c r="R830" s="14" t="str">
        <f>IFERROR(INDEX(btob,MATCH(Q830,atoa,0)),"")</f>
        <v>CHARGE CLIENTELE PART.1</v>
      </c>
    </row>
    <row r="831" spans="1:18" s="1" customFormat="1" ht="8.25">
      <c r="A831" s="2" t="s">
        <v>14</v>
      </c>
      <c r="B831" s="23" t="str">
        <f>IFERROR(INDEX(cl!B:B,MATCH(D831,cl!A:A,0)),"")</f>
        <v>BDC</v>
      </c>
      <c r="C831" s="2"/>
      <c r="D831" s="8">
        <v>516300</v>
      </c>
      <c r="E831" s="2" t="s">
        <v>1623</v>
      </c>
      <c r="F831" s="3">
        <v>1</v>
      </c>
      <c r="G831" s="3">
        <v>1</v>
      </c>
      <c r="H831" s="3">
        <v>1</v>
      </c>
      <c r="I831" s="3">
        <v>1</v>
      </c>
      <c r="J831" s="2"/>
      <c r="K831" s="2" t="s">
        <v>1624</v>
      </c>
      <c r="L831" s="4">
        <v>29559</v>
      </c>
      <c r="M831" s="7">
        <f t="shared" ca="1" si="12"/>
        <v>38.479452054794521</v>
      </c>
      <c r="N831" s="7" t="str">
        <f ca="1">IFERROR(INDEX({"18-25";"26-35";"36-45";"46-55";"55-65"},MATCH($M831,{0;25;35;45;55})),"")</f>
        <v>36-45</v>
      </c>
      <c r="O831" s="2" t="s">
        <v>17</v>
      </c>
      <c r="P831" s="2" t="s">
        <v>18</v>
      </c>
      <c r="Q831" s="8">
        <v>170</v>
      </c>
      <c r="R831" s="14" t="str">
        <f>IFERROR(INDEX(btob,MATCH(Q831,atoa,0)),"")</f>
        <v>CHARGE CLIENTELE PROF.</v>
      </c>
    </row>
    <row r="832" spans="1:18" s="1" customFormat="1" ht="8.25">
      <c r="A832" s="2" t="s">
        <v>14</v>
      </c>
      <c r="B832" s="23" t="str">
        <f>IFERROR(INDEX(cl!B:B,MATCH(D832,cl!A:A,0)),"")</f>
        <v>BDC</v>
      </c>
      <c r="C832" s="2"/>
      <c r="D832" s="8">
        <v>516300</v>
      </c>
      <c r="E832" s="2" t="s">
        <v>1625</v>
      </c>
      <c r="F832" s="3">
        <v>1</v>
      </c>
      <c r="G832" s="3">
        <v>1</v>
      </c>
      <c r="H832" s="3">
        <v>1</v>
      </c>
      <c r="I832" s="3">
        <v>1</v>
      </c>
      <c r="J832" s="2"/>
      <c r="K832" s="2" t="s">
        <v>1626</v>
      </c>
      <c r="L832" s="4">
        <v>27350</v>
      </c>
      <c r="M832" s="7">
        <f t="shared" ca="1" si="12"/>
        <v>44.531506849315072</v>
      </c>
      <c r="N832" s="7" t="str">
        <f ca="1">IFERROR(INDEX({"18-25";"26-35";"36-45";"46-55";"55-65"},MATCH($M832,{0;25;35;45;55})),"")</f>
        <v>36-45</v>
      </c>
      <c r="O832" s="2" t="s">
        <v>17</v>
      </c>
      <c r="P832" s="2" t="s">
        <v>18</v>
      </c>
      <c r="Q832" s="8">
        <v>176</v>
      </c>
      <c r="R832" s="14" t="str">
        <f>IFERROR(INDEX(btob,MATCH(Q832,atoa,0)),"")</f>
        <v>RESP.CLIENTELE PROF.2</v>
      </c>
    </row>
    <row r="833" spans="1:18" s="1" customFormat="1" ht="8.25">
      <c r="A833" s="2" t="s">
        <v>14</v>
      </c>
      <c r="B833" s="23" t="str">
        <f>IFERROR(INDEX(cl!B:B,MATCH(D833,cl!A:A,0)),"")</f>
        <v>BDC</v>
      </c>
      <c r="C833" s="2"/>
      <c r="D833" s="8">
        <v>516300</v>
      </c>
      <c r="E833" s="2" t="s">
        <v>1627</v>
      </c>
      <c r="F833" s="3">
        <v>1</v>
      </c>
      <c r="G833" s="3">
        <v>1</v>
      </c>
      <c r="H833" s="3">
        <v>1</v>
      </c>
      <c r="I833" s="3">
        <v>1</v>
      </c>
      <c r="J833" s="2"/>
      <c r="K833" s="2" t="s">
        <v>1628</v>
      </c>
      <c r="L833" s="4">
        <v>25104</v>
      </c>
      <c r="M833" s="7">
        <f t="shared" ca="1" si="12"/>
        <v>50.684931506849317</v>
      </c>
      <c r="N833" s="7" t="str">
        <f ca="1">IFERROR(INDEX({"18-25";"26-35";"36-45";"46-55";"55-65"},MATCH($M833,{0;25;35;45;55})),"")</f>
        <v>46-55</v>
      </c>
      <c r="O833" s="2" t="s">
        <v>21</v>
      </c>
      <c r="P833" s="2" t="s">
        <v>18</v>
      </c>
      <c r="Q833" s="8">
        <v>176</v>
      </c>
      <c r="R833" s="14" t="str">
        <f>IFERROR(INDEX(btob,MATCH(Q833,atoa,0)),"")</f>
        <v>RESP.CLIENTELE PROF.2</v>
      </c>
    </row>
    <row r="834" spans="1:18" s="1" customFormat="1" ht="8.25">
      <c r="A834" s="2" t="s">
        <v>14</v>
      </c>
      <c r="B834" s="23" t="str">
        <f>IFERROR(INDEX(cl!B:B,MATCH(D834,cl!A:A,0)),"")</f>
        <v>BDC</v>
      </c>
      <c r="C834" s="2"/>
      <c r="D834" s="8">
        <v>516300</v>
      </c>
      <c r="E834" s="2" t="s">
        <v>1629</v>
      </c>
      <c r="F834" s="3">
        <v>1</v>
      </c>
      <c r="G834" s="3">
        <v>1</v>
      </c>
      <c r="H834" s="3">
        <v>1</v>
      </c>
      <c r="I834" s="3">
        <v>1</v>
      </c>
      <c r="J834" s="2"/>
      <c r="K834" s="2" t="s">
        <v>1630</v>
      </c>
      <c r="L834" s="4">
        <v>25892</v>
      </c>
      <c r="M834" s="7">
        <f t="shared" ref="M834:M897" ca="1" si="13">IF($L834="","",DATEDIF($L834,$S$1,"d")/365)</f>
        <v>48.526027397260272</v>
      </c>
      <c r="N834" s="7" t="str">
        <f ca="1">IFERROR(INDEX({"18-25";"26-35";"36-45";"46-55";"55-65"},MATCH($M834,{0;25;35;45;55})),"")</f>
        <v>46-55</v>
      </c>
      <c r="O834" s="2" t="s">
        <v>21</v>
      </c>
      <c r="P834" s="2" t="s">
        <v>18</v>
      </c>
      <c r="Q834" s="8">
        <v>170</v>
      </c>
      <c r="R834" s="14" t="str">
        <f>IFERROR(INDEX(btob,MATCH(Q834,atoa,0)),"")</f>
        <v>CHARGE CLIENTELE PROF.</v>
      </c>
    </row>
    <row r="835" spans="1:18" s="1" customFormat="1" ht="8.25">
      <c r="A835" s="2" t="s">
        <v>14</v>
      </c>
      <c r="B835" s="23" t="str">
        <f>IFERROR(INDEX(cl!B:B,MATCH(D835,cl!A:A,0)),"")</f>
        <v>BDC</v>
      </c>
      <c r="C835" s="2"/>
      <c r="D835" s="8">
        <v>516300</v>
      </c>
      <c r="E835" s="2" t="s">
        <v>1631</v>
      </c>
      <c r="F835" s="3">
        <v>1</v>
      </c>
      <c r="G835" s="3">
        <v>1</v>
      </c>
      <c r="H835" s="3">
        <v>1</v>
      </c>
      <c r="I835" s="3">
        <v>1</v>
      </c>
      <c r="J835" s="2"/>
      <c r="K835" s="2" t="s">
        <v>1632</v>
      </c>
      <c r="L835" s="4">
        <v>31290</v>
      </c>
      <c r="M835" s="7">
        <f t="shared" ca="1" si="13"/>
        <v>33.736986301369861</v>
      </c>
      <c r="N835" s="7" t="str">
        <f ca="1">IFERROR(INDEX({"18-25";"26-35";"36-45";"46-55";"55-65"},MATCH($M835,{0;25;35;45;55})),"")</f>
        <v>26-35</v>
      </c>
      <c r="O835" s="2" t="s">
        <v>21</v>
      </c>
      <c r="P835" s="2" t="s">
        <v>18</v>
      </c>
      <c r="Q835" s="8">
        <v>165</v>
      </c>
      <c r="R835" s="14" t="str">
        <f>IFERROR(INDEX(btob,MATCH(Q835,atoa,0)),"")</f>
        <v>CHARGE CLIENTELE PART.2</v>
      </c>
    </row>
    <row r="836" spans="1:18" s="1" customFormat="1" ht="8.25">
      <c r="A836" s="2" t="s">
        <v>14</v>
      </c>
      <c r="B836" s="23" t="str">
        <f>IFERROR(INDEX(cl!B:B,MATCH(D836,cl!A:A,0)),"")</f>
        <v>BDC</v>
      </c>
      <c r="C836" s="2"/>
      <c r="D836" s="8">
        <v>516300</v>
      </c>
      <c r="E836" s="2" t="s">
        <v>1633</v>
      </c>
      <c r="F836" s="3">
        <v>1</v>
      </c>
      <c r="G836" s="3">
        <v>1</v>
      </c>
      <c r="H836" s="3">
        <v>0.77849999999999997</v>
      </c>
      <c r="I836" s="3">
        <v>0.77849999999999997</v>
      </c>
      <c r="J836" s="2" t="s">
        <v>42</v>
      </c>
      <c r="K836" s="2" t="s">
        <v>1634</v>
      </c>
      <c r="L836" s="4">
        <v>31758</v>
      </c>
      <c r="M836" s="7">
        <f t="shared" ca="1" si="13"/>
        <v>32.454794520547942</v>
      </c>
      <c r="N836" s="7" t="str">
        <f ca="1">IFERROR(INDEX({"18-25";"26-35";"36-45";"46-55";"55-65"},MATCH($M836,{0;25;35;45;55})),"")</f>
        <v>26-35</v>
      </c>
      <c r="O836" s="2" t="s">
        <v>21</v>
      </c>
      <c r="P836" s="2" t="s">
        <v>22</v>
      </c>
      <c r="Q836" s="8">
        <v>170</v>
      </c>
      <c r="R836" s="14" t="str">
        <f>IFERROR(INDEX(btob,MATCH(Q836,atoa,0)),"")</f>
        <v>CHARGE CLIENTELE PROF.</v>
      </c>
    </row>
    <row r="837" spans="1:18" s="1" customFormat="1" ht="8.25">
      <c r="A837" s="2" t="s">
        <v>14</v>
      </c>
      <c r="B837" s="23" t="str">
        <f>IFERROR(INDEX(cl!B:B,MATCH(D837,cl!A:A,0)),"")</f>
        <v>BDC</v>
      </c>
      <c r="C837" s="2"/>
      <c r="D837" s="8">
        <v>516300</v>
      </c>
      <c r="E837" s="2" t="s">
        <v>1635</v>
      </c>
      <c r="F837" s="3">
        <v>1</v>
      </c>
      <c r="G837" s="3">
        <v>1</v>
      </c>
      <c r="H837" s="3">
        <v>1</v>
      </c>
      <c r="I837" s="3">
        <v>1</v>
      </c>
      <c r="J837" s="2"/>
      <c r="K837" s="2" t="s">
        <v>1636</v>
      </c>
      <c r="L837" s="4">
        <v>29150</v>
      </c>
      <c r="M837" s="7">
        <f t="shared" ca="1" si="13"/>
        <v>39.6</v>
      </c>
      <c r="N837" s="7" t="str">
        <f ca="1">IFERROR(INDEX({"18-25";"26-35";"36-45";"46-55";"55-65"},MATCH($M837,{0;25;35;45;55})),"")</f>
        <v>36-45</v>
      </c>
      <c r="O837" s="2" t="s">
        <v>21</v>
      </c>
      <c r="P837" s="2" t="s">
        <v>18</v>
      </c>
      <c r="Q837" s="8">
        <v>165</v>
      </c>
      <c r="R837" s="14" t="str">
        <f>IFERROR(INDEX(btob,MATCH(Q837,atoa,0)),"")</f>
        <v>CHARGE CLIENTELE PART.2</v>
      </c>
    </row>
    <row r="838" spans="1:18" s="1" customFormat="1" ht="8.25">
      <c r="A838" s="2" t="s">
        <v>14</v>
      </c>
      <c r="B838" s="23" t="str">
        <f>IFERROR(INDEX(cl!B:B,MATCH(D838,cl!A:A,0)),"")</f>
        <v>BDC</v>
      </c>
      <c r="C838" s="2"/>
      <c r="D838" s="8">
        <v>516300</v>
      </c>
      <c r="E838" s="2" t="s">
        <v>1637</v>
      </c>
      <c r="F838" s="3">
        <v>1</v>
      </c>
      <c r="G838" s="3">
        <v>1</v>
      </c>
      <c r="H838" s="3">
        <v>1</v>
      </c>
      <c r="I838" s="3">
        <v>1</v>
      </c>
      <c r="J838" s="2"/>
      <c r="K838" s="2" t="s">
        <v>1638</v>
      </c>
      <c r="L838" s="4">
        <v>25822</v>
      </c>
      <c r="M838" s="7">
        <f t="shared" ca="1" si="13"/>
        <v>48.717808219178082</v>
      </c>
      <c r="N838" s="7" t="str">
        <f ca="1">IFERROR(INDEX({"18-25";"26-35";"36-45";"46-55";"55-65"},MATCH($M838,{0;25;35;45;55})),"")</f>
        <v>46-55</v>
      </c>
      <c r="O838" s="2" t="s">
        <v>21</v>
      </c>
      <c r="P838" s="2" t="s">
        <v>18</v>
      </c>
      <c r="Q838" s="8">
        <v>176</v>
      </c>
      <c r="R838" s="14" t="str">
        <f>IFERROR(INDEX(btob,MATCH(Q838,atoa,0)),"")</f>
        <v>RESP.CLIENTELE PROF.2</v>
      </c>
    </row>
    <row r="839" spans="1:18" s="1" customFormat="1" ht="8.25">
      <c r="A839" s="2" t="s">
        <v>14</v>
      </c>
      <c r="B839" s="23" t="str">
        <f>IFERROR(INDEX(cl!B:B,MATCH(D839,cl!A:A,0)),"")</f>
        <v>BDC</v>
      </c>
      <c r="C839" s="2"/>
      <c r="D839" s="8">
        <v>516300</v>
      </c>
      <c r="E839" s="2" t="s">
        <v>1639</v>
      </c>
      <c r="F839" s="3">
        <v>1</v>
      </c>
      <c r="G839" s="3">
        <v>1</v>
      </c>
      <c r="H839" s="3">
        <v>1</v>
      </c>
      <c r="I839" s="3">
        <v>1</v>
      </c>
      <c r="J839" s="2"/>
      <c r="K839" s="2" t="s">
        <v>1640</v>
      </c>
      <c r="L839" s="4">
        <v>25828</v>
      </c>
      <c r="M839" s="7">
        <f t="shared" ca="1" si="13"/>
        <v>48.701369863013696</v>
      </c>
      <c r="N839" s="7" t="str">
        <f ca="1">IFERROR(INDEX({"18-25";"26-35";"36-45";"46-55";"55-65"},MATCH($M839,{0;25;35;45;55})),"")</f>
        <v>46-55</v>
      </c>
      <c r="O839" s="2" t="s">
        <v>17</v>
      </c>
      <c r="P839" s="2" t="s">
        <v>18</v>
      </c>
      <c r="Q839" s="8">
        <v>175</v>
      </c>
      <c r="R839" s="14" t="str">
        <f>IFERROR(INDEX(btob,MATCH(Q839,atoa,0)),"")</f>
        <v>RESP.CLIENTELE PROF.1</v>
      </c>
    </row>
    <row r="840" spans="1:18" s="1" customFormat="1" ht="8.25">
      <c r="A840" s="2" t="s">
        <v>14</v>
      </c>
      <c r="B840" s="23" t="str">
        <f>IFERROR(INDEX(cl!B:B,MATCH(D840,cl!A:A,0)),"")</f>
        <v>BDC</v>
      </c>
      <c r="C840" s="2"/>
      <c r="D840" s="8">
        <v>516300</v>
      </c>
      <c r="E840" s="2" t="s">
        <v>1641</v>
      </c>
      <c r="F840" s="3">
        <v>1</v>
      </c>
      <c r="G840" s="3">
        <v>1</v>
      </c>
      <c r="H840" s="3">
        <v>1</v>
      </c>
      <c r="I840" s="3">
        <v>1</v>
      </c>
      <c r="J840" s="2"/>
      <c r="K840" s="2" t="s">
        <v>1642</v>
      </c>
      <c r="L840" s="4">
        <v>24563</v>
      </c>
      <c r="M840" s="7">
        <f t="shared" ca="1" si="13"/>
        <v>52.167123287671231</v>
      </c>
      <c r="N840" s="7" t="str">
        <f ca="1">IFERROR(INDEX({"18-25";"26-35";"36-45";"46-55";"55-65"},MATCH($M840,{0;25;35;45;55})),"")</f>
        <v>46-55</v>
      </c>
      <c r="O840" s="2" t="s">
        <v>21</v>
      </c>
      <c r="P840" s="2" t="s">
        <v>18</v>
      </c>
      <c r="Q840" s="8">
        <v>128</v>
      </c>
      <c r="R840" s="14" t="str">
        <f>IFERROR(INDEX(btob,MATCH(Q840,atoa,0)),"")</f>
        <v>DIRECTEUR DE GROUPE 1</v>
      </c>
    </row>
    <row r="841" spans="1:18" s="1" customFormat="1" ht="8.25">
      <c r="A841" s="2" t="s">
        <v>14</v>
      </c>
      <c r="B841" s="23" t="str">
        <f>IFERROR(INDEX(cl!B:B,MATCH(D841,cl!A:A,0)),"")</f>
        <v>BDC</v>
      </c>
      <c r="C841" s="2"/>
      <c r="D841" s="8">
        <v>516300</v>
      </c>
      <c r="E841" s="2" t="s">
        <v>1643</v>
      </c>
      <c r="F841" s="3">
        <v>1</v>
      </c>
      <c r="G841" s="3">
        <v>1</v>
      </c>
      <c r="H841" s="3">
        <v>1</v>
      </c>
      <c r="I841" s="3">
        <v>1</v>
      </c>
      <c r="J841" s="2"/>
      <c r="K841" s="2" t="s">
        <v>1644</v>
      </c>
      <c r="L841" s="4">
        <v>29020</v>
      </c>
      <c r="M841" s="7">
        <f t="shared" ca="1" si="13"/>
        <v>39.956164383561642</v>
      </c>
      <c r="N841" s="7" t="str">
        <f ca="1">IFERROR(INDEX({"18-25";"26-35";"36-45";"46-55";"55-65"},MATCH($M841,{0;25;35;45;55})),"")</f>
        <v>36-45</v>
      </c>
      <c r="O841" s="2" t="s">
        <v>17</v>
      </c>
      <c r="P841" s="2" t="s">
        <v>18</v>
      </c>
      <c r="Q841" s="8">
        <v>165</v>
      </c>
      <c r="R841" s="14" t="str">
        <f>IFERROR(INDEX(btob,MATCH(Q841,atoa,0)),"")</f>
        <v>CHARGE CLIENTELE PART.2</v>
      </c>
    </row>
    <row r="842" spans="1:18" s="1" customFormat="1" ht="8.25">
      <c r="A842" s="2" t="s">
        <v>14</v>
      </c>
      <c r="B842" s="23" t="str">
        <f>IFERROR(INDEX(cl!B:B,MATCH(D842,cl!A:A,0)),"")</f>
        <v>BDC</v>
      </c>
      <c r="C842" s="2"/>
      <c r="D842" s="8">
        <v>516300</v>
      </c>
      <c r="E842" s="2" t="s">
        <v>1645</v>
      </c>
      <c r="F842" s="3">
        <v>1</v>
      </c>
      <c r="G842" s="3">
        <v>1</v>
      </c>
      <c r="H842" s="3">
        <v>1</v>
      </c>
      <c r="I842" s="3">
        <v>1</v>
      </c>
      <c r="J842" s="2"/>
      <c r="K842" s="2" t="s">
        <v>1646</v>
      </c>
      <c r="L842" s="4">
        <v>21435</v>
      </c>
      <c r="M842" s="7">
        <f t="shared" ca="1" si="13"/>
        <v>60.736986301369861</v>
      </c>
      <c r="N842" s="7" t="str">
        <f ca="1">IFERROR(INDEX({"18-25";"26-35";"36-45";"46-55";"55-65"},MATCH($M842,{0;25;35;45;55})),"")</f>
        <v>55-65</v>
      </c>
      <c r="O842" s="2" t="s">
        <v>17</v>
      </c>
      <c r="P842" s="2" t="s">
        <v>18</v>
      </c>
      <c r="Q842" s="8">
        <v>142</v>
      </c>
      <c r="R842" s="14" t="str">
        <f>IFERROR(INDEX(btob,MATCH(Q842,atoa,0)),"")</f>
        <v>MONITEUR BANQUE ASSUR.</v>
      </c>
    </row>
    <row r="843" spans="1:18" s="1" customFormat="1" ht="8.25">
      <c r="A843" s="2" t="s">
        <v>14</v>
      </c>
      <c r="B843" s="23" t="str">
        <f>IFERROR(INDEX(cl!B:B,MATCH(D843,cl!A:A,0)),"")</f>
        <v>BDC</v>
      </c>
      <c r="C843" s="2"/>
      <c r="D843" s="8">
        <v>516300</v>
      </c>
      <c r="E843" s="2" t="s">
        <v>1647</v>
      </c>
      <c r="F843" s="3">
        <v>1</v>
      </c>
      <c r="G843" s="3">
        <v>1</v>
      </c>
      <c r="H843" s="3">
        <v>1</v>
      </c>
      <c r="I843" s="3">
        <v>1</v>
      </c>
      <c r="J843" s="2"/>
      <c r="K843" s="2" t="s">
        <v>1648</v>
      </c>
      <c r="L843" s="4">
        <v>26334</v>
      </c>
      <c r="M843" s="7">
        <f t="shared" ca="1" si="13"/>
        <v>47.315068493150683</v>
      </c>
      <c r="N843" s="7" t="str">
        <f ca="1">IFERROR(INDEX({"18-25";"26-35";"36-45";"46-55";"55-65"},MATCH($M843,{0;25;35;45;55})),"")</f>
        <v>46-55</v>
      </c>
      <c r="O843" s="2" t="s">
        <v>21</v>
      </c>
      <c r="P843" s="2" t="s">
        <v>18</v>
      </c>
      <c r="Q843" s="8">
        <v>138</v>
      </c>
      <c r="R843" s="14" t="str">
        <f>IFERROR(INDEX(btob,MATCH(Q843,atoa,0)),"")</f>
        <v>RESP. POLE PROF ET PAT 1</v>
      </c>
    </row>
    <row r="844" spans="1:18" s="1" customFormat="1" ht="8.25">
      <c r="A844" s="2" t="s">
        <v>14</v>
      </c>
      <c r="B844" s="23" t="str">
        <f>IFERROR(INDEX(cl!B:B,MATCH(D844,cl!A:A,0)),"")</f>
        <v>BDC</v>
      </c>
      <c r="C844" s="2"/>
      <c r="D844" s="8">
        <v>516300</v>
      </c>
      <c r="E844" s="2" t="s">
        <v>1649</v>
      </c>
      <c r="F844" s="3">
        <v>1</v>
      </c>
      <c r="G844" s="3">
        <v>1</v>
      </c>
      <c r="H844" s="3">
        <v>1</v>
      </c>
      <c r="I844" s="3">
        <v>1</v>
      </c>
      <c r="J844" s="2"/>
      <c r="K844" s="2" t="s">
        <v>1650</v>
      </c>
      <c r="L844" s="4">
        <v>32261</v>
      </c>
      <c r="M844" s="7">
        <f t="shared" ca="1" si="13"/>
        <v>31.076712328767123</v>
      </c>
      <c r="N844" s="7" t="str">
        <f ca="1">IFERROR(INDEX({"18-25";"26-35";"36-45";"46-55";"55-65"},MATCH($M844,{0;25;35;45;55})),"")</f>
        <v>26-35</v>
      </c>
      <c r="O844" s="2" t="s">
        <v>21</v>
      </c>
      <c r="P844" s="2" t="s">
        <v>18</v>
      </c>
      <c r="Q844" s="8">
        <v>105</v>
      </c>
      <c r="R844" s="14" t="str">
        <f>IFERROR(INDEX(btob,MATCH(Q844,atoa,0)),"")</f>
        <v>CHARGE CLIENTELE PART.1</v>
      </c>
    </row>
    <row r="845" spans="1:18" s="1" customFormat="1" ht="8.25">
      <c r="A845" s="2" t="s">
        <v>14</v>
      </c>
      <c r="B845" s="23" t="str">
        <f>IFERROR(INDEX(cl!B:B,MATCH(D845,cl!A:A,0)),"")</f>
        <v>DRH</v>
      </c>
      <c r="C845" s="2"/>
      <c r="D845" s="8">
        <v>516400</v>
      </c>
      <c r="E845" s="2" t="s">
        <v>1651</v>
      </c>
      <c r="F845" s="3">
        <v>1</v>
      </c>
      <c r="G845" s="3">
        <v>1</v>
      </c>
      <c r="H845" s="3">
        <v>1</v>
      </c>
      <c r="I845" s="3">
        <v>1</v>
      </c>
      <c r="J845" s="2"/>
      <c r="K845" s="2" t="s">
        <v>1652</v>
      </c>
      <c r="L845" s="4">
        <v>34423</v>
      </c>
      <c r="M845" s="7">
        <f t="shared" ca="1" si="13"/>
        <v>25.153424657534245</v>
      </c>
      <c r="N845" s="7" t="str">
        <f ca="1">IFERROR(INDEX({"18-25";"26-35";"36-45";"46-55";"55-65"},MATCH($M845,{0;25;35;45;55})),"")</f>
        <v>26-35</v>
      </c>
      <c r="O845" s="2" t="s">
        <v>21</v>
      </c>
      <c r="P845" s="2" t="s">
        <v>22</v>
      </c>
      <c r="Q845" s="8">
        <v>170</v>
      </c>
      <c r="R845" s="14" t="str">
        <f>IFERROR(INDEX(btob,MATCH(Q845,atoa,0)),"")</f>
        <v>CHARGE CLIENTELE PROF.</v>
      </c>
    </row>
    <row r="846" spans="1:18" s="1" customFormat="1" ht="8.25">
      <c r="A846" s="2" t="s">
        <v>14</v>
      </c>
      <c r="B846" s="23" t="str">
        <f>IFERROR(INDEX(cl!B:B,MATCH(D846,cl!A:A,0)),"")</f>
        <v>DRH</v>
      </c>
      <c r="C846" s="2"/>
      <c r="D846" s="8">
        <v>516400</v>
      </c>
      <c r="E846" s="2" t="s">
        <v>1653</v>
      </c>
      <c r="F846" s="3">
        <v>1</v>
      </c>
      <c r="G846" s="3">
        <v>1</v>
      </c>
      <c r="H846" s="3">
        <v>1</v>
      </c>
      <c r="I846" s="3">
        <v>1</v>
      </c>
      <c r="J846" s="2"/>
      <c r="K846" s="2" t="s">
        <v>1654</v>
      </c>
      <c r="L846" s="4">
        <v>28802</v>
      </c>
      <c r="M846" s="7">
        <f t="shared" ca="1" si="13"/>
        <v>40.553424657534244</v>
      </c>
      <c r="N846" s="7" t="str">
        <f ca="1">IFERROR(INDEX({"18-25";"26-35";"36-45";"46-55";"55-65"},MATCH($M846,{0;25;35;45;55})),"")</f>
        <v>36-45</v>
      </c>
      <c r="O846" s="2" t="s">
        <v>21</v>
      </c>
      <c r="P846" s="2" t="s">
        <v>18</v>
      </c>
      <c r="Q846" s="8">
        <v>701</v>
      </c>
      <c r="R846" s="14" t="str">
        <f>IFERROR(INDEX(btob,MATCH(Q846,atoa,0)),"")</f>
        <v>CHARGE ETUDES CONSEIL 1</v>
      </c>
    </row>
    <row r="847" spans="1:18" s="1" customFormat="1" ht="8.25">
      <c r="A847" s="2" t="s">
        <v>14</v>
      </c>
      <c r="B847" s="23" t="str">
        <f>IFERROR(INDEX(cl!B:B,MATCH(D847,cl!A:A,0)),"")</f>
        <v>DRH</v>
      </c>
      <c r="C847" s="2"/>
      <c r="D847" s="8">
        <v>516400</v>
      </c>
      <c r="E847" s="2" t="s">
        <v>1655</v>
      </c>
      <c r="F847" s="3">
        <v>1</v>
      </c>
      <c r="G847" s="3">
        <v>1</v>
      </c>
      <c r="H847" s="3">
        <v>1</v>
      </c>
      <c r="I847" s="3">
        <v>1</v>
      </c>
      <c r="J847" s="2"/>
      <c r="K847" s="2" t="s">
        <v>1656</v>
      </c>
      <c r="L847" s="4">
        <v>24421</v>
      </c>
      <c r="M847" s="7">
        <f t="shared" ca="1" si="13"/>
        <v>52.556164383561644</v>
      </c>
      <c r="N847" s="7" t="str">
        <f ca="1">IFERROR(INDEX({"18-25";"26-35";"36-45";"46-55";"55-65"},MATCH($M847,{0;25;35;45;55})),"")</f>
        <v>46-55</v>
      </c>
      <c r="O847" s="2" t="s">
        <v>21</v>
      </c>
      <c r="P847" s="2" t="s">
        <v>18</v>
      </c>
      <c r="Q847" s="8">
        <v>705</v>
      </c>
      <c r="R847" s="14" t="str">
        <f>IFERROR(INDEX(btob,MATCH(Q847,atoa,0)),"")</f>
        <v>CHARGE ETUDES CONSEIL 2</v>
      </c>
    </row>
    <row r="848" spans="1:18" s="1" customFormat="1" ht="8.25">
      <c r="A848" s="2" t="s">
        <v>14</v>
      </c>
      <c r="B848" s="23" t="str">
        <f>IFERROR(INDEX(cl!B:B,MATCH(D848,cl!A:A,0)),"")</f>
        <v>DRH</v>
      </c>
      <c r="C848" s="2"/>
      <c r="D848" s="8">
        <v>516400</v>
      </c>
      <c r="E848" s="2" t="s">
        <v>1657</v>
      </c>
      <c r="F848" s="3">
        <v>1</v>
      </c>
      <c r="G848" s="3">
        <v>1</v>
      </c>
      <c r="H848" s="3">
        <v>1</v>
      </c>
      <c r="I848" s="3">
        <v>1</v>
      </c>
      <c r="J848" s="2"/>
      <c r="K848" s="2" t="s">
        <v>1658</v>
      </c>
      <c r="L848" s="4">
        <v>20965</v>
      </c>
      <c r="M848" s="7">
        <f t="shared" ca="1" si="13"/>
        <v>62.024657534246572</v>
      </c>
      <c r="N848" s="7" t="str">
        <f ca="1">IFERROR(INDEX({"18-25";"26-35";"36-45";"46-55";"55-65"},MATCH($M848,{0;25;35;45;55})),"")</f>
        <v>55-65</v>
      </c>
      <c r="O848" s="2" t="s">
        <v>17</v>
      </c>
      <c r="P848" s="2" t="s">
        <v>18</v>
      </c>
      <c r="Q848" s="8">
        <v>813</v>
      </c>
      <c r="R848" s="14" t="str">
        <f>IFERROR(INDEX(btob,MATCH(Q848,atoa,0)),"")</f>
        <v>CHARGE GESTION 1</v>
      </c>
    </row>
    <row r="849" spans="1:18" s="1" customFormat="1" ht="8.25">
      <c r="A849" s="2" t="s">
        <v>14</v>
      </c>
      <c r="B849" s="23" t="str">
        <f>IFERROR(INDEX(cl!B:B,MATCH(D849,cl!A:A,0)),"")</f>
        <v>DRH</v>
      </c>
      <c r="C849" s="2"/>
      <c r="D849" s="8">
        <v>516400</v>
      </c>
      <c r="E849" s="2" t="s">
        <v>1659</v>
      </c>
      <c r="F849" s="3">
        <v>1</v>
      </c>
      <c r="G849" s="3">
        <v>1</v>
      </c>
      <c r="H849" s="3">
        <v>0.5</v>
      </c>
      <c r="I849" s="3">
        <v>0.5</v>
      </c>
      <c r="J849" s="2" t="s">
        <v>42</v>
      </c>
      <c r="K849" s="2" t="s">
        <v>1660</v>
      </c>
      <c r="L849" s="4">
        <v>22895</v>
      </c>
      <c r="M849" s="7">
        <f t="shared" ca="1" si="13"/>
        <v>56.736986301369861</v>
      </c>
      <c r="N849" s="7" t="str">
        <f ca="1">IFERROR(INDEX({"18-25";"26-35";"36-45";"46-55";"55-65"},MATCH($M849,{0;25;35;45;55})),"")</f>
        <v>55-65</v>
      </c>
      <c r="O849" s="2" t="s">
        <v>17</v>
      </c>
      <c r="P849" s="2" t="s">
        <v>22</v>
      </c>
      <c r="Q849" s="8">
        <v>807</v>
      </c>
      <c r="R849" s="14" t="str">
        <f>IFERROR(INDEX(btob,MATCH(Q849,atoa,0)),"")</f>
        <v>TECH. GESTION 2</v>
      </c>
    </row>
    <row r="850" spans="1:18" s="1" customFormat="1" ht="8.25">
      <c r="A850" s="2" t="s">
        <v>14</v>
      </c>
      <c r="B850" s="23" t="str">
        <f>IFERROR(INDEX(cl!B:B,MATCH(D850,cl!A:A,0)),"")</f>
        <v>DRH</v>
      </c>
      <c r="C850" s="2"/>
      <c r="D850" s="8">
        <v>516400</v>
      </c>
      <c r="E850" s="2" t="s">
        <v>1661</v>
      </c>
      <c r="F850" s="3">
        <v>1</v>
      </c>
      <c r="G850" s="3">
        <v>1</v>
      </c>
      <c r="H850" s="3">
        <v>1</v>
      </c>
      <c r="I850" s="3">
        <v>1</v>
      </c>
      <c r="J850" s="2"/>
      <c r="K850" s="2" t="s">
        <v>1662</v>
      </c>
      <c r="L850" s="4">
        <v>20954</v>
      </c>
      <c r="M850" s="7">
        <f t="shared" ca="1" si="13"/>
        <v>62.054794520547944</v>
      </c>
      <c r="N850" s="7" t="str">
        <f ca="1">IFERROR(INDEX({"18-25";"26-35";"36-45";"46-55";"55-65"},MATCH($M850,{0;25;35;45;55})),"")</f>
        <v>55-65</v>
      </c>
      <c r="O850" s="2" t="s">
        <v>17</v>
      </c>
      <c r="P850" s="2" t="s">
        <v>18</v>
      </c>
      <c r="Q850" s="8">
        <v>813</v>
      </c>
      <c r="R850" s="14" t="str">
        <f>IFERROR(INDEX(btob,MATCH(Q850,atoa,0)),"")</f>
        <v>CHARGE GESTION 1</v>
      </c>
    </row>
    <row r="851" spans="1:18" s="1" customFormat="1" ht="8.25">
      <c r="A851" s="2" t="s">
        <v>14</v>
      </c>
      <c r="B851" s="23" t="str">
        <f>IFERROR(INDEX(cl!B:B,MATCH(D851,cl!A:A,0)),"")</f>
        <v>DRH</v>
      </c>
      <c r="C851" s="2"/>
      <c r="D851" s="8">
        <v>516400</v>
      </c>
      <c r="E851" s="2" t="s">
        <v>1663</v>
      </c>
      <c r="F851" s="3">
        <v>1</v>
      </c>
      <c r="G851" s="3">
        <v>1</v>
      </c>
      <c r="H851" s="3">
        <v>1</v>
      </c>
      <c r="I851" s="3">
        <v>1</v>
      </c>
      <c r="J851" s="2"/>
      <c r="K851" s="2" t="s">
        <v>1664</v>
      </c>
      <c r="L851" s="4">
        <v>23363</v>
      </c>
      <c r="M851" s="7">
        <f t="shared" ca="1" si="13"/>
        <v>55.454794520547942</v>
      </c>
      <c r="N851" s="7" t="str">
        <f ca="1">IFERROR(INDEX({"18-25";"26-35";"36-45";"46-55";"55-65"},MATCH($M851,{0;25;35;45;55})),"")</f>
        <v>55-65</v>
      </c>
      <c r="O851" s="2" t="s">
        <v>21</v>
      </c>
      <c r="P851" s="2" t="s">
        <v>22</v>
      </c>
      <c r="Q851" s="8">
        <v>809</v>
      </c>
      <c r="R851" s="14" t="str">
        <f>IFERROR(INDEX(btob,MATCH(Q851,atoa,0)),"")</f>
        <v>ASSIST. GESTION 1</v>
      </c>
    </row>
    <row r="852" spans="1:18" s="1" customFormat="1" ht="8.25">
      <c r="A852" s="2" t="s">
        <v>14</v>
      </c>
      <c r="B852" s="23" t="str">
        <f>IFERROR(INDEX(cl!B:B,MATCH(D852,cl!A:A,0)),"")</f>
        <v>DRH</v>
      </c>
      <c r="C852" s="2"/>
      <c r="D852" s="8">
        <v>516400</v>
      </c>
      <c r="E852" s="2" t="s">
        <v>1665</v>
      </c>
      <c r="F852" s="3">
        <v>1</v>
      </c>
      <c r="G852" s="3">
        <v>1</v>
      </c>
      <c r="H852" s="3">
        <v>0.6</v>
      </c>
      <c r="I852" s="3">
        <v>0.6</v>
      </c>
      <c r="J852" s="2" t="s">
        <v>42</v>
      </c>
      <c r="K852" s="2" t="s">
        <v>1666</v>
      </c>
      <c r="L852" s="4">
        <v>25450</v>
      </c>
      <c r="M852" s="7">
        <f t="shared" ca="1" si="13"/>
        <v>49.736986301369861</v>
      </c>
      <c r="N852" s="7" t="str">
        <f ca="1">IFERROR(INDEX({"18-25";"26-35";"36-45";"46-55";"55-65"},MATCH($M852,{0;25;35;45;55})),"")</f>
        <v>46-55</v>
      </c>
      <c r="O852" s="2" t="s">
        <v>21</v>
      </c>
      <c r="P852" s="2" t="s">
        <v>22</v>
      </c>
      <c r="Q852" s="8">
        <v>105</v>
      </c>
      <c r="R852" s="14" t="str">
        <f>IFERROR(INDEX(btob,MATCH(Q852,atoa,0)),"")</f>
        <v>CHARGE CLIENTELE PART.1</v>
      </c>
    </row>
    <row r="853" spans="1:18" s="1" customFormat="1" ht="8.25">
      <c r="A853" s="2" t="s">
        <v>14</v>
      </c>
      <c r="B853" s="23" t="str">
        <f>IFERROR(INDEX(cl!B:B,MATCH(D853,cl!A:A,0)),"")</f>
        <v>DRH</v>
      </c>
      <c r="C853" s="2"/>
      <c r="D853" s="8">
        <v>516400</v>
      </c>
      <c r="E853" s="2" t="s">
        <v>1667</v>
      </c>
      <c r="F853" s="3">
        <v>1</v>
      </c>
      <c r="G853" s="3">
        <v>1</v>
      </c>
      <c r="H853" s="3">
        <v>1</v>
      </c>
      <c r="I853" s="3">
        <v>1</v>
      </c>
      <c r="J853" s="2"/>
      <c r="K853" s="2" t="s">
        <v>1668</v>
      </c>
      <c r="L853" s="4">
        <v>27115</v>
      </c>
      <c r="M853" s="7">
        <f t="shared" ca="1" si="13"/>
        <v>45.175342465753424</v>
      </c>
      <c r="N853" s="7" t="str">
        <f ca="1">IFERROR(INDEX({"18-25";"26-35";"36-45";"46-55";"55-65"},MATCH($M853,{0;25;35;45;55})),"")</f>
        <v>46-55</v>
      </c>
      <c r="O853" s="2" t="s">
        <v>17</v>
      </c>
      <c r="P853" s="2" t="s">
        <v>18</v>
      </c>
      <c r="Q853" s="8">
        <v>1132</v>
      </c>
      <c r="R853" s="14" t="str">
        <f>IFERROR(INDEX(btob,MATCH(Q853,atoa,0)),"")</f>
        <v>RESP. PROJET 1</v>
      </c>
    </row>
    <row r="854" spans="1:18" s="1" customFormat="1" ht="8.25">
      <c r="A854" s="2" t="s">
        <v>14</v>
      </c>
      <c r="B854" s="23" t="str">
        <f>IFERROR(INDEX(cl!B:B,MATCH(D854,cl!A:A,0)),"")</f>
        <v>DRH</v>
      </c>
      <c r="C854" s="2"/>
      <c r="D854" s="8">
        <v>516400</v>
      </c>
      <c r="E854" s="2" t="s">
        <v>1669</v>
      </c>
      <c r="F854" s="3">
        <v>1</v>
      </c>
      <c r="G854" s="3">
        <v>1</v>
      </c>
      <c r="H854" s="3">
        <v>1</v>
      </c>
      <c r="I854" s="3">
        <v>1</v>
      </c>
      <c r="J854" s="2"/>
      <c r="K854" s="2" t="s">
        <v>1670</v>
      </c>
      <c r="L854" s="4">
        <v>23194</v>
      </c>
      <c r="M854" s="7">
        <f t="shared" ca="1" si="13"/>
        <v>55.917808219178085</v>
      </c>
      <c r="N854" s="7" t="str">
        <f ca="1">IFERROR(INDEX({"18-25";"26-35";"36-45";"46-55";"55-65"},MATCH($M854,{0;25;35;45;55})),"")</f>
        <v>55-65</v>
      </c>
      <c r="O854" s="2" t="s">
        <v>17</v>
      </c>
      <c r="P854" s="2" t="s">
        <v>18</v>
      </c>
      <c r="Q854" s="8">
        <v>709</v>
      </c>
      <c r="R854" s="14" t="str">
        <f>IFERROR(INDEX(btob,MATCH(Q854,atoa,0)),"")</f>
        <v>RESP. ETUDES CONSEIL</v>
      </c>
    </row>
    <row r="855" spans="1:18" s="1" customFormat="1" ht="8.25">
      <c r="A855" s="2" t="s">
        <v>14</v>
      </c>
      <c r="B855" s="23" t="str">
        <f>IFERROR(INDEX(cl!B:B,MATCH(D855,cl!A:A,0)),"")</f>
        <v>DRH</v>
      </c>
      <c r="C855" s="2"/>
      <c r="D855" s="8">
        <v>516400</v>
      </c>
      <c r="E855" s="2" t="s">
        <v>1671</v>
      </c>
      <c r="F855" s="3">
        <v>1</v>
      </c>
      <c r="G855" s="3">
        <v>1</v>
      </c>
      <c r="H855" s="3">
        <v>1</v>
      </c>
      <c r="I855" s="3">
        <v>1</v>
      </c>
      <c r="J855" s="2"/>
      <c r="K855" s="2" t="s">
        <v>1672</v>
      </c>
      <c r="L855" s="4">
        <v>21895</v>
      </c>
      <c r="M855" s="7">
        <f t="shared" ca="1" si="13"/>
        <v>59.476712328767121</v>
      </c>
      <c r="N855" s="7" t="str">
        <f ca="1">IFERROR(INDEX({"18-25";"26-35";"36-45";"46-55";"55-65"},MATCH($M855,{0;25;35;45;55})),"")</f>
        <v>55-65</v>
      </c>
      <c r="O855" s="2" t="s">
        <v>21</v>
      </c>
      <c r="P855" s="2" t="s">
        <v>18</v>
      </c>
      <c r="Q855" s="8">
        <v>176</v>
      </c>
      <c r="R855" s="14" t="str">
        <f>IFERROR(INDEX(btob,MATCH(Q855,atoa,0)),"")</f>
        <v>RESP.CLIENTELE PROF.2</v>
      </c>
    </row>
    <row r="856" spans="1:18" s="1" customFormat="1" ht="8.25">
      <c r="A856" s="2" t="s">
        <v>14</v>
      </c>
      <c r="B856" s="23" t="str">
        <f>IFERROR(INDEX(cl!B:B,MATCH(D856,cl!A:A,0)),"")</f>
        <v>DRH</v>
      </c>
      <c r="C856" s="2"/>
      <c r="D856" s="8">
        <v>516400</v>
      </c>
      <c r="E856" s="2" t="s">
        <v>1673</v>
      </c>
      <c r="F856" s="3">
        <v>1</v>
      </c>
      <c r="G856" s="3">
        <v>1</v>
      </c>
      <c r="H856" s="3">
        <v>1</v>
      </c>
      <c r="I856" s="3">
        <v>1</v>
      </c>
      <c r="J856" s="2"/>
      <c r="K856" s="2" t="s">
        <v>1674</v>
      </c>
      <c r="L856" s="4">
        <v>24579</v>
      </c>
      <c r="M856" s="7">
        <f t="shared" ca="1" si="13"/>
        <v>52.123287671232873</v>
      </c>
      <c r="N856" s="7" t="str">
        <f ca="1">IFERROR(INDEX({"18-25";"26-35";"36-45";"46-55";"55-65"},MATCH($M856,{0;25;35;45;55})),"")</f>
        <v>46-55</v>
      </c>
      <c r="O856" s="2" t="s">
        <v>17</v>
      </c>
      <c r="P856" s="2" t="s">
        <v>18</v>
      </c>
      <c r="Q856" s="8">
        <v>705</v>
      </c>
      <c r="R856" s="14" t="str">
        <f>IFERROR(INDEX(btob,MATCH(Q856,atoa,0)),"")</f>
        <v>CHARGE ETUDES CONSEIL 2</v>
      </c>
    </row>
    <row r="857" spans="1:18" s="1" customFormat="1" ht="8.25">
      <c r="A857" s="2" t="s">
        <v>14</v>
      </c>
      <c r="B857" s="23" t="str">
        <f>IFERROR(INDEX(cl!B:B,MATCH(D857,cl!A:A,0)),"")</f>
        <v>DRH</v>
      </c>
      <c r="C857" s="2"/>
      <c r="D857" s="8">
        <v>516400</v>
      </c>
      <c r="E857" s="2" t="s">
        <v>1675</v>
      </c>
      <c r="F857" s="3">
        <v>1</v>
      </c>
      <c r="G857" s="3">
        <v>1</v>
      </c>
      <c r="H857" s="3">
        <v>1</v>
      </c>
      <c r="I857" s="3">
        <v>1</v>
      </c>
      <c r="J857" s="2"/>
      <c r="K857" s="2" t="s">
        <v>1676</v>
      </c>
      <c r="L857" s="4">
        <v>22340</v>
      </c>
      <c r="M857" s="7">
        <f t="shared" ca="1" si="13"/>
        <v>58.257534246575339</v>
      </c>
      <c r="N857" s="7" t="str">
        <f ca="1">IFERROR(INDEX({"18-25";"26-35";"36-45";"46-55";"55-65"},MATCH($M857,{0;25;35;45;55})),"")</f>
        <v>55-65</v>
      </c>
      <c r="O857" s="2" t="s">
        <v>21</v>
      </c>
      <c r="P857" s="2" t="s">
        <v>18</v>
      </c>
      <c r="Q857" s="8">
        <v>165</v>
      </c>
      <c r="R857" s="14" t="str">
        <f>IFERROR(INDEX(btob,MATCH(Q857,atoa,0)),"")</f>
        <v>CHARGE CLIENTELE PART.2</v>
      </c>
    </row>
    <row r="858" spans="1:18" s="1" customFormat="1" ht="8.25">
      <c r="A858" s="2" t="s">
        <v>14</v>
      </c>
      <c r="B858" s="23" t="str">
        <f>IFERROR(INDEX(cl!B:B,MATCH(D858,cl!A:A,0)),"")</f>
        <v>DRH</v>
      </c>
      <c r="C858" s="2"/>
      <c r="D858" s="8">
        <v>516400</v>
      </c>
      <c r="E858" s="2" t="s">
        <v>1677</v>
      </c>
      <c r="F858" s="3">
        <v>1</v>
      </c>
      <c r="G858" s="3">
        <v>1</v>
      </c>
      <c r="H858" s="3">
        <v>1</v>
      </c>
      <c r="I858" s="3">
        <v>1</v>
      </c>
      <c r="J858" s="2"/>
      <c r="K858" s="2" t="s">
        <v>1678</v>
      </c>
      <c r="L858" s="4">
        <v>23713</v>
      </c>
      <c r="M858" s="7">
        <f t="shared" ca="1" si="13"/>
        <v>54.495890410958907</v>
      </c>
      <c r="N858" s="7" t="str">
        <f ca="1">IFERROR(INDEX({"18-25";"26-35";"36-45";"46-55";"55-65"},MATCH($M858,{0;25;35;45;55})),"")</f>
        <v>46-55</v>
      </c>
      <c r="O858" s="2" t="s">
        <v>17</v>
      </c>
      <c r="P858" s="2" t="s">
        <v>18</v>
      </c>
      <c r="Q858" s="8">
        <v>143</v>
      </c>
      <c r="R858" s="14" t="str">
        <f>IFERROR(INDEX(btob,MATCH(Q858,atoa,0)),"")</f>
        <v>CHARGE D'AFFAIRES</v>
      </c>
    </row>
    <row r="859" spans="1:18" s="1" customFormat="1" ht="8.25">
      <c r="A859" s="2" t="s">
        <v>14</v>
      </c>
      <c r="B859" s="23" t="str">
        <f>IFERROR(INDEX(cl!B:B,MATCH(D859,cl!A:A,0)),"")</f>
        <v>DRH</v>
      </c>
      <c r="C859" s="2"/>
      <c r="D859" s="8">
        <v>516400</v>
      </c>
      <c r="E859" s="2" t="s">
        <v>1679</v>
      </c>
      <c r="F859" s="3">
        <v>1</v>
      </c>
      <c r="G859" s="3">
        <v>1</v>
      </c>
      <c r="H859" s="3">
        <v>1</v>
      </c>
      <c r="I859" s="3">
        <v>1</v>
      </c>
      <c r="J859" s="2"/>
      <c r="K859" s="2" t="s">
        <v>1680</v>
      </c>
      <c r="L859" s="4">
        <v>23207</v>
      </c>
      <c r="M859" s="7">
        <f t="shared" ca="1" si="13"/>
        <v>55.88219178082192</v>
      </c>
      <c r="N859" s="7" t="str">
        <f ca="1">IFERROR(INDEX({"18-25";"26-35";"36-45";"46-55";"55-65"},MATCH($M859,{0;25;35;45;55})),"")</f>
        <v>55-65</v>
      </c>
      <c r="O859" s="2" t="s">
        <v>17</v>
      </c>
      <c r="P859" s="2" t="s">
        <v>18</v>
      </c>
      <c r="Q859" s="8">
        <v>709</v>
      </c>
      <c r="R859" s="14" t="str">
        <f>IFERROR(INDEX(btob,MATCH(Q859,atoa,0)),"")</f>
        <v>RESP. ETUDES CONSEIL</v>
      </c>
    </row>
    <row r="860" spans="1:18" s="1" customFormat="1" ht="8.25">
      <c r="A860" s="2" t="s">
        <v>14</v>
      </c>
      <c r="B860" s="23" t="str">
        <f>IFERROR(INDEX(cl!B:B,MATCH(D860,cl!A:A,0)),"")</f>
        <v>DRH</v>
      </c>
      <c r="C860" s="2"/>
      <c r="D860" s="8">
        <v>516400</v>
      </c>
      <c r="E860" s="2" t="s">
        <v>1681</v>
      </c>
      <c r="F860" s="3">
        <v>1</v>
      </c>
      <c r="G860" s="3">
        <v>1</v>
      </c>
      <c r="H860" s="3">
        <v>1</v>
      </c>
      <c r="I860" s="3">
        <v>1</v>
      </c>
      <c r="J860" s="2"/>
      <c r="K860" s="2" t="s">
        <v>1682</v>
      </c>
      <c r="L860" s="4">
        <v>22322</v>
      </c>
      <c r="M860" s="7">
        <f t="shared" ca="1" si="13"/>
        <v>58.30684931506849</v>
      </c>
      <c r="N860" s="7" t="str">
        <f ca="1">IFERROR(INDEX({"18-25";"26-35";"36-45";"46-55";"55-65"},MATCH($M860,{0;25;35;45;55})),"")</f>
        <v>55-65</v>
      </c>
      <c r="O860" s="2" t="s">
        <v>17</v>
      </c>
      <c r="P860" s="2" t="s">
        <v>18</v>
      </c>
      <c r="Q860" s="8">
        <v>709</v>
      </c>
      <c r="R860" s="14" t="str">
        <f>IFERROR(INDEX(btob,MATCH(Q860,atoa,0)),"")</f>
        <v>RESP. ETUDES CONSEIL</v>
      </c>
    </row>
    <row r="861" spans="1:18" s="1" customFormat="1" ht="8.25">
      <c r="A861" s="2" t="s">
        <v>14</v>
      </c>
      <c r="B861" s="23" t="str">
        <f>IFERROR(INDEX(cl!B:B,MATCH(D861,cl!A:A,0)),"")</f>
        <v>DRH</v>
      </c>
      <c r="C861" s="2"/>
      <c r="D861" s="8">
        <v>516400</v>
      </c>
      <c r="E861" s="2" t="s">
        <v>1683</v>
      </c>
      <c r="F861" s="3">
        <v>1</v>
      </c>
      <c r="G861" s="3">
        <v>0</v>
      </c>
      <c r="H861" s="3"/>
      <c r="I861" s="3"/>
      <c r="J861" s="2" t="s">
        <v>105</v>
      </c>
      <c r="K861" s="2"/>
      <c r="L861" s="4"/>
      <c r="M861" s="7" t="str">
        <f t="shared" si="13"/>
        <v/>
      </c>
      <c r="N861" s="7" t="str">
        <f>IFERROR(INDEX({"18-25";"26-35";"36-45";"46-55";"55-65"},MATCH($M861,{0;25;35;45;55})),"")</f>
        <v/>
      </c>
      <c r="O861" s="2"/>
      <c r="P861" s="2"/>
      <c r="Q861" s="12"/>
      <c r="R861" s="14" t="str">
        <f>IFERROR(INDEX(btob,MATCH(Q861,atoa,0)),"")</f>
        <v/>
      </c>
    </row>
    <row r="862" spans="1:18" s="1" customFormat="1" ht="8.25">
      <c r="A862" s="2" t="s">
        <v>14</v>
      </c>
      <c r="B862" s="23" t="str">
        <f>IFERROR(INDEX(cl!B:B,MATCH(D862,cl!A:A,0)),"")</f>
        <v>DGE</v>
      </c>
      <c r="C862" s="2"/>
      <c r="D862" s="8">
        <v>517300</v>
      </c>
      <c r="E862" s="2" t="s">
        <v>1684</v>
      </c>
      <c r="F862" s="3">
        <v>1</v>
      </c>
      <c r="G862" s="3">
        <v>1</v>
      </c>
      <c r="H862" s="3">
        <v>1</v>
      </c>
      <c r="I862" s="3">
        <v>1</v>
      </c>
      <c r="J862" s="2"/>
      <c r="K862" s="2" t="s">
        <v>1685</v>
      </c>
      <c r="L862" s="4">
        <v>24629</v>
      </c>
      <c r="M862" s="7">
        <f t="shared" ca="1" si="13"/>
        <v>51.986301369863014</v>
      </c>
      <c r="N862" s="7" t="str">
        <f ca="1">IFERROR(INDEX({"18-25";"26-35";"36-45";"46-55";"55-65"},MATCH($M862,{0;25;35;45;55})),"")</f>
        <v>46-55</v>
      </c>
      <c r="O862" s="2" t="s">
        <v>21</v>
      </c>
      <c r="P862" s="2" t="s">
        <v>18</v>
      </c>
      <c r="Q862" s="8">
        <v>175</v>
      </c>
      <c r="R862" s="14" t="str">
        <f>IFERROR(INDEX(btob,MATCH(Q862,atoa,0)),"")</f>
        <v>RESP.CLIENTELE PROF.1</v>
      </c>
    </row>
    <row r="863" spans="1:18" s="1" customFormat="1" ht="8.25">
      <c r="A863" s="2" t="s">
        <v>14</v>
      </c>
      <c r="B863" s="23" t="str">
        <f>IFERROR(INDEX(cl!B:B,MATCH(D863,cl!A:A,0)),"")</f>
        <v>DGE</v>
      </c>
      <c r="C863" s="2"/>
      <c r="D863" s="8">
        <v>517300</v>
      </c>
      <c r="E863" s="2" t="s">
        <v>1686</v>
      </c>
      <c r="F863" s="3">
        <v>1</v>
      </c>
      <c r="G863" s="3">
        <v>1</v>
      </c>
      <c r="H863" s="3">
        <v>1</v>
      </c>
      <c r="I863" s="3">
        <v>1</v>
      </c>
      <c r="J863" s="2"/>
      <c r="K863" s="2" t="s">
        <v>1687</v>
      </c>
      <c r="L863" s="4">
        <v>23852</v>
      </c>
      <c r="M863" s="7">
        <f t="shared" ca="1" si="13"/>
        <v>54.115068493150687</v>
      </c>
      <c r="N863" s="7" t="str">
        <f ca="1">IFERROR(INDEX({"18-25";"26-35";"36-45";"46-55";"55-65"},MATCH($M863,{0;25;35;45;55})),"")</f>
        <v>46-55</v>
      </c>
      <c r="O863" s="2" t="s">
        <v>21</v>
      </c>
      <c r="P863" s="2" t="s">
        <v>18</v>
      </c>
      <c r="Q863" s="8">
        <v>511</v>
      </c>
      <c r="R863" s="14" t="str">
        <f>IFERROR(INDEX(btob,MATCH(Q863,atoa,0)),"")</f>
        <v>RESP. DE DEPARTEMENT 1</v>
      </c>
    </row>
    <row r="864" spans="1:18" s="1" customFormat="1" ht="8.25">
      <c r="A864" s="2" t="s">
        <v>14</v>
      </c>
      <c r="B864" s="23" t="str">
        <f>IFERROR(INDEX(cl!B:B,MATCH(D864,cl!A:A,0)),"")</f>
        <v>DGE</v>
      </c>
      <c r="C864" s="2"/>
      <c r="D864" s="8">
        <v>517300</v>
      </c>
      <c r="E864" s="2" t="s">
        <v>1688</v>
      </c>
      <c r="F864" s="3">
        <v>1</v>
      </c>
      <c r="G864" s="3">
        <v>1</v>
      </c>
      <c r="H864" s="3">
        <v>1</v>
      </c>
      <c r="I864" s="3">
        <v>1</v>
      </c>
      <c r="J864" s="2"/>
      <c r="K864" s="2" t="s">
        <v>1689</v>
      </c>
      <c r="L864" s="4">
        <v>24613</v>
      </c>
      <c r="M864" s="7">
        <f t="shared" ca="1" si="13"/>
        <v>52.030136986301372</v>
      </c>
      <c r="N864" s="7" t="str">
        <f ca="1">IFERROR(INDEX({"18-25";"26-35";"36-45";"46-55";"55-65"},MATCH($M864,{0;25;35;45;55})),"")</f>
        <v>46-55</v>
      </c>
      <c r="O864" s="2" t="s">
        <v>21</v>
      </c>
      <c r="P864" s="2" t="s">
        <v>18</v>
      </c>
      <c r="Q864" s="8">
        <v>701</v>
      </c>
      <c r="R864" s="14" t="str">
        <f>IFERROR(INDEX(btob,MATCH(Q864,atoa,0)),"")</f>
        <v>CHARGE ETUDES CONSEIL 1</v>
      </c>
    </row>
    <row r="865" spans="1:18" s="1" customFormat="1" ht="8.25">
      <c r="A865" s="2" t="s">
        <v>14</v>
      </c>
      <c r="B865" s="23" t="str">
        <f>IFERROR(INDEX(cl!B:B,MATCH(D865,cl!A:A,0)),"")</f>
        <v>DGE</v>
      </c>
      <c r="C865" s="2"/>
      <c r="D865" s="8">
        <v>517300</v>
      </c>
      <c r="E865" s="2" t="s">
        <v>1690</v>
      </c>
      <c r="F865" s="3">
        <v>1</v>
      </c>
      <c r="G865" s="3">
        <v>1</v>
      </c>
      <c r="H865" s="3">
        <v>1</v>
      </c>
      <c r="I865" s="3">
        <v>1</v>
      </c>
      <c r="J865" s="2"/>
      <c r="K865" s="2" t="s">
        <v>1691</v>
      </c>
      <c r="L865" s="4">
        <v>26477</v>
      </c>
      <c r="M865" s="7">
        <f t="shared" ca="1" si="13"/>
        <v>46.923287671232877</v>
      </c>
      <c r="N865" s="7" t="str">
        <f ca="1">IFERROR(INDEX({"18-25";"26-35";"36-45";"46-55";"55-65"},MATCH($M865,{0;25;35;45;55})),"")</f>
        <v>46-55</v>
      </c>
      <c r="O865" s="2" t="s">
        <v>17</v>
      </c>
      <c r="P865" s="2" t="s">
        <v>18</v>
      </c>
      <c r="Q865" s="8">
        <v>176</v>
      </c>
      <c r="R865" s="14" t="str">
        <f>IFERROR(INDEX(btob,MATCH(Q865,atoa,0)),"")</f>
        <v>RESP.CLIENTELE PROF.2</v>
      </c>
    </row>
    <row r="866" spans="1:18" s="1" customFormat="1" ht="8.25">
      <c r="A866" s="2" t="s">
        <v>14</v>
      </c>
      <c r="B866" s="23" t="str">
        <f>IFERROR(INDEX(cl!B:B,MATCH(D866,cl!A:A,0)),"")</f>
        <v>PAR</v>
      </c>
      <c r="C866" s="2"/>
      <c r="D866" s="8">
        <v>518000</v>
      </c>
      <c r="E866" s="2" t="s">
        <v>1692</v>
      </c>
      <c r="F866" s="3">
        <v>1</v>
      </c>
      <c r="G866" s="3">
        <v>0</v>
      </c>
      <c r="H866" s="3"/>
      <c r="I866" s="3"/>
      <c r="J866" s="2" t="s">
        <v>105</v>
      </c>
      <c r="K866" s="2"/>
      <c r="L866" s="4"/>
      <c r="M866" s="7" t="str">
        <f t="shared" si="13"/>
        <v/>
      </c>
      <c r="N866" s="7" t="str">
        <f>IFERROR(INDEX({"18-25";"26-35";"36-45";"46-55";"55-65"},MATCH($M866,{0;25;35;45;55})),"")</f>
        <v/>
      </c>
      <c r="O866" s="2"/>
      <c r="P866" s="2"/>
      <c r="Q866" s="12"/>
      <c r="R866" s="14" t="str">
        <f>IFERROR(INDEX(btob,MATCH(Q866,atoa,0)),"")</f>
        <v/>
      </c>
    </row>
    <row r="867" spans="1:18" s="1" customFormat="1" ht="8.25">
      <c r="A867" s="2" t="s">
        <v>14</v>
      </c>
      <c r="B867" s="23" t="str">
        <f>IFERROR(INDEX(cl!B:B,MATCH(D867,cl!A:A,0)),"")</f>
        <v>PAR</v>
      </c>
      <c r="C867" s="2"/>
      <c r="D867" s="8">
        <v>518000</v>
      </c>
      <c r="E867" s="2" t="s">
        <v>1693</v>
      </c>
      <c r="F867" s="3">
        <v>1</v>
      </c>
      <c r="G867" s="3">
        <v>1</v>
      </c>
      <c r="H867" s="3">
        <v>1</v>
      </c>
      <c r="I867" s="3">
        <v>1</v>
      </c>
      <c r="J867" s="2"/>
      <c r="K867" s="2" t="s">
        <v>1694</v>
      </c>
      <c r="L867" s="4">
        <v>27935</v>
      </c>
      <c r="M867" s="7">
        <f t="shared" ca="1" si="13"/>
        <v>42.92876712328767</v>
      </c>
      <c r="N867" s="7" t="str">
        <f ca="1">IFERROR(INDEX({"18-25";"26-35";"36-45";"46-55";"55-65"},MATCH($M867,{0;25;35;45;55})),"")</f>
        <v>36-45</v>
      </c>
      <c r="O867" s="2" t="s">
        <v>21</v>
      </c>
      <c r="P867" s="2" t="s">
        <v>18</v>
      </c>
      <c r="Q867" s="8">
        <v>175</v>
      </c>
      <c r="R867" s="14" t="str">
        <f>IFERROR(INDEX(btob,MATCH(Q867,atoa,0)),"")</f>
        <v>RESP.CLIENTELE PROF.1</v>
      </c>
    </row>
    <row r="868" spans="1:18" s="1" customFormat="1" ht="8.25">
      <c r="A868" s="2" t="s">
        <v>14</v>
      </c>
      <c r="B868" s="23" t="str">
        <f>IFERROR(INDEX(cl!B:B,MATCH(D868,cl!A:A,0)),"")</f>
        <v>PAR</v>
      </c>
      <c r="C868" s="2"/>
      <c r="D868" s="8">
        <v>518000</v>
      </c>
      <c r="E868" s="2" t="s">
        <v>1695</v>
      </c>
      <c r="F868" s="3">
        <v>1</v>
      </c>
      <c r="G868" s="3">
        <v>1</v>
      </c>
      <c r="H868" s="3">
        <v>1</v>
      </c>
      <c r="I868" s="3">
        <v>1</v>
      </c>
      <c r="J868" s="2"/>
      <c r="K868" s="2" t="s">
        <v>1696</v>
      </c>
      <c r="L868" s="4">
        <v>24437</v>
      </c>
      <c r="M868" s="7">
        <f t="shared" ca="1" si="13"/>
        <v>52.512328767123286</v>
      </c>
      <c r="N868" s="7" t="str">
        <f ca="1">IFERROR(INDEX({"18-25";"26-35";"36-45";"46-55";"55-65"},MATCH($M868,{0;25;35;45;55})),"")</f>
        <v>46-55</v>
      </c>
      <c r="O868" s="2" t="s">
        <v>17</v>
      </c>
      <c r="P868" s="2" t="s">
        <v>22</v>
      </c>
      <c r="Q868" s="8">
        <v>165</v>
      </c>
      <c r="R868" s="14" t="str">
        <f>IFERROR(INDEX(btob,MATCH(Q868,atoa,0)),"")</f>
        <v>CHARGE CLIENTELE PART.2</v>
      </c>
    </row>
    <row r="869" spans="1:18" s="1" customFormat="1" ht="8.25">
      <c r="A869" s="2" t="s">
        <v>14</v>
      </c>
      <c r="B869" s="23" t="str">
        <f>IFERROR(INDEX(cl!B:B,MATCH(D869,cl!A:A,0)),"")</f>
        <v>PAR</v>
      </c>
      <c r="C869" s="2"/>
      <c r="D869" s="8">
        <v>518000</v>
      </c>
      <c r="E869" s="2" t="s">
        <v>1697</v>
      </c>
      <c r="F869" s="3">
        <v>1</v>
      </c>
      <c r="G869" s="3">
        <v>1</v>
      </c>
      <c r="H869" s="3">
        <v>1</v>
      </c>
      <c r="I869" s="3">
        <v>1</v>
      </c>
      <c r="J869" s="2"/>
      <c r="K869" s="2" t="s">
        <v>1698</v>
      </c>
      <c r="L869" s="4">
        <v>27368</v>
      </c>
      <c r="M869" s="7">
        <f t="shared" ca="1" si="13"/>
        <v>44.482191780821921</v>
      </c>
      <c r="N869" s="7" t="str">
        <f ca="1">IFERROR(INDEX({"18-25";"26-35";"36-45";"46-55";"55-65"},MATCH($M869,{0;25;35;45;55})),"")</f>
        <v>36-45</v>
      </c>
      <c r="O869" s="2" t="s">
        <v>21</v>
      </c>
      <c r="P869" s="2" t="s">
        <v>18</v>
      </c>
      <c r="Q869" s="8">
        <v>165</v>
      </c>
      <c r="R869" s="14" t="str">
        <f>IFERROR(INDEX(btob,MATCH(Q869,atoa,0)),"")</f>
        <v>CHARGE CLIENTELE PART.2</v>
      </c>
    </row>
    <row r="870" spans="1:18" s="1" customFormat="1" ht="8.25">
      <c r="A870" s="2" t="s">
        <v>14</v>
      </c>
      <c r="B870" s="23" t="str">
        <f>IFERROR(INDEX(cl!B:B,MATCH(D870,cl!A:A,0)),"")</f>
        <v>PAR</v>
      </c>
      <c r="C870" s="2"/>
      <c r="D870" s="8">
        <v>518000</v>
      </c>
      <c r="E870" s="2" t="s">
        <v>1699</v>
      </c>
      <c r="F870" s="3">
        <v>1</v>
      </c>
      <c r="G870" s="3">
        <v>1</v>
      </c>
      <c r="H870" s="3">
        <v>1</v>
      </c>
      <c r="I870" s="3">
        <v>1</v>
      </c>
      <c r="J870" s="2"/>
      <c r="K870" s="2" t="s">
        <v>1700</v>
      </c>
      <c r="L870" s="4">
        <v>34912</v>
      </c>
      <c r="M870" s="7">
        <f t="shared" ca="1" si="13"/>
        <v>23.813698630136987</v>
      </c>
      <c r="N870" s="7" t="str">
        <f ca="1">IFERROR(INDEX({"18-25";"26-35";"36-45";"46-55";"55-65"},MATCH($M870,{0;25;35;45;55})),"")</f>
        <v>18-25</v>
      </c>
      <c r="O870" s="2" t="s">
        <v>17</v>
      </c>
      <c r="P870" s="2" t="s">
        <v>22</v>
      </c>
      <c r="Q870" s="8">
        <v>103</v>
      </c>
      <c r="R870" s="14" t="str">
        <f>IFERROR(INDEX(btob,MATCH(Q870,atoa,0)),"")</f>
        <v>CONSEILLER CLIENT. PART.</v>
      </c>
    </row>
    <row r="871" spans="1:18" s="1" customFormat="1" ht="8.25">
      <c r="A871" s="2" t="s">
        <v>14</v>
      </c>
      <c r="B871" s="23" t="str">
        <f>IFERROR(INDEX(cl!B:B,MATCH(D871,cl!A:A,0)),"")</f>
        <v>PAR</v>
      </c>
      <c r="C871" s="2"/>
      <c r="D871" s="8">
        <v>518000</v>
      </c>
      <c r="E871" s="2" t="s">
        <v>1699</v>
      </c>
      <c r="F871" s="3">
        <v>0</v>
      </c>
      <c r="G871" s="3">
        <v>1</v>
      </c>
      <c r="H871" s="3">
        <v>1</v>
      </c>
      <c r="I871" s="3">
        <v>1</v>
      </c>
      <c r="J871" s="2" t="s">
        <v>272</v>
      </c>
      <c r="K871" s="2" t="s">
        <v>1701</v>
      </c>
      <c r="L871" s="4">
        <v>22925</v>
      </c>
      <c r="M871" s="7">
        <f t="shared" ca="1" si="13"/>
        <v>56.654794520547945</v>
      </c>
      <c r="N871" s="7" t="str">
        <f ca="1">IFERROR(INDEX({"18-25";"26-35";"36-45";"46-55";"55-65"},MATCH($M871,{0;25;35;45;55})),"")</f>
        <v>55-65</v>
      </c>
      <c r="O871" s="2" t="s">
        <v>21</v>
      </c>
      <c r="P871" s="2" t="s">
        <v>18</v>
      </c>
      <c r="Q871" s="8">
        <v>180</v>
      </c>
      <c r="R871" s="14" t="str">
        <f>IFERROR(INDEX(btob,MATCH(Q871,atoa,0)),"")</f>
        <v>RESP.CLIENTELE PART.</v>
      </c>
    </row>
    <row r="872" spans="1:18" s="1" customFormat="1" ht="8.25">
      <c r="A872" s="2" t="s">
        <v>14</v>
      </c>
      <c r="B872" s="23" t="str">
        <f>IFERROR(INDEX(cl!B:B,MATCH(D872,cl!A:A,0)),"")</f>
        <v>CAE</v>
      </c>
      <c r="C872" s="2"/>
      <c r="D872" s="8">
        <v>518100</v>
      </c>
      <c r="E872" s="2" t="s">
        <v>1702</v>
      </c>
      <c r="F872" s="3">
        <v>1</v>
      </c>
      <c r="G872" s="3">
        <v>1</v>
      </c>
      <c r="H872" s="3">
        <v>1</v>
      </c>
      <c r="I872" s="3">
        <v>1</v>
      </c>
      <c r="J872" s="2"/>
      <c r="K872" s="2" t="s">
        <v>1703</v>
      </c>
      <c r="L872" s="4">
        <v>24152</v>
      </c>
      <c r="M872" s="7">
        <f t="shared" ca="1" si="13"/>
        <v>53.293150684931504</v>
      </c>
      <c r="N872" s="7" t="str">
        <f ca="1">IFERROR(INDEX({"18-25";"26-35";"36-45";"46-55";"55-65"},MATCH($M872,{0;25;35;45;55})),"")</f>
        <v>46-55</v>
      </c>
      <c r="O872" s="2" t="s">
        <v>17</v>
      </c>
      <c r="P872" s="2" t="s">
        <v>18</v>
      </c>
      <c r="Q872" s="8">
        <v>132</v>
      </c>
      <c r="R872" s="14" t="str">
        <f>IFERROR(INDEX(btob,MATCH(Q872,atoa,0)),"")</f>
        <v>DIRECTEUR DE GROUPE 2</v>
      </c>
    </row>
    <row r="873" spans="1:18" s="1" customFormat="1" ht="8.25">
      <c r="A873" s="2" t="s">
        <v>14</v>
      </c>
      <c r="B873" s="23" t="str">
        <f>IFERROR(INDEX(cl!B:B,MATCH(D873,cl!A:A,0)),"")</f>
        <v>CAE</v>
      </c>
      <c r="C873" s="2"/>
      <c r="D873" s="8">
        <v>518100</v>
      </c>
      <c r="E873" s="2" t="s">
        <v>1704</v>
      </c>
      <c r="F873" s="3">
        <v>1</v>
      </c>
      <c r="G873" s="3">
        <v>1</v>
      </c>
      <c r="H873" s="3">
        <v>1</v>
      </c>
      <c r="I873" s="3">
        <v>1</v>
      </c>
      <c r="J873" s="2"/>
      <c r="K873" s="2" t="s">
        <v>1705</v>
      </c>
      <c r="L873" s="4">
        <v>26212</v>
      </c>
      <c r="M873" s="7">
        <f t="shared" ca="1" si="13"/>
        <v>47.649315068493152</v>
      </c>
      <c r="N873" s="7" t="str">
        <f ca="1">IFERROR(INDEX({"18-25";"26-35";"36-45";"46-55";"55-65"},MATCH($M873,{0;25;35;45;55})),"")</f>
        <v>46-55</v>
      </c>
      <c r="O873" s="2" t="s">
        <v>17</v>
      </c>
      <c r="P873" s="2" t="s">
        <v>18</v>
      </c>
      <c r="Q873" s="8">
        <v>176</v>
      </c>
      <c r="R873" s="14" t="str">
        <f>IFERROR(INDEX(btob,MATCH(Q873,atoa,0)),"")</f>
        <v>RESP.CLIENTELE PROF.2</v>
      </c>
    </row>
    <row r="874" spans="1:18" s="1" customFormat="1" ht="8.25">
      <c r="A874" s="2" t="s">
        <v>14</v>
      </c>
      <c r="B874" s="23" t="str">
        <f>IFERROR(INDEX(cl!B:B,MATCH(D874,cl!A:A,0)),"")</f>
        <v>DNA</v>
      </c>
      <c r="C874" s="2"/>
      <c r="D874" s="8">
        <v>521100</v>
      </c>
      <c r="E874" s="2" t="s">
        <v>1706</v>
      </c>
      <c r="F874" s="3">
        <v>1</v>
      </c>
      <c r="G874" s="3">
        <v>0</v>
      </c>
      <c r="H874" s="3"/>
      <c r="I874" s="3"/>
      <c r="J874" s="2" t="s">
        <v>105</v>
      </c>
      <c r="K874" s="2"/>
      <c r="L874" s="4"/>
      <c r="M874" s="7" t="str">
        <f t="shared" si="13"/>
        <v/>
      </c>
      <c r="N874" s="7" t="str">
        <f>IFERROR(INDEX({"18-25";"26-35";"36-45";"46-55";"55-65"},MATCH($M874,{0;25;35;45;55})),"")</f>
        <v/>
      </c>
      <c r="O874" s="2"/>
      <c r="P874" s="2"/>
      <c r="Q874" s="12"/>
      <c r="R874" s="14" t="str">
        <f>IFERROR(INDEX(btob,MATCH(Q874,atoa,0)),"")</f>
        <v/>
      </c>
    </row>
    <row r="875" spans="1:18" s="1" customFormat="1" ht="8.25">
      <c r="A875" s="2" t="s">
        <v>14</v>
      </c>
      <c r="B875" s="23" t="str">
        <f>IFERROR(INDEX(cl!B:B,MATCH(D875,cl!A:A,0)),"")</f>
        <v>DNA</v>
      </c>
      <c r="C875" s="2"/>
      <c r="D875" s="8">
        <v>521100</v>
      </c>
      <c r="E875" s="2" t="s">
        <v>1707</v>
      </c>
      <c r="F875" s="3">
        <v>1</v>
      </c>
      <c r="G875" s="3">
        <v>0</v>
      </c>
      <c r="H875" s="3"/>
      <c r="I875" s="3"/>
      <c r="J875" s="2" t="s">
        <v>105</v>
      </c>
      <c r="K875" s="2"/>
      <c r="L875" s="4"/>
      <c r="M875" s="7" t="str">
        <f t="shared" si="13"/>
        <v/>
      </c>
      <c r="N875" s="7" t="str">
        <f>IFERROR(INDEX({"18-25";"26-35";"36-45";"46-55";"55-65"},MATCH($M875,{0;25;35;45;55})),"")</f>
        <v/>
      </c>
      <c r="O875" s="2"/>
      <c r="P875" s="2"/>
      <c r="Q875" s="12"/>
      <c r="R875" s="14" t="str">
        <f>IFERROR(INDEX(btob,MATCH(Q875,atoa,0)),"")</f>
        <v/>
      </c>
    </row>
    <row r="876" spans="1:18" s="1" customFormat="1" ht="8.25">
      <c r="A876" s="2" t="s">
        <v>14</v>
      </c>
      <c r="B876" s="23" t="str">
        <f>IFERROR(INDEX(cl!B:B,MATCH(D876,cl!A:A,0)),"")</f>
        <v>DNA</v>
      </c>
      <c r="C876" s="2"/>
      <c r="D876" s="8">
        <v>521100</v>
      </c>
      <c r="E876" s="2" t="s">
        <v>1708</v>
      </c>
      <c r="F876" s="3">
        <v>1</v>
      </c>
      <c r="G876" s="3">
        <v>0</v>
      </c>
      <c r="H876" s="3"/>
      <c r="I876" s="3"/>
      <c r="J876" s="2" t="s">
        <v>105</v>
      </c>
      <c r="K876" s="2"/>
      <c r="L876" s="4"/>
      <c r="M876" s="7" t="str">
        <f t="shared" si="13"/>
        <v/>
      </c>
      <c r="N876" s="7" t="str">
        <f>IFERROR(INDEX({"18-25";"26-35";"36-45";"46-55";"55-65"},MATCH($M876,{0;25;35;45;55})),"")</f>
        <v/>
      </c>
      <c r="O876" s="2"/>
      <c r="P876" s="2"/>
      <c r="Q876" s="12"/>
      <c r="R876" s="14" t="str">
        <f>IFERROR(INDEX(btob,MATCH(Q876,atoa,0)),"")</f>
        <v/>
      </c>
    </row>
    <row r="877" spans="1:18" s="1" customFormat="1" ht="8.25">
      <c r="A877" s="2" t="s">
        <v>14</v>
      </c>
      <c r="B877" s="23" t="str">
        <f>IFERROR(INDEX(cl!B:B,MATCH(D877,cl!A:A,0)),"")</f>
        <v>DNA</v>
      </c>
      <c r="C877" s="2"/>
      <c r="D877" s="8">
        <v>521100</v>
      </c>
      <c r="E877" s="2" t="s">
        <v>1709</v>
      </c>
      <c r="F877" s="3">
        <v>1</v>
      </c>
      <c r="G877" s="3">
        <v>0</v>
      </c>
      <c r="H877" s="3"/>
      <c r="I877" s="3"/>
      <c r="J877" s="2" t="s">
        <v>105</v>
      </c>
      <c r="K877" s="2"/>
      <c r="L877" s="4"/>
      <c r="M877" s="7" t="str">
        <f t="shared" si="13"/>
        <v/>
      </c>
      <c r="N877" s="7" t="str">
        <f>IFERROR(INDEX({"18-25";"26-35";"36-45";"46-55";"55-65"},MATCH($M877,{0;25;35;45;55})),"")</f>
        <v/>
      </c>
      <c r="O877" s="2"/>
      <c r="P877" s="2"/>
      <c r="Q877" s="12"/>
      <c r="R877" s="14" t="str">
        <f>IFERROR(INDEX(btob,MATCH(Q877,atoa,0)),"")</f>
        <v/>
      </c>
    </row>
    <row r="878" spans="1:18" s="1" customFormat="1" ht="8.25">
      <c r="A878" s="2" t="s">
        <v>14</v>
      </c>
      <c r="B878" s="23" t="str">
        <f>IFERROR(INDEX(cl!B:B,MATCH(D878,cl!A:A,0)),"")</f>
        <v>DNA</v>
      </c>
      <c r="C878" s="2"/>
      <c r="D878" s="8">
        <v>521100</v>
      </c>
      <c r="E878" s="2" t="s">
        <v>1710</v>
      </c>
      <c r="F878" s="3">
        <v>1</v>
      </c>
      <c r="G878" s="3">
        <v>0</v>
      </c>
      <c r="H878" s="3"/>
      <c r="I878" s="3"/>
      <c r="J878" s="2" t="s">
        <v>105</v>
      </c>
      <c r="K878" s="2"/>
      <c r="L878" s="4"/>
      <c r="M878" s="7" t="str">
        <f t="shared" si="13"/>
        <v/>
      </c>
      <c r="N878" s="7" t="str">
        <f>IFERROR(INDEX({"18-25";"26-35";"36-45";"46-55";"55-65"},MATCH($M878,{0;25;35;45;55})),"")</f>
        <v/>
      </c>
      <c r="O878" s="2"/>
      <c r="P878" s="2"/>
      <c r="Q878" s="12"/>
      <c r="R878" s="14" t="str">
        <f>IFERROR(INDEX(btob,MATCH(Q878,atoa,0)),"")</f>
        <v/>
      </c>
    </row>
    <row r="879" spans="1:18" s="1" customFormat="1" ht="8.25">
      <c r="A879" s="2" t="s">
        <v>14</v>
      </c>
      <c r="B879" s="23" t="str">
        <f>IFERROR(INDEX(cl!B:B,MATCH(D879,cl!A:A,0)),"")</f>
        <v>DNA</v>
      </c>
      <c r="C879" s="2"/>
      <c r="D879" s="8">
        <v>521100</v>
      </c>
      <c r="E879" s="2" t="s">
        <v>1711</v>
      </c>
      <c r="F879" s="3">
        <v>1</v>
      </c>
      <c r="G879" s="3">
        <v>0</v>
      </c>
      <c r="H879" s="3"/>
      <c r="I879" s="3"/>
      <c r="J879" s="2" t="s">
        <v>105</v>
      </c>
      <c r="K879" s="2"/>
      <c r="L879" s="4"/>
      <c r="M879" s="7" t="str">
        <f t="shared" si="13"/>
        <v/>
      </c>
      <c r="N879" s="7" t="str">
        <f>IFERROR(INDEX({"18-25";"26-35";"36-45";"46-55";"55-65"},MATCH($M879,{0;25;35;45;55})),"")</f>
        <v/>
      </c>
      <c r="O879" s="2"/>
      <c r="P879" s="2"/>
      <c r="Q879" s="12"/>
      <c r="R879" s="14" t="str">
        <f>IFERROR(INDEX(btob,MATCH(Q879,atoa,0)),"")</f>
        <v/>
      </c>
    </row>
    <row r="880" spans="1:18" s="1" customFormat="1" ht="8.25">
      <c r="A880" s="2" t="s">
        <v>14</v>
      </c>
      <c r="B880" s="23" t="str">
        <f>IFERROR(INDEX(cl!B:B,MATCH(D880,cl!A:A,0)),"")</f>
        <v>DNA</v>
      </c>
      <c r="C880" s="2"/>
      <c r="D880" s="8">
        <v>521100</v>
      </c>
      <c r="E880" s="2" t="s">
        <v>1712</v>
      </c>
      <c r="F880" s="3">
        <v>1</v>
      </c>
      <c r="G880" s="3">
        <v>0</v>
      </c>
      <c r="H880" s="3"/>
      <c r="I880" s="3"/>
      <c r="J880" s="2" t="s">
        <v>105</v>
      </c>
      <c r="K880" s="2"/>
      <c r="L880" s="4"/>
      <c r="M880" s="7" t="str">
        <f t="shared" si="13"/>
        <v/>
      </c>
      <c r="N880" s="7" t="str">
        <f>IFERROR(INDEX({"18-25";"26-35";"36-45";"46-55";"55-65"},MATCH($M880,{0;25;35;45;55})),"")</f>
        <v/>
      </c>
      <c r="O880" s="2"/>
      <c r="P880" s="2"/>
      <c r="Q880" s="12"/>
      <c r="R880" s="14" t="str">
        <f>IFERROR(INDEX(btob,MATCH(Q880,atoa,0)),"")</f>
        <v/>
      </c>
    </row>
    <row r="881" spans="1:18" s="1" customFormat="1" ht="8.25">
      <c r="A881" s="2" t="s">
        <v>14</v>
      </c>
      <c r="B881" s="23" t="str">
        <f>IFERROR(INDEX(cl!B:B,MATCH(D881,cl!A:A,0)),"")</f>
        <v>DNA</v>
      </c>
      <c r="C881" s="2"/>
      <c r="D881" s="8">
        <v>521100</v>
      </c>
      <c r="E881" s="2" t="s">
        <v>1713</v>
      </c>
      <c r="F881" s="3">
        <v>1</v>
      </c>
      <c r="G881" s="3">
        <v>0</v>
      </c>
      <c r="H881" s="3"/>
      <c r="I881" s="3"/>
      <c r="J881" s="2" t="s">
        <v>105</v>
      </c>
      <c r="K881" s="2"/>
      <c r="L881" s="4"/>
      <c r="M881" s="7" t="str">
        <f t="shared" si="13"/>
        <v/>
      </c>
      <c r="N881" s="7" t="str">
        <f>IFERROR(INDEX({"18-25";"26-35";"36-45";"46-55";"55-65"},MATCH($M881,{0;25;35;45;55})),"")</f>
        <v/>
      </c>
      <c r="O881" s="2"/>
      <c r="P881" s="2"/>
      <c r="Q881" s="12"/>
      <c r="R881" s="14" t="str">
        <f>IFERROR(INDEX(btob,MATCH(Q881,atoa,0)),"")</f>
        <v/>
      </c>
    </row>
    <row r="882" spans="1:18" s="1" customFormat="1" ht="8.25">
      <c r="A882" s="2" t="s">
        <v>14</v>
      </c>
      <c r="B882" s="23" t="str">
        <f>IFERROR(INDEX(cl!B:B,MATCH(D882,cl!A:A,0)),"")</f>
        <v>DNA</v>
      </c>
      <c r="C882" s="2"/>
      <c r="D882" s="8">
        <v>521100</v>
      </c>
      <c r="E882" s="2" t="s">
        <v>1714</v>
      </c>
      <c r="F882" s="3">
        <v>1</v>
      </c>
      <c r="G882" s="3">
        <v>0</v>
      </c>
      <c r="H882" s="3"/>
      <c r="I882" s="3"/>
      <c r="J882" s="2" t="s">
        <v>105</v>
      </c>
      <c r="K882" s="2"/>
      <c r="L882" s="4"/>
      <c r="M882" s="7" t="str">
        <f t="shared" si="13"/>
        <v/>
      </c>
      <c r="N882" s="7" t="str">
        <f>IFERROR(INDEX({"18-25";"26-35";"36-45";"46-55";"55-65"},MATCH($M882,{0;25;35;45;55})),"")</f>
        <v/>
      </c>
      <c r="O882" s="2"/>
      <c r="P882" s="2"/>
      <c r="Q882" s="12"/>
      <c r="R882" s="14" t="str">
        <f>IFERROR(INDEX(btob,MATCH(Q882,atoa,0)),"")</f>
        <v/>
      </c>
    </row>
    <row r="883" spans="1:18" s="1" customFormat="1" ht="8.25">
      <c r="A883" s="2" t="s">
        <v>14</v>
      </c>
      <c r="B883" s="23" t="str">
        <f>IFERROR(INDEX(cl!B:B,MATCH(D883,cl!A:A,0)),"")</f>
        <v>DNA</v>
      </c>
      <c r="C883" s="2"/>
      <c r="D883" s="8">
        <v>521100</v>
      </c>
      <c r="E883" s="2" t="s">
        <v>1715</v>
      </c>
      <c r="F883" s="3">
        <v>1</v>
      </c>
      <c r="G883" s="3">
        <v>0</v>
      </c>
      <c r="H883" s="3"/>
      <c r="I883" s="3"/>
      <c r="J883" s="2" t="s">
        <v>105</v>
      </c>
      <c r="K883" s="2"/>
      <c r="L883" s="4"/>
      <c r="M883" s="7" t="str">
        <f t="shared" si="13"/>
        <v/>
      </c>
      <c r="N883" s="7" t="str">
        <f>IFERROR(INDEX({"18-25";"26-35";"36-45";"46-55";"55-65"},MATCH($M883,{0;25;35;45;55})),"")</f>
        <v/>
      </c>
      <c r="O883" s="2"/>
      <c r="P883" s="2"/>
      <c r="Q883" s="12"/>
      <c r="R883" s="14" t="str">
        <f>IFERROR(INDEX(btob,MATCH(Q883,atoa,0)),"")</f>
        <v/>
      </c>
    </row>
    <row r="884" spans="1:18" s="1" customFormat="1" ht="8.25">
      <c r="A884" s="2" t="s">
        <v>14</v>
      </c>
      <c r="B884" s="23" t="str">
        <f>IFERROR(INDEX(cl!B:B,MATCH(D884,cl!A:A,0)),"")</f>
        <v>DNA</v>
      </c>
      <c r="C884" s="2"/>
      <c r="D884" s="8">
        <v>521100</v>
      </c>
      <c r="E884" s="2" t="s">
        <v>1716</v>
      </c>
      <c r="F884" s="3">
        <v>1</v>
      </c>
      <c r="G884" s="3">
        <v>0</v>
      </c>
      <c r="H884" s="3"/>
      <c r="I884" s="3"/>
      <c r="J884" s="2" t="s">
        <v>105</v>
      </c>
      <c r="K884" s="2"/>
      <c r="L884" s="4"/>
      <c r="M884" s="7" t="str">
        <f t="shared" si="13"/>
        <v/>
      </c>
      <c r="N884" s="7" t="str">
        <f>IFERROR(INDEX({"18-25";"26-35";"36-45";"46-55";"55-65"},MATCH($M884,{0;25;35;45;55})),"")</f>
        <v/>
      </c>
      <c r="O884" s="2"/>
      <c r="P884" s="2"/>
      <c r="Q884" s="12"/>
      <c r="R884" s="14" t="str">
        <f>IFERROR(INDEX(btob,MATCH(Q884,atoa,0)),"")</f>
        <v/>
      </c>
    </row>
    <row r="885" spans="1:18" s="1" customFormat="1" ht="8.25">
      <c r="A885" s="2" t="s">
        <v>14</v>
      </c>
      <c r="B885" s="23" t="str">
        <f>IFERROR(INDEX(cl!B:B,MATCH(D885,cl!A:A,0)),"")</f>
        <v>DNA</v>
      </c>
      <c r="C885" s="2"/>
      <c r="D885" s="8">
        <v>521100</v>
      </c>
      <c r="E885" s="2" t="s">
        <v>1717</v>
      </c>
      <c r="F885" s="3">
        <v>1</v>
      </c>
      <c r="G885" s="3">
        <v>0</v>
      </c>
      <c r="H885" s="3"/>
      <c r="I885" s="3"/>
      <c r="J885" s="2" t="s">
        <v>105</v>
      </c>
      <c r="K885" s="2"/>
      <c r="L885" s="4"/>
      <c r="M885" s="7" t="str">
        <f t="shared" si="13"/>
        <v/>
      </c>
      <c r="N885" s="7" t="str">
        <f>IFERROR(INDEX({"18-25";"26-35";"36-45";"46-55";"55-65"},MATCH($M885,{0;25;35;45;55})),"")</f>
        <v/>
      </c>
      <c r="O885" s="2"/>
      <c r="P885" s="2"/>
      <c r="Q885" s="12"/>
      <c r="R885" s="14" t="str">
        <f>IFERROR(INDEX(btob,MATCH(Q885,atoa,0)),"")</f>
        <v/>
      </c>
    </row>
    <row r="886" spans="1:18" s="1" customFormat="1" ht="8.25">
      <c r="A886" s="2" t="s">
        <v>14</v>
      </c>
      <c r="B886" s="23" t="str">
        <f>IFERROR(INDEX(cl!B:B,MATCH(D886,cl!A:A,0)),"")</f>
        <v>DNA</v>
      </c>
      <c r="C886" s="2"/>
      <c r="D886" s="8">
        <v>521100</v>
      </c>
      <c r="E886" s="2" t="s">
        <v>1718</v>
      </c>
      <c r="F886" s="3">
        <v>1</v>
      </c>
      <c r="G886" s="3">
        <v>0</v>
      </c>
      <c r="H886" s="3"/>
      <c r="I886" s="3"/>
      <c r="J886" s="2" t="s">
        <v>105</v>
      </c>
      <c r="K886" s="2"/>
      <c r="L886" s="4"/>
      <c r="M886" s="7" t="str">
        <f t="shared" si="13"/>
        <v/>
      </c>
      <c r="N886" s="7" t="str">
        <f>IFERROR(INDEX({"18-25";"26-35";"36-45";"46-55";"55-65"},MATCH($M886,{0;25;35;45;55})),"")</f>
        <v/>
      </c>
      <c r="O886" s="2"/>
      <c r="P886" s="2"/>
      <c r="Q886" s="12"/>
      <c r="R886" s="14" t="str">
        <f>IFERROR(INDEX(btob,MATCH(Q886,atoa,0)),"")</f>
        <v/>
      </c>
    </row>
    <row r="887" spans="1:18" s="1" customFormat="1" ht="8.25">
      <c r="A887" s="2" t="s">
        <v>14</v>
      </c>
      <c r="B887" s="23" t="str">
        <f>IFERROR(INDEX(cl!B:B,MATCH(D887,cl!A:A,0)),"")</f>
        <v>DNA</v>
      </c>
      <c r="C887" s="2"/>
      <c r="D887" s="8">
        <v>521100</v>
      </c>
      <c r="E887" s="2" t="s">
        <v>1719</v>
      </c>
      <c r="F887" s="3">
        <v>1</v>
      </c>
      <c r="G887" s="3">
        <v>0</v>
      </c>
      <c r="H887" s="3"/>
      <c r="I887" s="3"/>
      <c r="J887" s="2" t="s">
        <v>105</v>
      </c>
      <c r="K887" s="2"/>
      <c r="L887" s="4"/>
      <c r="M887" s="7" t="str">
        <f t="shared" si="13"/>
        <v/>
      </c>
      <c r="N887" s="7" t="str">
        <f>IFERROR(INDEX({"18-25";"26-35";"36-45";"46-55";"55-65"},MATCH($M887,{0;25;35;45;55})),"")</f>
        <v/>
      </c>
      <c r="O887" s="2"/>
      <c r="P887" s="2"/>
      <c r="Q887" s="12"/>
      <c r="R887" s="14" t="str">
        <f>IFERROR(INDEX(btob,MATCH(Q887,atoa,0)),"")</f>
        <v/>
      </c>
    </row>
    <row r="888" spans="1:18" s="1" customFormat="1" ht="8.25">
      <c r="A888" s="2" t="s">
        <v>14</v>
      </c>
      <c r="B888" s="23" t="str">
        <f>IFERROR(INDEX(cl!B:B,MATCH(D888,cl!A:A,0)),"")</f>
        <v>DNA</v>
      </c>
      <c r="C888" s="2"/>
      <c r="D888" s="8">
        <v>521100</v>
      </c>
      <c r="E888" s="2" t="s">
        <v>1720</v>
      </c>
      <c r="F888" s="3">
        <v>1</v>
      </c>
      <c r="G888" s="3">
        <v>0</v>
      </c>
      <c r="H888" s="3"/>
      <c r="I888" s="3"/>
      <c r="J888" s="2" t="s">
        <v>105</v>
      </c>
      <c r="K888" s="2"/>
      <c r="L888" s="4"/>
      <c r="M888" s="7" t="str">
        <f t="shared" si="13"/>
        <v/>
      </c>
      <c r="N888" s="7" t="str">
        <f>IFERROR(INDEX({"18-25";"26-35";"36-45";"46-55";"55-65"},MATCH($M888,{0;25;35;45;55})),"")</f>
        <v/>
      </c>
      <c r="O888" s="2"/>
      <c r="P888" s="2"/>
      <c r="Q888" s="12"/>
      <c r="R888" s="14" t="str">
        <f>IFERROR(INDEX(btob,MATCH(Q888,atoa,0)),"")</f>
        <v/>
      </c>
    </row>
    <row r="889" spans="1:18" s="1" customFormat="1" ht="8.25">
      <c r="A889" s="2" t="s">
        <v>14</v>
      </c>
      <c r="B889" s="23" t="str">
        <f>IFERROR(INDEX(cl!B:B,MATCH(D889,cl!A:A,0)),"")</f>
        <v>DNA</v>
      </c>
      <c r="C889" s="2"/>
      <c r="D889" s="8">
        <v>521100</v>
      </c>
      <c r="E889" s="2" t="s">
        <v>1721</v>
      </c>
      <c r="F889" s="3">
        <v>1</v>
      </c>
      <c r="G889" s="3">
        <v>0</v>
      </c>
      <c r="H889" s="3"/>
      <c r="I889" s="3"/>
      <c r="J889" s="2" t="s">
        <v>105</v>
      </c>
      <c r="K889" s="2"/>
      <c r="L889" s="4"/>
      <c r="M889" s="7" t="str">
        <f t="shared" si="13"/>
        <v/>
      </c>
      <c r="N889" s="7" t="str">
        <f>IFERROR(INDEX({"18-25";"26-35";"36-45";"46-55";"55-65"},MATCH($M889,{0;25;35;45;55})),"")</f>
        <v/>
      </c>
      <c r="O889" s="2"/>
      <c r="P889" s="2"/>
      <c r="Q889" s="12"/>
      <c r="R889" s="14" t="str">
        <f>IFERROR(INDEX(btob,MATCH(Q889,atoa,0)),"")</f>
        <v/>
      </c>
    </row>
    <row r="890" spans="1:18" s="1" customFormat="1" ht="8.25">
      <c r="A890" s="2" t="s">
        <v>14</v>
      </c>
      <c r="B890" s="23" t="str">
        <f>IFERROR(INDEX(cl!B:B,MATCH(D890,cl!A:A,0)),"")</f>
        <v>DNA</v>
      </c>
      <c r="C890" s="2"/>
      <c r="D890" s="8">
        <v>521100</v>
      </c>
      <c r="E890" s="2" t="s">
        <v>1722</v>
      </c>
      <c r="F890" s="3">
        <v>1</v>
      </c>
      <c r="G890" s="3">
        <v>0</v>
      </c>
      <c r="H890" s="3"/>
      <c r="I890" s="3"/>
      <c r="J890" s="2" t="s">
        <v>105</v>
      </c>
      <c r="K890" s="2"/>
      <c r="L890" s="4"/>
      <c r="M890" s="7" t="str">
        <f t="shared" si="13"/>
        <v/>
      </c>
      <c r="N890" s="7" t="str">
        <f>IFERROR(INDEX({"18-25";"26-35";"36-45";"46-55";"55-65"},MATCH($M890,{0;25;35;45;55})),"")</f>
        <v/>
      </c>
      <c r="O890" s="2"/>
      <c r="P890" s="2"/>
      <c r="Q890" s="12"/>
      <c r="R890" s="14" t="str">
        <f>IFERROR(INDEX(btob,MATCH(Q890,atoa,0)),"")</f>
        <v/>
      </c>
    </row>
    <row r="891" spans="1:18" s="1" customFormat="1" ht="8.25">
      <c r="A891" s="2" t="s">
        <v>14</v>
      </c>
      <c r="B891" s="23" t="str">
        <f>IFERROR(INDEX(cl!B:B,MATCH(D891,cl!A:A,0)),"")</f>
        <v>DNA</v>
      </c>
      <c r="C891" s="2"/>
      <c r="D891" s="8">
        <v>521100</v>
      </c>
      <c r="E891" s="2" t="s">
        <v>1723</v>
      </c>
      <c r="F891" s="3">
        <v>1</v>
      </c>
      <c r="G891" s="3">
        <v>0</v>
      </c>
      <c r="H891" s="3"/>
      <c r="I891" s="3"/>
      <c r="J891" s="2" t="s">
        <v>105</v>
      </c>
      <c r="K891" s="2"/>
      <c r="L891" s="4"/>
      <c r="M891" s="7" t="str">
        <f t="shared" si="13"/>
        <v/>
      </c>
      <c r="N891" s="7" t="str">
        <f>IFERROR(INDEX({"18-25";"26-35";"36-45";"46-55";"55-65"},MATCH($M891,{0;25;35;45;55})),"")</f>
        <v/>
      </c>
      <c r="O891" s="2"/>
      <c r="P891" s="2"/>
      <c r="Q891" s="12"/>
      <c r="R891" s="14" t="str">
        <f>IFERROR(INDEX(btob,MATCH(Q891,atoa,0)),"")</f>
        <v/>
      </c>
    </row>
    <row r="892" spans="1:18" s="1" customFormat="1" ht="8.25">
      <c r="A892" s="2" t="s">
        <v>14</v>
      </c>
      <c r="B892" s="23" t="str">
        <f>IFERROR(INDEX(cl!B:B,MATCH(D892,cl!A:A,0)),"")</f>
        <v>DNA</v>
      </c>
      <c r="C892" s="2"/>
      <c r="D892" s="8">
        <v>521100</v>
      </c>
      <c r="E892" s="2" t="s">
        <v>1724</v>
      </c>
      <c r="F892" s="3">
        <v>1</v>
      </c>
      <c r="G892" s="3">
        <v>0</v>
      </c>
      <c r="H892" s="3"/>
      <c r="I892" s="3"/>
      <c r="J892" s="2" t="s">
        <v>105</v>
      </c>
      <c r="K892" s="2"/>
      <c r="L892" s="4"/>
      <c r="M892" s="7" t="str">
        <f t="shared" si="13"/>
        <v/>
      </c>
      <c r="N892" s="7" t="str">
        <f>IFERROR(INDEX({"18-25";"26-35";"36-45";"46-55";"55-65"},MATCH($M892,{0;25;35;45;55})),"")</f>
        <v/>
      </c>
      <c r="O892" s="2"/>
      <c r="P892" s="2"/>
      <c r="Q892" s="12"/>
      <c r="R892" s="14" t="str">
        <f>IFERROR(INDEX(btob,MATCH(Q892,atoa,0)),"")</f>
        <v/>
      </c>
    </row>
    <row r="893" spans="1:18" s="1" customFormat="1" ht="8.25">
      <c r="A893" s="2" t="s">
        <v>14</v>
      </c>
      <c r="B893" s="23" t="str">
        <f>IFERROR(INDEX(cl!B:B,MATCH(D893,cl!A:A,0)),"")</f>
        <v>DNA</v>
      </c>
      <c r="C893" s="2"/>
      <c r="D893" s="8">
        <v>521100</v>
      </c>
      <c r="E893" s="2" t="s">
        <v>1725</v>
      </c>
      <c r="F893" s="3">
        <v>1</v>
      </c>
      <c r="G893" s="3">
        <v>0</v>
      </c>
      <c r="H893" s="3"/>
      <c r="I893" s="3"/>
      <c r="J893" s="2" t="s">
        <v>105</v>
      </c>
      <c r="K893" s="2"/>
      <c r="L893" s="4"/>
      <c r="M893" s="7" t="str">
        <f t="shared" si="13"/>
        <v/>
      </c>
      <c r="N893" s="7" t="str">
        <f>IFERROR(INDEX({"18-25";"26-35";"36-45";"46-55";"55-65"},MATCH($M893,{0;25;35;45;55})),"")</f>
        <v/>
      </c>
      <c r="O893" s="2"/>
      <c r="P893" s="2"/>
      <c r="Q893" s="12"/>
      <c r="R893" s="14" t="str">
        <f>IFERROR(INDEX(btob,MATCH(Q893,atoa,0)),"")</f>
        <v/>
      </c>
    </row>
    <row r="894" spans="1:18" s="1" customFormat="1" ht="8.25">
      <c r="A894" s="2" t="s">
        <v>14</v>
      </c>
      <c r="B894" s="23" t="str">
        <f>IFERROR(INDEX(cl!B:B,MATCH(D894,cl!A:A,0)),"")</f>
        <v>DNA</v>
      </c>
      <c r="C894" s="2"/>
      <c r="D894" s="8">
        <v>521100</v>
      </c>
      <c r="E894" s="2" t="s">
        <v>1726</v>
      </c>
      <c r="F894" s="3">
        <v>0</v>
      </c>
      <c r="G894" s="3">
        <v>1</v>
      </c>
      <c r="H894" s="3">
        <v>1</v>
      </c>
      <c r="I894" s="3">
        <v>1</v>
      </c>
      <c r="J894" s="2" t="s">
        <v>272</v>
      </c>
      <c r="K894" s="2" t="s">
        <v>1727</v>
      </c>
      <c r="L894" s="4">
        <v>21989</v>
      </c>
      <c r="M894" s="7">
        <f t="shared" ca="1" si="13"/>
        <v>59.219178082191782</v>
      </c>
      <c r="N894" s="7" t="str">
        <f ca="1">IFERROR(INDEX({"18-25";"26-35";"36-45";"46-55";"55-65"},MATCH($M894,{0;25;35;45;55})),"")</f>
        <v>55-65</v>
      </c>
      <c r="O894" s="2" t="s">
        <v>17</v>
      </c>
      <c r="P894" s="2" t="s">
        <v>18</v>
      </c>
      <c r="Q894" s="8">
        <v>5140</v>
      </c>
      <c r="R894" s="14" t="str">
        <f>IFERROR(INDEX(btob,MATCH(Q894,atoa,0)),"")</f>
        <v/>
      </c>
    </row>
    <row r="895" spans="1:18" s="1" customFormat="1" ht="8.25">
      <c r="A895" s="2" t="s">
        <v>1728</v>
      </c>
      <c r="B895" s="23" t="str">
        <f>IFERROR(INDEX(cl!B:B,MATCH(D895,cl!A:A,0)),"")</f>
        <v>DIV</v>
      </c>
      <c r="C895" s="2"/>
      <c r="D895" s="8">
        <v>514500</v>
      </c>
      <c r="E895" s="2" t="s">
        <v>1729</v>
      </c>
      <c r="F895" s="3">
        <v>0</v>
      </c>
      <c r="G895" s="3">
        <v>1</v>
      </c>
      <c r="H895" s="3">
        <v>1</v>
      </c>
      <c r="I895" s="3">
        <v>1</v>
      </c>
      <c r="J895" s="2" t="s">
        <v>272</v>
      </c>
      <c r="K895" s="2" t="s">
        <v>1730</v>
      </c>
      <c r="L895" s="4">
        <v>25438</v>
      </c>
      <c r="M895" s="7">
        <f t="shared" ca="1" si="13"/>
        <v>49.769863013698632</v>
      </c>
      <c r="N895" s="7" t="str">
        <f ca="1">IFERROR(INDEX({"18-25";"26-35";"36-45";"46-55";"55-65"},MATCH($M895,{0;25;35;45;55})),"")</f>
        <v>46-55</v>
      </c>
      <c r="O895" s="2" t="s">
        <v>17</v>
      </c>
      <c r="P895" s="2" t="s">
        <v>18</v>
      </c>
      <c r="Q895" s="8">
        <v>117</v>
      </c>
      <c r="R895" s="14" t="str">
        <f>IFERROR(INDEX(btob,MATCH(Q895,atoa,0)),"")</f>
        <v>DIRECTEUR DE CAISSE 2</v>
      </c>
    </row>
    <row r="896" spans="1:18" s="1" customFormat="1" ht="8.25">
      <c r="A896" s="2" t="s">
        <v>1728</v>
      </c>
      <c r="B896" s="23" t="str">
        <f>IFERROR(INDEX(cl!B:B,MATCH(D896,cl!A:A,0)),"")</f>
        <v>DIV</v>
      </c>
      <c r="C896" s="2"/>
      <c r="D896" s="8">
        <v>514500</v>
      </c>
      <c r="E896" s="2" t="s">
        <v>1729</v>
      </c>
      <c r="F896" s="3">
        <v>0</v>
      </c>
      <c r="G896" s="3">
        <v>1</v>
      </c>
      <c r="H896" s="3">
        <v>1</v>
      </c>
      <c r="I896" s="3">
        <v>1</v>
      </c>
      <c r="J896" s="2" t="s">
        <v>272</v>
      </c>
      <c r="K896" s="2" t="s">
        <v>1731</v>
      </c>
      <c r="L896" s="4">
        <v>29981</v>
      </c>
      <c r="M896" s="7">
        <f t="shared" ca="1" si="13"/>
        <v>37.323287671232876</v>
      </c>
      <c r="N896" s="7" t="str">
        <f ca="1">IFERROR(INDEX({"18-25";"26-35";"36-45";"46-55";"55-65"},MATCH($M896,{0;25;35;45;55})),"")</f>
        <v>36-45</v>
      </c>
      <c r="O896" s="2" t="s">
        <v>21</v>
      </c>
      <c r="P896" s="2" t="s">
        <v>22</v>
      </c>
      <c r="Q896" s="8">
        <v>105</v>
      </c>
      <c r="R896" s="14" t="str">
        <f>IFERROR(INDEX(btob,MATCH(Q896,atoa,0)),"")</f>
        <v>CHARGE CLIENTELE PART.1</v>
      </c>
    </row>
    <row r="897" spans="1:18" s="1" customFormat="1" ht="8.25">
      <c r="A897" s="2" t="s">
        <v>1728</v>
      </c>
      <c r="B897" s="23" t="str">
        <f>IFERROR(INDEX(cl!B:B,MATCH(D897,cl!A:A,0)),"")</f>
        <v>DIV</v>
      </c>
      <c r="C897" s="2"/>
      <c r="D897" s="8">
        <v>514500</v>
      </c>
      <c r="E897" s="2" t="s">
        <v>1729</v>
      </c>
      <c r="F897" s="3">
        <v>0</v>
      </c>
      <c r="G897" s="3">
        <v>1</v>
      </c>
      <c r="H897" s="3">
        <v>1</v>
      </c>
      <c r="I897" s="3">
        <v>1</v>
      </c>
      <c r="J897" s="2" t="s">
        <v>272</v>
      </c>
      <c r="K897" s="2" t="s">
        <v>1732</v>
      </c>
      <c r="L897" s="4">
        <v>31617</v>
      </c>
      <c r="M897" s="7">
        <f t="shared" ca="1" si="13"/>
        <v>32.841095890410962</v>
      </c>
      <c r="N897" s="7" t="str">
        <f ca="1">IFERROR(INDEX({"18-25";"26-35";"36-45";"46-55";"55-65"},MATCH($M897,{0;25;35;45;55})),"")</f>
        <v>26-35</v>
      </c>
      <c r="O897" s="2" t="s">
        <v>21</v>
      </c>
      <c r="P897" s="2" t="s">
        <v>22</v>
      </c>
      <c r="Q897" s="8">
        <v>105</v>
      </c>
      <c r="R897" s="14" t="str">
        <f>IFERROR(INDEX(btob,MATCH(Q897,atoa,0)),"")</f>
        <v>CHARGE CLIENTELE PART.1</v>
      </c>
    </row>
    <row r="898" spans="1:18" s="1" customFormat="1" ht="8.25">
      <c r="A898" s="2" t="s">
        <v>1728</v>
      </c>
      <c r="B898" s="23" t="str">
        <f>IFERROR(INDEX(cl!B:B,MATCH(D898,cl!A:A,0)),"")</f>
        <v>DIV</v>
      </c>
      <c r="C898" s="2"/>
      <c r="D898" s="8">
        <v>514500</v>
      </c>
      <c r="E898" s="2" t="s">
        <v>1729</v>
      </c>
      <c r="F898" s="3">
        <v>0</v>
      </c>
      <c r="G898" s="3">
        <v>1</v>
      </c>
      <c r="H898" s="3">
        <v>1</v>
      </c>
      <c r="I898" s="3">
        <v>1</v>
      </c>
      <c r="J898" s="2" t="s">
        <v>272</v>
      </c>
      <c r="K898" s="2" t="s">
        <v>1733</v>
      </c>
      <c r="L898" s="4">
        <v>20569</v>
      </c>
      <c r="M898" s="7">
        <f t="shared" ref="M898:M908" ca="1" si="14">IF($L898="","",DATEDIF($L898,$S$1,"d")/365)</f>
        <v>63.109589041095887</v>
      </c>
      <c r="N898" s="7" t="str">
        <f ca="1">IFERROR(INDEX({"18-25";"26-35";"36-45";"46-55";"55-65"},MATCH($M898,{0;25;35;45;55})),"")</f>
        <v>55-65</v>
      </c>
      <c r="O898" s="2" t="s">
        <v>21</v>
      </c>
      <c r="P898" s="2" t="s">
        <v>22</v>
      </c>
      <c r="Q898" s="8">
        <v>101</v>
      </c>
      <c r="R898" s="14" t="str">
        <f>IFERROR(INDEX(btob,MATCH(Q898,atoa,0)),"")</f>
        <v>CONSEILLER DE SERVICE</v>
      </c>
    </row>
    <row r="899" spans="1:18" s="1" customFormat="1" ht="8.25">
      <c r="A899" s="2" t="s">
        <v>1728</v>
      </c>
      <c r="B899" s="23" t="str">
        <f>IFERROR(INDEX(cl!B:B,MATCH(D899,cl!A:A,0)),"")</f>
        <v>DIV</v>
      </c>
      <c r="C899" s="2"/>
      <c r="D899" s="8">
        <v>514500</v>
      </c>
      <c r="E899" s="2" t="s">
        <v>1729</v>
      </c>
      <c r="F899" s="3">
        <v>0</v>
      </c>
      <c r="G899" s="3">
        <v>1</v>
      </c>
      <c r="H899" s="3">
        <v>1</v>
      </c>
      <c r="I899" s="3">
        <v>1</v>
      </c>
      <c r="J899" s="2" t="s">
        <v>272</v>
      </c>
      <c r="K899" s="2" t="s">
        <v>1734</v>
      </c>
      <c r="L899" s="4">
        <v>21508</v>
      </c>
      <c r="M899" s="7">
        <f t="shared" ca="1" si="14"/>
        <v>60.536986301369865</v>
      </c>
      <c r="N899" s="7" t="str">
        <f ca="1">IFERROR(INDEX({"18-25";"26-35";"36-45";"46-55";"55-65"},MATCH($M899,{0;25;35;45;55})),"")</f>
        <v>55-65</v>
      </c>
      <c r="O899" s="2" t="s">
        <v>21</v>
      </c>
      <c r="P899" s="2" t="s">
        <v>22</v>
      </c>
      <c r="Q899" s="8">
        <v>103</v>
      </c>
      <c r="R899" s="14" t="str">
        <f>IFERROR(INDEX(btob,MATCH(Q899,atoa,0)),"")</f>
        <v>CONSEILLER CLIENT. PART.</v>
      </c>
    </row>
    <row r="900" spans="1:18" s="1" customFormat="1" ht="8.25">
      <c r="A900" s="2" t="s">
        <v>1728</v>
      </c>
      <c r="B900" s="23" t="str">
        <f>IFERROR(INDEX(cl!B:B,MATCH(D900,cl!A:A,0)),"")</f>
        <v>DIV</v>
      </c>
      <c r="C900" s="2"/>
      <c r="D900" s="8">
        <v>514500</v>
      </c>
      <c r="E900" s="2" t="s">
        <v>1729</v>
      </c>
      <c r="F900" s="3">
        <v>0</v>
      </c>
      <c r="G900" s="3">
        <v>1</v>
      </c>
      <c r="H900" s="3">
        <v>1</v>
      </c>
      <c r="I900" s="3">
        <v>1</v>
      </c>
      <c r="J900" s="2" t="s">
        <v>272</v>
      </c>
      <c r="K900" s="2" t="s">
        <v>1735</v>
      </c>
      <c r="L900" s="4">
        <v>22588</v>
      </c>
      <c r="M900" s="7">
        <f t="shared" ca="1" si="14"/>
        <v>57.578082191780823</v>
      </c>
      <c r="N900" s="7" t="str">
        <f ca="1">IFERROR(INDEX({"18-25";"26-35";"36-45";"46-55";"55-65"},MATCH($M900,{0;25;35;45;55})),"")</f>
        <v>55-65</v>
      </c>
      <c r="O900" s="2" t="s">
        <v>21</v>
      </c>
      <c r="P900" s="2" t="s">
        <v>22</v>
      </c>
      <c r="Q900" s="8">
        <v>105</v>
      </c>
      <c r="R900" s="14" t="str">
        <f>IFERROR(INDEX(btob,MATCH(Q900,atoa,0)),"")</f>
        <v>CHARGE CLIENTELE PART.1</v>
      </c>
    </row>
    <row r="901" spans="1:18" s="1" customFormat="1" ht="8.25">
      <c r="A901" s="2" t="s">
        <v>1728</v>
      </c>
      <c r="B901" s="23" t="str">
        <f>IFERROR(INDEX(cl!B:B,MATCH(D901,cl!A:A,0)),"")</f>
        <v>DIV</v>
      </c>
      <c r="C901" s="2"/>
      <c r="D901" s="8">
        <v>514500</v>
      </c>
      <c r="E901" s="2" t="s">
        <v>1729</v>
      </c>
      <c r="F901" s="3">
        <v>0</v>
      </c>
      <c r="G901" s="3">
        <v>1</v>
      </c>
      <c r="H901" s="3">
        <v>1</v>
      </c>
      <c r="I901" s="3">
        <v>1</v>
      </c>
      <c r="J901" s="2" t="s">
        <v>272</v>
      </c>
      <c r="K901" s="2" t="s">
        <v>1736</v>
      </c>
      <c r="L901" s="4">
        <v>21631</v>
      </c>
      <c r="M901" s="7">
        <f t="shared" ca="1" si="14"/>
        <v>60.2</v>
      </c>
      <c r="N901" s="7" t="str">
        <f ca="1">IFERROR(INDEX({"18-25";"26-35";"36-45";"46-55";"55-65"},MATCH($M901,{0;25;35;45;55})),"")</f>
        <v>55-65</v>
      </c>
      <c r="O901" s="2" t="s">
        <v>17</v>
      </c>
      <c r="P901" s="2" t="s">
        <v>22</v>
      </c>
      <c r="Q901" s="8">
        <v>165</v>
      </c>
      <c r="R901" s="14" t="str">
        <f>IFERROR(INDEX(btob,MATCH(Q901,atoa,0)),"")</f>
        <v>CHARGE CLIENTELE PART.2</v>
      </c>
    </row>
    <row r="902" spans="1:18" s="1" customFormat="1" ht="8.25">
      <c r="A902" s="2" t="s">
        <v>1728</v>
      </c>
      <c r="B902" s="23" t="str">
        <f>IFERROR(INDEX(cl!B:B,MATCH(D902,cl!A:A,0)),"")</f>
        <v>DIV</v>
      </c>
      <c r="C902" s="2"/>
      <c r="D902" s="8">
        <v>514500</v>
      </c>
      <c r="E902" s="2" t="s">
        <v>1729</v>
      </c>
      <c r="F902" s="3">
        <v>0</v>
      </c>
      <c r="G902" s="3">
        <v>1</v>
      </c>
      <c r="H902" s="3">
        <v>1</v>
      </c>
      <c r="I902" s="3">
        <v>1</v>
      </c>
      <c r="J902" s="2" t="s">
        <v>272</v>
      </c>
      <c r="K902" s="2" t="s">
        <v>1737</v>
      </c>
      <c r="L902" s="4">
        <v>24191</v>
      </c>
      <c r="M902" s="7">
        <f t="shared" ca="1" si="14"/>
        <v>53.186301369863017</v>
      </c>
      <c r="N902" s="7" t="str">
        <f ca="1">IFERROR(INDEX({"18-25";"26-35";"36-45";"46-55";"55-65"},MATCH($M902,{0;25;35;45;55})),"")</f>
        <v>46-55</v>
      </c>
      <c r="O902" s="2" t="s">
        <v>21</v>
      </c>
      <c r="P902" s="2" t="s">
        <v>22</v>
      </c>
      <c r="Q902" s="8">
        <v>165</v>
      </c>
      <c r="R902" s="14" t="str">
        <f>IFERROR(INDEX(btob,MATCH(Q902,atoa,0)),"")</f>
        <v>CHARGE CLIENTELE PART.2</v>
      </c>
    </row>
    <row r="903" spans="1:18" s="1" customFormat="1" ht="8.25">
      <c r="A903" s="2" t="s">
        <v>1728</v>
      </c>
      <c r="B903" s="23" t="str">
        <f>IFERROR(INDEX(cl!B:B,MATCH(D903,cl!A:A,0)),"")</f>
        <v>DIV</v>
      </c>
      <c r="C903" s="2"/>
      <c r="D903" s="8">
        <v>514500</v>
      </c>
      <c r="E903" s="2" t="s">
        <v>1729</v>
      </c>
      <c r="F903" s="3">
        <v>0</v>
      </c>
      <c r="G903" s="3">
        <v>1</v>
      </c>
      <c r="H903" s="3">
        <v>1</v>
      </c>
      <c r="I903" s="3">
        <v>1</v>
      </c>
      <c r="J903" s="2" t="s">
        <v>272</v>
      </c>
      <c r="K903" s="2" t="s">
        <v>1738</v>
      </c>
      <c r="L903" s="4">
        <v>23831</v>
      </c>
      <c r="M903" s="7">
        <f t="shared" ca="1" si="14"/>
        <v>54.172602739726024</v>
      </c>
      <c r="N903" s="7" t="str">
        <f ca="1">IFERROR(INDEX({"18-25";"26-35";"36-45";"46-55";"55-65"},MATCH($M903,{0;25;35;45;55})),"")</f>
        <v>46-55</v>
      </c>
      <c r="O903" s="2" t="s">
        <v>21</v>
      </c>
      <c r="P903" s="2" t="s">
        <v>22</v>
      </c>
      <c r="Q903" s="8">
        <v>103</v>
      </c>
      <c r="R903" s="14" t="str">
        <f>IFERROR(INDEX(btob,MATCH(Q903,atoa,0)),"")</f>
        <v>CONSEILLER CLIENT. PART.</v>
      </c>
    </row>
    <row r="904" spans="1:18" s="1" customFormat="1" ht="8.25">
      <c r="A904" s="2" t="s">
        <v>1728</v>
      </c>
      <c r="B904" s="23" t="str">
        <f>IFERROR(INDEX(cl!B:B,MATCH(D904,cl!A:A,0)),"")</f>
        <v>DIV</v>
      </c>
      <c r="C904" s="2"/>
      <c r="D904" s="8">
        <v>514500</v>
      </c>
      <c r="E904" s="2" t="s">
        <v>1729</v>
      </c>
      <c r="F904" s="3">
        <v>0</v>
      </c>
      <c r="G904" s="3">
        <v>1</v>
      </c>
      <c r="H904" s="3">
        <v>1</v>
      </c>
      <c r="I904" s="3">
        <v>1</v>
      </c>
      <c r="J904" s="2" t="s">
        <v>272</v>
      </c>
      <c r="K904" s="2" t="s">
        <v>1739</v>
      </c>
      <c r="L904" s="4">
        <v>23197</v>
      </c>
      <c r="M904" s="7">
        <f t="shared" ca="1" si="14"/>
        <v>55.909589041095892</v>
      </c>
      <c r="N904" s="7" t="str">
        <f ca="1">IFERROR(INDEX({"18-25";"26-35";"36-45";"46-55";"55-65"},MATCH($M904,{0;25;35;45;55})),"")</f>
        <v>55-65</v>
      </c>
      <c r="O904" s="2" t="s">
        <v>21</v>
      </c>
      <c r="P904" s="2" t="s">
        <v>22</v>
      </c>
      <c r="Q904" s="8">
        <v>145</v>
      </c>
      <c r="R904" s="14" t="str">
        <f>IFERROR(INDEX(btob,MATCH(Q904,atoa,0)),"")</f>
        <v>CONSEILLER D'ACCUEIL</v>
      </c>
    </row>
    <row r="905" spans="1:18" s="1" customFormat="1" ht="8.25">
      <c r="A905" s="2" t="s">
        <v>1728</v>
      </c>
      <c r="B905" s="23" t="str">
        <f>IFERROR(INDEX(cl!B:B,MATCH(D905,cl!A:A,0)),"")</f>
        <v>DIV</v>
      </c>
      <c r="C905" s="2"/>
      <c r="D905" s="8">
        <v>514500</v>
      </c>
      <c r="E905" s="2" t="s">
        <v>1729</v>
      </c>
      <c r="F905" s="3">
        <v>0</v>
      </c>
      <c r="G905" s="3">
        <v>1</v>
      </c>
      <c r="H905" s="3">
        <v>1</v>
      </c>
      <c r="I905" s="3">
        <v>1</v>
      </c>
      <c r="J905" s="2" t="s">
        <v>272</v>
      </c>
      <c r="K905" s="2" t="s">
        <v>1740</v>
      </c>
      <c r="L905" s="4">
        <v>24291</v>
      </c>
      <c r="M905" s="7">
        <f t="shared" ca="1" si="14"/>
        <v>52.912328767123284</v>
      </c>
      <c r="N905" s="7" t="str">
        <f ca="1">IFERROR(INDEX({"18-25";"26-35";"36-45";"46-55";"55-65"},MATCH($M905,{0;25;35;45;55})),"")</f>
        <v>46-55</v>
      </c>
      <c r="O905" s="2" t="s">
        <v>17</v>
      </c>
      <c r="P905" s="2" t="s">
        <v>22</v>
      </c>
      <c r="Q905" s="8">
        <v>103</v>
      </c>
      <c r="R905" s="14" t="str">
        <f>IFERROR(INDEX(btob,MATCH(Q905,atoa,0)),"")</f>
        <v>CONSEILLER CLIENT. PART.</v>
      </c>
    </row>
    <row r="906" spans="1:18" s="1" customFormat="1" ht="8.25">
      <c r="A906" s="2" t="s">
        <v>1728</v>
      </c>
      <c r="B906" s="23" t="str">
        <f>IFERROR(INDEX(cl!B:B,MATCH(D906,cl!A:A,0)),"")</f>
        <v>DIV</v>
      </c>
      <c r="C906" s="2"/>
      <c r="D906" s="8">
        <v>514500</v>
      </c>
      <c r="E906" s="2" t="s">
        <v>1729</v>
      </c>
      <c r="F906" s="3">
        <v>0</v>
      </c>
      <c r="G906" s="3">
        <v>1</v>
      </c>
      <c r="H906" s="3">
        <v>1</v>
      </c>
      <c r="I906" s="3">
        <v>1</v>
      </c>
      <c r="J906" s="2" t="s">
        <v>272</v>
      </c>
      <c r="K906" s="2" t="s">
        <v>1741</v>
      </c>
      <c r="L906" s="4">
        <v>25688</v>
      </c>
      <c r="M906" s="7">
        <f t="shared" ca="1" si="14"/>
        <v>49.084931506849315</v>
      </c>
      <c r="N906" s="7" t="str">
        <f ca="1">IFERROR(INDEX({"18-25";"26-35";"36-45";"46-55";"55-65"},MATCH($M906,{0;25;35;45;55})),"")</f>
        <v>46-55</v>
      </c>
      <c r="O906" s="2" t="s">
        <v>21</v>
      </c>
      <c r="P906" s="2" t="s">
        <v>18</v>
      </c>
      <c r="Q906" s="8">
        <v>175</v>
      </c>
      <c r="R906" s="14" t="str">
        <f>IFERROR(INDEX(btob,MATCH(Q906,atoa,0)),"")</f>
        <v>RESP.CLIENTELE PROF.1</v>
      </c>
    </row>
    <row r="907" spans="1:18" s="1" customFormat="1" ht="8.25">
      <c r="A907" s="2" t="s">
        <v>1728</v>
      </c>
      <c r="B907" s="23" t="str">
        <f>IFERROR(INDEX(cl!B:B,MATCH(D907,cl!A:A,0)),"")</f>
        <v>DIV</v>
      </c>
      <c r="C907" s="2"/>
      <c r="D907" s="8">
        <v>514500</v>
      </c>
      <c r="E907" s="2" t="s">
        <v>1729</v>
      </c>
      <c r="F907" s="3">
        <v>0</v>
      </c>
      <c r="G907" s="3">
        <v>1</v>
      </c>
      <c r="H907" s="3">
        <v>1</v>
      </c>
      <c r="I907" s="3">
        <v>1</v>
      </c>
      <c r="J907" s="2" t="s">
        <v>272</v>
      </c>
      <c r="K907" s="2" t="s">
        <v>1742</v>
      </c>
      <c r="L907" s="4">
        <v>20430</v>
      </c>
      <c r="M907" s="7">
        <f t="shared" ca="1" si="14"/>
        <v>63.490410958904107</v>
      </c>
      <c r="N907" s="7" t="str">
        <f ca="1">IFERROR(INDEX({"18-25";"26-35";"36-45";"46-55";"55-65"},MATCH($M907,{0;25;35;45;55})),"")</f>
        <v>55-65</v>
      </c>
      <c r="O907" s="2" t="s">
        <v>21</v>
      </c>
      <c r="P907" s="2" t="s">
        <v>22</v>
      </c>
      <c r="Q907" s="8">
        <v>145</v>
      </c>
      <c r="R907" s="14" t="str">
        <f>IFERROR(INDEX(btob,MATCH(Q907,atoa,0)),"")</f>
        <v>CONSEILLER D'ACCUEIL</v>
      </c>
    </row>
    <row r="908" spans="1:18" s="1" customFormat="1" ht="8.25">
      <c r="A908" s="2" t="s">
        <v>1728</v>
      </c>
      <c r="B908" s="23" t="str">
        <f>IFERROR(INDEX(cl!B:B,MATCH(D908,cl!A:A,0)),"")</f>
        <v>DIV</v>
      </c>
      <c r="C908" s="2"/>
      <c r="D908" s="8">
        <v>514500</v>
      </c>
      <c r="E908" s="2" t="s">
        <v>1729</v>
      </c>
      <c r="F908" s="3">
        <v>0</v>
      </c>
      <c r="G908" s="3">
        <v>1</v>
      </c>
      <c r="H908" s="3">
        <v>1</v>
      </c>
      <c r="I908" s="3">
        <v>1</v>
      </c>
      <c r="J908" s="2" t="s">
        <v>272</v>
      </c>
      <c r="K908" s="2" t="s">
        <v>1743</v>
      </c>
      <c r="L908" s="4">
        <v>29957</v>
      </c>
      <c r="M908" s="7">
        <f t="shared" ca="1" si="14"/>
        <v>37.389041095890413</v>
      </c>
      <c r="N908" s="7" t="str">
        <f ca="1">IFERROR(INDEX({"18-25";"26-35";"36-45";"46-55";"55-65"},MATCH($M908,{0;25;35;45;55})),"")</f>
        <v>36-45</v>
      </c>
      <c r="O908" s="2" t="s">
        <v>21</v>
      </c>
      <c r="P908" s="2" t="s">
        <v>22</v>
      </c>
      <c r="Q908" s="8">
        <v>105</v>
      </c>
      <c r="R908" s="14" t="str">
        <f>IFERROR(INDEX(btob,MATCH(Q908,atoa,0)),"")</f>
        <v>CHARGE CLIENTELE PART.1</v>
      </c>
    </row>
    <row r="909" spans="1:18">
      <c r="M909" s="5"/>
      <c r="N909" s="5"/>
      <c r="Q909" s="13"/>
    </row>
    <row r="910" spans="1:18">
      <c r="M910" s="5"/>
      <c r="N910" s="5"/>
      <c r="Q910" s="13"/>
    </row>
    <row r="911" spans="1:18">
      <c r="M911" s="5"/>
      <c r="N911" s="5"/>
      <c r="Q911" s="13"/>
    </row>
    <row r="912" spans="1:18">
      <c r="M912" s="5"/>
      <c r="N912" s="5"/>
      <c r="Q912" s="13"/>
    </row>
    <row r="913" spans="13:17">
      <c r="M913" s="5"/>
      <c r="N913" s="5"/>
      <c r="Q913" s="13"/>
    </row>
    <row r="914" spans="13:17">
      <c r="M914" s="5"/>
      <c r="N914" s="5"/>
      <c r="Q914" s="13"/>
    </row>
    <row r="915" spans="13:17">
      <c r="M915" s="5"/>
      <c r="N915" s="5"/>
      <c r="Q915" s="13"/>
    </row>
    <row r="916" spans="13:17">
      <c r="M916" s="5"/>
      <c r="N916" s="5"/>
      <c r="Q916" s="13"/>
    </row>
    <row r="917" spans="13:17">
      <c r="M917" s="5"/>
      <c r="N917" s="5"/>
      <c r="Q917" s="13"/>
    </row>
    <row r="918" spans="13:17">
      <c r="M918" s="5"/>
      <c r="N918" s="5"/>
      <c r="Q918" s="13"/>
    </row>
    <row r="919" spans="13:17">
      <c r="M919" s="5"/>
      <c r="N919" s="5"/>
      <c r="Q919" s="13"/>
    </row>
    <row r="920" spans="13:17">
      <c r="M920" s="5"/>
      <c r="N920" s="5"/>
      <c r="Q920" s="13"/>
    </row>
    <row r="921" spans="13:17">
      <c r="M921" s="5"/>
      <c r="N921" s="5"/>
      <c r="Q921" s="13"/>
    </row>
    <row r="922" spans="13:17">
      <c r="M922" s="5"/>
      <c r="N922" s="5"/>
      <c r="Q922" s="13"/>
    </row>
    <row r="923" spans="13:17">
      <c r="M923" s="5"/>
      <c r="N923" s="5"/>
      <c r="Q923" s="13"/>
    </row>
    <row r="924" spans="13:17">
      <c r="M924" s="5"/>
      <c r="N924" s="5"/>
      <c r="Q924" s="13"/>
    </row>
    <row r="925" spans="13:17">
      <c r="M925" s="5"/>
      <c r="N925" s="5"/>
      <c r="Q925" s="13"/>
    </row>
    <row r="926" spans="13:17">
      <c r="M926" s="5"/>
      <c r="N926" s="5"/>
      <c r="Q926" s="13"/>
    </row>
    <row r="927" spans="13:17">
      <c r="M927" s="5"/>
      <c r="N927" s="5"/>
      <c r="Q927" s="13"/>
    </row>
    <row r="928" spans="13:17">
      <c r="M928" s="5"/>
      <c r="N928" s="5"/>
      <c r="Q928" s="13"/>
    </row>
    <row r="929" spans="13:17">
      <c r="M929" s="5"/>
      <c r="N929" s="5"/>
      <c r="Q929" s="13"/>
    </row>
    <row r="930" spans="13:17">
      <c r="M930" s="5"/>
      <c r="N930" s="5"/>
      <c r="Q930" s="13"/>
    </row>
    <row r="931" spans="13:17">
      <c r="M931" s="5"/>
      <c r="N931" s="5"/>
      <c r="Q931" s="13"/>
    </row>
    <row r="932" spans="13:17">
      <c r="M932" s="5"/>
      <c r="N932" s="5"/>
      <c r="Q932" s="13"/>
    </row>
    <row r="933" spans="13:17">
      <c r="M933" s="5"/>
      <c r="N933" s="5"/>
      <c r="Q933" s="13"/>
    </row>
    <row r="934" spans="13:17">
      <c r="M934" s="5"/>
      <c r="N934" s="5"/>
      <c r="Q934" s="13"/>
    </row>
    <row r="935" spans="13:17">
      <c r="M935" s="5"/>
      <c r="N935" s="5"/>
      <c r="Q935" s="13"/>
    </row>
    <row r="936" spans="13:17">
      <c r="M936" s="5"/>
      <c r="N936" s="5"/>
      <c r="Q936" s="13"/>
    </row>
    <row r="937" spans="13:17">
      <c r="M937" s="5"/>
      <c r="N937" s="5"/>
      <c r="Q937" s="13"/>
    </row>
    <row r="938" spans="13:17">
      <c r="M938" s="5"/>
      <c r="N938" s="5"/>
      <c r="Q938" s="13"/>
    </row>
    <row r="939" spans="13:17">
      <c r="M939" s="5"/>
      <c r="N939" s="5"/>
      <c r="Q939" s="13"/>
    </row>
    <row r="940" spans="13:17">
      <c r="Q940" s="13"/>
    </row>
    <row r="941" spans="13:17">
      <c r="Q941" s="13"/>
    </row>
    <row r="942" spans="13:17">
      <c r="Q942" s="13"/>
    </row>
    <row r="943" spans="13:17">
      <c r="Q943" s="13"/>
    </row>
    <row r="944" spans="13:17">
      <c r="Q944" s="13"/>
    </row>
    <row r="945" spans="17:17">
      <c r="Q945" s="13"/>
    </row>
    <row r="946" spans="17:17">
      <c r="Q946" s="13"/>
    </row>
    <row r="947" spans="17:17">
      <c r="Q947" s="13"/>
    </row>
    <row r="948" spans="17:17">
      <c r="Q948" s="13"/>
    </row>
    <row r="949" spans="17:17">
      <c r="Q949" s="13"/>
    </row>
    <row r="950" spans="17:17">
      <c r="Q950" s="13"/>
    </row>
    <row r="951" spans="17:17">
      <c r="Q951" s="13"/>
    </row>
    <row r="952" spans="17:17">
      <c r="Q952" s="13"/>
    </row>
    <row r="953" spans="17:17">
      <c r="Q953" s="13"/>
    </row>
    <row r="954" spans="17:17">
      <c r="Q954" s="13"/>
    </row>
    <row r="955" spans="17:17">
      <c r="Q955" s="13"/>
    </row>
    <row r="956" spans="17:17">
      <c r="Q956" s="13"/>
    </row>
    <row r="957" spans="17:17">
      <c r="Q957" s="13"/>
    </row>
    <row r="958" spans="17:17">
      <c r="Q958" s="13"/>
    </row>
  </sheetData>
  <customSheetViews>
    <customSheetView guid="{B5CA9B08-63E4-5842-8139-E2AA43014C5F}" scale="150">
      <selection activeCell="D1" sqref="D1:D1048576"/>
      <pageMargins left="0.7" right="0.7" top="0.75" bottom="0.75" header="0.3" footer="0.3"/>
      <pageSetup paperSize="9" orientation="landscape"/>
      <headerFooter alignWithMargins="0"/>
    </customSheetView>
  </customSheetViews>
  <pageMargins left="0.7" right="0.7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6" enableFormatConditionsCalculation="0"/>
  <dimension ref="A1:B219"/>
  <sheetViews>
    <sheetView workbookViewId="0">
      <selection activeCell="B1" sqref="B1"/>
    </sheetView>
  </sheetViews>
  <sheetFormatPr defaultColWidth="11.42578125" defaultRowHeight="12.75"/>
  <cols>
    <col min="1" max="1" width="7.28515625" style="6" bestFit="1" customWidth="1"/>
    <col min="2" max="2" width="28.28515625" style="11" customWidth="1"/>
  </cols>
  <sheetData>
    <row r="1" spans="1:2" ht="15.75">
      <c r="A1" s="9" t="s">
        <v>1960</v>
      </c>
      <c r="B1" s="10" t="s">
        <v>1961</v>
      </c>
    </row>
    <row r="2" spans="1:2">
      <c r="A2" s="6">
        <v>100</v>
      </c>
      <c r="B2" s="11" t="s">
        <v>1747</v>
      </c>
    </row>
    <row r="3" spans="1:2">
      <c r="A3" s="6">
        <v>101</v>
      </c>
      <c r="B3" s="11" t="s">
        <v>1748</v>
      </c>
    </row>
    <row r="4" spans="1:2">
      <c r="A4" s="6">
        <v>102</v>
      </c>
      <c r="B4" s="11" t="s">
        <v>1749</v>
      </c>
    </row>
    <row r="5" spans="1:2">
      <c r="A5" s="6">
        <v>103</v>
      </c>
      <c r="B5" s="11" t="s">
        <v>1750</v>
      </c>
    </row>
    <row r="6" spans="1:2">
      <c r="A6" s="6">
        <v>104</v>
      </c>
      <c r="B6" s="11" t="s">
        <v>1751</v>
      </c>
    </row>
    <row r="7" spans="1:2">
      <c r="A7" s="6">
        <v>105</v>
      </c>
      <c r="B7" s="11" t="s">
        <v>1752</v>
      </c>
    </row>
    <row r="8" spans="1:2">
      <c r="A8" s="6">
        <v>106</v>
      </c>
      <c r="B8" s="11" t="s">
        <v>1753</v>
      </c>
    </row>
    <row r="9" spans="1:2">
      <c r="A9" s="6">
        <v>107</v>
      </c>
      <c r="B9" s="11" t="s">
        <v>1754</v>
      </c>
    </row>
    <row r="10" spans="1:2">
      <c r="A10" s="6">
        <v>108</v>
      </c>
      <c r="B10" s="11" t="s">
        <v>1755</v>
      </c>
    </row>
    <row r="11" spans="1:2">
      <c r="A11" s="6">
        <v>109</v>
      </c>
      <c r="B11" s="11" t="s">
        <v>1756</v>
      </c>
    </row>
    <row r="12" spans="1:2">
      <c r="A12" s="6">
        <v>110</v>
      </c>
      <c r="B12" s="11" t="s">
        <v>1757</v>
      </c>
    </row>
    <row r="13" spans="1:2">
      <c r="A13" s="6">
        <v>111</v>
      </c>
      <c r="B13" s="11" t="s">
        <v>1758</v>
      </c>
    </row>
    <row r="14" spans="1:2">
      <c r="A14" s="6">
        <v>112</v>
      </c>
      <c r="B14" s="11" t="s">
        <v>1759</v>
      </c>
    </row>
    <row r="15" spans="1:2">
      <c r="A15" s="6">
        <v>113</v>
      </c>
      <c r="B15" s="11" t="s">
        <v>1760</v>
      </c>
    </row>
    <row r="16" spans="1:2">
      <c r="A16" s="6">
        <v>114</v>
      </c>
      <c r="B16" s="11" t="s">
        <v>1761</v>
      </c>
    </row>
    <row r="17" spans="1:2">
      <c r="A17" s="6">
        <v>115</v>
      </c>
      <c r="B17" s="11" t="s">
        <v>1762</v>
      </c>
    </row>
    <row r="18" spans="1:2">
      <c r="A18" s="6">
        <v>116</v>
      </c>
      <c r="B18" s="11" t="s">
        <v>1763</v>
      </c>
    </row>
    <row r="19" spans="1:2">
      <c r="A19" s="6">
        <v>117</v>
      </c>
      <c r="B19" s="11" t="s">
        <v>1764</v>
      </c>
    </row>
    <row r="20" spans="1:2">
      <c r="A20" s="6">
        <v>118</v>
      </c>
      <c r="B20" s="11" t="s">
        <v>1765</v>
      </c>
    </row>
    <row r="21" spans="1:2">
      <c r="A21" s="6">
        <v>119</v>
      </c>
      <c r="B21" s="11" t="s">
        <v>1766</v>
      </c>
    </row>
    <row r="22" spans="1:2">
      <c r="A22" s="6">
        <v>120</v>
      </c>
      <c r="B22" s="11" t="s">
        <v>1767</v>
      </c>
    </row>
    <row r="23" spans="1:2">
      <c r="A23" s="6">
        <v>121</v>
      </c>
      <c r="B23" s="11" t="s">
        <v>1768</v>
      </c>
    </row>
    <row r="24" spans="1:2">
      <c r="A24" s="6">
        <v>122</v>
      </c>
      <c r="B24" s="11" t="s">
        <v>1769</v>
      </c>
    </row>
    <row r="25" spans="1:2">
      <c r="A25" s="6">
        <v>123</v>
      </c>
      <c r="B25" s="11" t="s">
        <v>1770</v>
      </c>
    </row>
    <row r="26" spans="1:2">
      <c r="A26" s="6">
        <v>124</v>
      </c>
      <c r="B26" s="11" t="s">
        <v>1771</v>
      </c>
    </row>
    <row r="27" spans="1:2">
      <c r="A27" s="6">
        <v>125</v>
      </c>
      <c r="B27" s="11" t="s">
        <v>1772</v>
      </c>
    </row>
    <row r="28" spans="1:2">
      <c r="A28" s="6">
        <v>126</v>
      </c>
      <c r="B28" s="11" t="s">
        <v>1773</v>
      </c>
    </row>
    <row r="29" spans="1:2">
      <c r="A29" s="6">
        <v>127</v>
      </c>
      <c r="B29" s="11" t="s">
        <v>1774</v>
      </c>
    </row>
    <row r="30" spans="1:2">
      <c r="A30" s="6">
        <v>128</v>
      </c>
      <c r="B30" s="11" t="s">
        <v>1775</v>
      </c>
    </row>
    <row r="31" spans="1:2">
      <c r="A31" s="6">
        <v>132</v>
      </c>
      <c r="B31" s="11" t="s">
        <v>1776</v>
      </c>
    </row>
    <row r="32" spans="1:2">
      <c r="A32" s="6">
        <v>135</v>
      </c>
      <c r="B32" s="11" t="s">
        <v>1777</v>
      </c>
    </row>
    <row r="33" spans="1:2">
      <c r="A33" s="6">
        <v>136</v>
      </c>
      <c r="B33" s="11" t="s">
        <v>1778</v>
      </c>
    </row>
    <row r="34" spans="1:2">
      <c r="A34" s="6">
        <v>137</v>
      </c>
      <c r="B34" s="11" t="s">
        <v>1779</v>
      </c>
    </row>
    <row r="35" spans="1:2">
      <c r="A35" s="6">
        <v>138</v>
      </c>
      <c r="B35" s="11" t="s">
        <v>1780</v>
      </c>
    </row>
    <row r="36" spans="1:2">
      <c r="A36" s="6">
        <v>139</v>
      </c>
      <c r="B36" s="11" t="s">
        <v>1781</v>
      </c>
    </row>
    <row r="37" spans="1:2">
      <c r="A37" s="6">
        <v>140</v>
      </c>
      <c r="B37" s="11" t="s">
        <v>1782</v>
      </c>
    </row>
    <row r="38" spans="1:2">
      <c r="A38" s="6">
        <v>141</v>
      </c>
      <c r="B38" s="11" t="s">
        <v>1783</v>
      </c>
    </row>
    <row r="39" spans="1:2">
      <c r="A39" s="6">
        <v>142</v>
      </c>
      <c r="B39" s="11" t="s">
        <v>1784</v>
      </c>
    </row>
    <row r="40" spans="1:2">
      <c r="A40" s="6">
        <v>143</v>
      </c>
      <c r="B40" s="11" t="s">
        <v>1785</v>
      </c>
    </row>
    <row r="41" spans="1:2">
      <c r="A41" s="6">
        <v>145</v>
      </c>
      <c r="B41" s="11" t="s">
        <v>1786</v>
      </c>
    </row>
    <row r="42" spans="1:2">
      <c r="A42" s="6">
        <v>150</v>
      </c>
      <c r="B42" s="11" t="s">
        <v>1787</v>
      </c>
    </row>
    <row r="43" spans="1:2">
      <c r="A43" s="6">
        <v>155</v>
      </c>
      <c r="B43" s="11" t="s">
        <v>1788</v>
      </c>
    </row>
    <row r="44" spans="1:2">
      <c r="A44" s="6">
        <v>165</v>
      </c>
      <c r="B44" s="11" t="s">
        <v>1789</v>
      </c>
    </row>
    <row r="45" spans="1:2">
      <c r="A45" s="6">
        <v>170</v>
      </c>
      <c r="B45" s="11" t="s">
        <v>1790</v>
      </c>
    </row>
    <row r="46" spans="1:2">
      <c r="A46" s="6">
        <v>175</v>
      </c>
      <c r="B46" s="11" t="s">
        <v>1791</v>
      </c>
    </row>
    <row r="47" spans="1:2">
      <c r="A47" s="6">
        <v>176</v>
      </c>
      <c r="B47" s="11" t="s">
        <v>1792</v>
      </c>
    </row>
    <row r="48" spans="1:2">
      <c r="A48" s="6">
        <v>177</v>
      </c>
      <c r="B48" s="11" t="s">
        <v>1793</v>
      </c>
    </row>
    <row r="49" spans="1:2">
      <c r="A49" s="6">
        <v>180</v>
      </c>
      <c r="B49" s="11" t="s">
        <v>1794</v>
      </c>
    </row>
    <row r="50" spans="1:2">
      <c r="A50" s="6">
        <v>185</v>
      </c>
      <c r="B50" s="11" t="s">
        <v>1795</v>
      </c>
    </row>
    <row r="51" spans="1:2">
      <c r="A51" s="6">
        <v>186</v>
      </c>
      <c r="B51" s="11" t="s">
        <v>1796</v>
      </c>
    </row>
    <row r="52" spans="1:2">
      <c r="A52" s="6">
        <v>190</v>
      </c>
      <c r="B52" s="11" t="s">
        <v>1797</v>
      </c>
    </row>
    <row r="53" spans="1:2">
      <c r="A53" s="6">
        <v>191</v>
      </c>
      <c r="B53" s="11" t="s">
        <v>1798</v>
      </c>
    </row>
    <row r="54" spans="1:2">
      <c r="A54" s="6">
        <v>193</v>
      </c>
      <c r="B54" s="11" t="s">
        <v>1799</v>
      </c>
    </row>
    <row r="55" spans="1:2">
      <c r="A55" s="6">
        <v>200</v>
      </c>
      <c r="B55" s="11" t="s">
        <v>1800</v>
      </c>
    </row>
    <row r="56" spans="1:2">
      <c r="A56" s="6">
        <v>201</v>
      </c>
      <c r="B56" s="11" t="s">
        <v>1801</v>
      </c>
    </row>
    <row r="57" spans="1:2">
      <c r="A57" s="6">
        <v>203</v>
      </c>
      <c r="B57" s="11" t="s">
        <v>1802</v>
      </c>
    </row>
    <row r="58" spans="1:2">
      <c r="A58" s="6">
        <v>205</v>
      </c>
      <c r="B58" s="11" t="s">
        <v>1803</v>
      </c>
    </row>
    <row r="59" spans="1:2">
      <c r="A59" s="6">
        <v>207</v>
      </c>
      <c r="B59" s="11" t="s">
        <v>1804</v>
      </c>
    </row>
    <row r="60" spans="1:2">
      <c r="A60" s="6">
        <v>209</v>
      </c>
      <c r="B60" s="11" t="s">
        <v>1805</v>
      </c>
    </row>
    <row r="61" spans="1:2">
      <c r="A61" s="6">
        <v>211</v>
      </c>
      <c r="B61" s="11" t="s">
        <v>1806</v>
      </c>
    </row>
    <row r="62" spans="1:2">
      <c r="A62" s="6">
        <v>213</v>
      </c>
      <c r="B62" s="11" t="s">
        <v>1807</v>
      </c>
    </row>
    <row r="63" spans="1:2">
      <c r="A63" s="6">
        <v>215</v>
      </c>
      <c r="B63" s="11" t="s">
        <v>1808</v>
      </c>
    </row>
    <row r="64" spans="1:2">
      <c r="A64" s="6">
        <v>217</v>
      </c>
      <c r="B64" s="11" t="s">
        <v>1809</v>
      </c>
    </row>
    <row r="65" spans="1:2">
      <c r="A65" s="6">
        <v>219</v>
      </c>
      <c r="B65" s="11" t="s">
        <v>1810</v>
      </c>
    </row>
    <row r="66" spans="1:2">
      <c r="A66" s="6">
        <v>300</v>
      </c>
      <c r="B66" s="11" t="s">
        <v>1811</v>
      </c>
    </row>
    <row r="67" spans="1:2">
      <c r="A67" s="6">
        <v>301</v>
      </c>
      <c r="B67" s="11" t="s">
        <v>1812</v>
      </c>
    </row>
    <row r="68" spans="1:2">
      <c r="A68" s="6">
        <v>303</v>
      </c>
      <c r="B68" s="11" t="s">
        <v>1813</v>
      </c>
    </row>
    <row r="69" spans="1:2">
      <c r="A69" s="6">
        <v>305</v>
      </c>
      <c r="B69" s="11" t="s">
        <v>1814</v>
      </c>
    </row>
    <row r="70" spans="1:2">
      <c r="A70" s="6">
        <v>307</v>
      </c>
      <c r="B70" s="11" t="s">
        <v>1815</v>
      </c>
    </row>
    <row r="71" spans="1:2">
      <c r="A71" s="6">
        <v>309</v>
      </c>
      <c r="B71" s="11" t="s">
        <v>1816</v>
      </c>
    </row>
    <row r="72" spans="1:2">
      <c r="A72" s="6">
        <v>320</v>
      </c>
      <c r="B72" s="11" t="s">
        <v>1817</v>
      </c>
    </row>
    <row r="73" spans="1:2">
      <c r="A73" s="6">
        <v>325</v>
      </c>
      <c r="B73" s="11" t="s">
        <v>1818</v>
      </c>
    </row>
    <row r="74" spans="1:2">
      <c r="A74" s="6">
        <v>330</v>
      </c>
      <c r="B74" s="11" t="s">
        <v>1819</v>
      </c>
    </row>
    <row r="75" spans="1:2">
      <c r="A75" s="6">
        <v>400</v>
      </c>
      <c r="B75" s="11" t="s">
        <v>1820</v>
      </c>
    </row>
    <row r="76" spans="1:2">
      <c r="A76" s="6">
        <v>401</v>
      </c>
      <c r="B76" s="11" t="s">
        <v>1821</v>
      </c>
    </row>
    <row r="77" spans="1:2">
      <c r="A77" s="6">
        <v>403</v>
      </c>
      <c r="B77" s="11" t="s">
        <v>1822</v>
      </c>
    </row>
    <row r="78" spans="1:2">
      <c r="A78" s="6">
        <v>405</v>
      </c>
      <c r="B78" s="11" t="s">
        <v>1823</v>
      </c>
    </row>
    <row r="79" spans="1:2">
      <c r="A79" s="6">
        <v>407</v>
      </c>
      <c r="B79" s="11" t="s">
        <v>1824</v>
      </c>
    </row>
    <row r="80" spans="1:2">
      <c r="A80" s="6">
        <v>409</v>
      </c>
      <c r="B80" s="11" t="s">
        <v>1825</v>
      </c>
    </row>
    <row r="81" spans="1:2">
      <c r="A81" s="6">
        <v>411</v>
      </c>
      <c r="B81" s="11" t="s">
        <v>1826</v>
      </c>
    </row>
    <row r="82" spans="1:2">
      <c r="A82" s="6">
        <v>412</v>
      </c>
      <c r="B82" s="11" t="s">
        <v>1827</v>
      </c>
    </row>
    <row r="83" spans="1:2">
      <c r="A83" s="6">
        <v>413</v>
      </c>
      <c r="B83" s="11" t="s">
        <v>1828</v>
      </c>
    </row>
    <row r="84" spans="1:2">
      <c r="A84" s="6">
        <v>414</v>
      </c>
      <c r="B84" s="11" t="s">
        <v>1829</v>
      </c>
    </row>
    <row r="85" spans="1:2">
      <c r="A85" s="6">
        <v>415</v>
      </c>
      <c r="B85" s="11" t="s">
        <v>1830</v>
      </c>
    </row>
    <row r="86" spans="1:2">
      <c r="A86" s="6">
        <v>500</v>
      </c>
      <c r="B86" s="11" t="s">
        <v>1831</v>
      </c>
    </row>
    <row r="87" spans="1:2">
      <c r="A87" s="6">
        <v>501</v>
      </c>
      <c r="B87" s="11" t="s">
        <v>1832</v>
      </c>
    </row>
    <row r="88" spans="1:2">
      <c r="A88" s="6">
        <v>503</v>
      </c>
      <c r="B88" s="11" t="s">
        <v>1833</v>
      </c>
    </row>
    <row r="89" spans="1:2">
      <c r="A89" s="6">
        <v>504</v>
      </c>
      <c r="B89" s="11" t="s">
        <v>1834</v>
      </c>
    </row>
    <row r="90" spans="1:2">
      <c r="A90" s="6">
        <v>505</v>
      </c>
      <c r="B90" s="11" t="s">
        <v>1835</v>
      </c>
    </row>
    <row r="91" spans="1:2">
      <c r="A91" s="6">
        <v>507</v>
      </c>
      <c r="B91" s="11" t="s">
        <v>1836</v>
      </c>
    </row>
    <row r="92" spans="1:2">
      <c r="A92" s="6">
        <v>509</v>
      </c>
      <c r="B92" s="11" t="s">
        <v>1837</v>
      </c>
    </row>
    <row r="93" spans="1:2">
      <c r="A93" s="6">
        <v>511</v>
      </c>
      <c r="B93" s="11" t="s">
        <v>1838</v>
      </c>
    </row>
    <row r="94" spans="1:2">
      <c r="A94" s="6">
        <v>513</v>
      </c>
      <c r="B94" s="11" t="s">
        <v>1839</v>
      </c>
    </row>
    <row r="95" spans="1:2">
      <c r="A95" s="6">
        <v>515</v>
      </c>
      <c r="B95" s="11" t="s">
        <v>1840</v>
      </c>
    </row>
    <row r="96" spans="1:2">
      <c r="A96" s="6">
        <v>600</v>
      </c>
      <c r="B96" s="11" t="s">
        <v>1841</v>
      </c>
    </row>
    <row r="97" spans="1:2">
      <c r="A97" s="6">
        <v>601</v>
      </c>
      <c r="B97" s="11" t="s">
        <v>1842</v>
      </c>
    </row>
    <row r="98" spans="1:2">
      <c r="A98" s="6">
        <v>602</v>
      </c>
      <c r="B98" s="11" t="s">
        <v>1843</v>
      </c>
    </row>
    <row r="99" spans="1:2">
      <c r="A99" s="6">
        <v>603</v>
      </c>
      <c r="B99" s="11" t="s">
        <v>1844</v>
      </c>
    </row>
    <row r="100" spans="1:2">
      <c r="A100" s="6">
        <v>605</v>
      </c>
      <c r="B100" s="11" t="s">
        <v>1845</v>
      </c>
    </row>
    <row r="101" spans="1:2">
      <c r="A101" s="6">
        <v>607</v>
      </c>
      <c r="B101" s="11" t="s">
        <v>1846</v>
      </c>
    </row>
    <row r="102" spans="1:2">
      <c r="A102" s="6">
        <v>609</v>
      </c>
      <c r="B102" s="11" t="s">
        <v>1847</v>
      </c>
    </row>
    <row r="103" spans="1:2">
      <c r="A103" s="6">
        <v>611</v>
      </c>
      <c r="B103" s="11" t="s">
        <v>1848</v>
      </c>
    </row>
    <row r="104" spans="1:2">
      <c r="A104" s="6">
        <v>620</v>
      </c>
      <c r="B104" s="11" t="s">
        <v>1849</v>
      </c>
    </row>
    <row r="105" spans="1:2">
      <c r="A105" s="6">
        <v>622</v>
      </c>
      <c r="B105" s="11" t="s">
        <v>1850</v>
      </c>
    </row>
    <row r="106" spans="1:2">
      <c r="A106" s="6">
        <v>624</v>
      </c>
      <c r="B106" s="11" t="s">
        <v>1851</v>
      </c>
    </row>
    <row r="107" spans="1:2">
      <c r="A107" s="6">
        <v>626</v>
      </c>
      <c r="B107" s="11" t="s">
        <v>1852</v>
      </c>
    </row>
    <row r="108" spans="1:2">
      <c r="A108" s="6">
        <v>628</v>
      </c>
      <c r="B108" s="11" t="s">
        <v>1853</v>
      </c>
    </row>
    <row r="109" spans="1:2">
      <c r="A109" s="6">
        <v>700</v>
      </c>
      <c r="B109" s="11" t="s">
        <v>1854</v>
      </c>
    </row>
    <row r="110" spans="1:2">
      <c r="A110" s="6">
        <v>701</v>
      </c>
      <c r="B110" s="11" t="s">
        <v>1855</v>
      </c>
    </row>
    <row r="111" spans="1:2">
      <c r="A111" s="6">
        <v>702</v>
      </c>
      <c r="B111" s="11" t="s">
        <v>1856</v>
      </c>
    </row>
    <row r="112" spans="1:2">
      <c r="A112" s="6">
        <v>703</v>
      </c>
      <c r="B112" s="11" t="s">
        <v>1857</v>
      </c>
    </row>
    <row r="113" spans="1:2">
      <c r="A113" s="6">
        <v>705</v>
      </c>
      <c r="B113" s="11" t="s">
        <v>1858</v>
      </c>
    </row>
    <row r="114" spans="1:2">
      <c r="A114" s="6">
        <v>706</v>
      </c>
      <c r="B114" s="11" t="s">
        <v>1859</v>
      </c>
    </row>
    <row r="115" spans="1:2">
      <c r="A115" s="6">
        <v>707</v>
      </c>
      <c r="B115" s="11" t="s">
        <v>1860</v>
      </c>
    </row>
    <row r="116" spans="1:2">
      <c r="A116" s="6">
        <v>708</v>
      </c>
      <c r="B116" s="11" t="s">
        <v>1861</v>
      </c>
    </row>
    <row r="117" spans="1:2">
      <c r="A117" s="6">
        <v>709</v>
      </c>
      <c r="B117" s="11" t="s">
        <v>1862</v>
      </c>
    </row>
    <row r="118" spans="1:2">
      <c r="A118" s="6">
        <v>711</v>
      </c>
      <c r="B118" s="11" t="s">
        <v>1863</v>
      </c>
    </row>
    <row r="119" spans="1:2">
      <c r="A119" s="6">
        <v>713</v>
      </c>
      <c r="B119" s="11" t="s">
        <v>1864</v>
      </c>
    </row>
    <row r="120" spans="1:2">
      <c r="A120" s="6">
        <v>800</v>
      </c>
      <c r="B120" s="11" t="s">
        <v>1865</v>
      </c>
    </row>
    <row r="121" spans="1:2">
      <c r="A121" s="6">
        <v>801</v>
      </c>
      <c r="B121" s="11" t="s">
        <v>1866</v>
      </c>
    </row>
    <row r="122" spans="1:2">
      <c r="A122" s="6">
        <v>803</v>
      </c>
      <c r="B122" s="11" t="s">
        <v>1867</v>
      </c>
    </row>
    <row r="123" spans="1:2">
      <c r="A123" s="6">
        <v>805</v>
      </c>
      <c r="B123" s="11" t="s">
        <v>1868</v>
      </c>
    </row>
    <row r="124" spans="1:2">
      <c r="A124" s="6">
        <v>807</v>
      </c>
      <c r="B124" s="11" t="s">
        <v>1869</v>
      </c>
    </row>
    <row r="125" spans="1:2">
      <c r="A125" s="6">
        <v>809</v>
      </c>
      <c r="B125" s="11" t="s">
        <v>1870</v>
      </c>
    </row>
    <row r="126" spans="1:2">
      <c r="A126" s="6">
        <v>811</v>
      </c>
      <c r="B126" s="11" t="s">
        <v>1871</v>
      </c>
    </row>
    <row r="127" spans="1:2">
      <c r="A127" s="6">
        <v>813</v>
      </c>
      <c r="B127" s="11" t="s">
        <v>1872</v>
      </c>
    </row>
    <row r="128" spans="1:2">
      <c r="A128" s="6">
        <v>815</v>
      </c>
      <c r="B128" s="11" t="s">
        <v>1873</v>
      </c>
    </row>
    <row r="129" spans="1:2">
      <c r="A129" s="6">
        <v>900</v>
      </c>
      <c r="B129" s="11" t="s">
        <v>1874</v>
      </c>
    </row>
    <row r="130" spans="1:2">
      <c r="A130" s="6">
        <v>901</v>
      </c>
      <c r="B130" s="11" t="s">
        <v>1875</v>
      </c>
    </row>
    <row r="131" spans="1:2">
      <c r="A131" s="6">
        <v>903</v>
      </c>
      <c r="B131" s="11" t="s">
        <v>1876</v>
      </c>
    </row>
    <row r="132" spans="1:2">
      <c r="A132" s="6">
        <v>905</v>
      </c>
      <c r="B132" s="11" t="s">
        <v>1877</v>
      </c>
    </row>
    <row r="133" spans="1:2">
      <c r="A133" s="6">
        <v>907</v>
      </c>
      <c r="B133" s="11" t="s">
        <v>1878</v>
      </c>
    </row>
    <row r="134" spans="1:2">
      <c r="A134" s="6">
        <v>909</v>
      </c>
      <c r="B134" s="11" t="s">
        <v>1879</v>
      </c>
    </row>
    <row r="135" spans="1:2">
      <c r="A135" s="6">
        <v>911</v>
      </c>
      <c r="B135" s="11" t="s">
        <v>1880</v>
      </c>
    </row>
    <row r="136" spans="1:2">
      <c r="A136" s="6">
        <v>913</v>
      </c>
      <c r="B136" s="11" t="s">
        <v>1881</v>
      </c>
    </row>
    <row r="137" spans="1:2">
      <c r="A137" s="6">
        <v>1000</v>
      </c>
      <c r="B137" s="11" t="s">
        <v>1882</v>
      </c>
    </row>
    <row r="138" spans="1:2">
      <c r="A138" s="6">
        <v>1001</v>
      </c>
      <c r="B138" s="11" t="s">
        <v>1883</v>
      </c>
    </row>
    <row r="139" spans="1:2">
      <c r="A139" s="6">
        <v>1003</v>
      </c>
      <c r="B139" s="11" t="s">
        <v>1884</v>
      </c>
    </row>
    <row r="140" spans="1:2">
      <c r="A140" s="6">
        <v>1005</v>
      </c>
      <c r="B140" s="11" t="s">
        <v>1885</v>
      </c>
    </row>
    <row r="141" spans="1:2">
      <c r="A141" s="6">
        <v>1007</v>
      </c>
      <c r="B141" s="11" t="s">
        <v>1886</v>
      </c>
    </row>
    <row r="142" spans="1:2">
      <c r="A142" s="6">
        <v>1009</v>
      </c>
      <c r="B142" s="11" t="s">
        <v>1887</v>
      </c>
    </row>
    <row r="143" spans="1:2">
      <c r="A143" s="6">
        <v>1011</v>
      </c>
      <c r="B143" s="11" t="s">
        <v>1888</v>
      </c>
    </row>
    <row r="144" spans="1:2">
      <c r="A144" s="6">
        <v>1013</v>
      </c>
      <c r="B144" s="11" t="s">
        <v>1889</v>
      </c>
    </row>
    <row r="145" spans="1:2">
      <c r="A145" s="6">
        <v>1015</v>
      </c>
      <c r="B145" s="11" t="s">
        <v>1890</v>
      </c>
    </row>
    <row r="146" spans="1:2">
      <c r="A146" s="6">
        <v>1017</v>
      </c>
      <c r="B146" s="11" t="s">
        <v>1891</v>
      </c>
    </row>
    <row r="147" spans="1:2">
      <c r="A147" s="6">
        <v>1100</v>
      </c>
      <c r="B147" s="11" t="s">
        <v>1892</v>
      </c>
    </row>
    <row r="148" spans="1:2">
      <c r="A148" s="6">
        <v>1101</v>
      </c>
      <c r="B148" s="11" t="s">
        <v>1893</v>
      </c>
    </row>
    <row r="149" spans="1:2">
      <c r="A149" s="6">
        <v>1102</v>
      </c>
      <c r="B149" s="11" t="s">
        <v>1894</v>
      </c>
    </row>
    <row r="150" spans="1:2">
      <c r="A150" s="6">
        <v>1103</v>
      </c>
      <c r="B150" s="11" t="s">
        <v>1895</v>
      </c>
    </row>
    <row r="151" spans="1:2">
      <c r="A151" s="6">
        <v>1104</v>
      </c>
      <c r="B151" s="11" t="s">
        <v>1896</v>
      </c>
    </row>
    <row r="152" spans="1:2">
      <c r="A152" s="6">
        <v>1105</v>
      </c>
      <c r="B152" s="11" t="s">
        <v>1897</v>
      </c>
    </row>
    <row r="153" spans="1:2">
      <c r="A153" s="6">
        <v>1107</v>
      </c>
      <c r="B153" s="11" t="s">
        <v>1898</v>
      </c>
    </row>
    <row r="154" spans="1:2">
      <c r="A154" s="6">
        <v>1109</v>
      </c>
      <c r="B154" s="11" t="s">
        <v>1899</v>
      </c>
    </row>
    <row r="155" spans="1:2">
      <c r="A155" s="6">
        <v>1110</v>
      </c>
      <c r="B155" s="11" t="s">
        <v>1900</v>
      </c>
    </row>
    <row r="156" spans="1:2">
      <c r="A156" s="6">
        <v>1111</v>
      </c>
      <c r="B156" s="11" t="s">
        <v>1901</v>
      </c>
    </row>
    <row r="157" spans="1:2">
      <c r="A157" s="6">
        <v>1113</v>
      </c>
      <c r="B157" s="11" t="s">
        <v>1902</v>
      </c>
    </row>
    <row r="158" spans="1:2">
      <c r="A158" s="6">
        <v>1115</v>
      </c>
      <c r="B158" s="11" t="s">
        <v>1903</v>
      </c>
    </row>
    <row r="159" spans="1:2">
      <c r="A159" s="6">
        <v>1120</v>
      </c>
      <c r="B159" s="11" t="s">
        <v>1904</v>
      </c>
    </row>
    <row r="160" spans="1:2">
      <c r="A160" s="6">
        <v>1122</v>
      </c>
      <c r="B160" s="11" t="s">
        <v>1905</v>
      </c>
    </row>
    <row r="161" spans="1:2">
      <c r="A161" s="6">
        <v>1124</v>
      </c>
      <c r="B161" s="11" t="s">
        <v>1906</v>
      </c>
    </row>
    <row r="162" spans="1:2">
      <c r="A162" s="6">
        <v>1126</v>
      </c>
      <c r="B162" s="11" t="s">
        <v>1907</v>
      </c>
    </row>
    <row r="163" spans="1:2">
      <c r="A163" s="6">
        <v>1128</v>
      </c>
      <c r="B163" s="11" t="s">
        <v>1908</v>
      </c>
    </row>
    <row r="164" spans="1:2">
      <c r="A164" s="6">
        <v>1130</v>
      </c>
      <c r="B164" s="11" t="s">
        <v>1909</v>
      </c>
    </row>
    <row r="165" spans="1:2">
      <c r="A165" s="6">
        <v>1132</v>
      </c>
      <c r="B165" s="11" t="s">
        <v>1910</v>
      </c>
    </row>
    <row r="166" spans="1:2">
      <c r="A166" s="6">
        <v>1134</v>
      </c>
      <c r="B166" s="11" t="s">
        <v>1911</v>
      </c>
    </row>
    <row r="167" spans="1:2">
      <c r="A167" s="6">
        <v>1136</v>
      </c>
      <c r="B167" s="11" t="s">
        <v>1912</v>
      </c>
    </row>
    <row r="168" spans="1:2">
      <c r="A168" s="6">
        <v>1138</v>
      </c>
      <c r="B168" s="11" t="s">
        <v>1913</v>
      </c>
    </row>
    <row r="169" spans="1:2">
      <c r="A169" s="6">
        <v>1140</v>
      </c>
      <c r="B169" s="11" t="s">
        <v>1914</v>
      </c>
    </row>
    <row r="170" spans="1:2">
      <c r="A170" s="6">
        <v>2010</v>
      </c>
      <c r="B170" s="11" t="s">
        <v>1915</v>
      </c>
    </row>
    <row r="171" spans="1:2">
      <c r="A171" s="6">
        <v>2020</v>
      </c>
      <c r="B171" s="11" t="s">
        <v>1916</v>
      </c>
    </row>
    <row r="172" spans="1:2">
      <c r="A172" s="6">
        <v>2021</v>
      </c>
      <c r="B172" s="11" t="s">
        <v>1917</v>
      </c>
    </row>
    <row r="173" spans="1:2">
      <c r="A173" s="6">
        <v>2022</v>
      </c>
      <c r="B173" s="11" t="s">
        <v>1918</v>
      </c>
    </row>
    <row r="174" spans="1:2">
      <c r="A174" s="6">
        <v>2030</v>
      </c>
      <c r="B174" s="11" t="s">
        <v>1919</v>
      </c>
    </row>
    <row r="175" spans="1:2">
      <c r="A175" s="6">
        <v>2031</v>
      </c>
      <c r="B175" s="11" t="s">
        <v>1900</v>
      </c>
    </row>
    <row r="176" spans="1:2">
      <c r="A176" s="6">
        <v>2032</v>
      </c>
      <c r="B176" s="11" t="s">
        <v>1920</v>
      </c>
    </row>
    <row r="177" spans="1:2">
      <c r="A177" s="6">
        <v>2040</v>
      </c>
      <c r="B177" s="11" t="s">
        <v>1921</v>
      </c>
    </row>
    <row r="178" spans="1:2">
      <c r="A178" s="6">
        <v>2041</v>
      </c>
      <c r="B178" s="11" t="s">
        <v>1902</v>
      </c>
    </row>
    <row r="179" spans="1:2">
      <c r="A179" s="6">
        <v>2042</v>
      </c>
      <c r="B179" s="11" t="s">
        <v>1922</v>
      </c>
    </row>
    <row r="180" spans="1:2">
      <c r="A180" s="6">
        <v>2043</v>
      </c>
      <c r="B180" s="11" t="s">
        <v>1923</v>
      </c>
    </row>
    <row r="181" spans="1:2">
      <c r="A181" s="6">
        <v>2050</v>
      </c>
      <c r="B181" s="11" t="s">
        <v>1924</v>
      </c>
    </row>
    <row r="182" spans="1:2">
      <c r="A182" s="6">
        <v>2051</v>
      </c>
      <c r="B182" s="11" t="s">
        <v>1925</v>
      </c>
    </row>
    <row r="183" spans="1:2">
      <c r="A183" s="6">
        <v>2052</v>
      </c>
      <c r="B183" s="11" t="s">
        <v>1899</v>
      </c>
    </row>
    <row r="184" spans="1:2">
      <c r="A184" s="6">
        <v>2053</v>
      </c>
      <c r="B184" s="11" t="s">
        <v>1926</v>
      </c>
    </row>
    <row r="185" spans="1:2">
      <c r="A185" s="6">
        <v>2054</v>
      </c>
      <c r="B185" s="11" t="s">
        <v>1927</v>
      </c>
    </row>
    <row r="186" spans="1:2">
      <c r="A186" s="6">
        <v>2055</v>
      </c>
      <c r="B186" s="11" t="s">
        <v>1928</v>
      </c>
    </row>
    <row r="187" spans="1:2">
      <c r="A187" s="6">
        <v>2060</v>
      </c>
      <c r="B187" s="11" t="s">
        <v>1929</v>
      </c>
    </row>
    <row r="188" spans="1:2">
      <c r="A188" s="6">
        <v>2061</v>
      </c>
      <c r="B188" s="11" t="s">
        <v>1930</v>
      </c>
    </row>
    <row r="189" spans="1:2">
      <c r="A189" s="6">
        <v>2062</v>
      </c>
      <c r="B189" s="11" t="s">
        <v>1931</v>
      </c>
    </row>
    <row r="190" spans="1:2">
      <c r="A190" s="6">
        <v>2063</v>
      </c>
      <c r="B190" s="11" t="s">
        <v>1932</v>
      </c>
    </row>
    <row r="191" spans="1:2">
      <c r="A191" s="6">
        <v>2064</v>
      </c>
      <c r="B191" s="11" t="s">
        <v>1933</v>
      </c>
    </row>
    <row r="192" spans="1:2">
      <c r="A192" s="6">
        <v>2070</v>
      </c>
      <c r="B192" s="11" t="s">
        <v>1880</v>
      </c>
    </row>
    <row r="193" spans="1:2">
      <c r="A193" s="6">
        <v>2071</v>
      </c>
      <c r="B193" s="11" t="s">
        <v>1934</v>
      </c>
    </row>
    <row r="194" spans="1:2">
      <c r="A194" s="6">
        <v>2072</v>
      </c>
      <c r="B194" s="11" t="s">
        <v>1935</v>
      </c>
    </row>
    <row r="195" spans="1:2">
      <c r="A195" s="6">
        <v>2073</v>
      </c>
      <c r="B195" s="11" t="s">
        <v>1936</v>
      </c>
    </row>
    <row r="196" spans="1:2">
      <c r="A196" s="6">
        <v>2074</v>
      </c>
      <c r="B196" s="11" t="s">
        <v>1937</v>
      </c>
    </row>
    <row r="197" spans="1:2">
      <c r="A197" s="6">
        <v>2080</v>
      </c>
      <c r="B197" s="11" t="s">
        <v>1938</v>
      </c>
    </row>
    <row r="198" spans="1:2">
      <c r="A198" s="6">
        <v>2081</v>
      </c>
      <c r="B198" s="11" t="s">
        <v>1939</v>
      </c>
    </row>
    <row r="199" spans="1:2">
      <c r="A199" s="6">
        <v>2082</v>
      </c>
      <c r="B199" s="11" t="s">
        <v>1940</v>
      </c>
    </row>
    <row r="200" spans="1:2">
      <c r="A200" s="6">
        <v>5000</v>
      </c>
      <c r="B200" s="11" t="s">
        <v>1941</v>
      </c>
    </row>
    <row r="201" spans="1:2">
      <c r="A201" s="6">
        <v>5050</v>
      </c>
      <c r="B201" s="11" t="s">
        <v>1942</v>
      </c>
    </row>
    <row r="202" spans="1:2">
      <c r="A202" s="6">
        <v>5060</v>
      </c>
      <c r="B202" s="11" t="s">
        <v>1943</v>
      </c>
    </row>
    <row r="203" spans="1:2">
      <c r="A203" s="6">
        <v>5070</v>
      </c>
      <c r="B203" s="11" t="s">
        <v>1944</v>
      </c>
    </row>
    <row r="204" spans="1:2">
      <c r="A204" s="6">
        <v>5080</v>
      </c>
      <c r="B204" s="11" t="s">
        <v>1945</v>
      </c>
    </row>
    <row r="205" spans="1:2">
      <c r="A205" s="6">
        <v>5090</v>
      </c>
      <c r="B205" s="11" t="s">
        <v>1946</v>
      </c>
    </row>
    <row r="206" spans="1:2">
      <c r="A206" s="6">
        <v>5100</v>
      </c>
      <c r="B206" s="11" t="s">
        <v>1947</v>
      </c>
    </row>
    <row r="207" spans="1:2">
      <c r="A207" s="6">
        <v>5110</v>
      </c>
      <c r="B207" s="11" t="s">
        <v>1948</v>
      </c>
    </row>
    <row r="208" spans="1:2">
      <c r="A208" s="6">
        <v>5120</v>
      </c>
      <c r="B208" s="11" t="s">
        <v>1949</v>
      </c>
    </row>
    <row r="209" spans="1:2">
      <c r="A209" s="6">
        <v>5130</v>
      </c>
      <c r="B209" s="11" t="s">
        <v>1950</v>
      </c>
    </row>
    <row r="210" spans="1:2">
      <c r="A210" s="6">
        <v>5200</v>
      </c>
      <c r="B210" s="11" t="s">
        <v>1951</v>
      </c>
    </row>
    <row r="211" spans="1:2">
      <c r="A211" s="6">
        <v>5300</v>
      </c>
      <c r="B211" s="11" t="s">
        <v>1952</v>
      </c>
    </row>
    <row r="212" spans="1:2">
      <c r="A212" s="6">
        <v>5400</v>
      </c>
    </row>
    <row r="213" spans="1:2">
      <c r="A213" s="6">
        <v>5500</v>
      </c>
      <c r="B213" s="11" t="s">
        <v>1953</v>
      </c>
    </row>
    <row r="214" spans="1:2">
      <c r="A214" s="6">
        <v>5600</v>
      </c>
      <c r="B214" s="11" t="s">
        <v>1954</v>
      </c>
    </row>
    <row r="215" spans="1:2">
      <c r="A215" s="6">
        <v>9901</v>
      </c>
      <c r="B215" s="11" t="s">
        <v>1955</v>
      </c>
    </row>
    <row r="216" spans="1:2">
      <c r="A216" s="6">
        <v>9902</v>
      </c>
      <c r="B216" s="11" t="s">
        <v>1956</v>
      </c>
    </row>
    <row r="217" spans="1:2">
      <c r="A217" s="6">
        <v>9903</v>
      </c>
      <c r="B217" s="11" t="s">
        <v>1957</v>
      </c>
    </row>
    <row r="218" spans="1:2">
      <c r="A218" s="6">
        <v>9904</v>
      </c>
      <c r="B218" s="11" t="s">
        <v>1958</v>
      </c>
    </row>
    <row r="219" spans="1:2">
      <c r="A219" s="6">
        <v>9905</v>
      </c>
      <c r="B219" s="11" t="s">
        <v>1959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B126"/>
  <sheetViews>
    <sheetView workbookViewId="0">
      <selection activeCell="B2" sqref="B2"/>
    </sheetView>
  </sheetViews>
  <sheetFormatPr defaultColWidth="11.42578125" defaultRowHeight="15"/>
  <cols>
    <col min="1" max="16384" width="11.42578125" style="16"/>
  </cols>
  <sheetData>
    <row r="1" spans="1:2" ht="15.75">
      <c r="A1" s="15" t="s">
        <v>1962</v>
      </c>
      <c r="B1" s="15" t="s">
        <v>1963</v>
      </c>
    </row>
    <row r="2" spans="1:2">
      <c r="A2" s="17">
        <v>501300</v>
      </c>
      <c r="B2" s="16" t="s">
        <v>1964</v>
      </c>
    </row>
    <row r="3" spans="1:2">
      <c r="A3" s="18">
        <v>501600</v>
      </c>
      <c r="B3" s="16" t="s">
        <v>1964</v>
      </c>
    </row>
    <row r="4" spans="1:2">
      <c r="A4" s="18">
        <v>518100</v>
      </c>
      <c r="B4" s="16" t="s">
        <v>1964</v>
      </c>
    </row>
    <row r="5" spans="1:2">
      <c r="A5" s="18">
        <v>501500</v>
      </c>
      <c r="B5" s="16" t="s">
        <v>1965</v>
      </c>
    </row>
    <row r="6" spans="1:2">
      <c r="A6" s="18">
        <v>509600</v>
      </c>
      <c r="B6" s="16" t="s">
        <v>1965</v>
      </c>
    </row>
    <row r="7" spans="1:2">
      <c r="A7" s="18">
        <v>511300</v>
      </c>
      <c r="B7" s="16" t="s">
        <v>1965</v>
      </c>
    </row>
    <row r="8" spans="1:2">
      <c r="A8" s="18">
        <v>512900</v>
      </c>
      <c r="B8" s="16" t="s">
        <v>1965</v>
      </c>
    </row>
    <row r="9" spans="1:2">
      <c r="A9" s="18">
        <v>500800</v>
      </c>
      <c r="B9" s="16" t="s">
        <v>1966</v>
      </c>
    </row>
    <row r="10" spans="1:2">
      <c r="A10" s="18">
        <v>507200</v>
      </c>
      <c r="B10" s="16" t="s">
        <v>1966</v>
      </c>
    </row>
    <row r="11" spans="1:2">
      <c r="A11" s="18">
        <v>509200</v>
      </c>
      <c r="B11" s="16" t="s">
        <v>1966</v>
      </c>
    </row>
    <row r="12" spans="1:2">
      <c r="A12" s="18">
        <v>509500</v>
      </c>
      <c r="B12" s="16" t="s">
        <v>1966</v>
      </c>
    </row>
    <row r="13" spans="1:2">
      <c r="A13" s="18">
        <v>512600</v>
      </c>
      <c r="B13" s="16" t="s">
        <v>1966</v>
      </c>
    </row>
    <row r="14" spans="1:2">
      <c r="A14" s="18">
        <v>512800</v>
      </c>
      <c r="B14" s="16" t="s">
        <v>1966</v>
      </c>
    </row>
    <row r="15" spans="1:2">
      <c r="A15" s="18">
        <v>515000</v>
      </c>
      <c r="B15" s="16" t="s">
        <v>1966</v>
      </c>
    </row>
    <row r="16" spans="1:2">
      <c r="A16" s="18">
        <v>515600</v>
      </c>
      <c r="B16" s="16" t="s">
        <v>1966</v>
      </c>
    </row>
    <row r="17" spans="1:2">
      <c r="A17" s="18">
        <v>517300</v>
      </c>
      <c r="B17" s="16" t="s">
        <v>1966</v>
      </c>
    </row>
    <row r="18" spans="1:2">
      <c r="A18" s="18">
        <v>521100</v>
      </c>
      <c r="B18" s="16" t="s">
        <v>1967</v>
      </c>
    </row>
    <row r="19" spans="1:2">
      <c r="A19" s="18">
        <v>500700</v>
      </c>
      <c r="B19" s="16" t="s">
        <v>1968</v>
      </c>
    </row>
    <row r="20" spans="1:2">
      <c r="A20" s="18">
        <v>508200</v>
      </c>
      <c r="B20" s="16" t="s">
        <v>1968</v>
      </c>
    </row>
    <row r="21" spans="1:2">
      <c r="A21" s="18">
        <v>508600</v>
      </c>
      <c r="B21" s="16" t="s">
        <v>1968</v>
      </c>
    </row>
    <row r="22" spans="1:2">
      <c r="A22" s="18">
        <v>510300</v>
      </c>
      <c r="B22" s="16" t="s">
        <v>1968</v>
      </c>
    </row>
    <row r="23" spans="1:2">
      <c r="A23" s="18">
        <v>511700</v>
      </c>
      <c r="B23" s="16" t="s">
        <v>1968</v>
      </c>
    </row>
    <row r="24" spans="1:2">
      <c r="A24" s="18">
        <v>511800</v>
      </c>
      <c r="B24" s="16" t="s">
        <v>1968</v>
      </c>
    </row>
    <row r="25" spans="1:2">
      <c r="A25" s="18">
        <v>514200</v>
      </c>
      <c r="B25" s="16" t="s">
        <v>1968</v>
      </c>
    </row>
    <row r="26" spans="1:2">
      <c r="A26" s="18">
        <v>515100</v>
      </c>
      <c r="B26" s="16" t="s">
        <v>1968</v>
      </c>
    </row>
    <row r="27" spans="1:2">
      <c r="A27" s="18">
        <v>515500</v>
      </c>
      <c r="B27" s="16" t="s">
        <v>1968</v>
      </c>
    </row>
    <row r="28" spans="1:2">
      <c r="A28" s="18">
        <v>516400</v>
      </c>
      <c r="B28" s="16" t="s">
        <v>1968</v>
      </c>
    </row>
    <row r="29" spans="1:2">
      <c r="A29" s="18">
        <v>500200</v>
      </c>
      <c r="B29" s="16" t="s">
        <v>1969</v>
      </c>
    </row>
    <row r="30" spans="1:2">
      <c r="A30" s="18">
        <v>53200</v>
      </c>
      <c r="B30" s="16" t="s">
        <v>1970</v>
      </c>
    </row>
    <row r="31" spans="1:2">
      <c r="A31" s="18">
        <v>53500</v>
      </c>
      <c r="B31" s="16" t="s">
        <v>1970</v>
      </c>
    </row>
    <row r="32" spans="1:2">
      <c r="A32" s="18">
        <v>53700</v>
      </c>
      <c r="B32" s="16" t="s">
        <v>1970</v>
      </c>
    </row>
    <row r="33" spans="1:2">
      <c r="A33" s="18">
        <v>53900</v>
      </c>
      <c r="B33" s="16" t="s">
        <v>1970</v>
      </c>
    </row>
    <row r="34" spans="1:2">
      <c r="A34" s="18">
        <v>54200</v>
      </c>
      <c r="B34" s="16" t="s">
        <v>1970</v>
      </c>
    </row>
    <row r="35" spans="1:2">
      <c r="A35" s="18">
        <v>54500</v>
      </c>
      <c r="B35" s="16" t="s">
        <v>1970</v>
      </c>
    </row>
    <row r="36" spans="1:2">
      <c r="A36" s="18">
        <v>55400</v>
      </c>
      <c r="B36" s="16" t="s">
        <v>1970</v>
      </c>
    </row>
    <row r="37" spans="1:2">
      <c r="A37" s="18">
        <v>55700</v>
      </c>
      <c r="B37" s="16" t="s">
        <v>1970</v>
      </c>
    </row>
    <row r="38" spans="1:2">
      <c r="A38" s="18">
        <v>55900</v>
      </c>
      <c r="B38" s="16" t="s">
        <v>1970</v>
      </c>
    </row>
    <row r="39" spans="1:2">
      <c r="A39" s="18">
        <v>56400</v>
      </c>
      <c r="B39" s="16" t="s">
        <v>1970</v>
      </c>
    </row>
    <row r="40" spans="1:2">
      <c r="A40" s="18">
        <v>56900</v>
      </c>
      <c r="B40" s="16" t="s">
        <v>1970</v>
      </c>
    </row>
    <row r="41" spans="1:2">
      <c r="A41" s="18">
        <v>57500</v>
      </c>
      <c r="B41" s="16" t="s">
        <v>1970</v>
      </c>
    </row>
    <row r="42" spans="1:2">
      <c r="A42" s="18">
        <v>57600</v>
      </c>
      <c r="B42" s="16" t="s">
        <v>1970</v>
      </c>
    </row>
    <row r="43" spans="1:2">
      <c r="A43" s="18">
        <v>57900</v>
      </c>
      <c r="B43" s="16" t="s">
        <v>1970</v>
      </c>
    </row>
    <row r="44" spans="1:2">
      <c r="A44" s="18">
        <v>516300</v>
      </c>
      <c r="B44" s="16" t="s">
        <v>1970</v>
      </c>
    </row>
    <row r="45" spans="1:2">
      <c r="A45" s="18">
        <v>50100</v>
      </c>
      <c r="B45" s="16" t="s">
        <v>1971</v>
      </c>
    </row>
    <row r="46" spans="1:2">
      <c r="A46" s="18">
        <v>50200</v>
      </c>
      <c r="B46" s="16" t="s">
        <v>1971</v>
      </c>
    </row>
    <row r="47" spans="1:2">
      <c r="A47" s="18">
        <v>50300</v>
      </c>
      <c r="B47" s="16" t="s">
        <v>1971</v>
      </c>
    </row>
    <row r="48" spans="1:2">
      <c r="A48" s="18">
        <v>50500</v>
      </c>
      <c r="B48" s="16" t="s">
        <v>1971</v>
      </c>
    </row>
    <row r="49" spans="1:2">
      <c r="A49" s="18">
        <v>50600</v>
      </c>
      <c r="B49" s="16" t="s">
        <v>1971</v>
      </c>
    </row>
    <row r="50" spans="1:2">
      <c r="A50" s="18">
        <v>50800</v>
      </c>
      <c r="B50" s="16" t="s">
        <v>1971</v>
      </c>
    </row>
    <row r="51" spans="1:2">
      <c r="A51" s="18">
        <v>51200</v>
      </c>
      <c r="B51" s="16" t="s">
        <v>1971</v>
      </c>
    </row>
    <row r="52" spans="1:2">
      <c r="A52" s="18">
        <v>51600</v>
      </c>
      <c r="B52" s="16" t="s">
        <v>1971</v>
      </c>
    </row>
    <row r="53" spans="1:2">
      <c r="A53" s="18">
        <v>51800</v>
      </c>
      <c r="B53" s="16" t="s">
        <v>1971</v>
      </c>
    </row>
    <row r="54" spans="1:2">
      <c r="A54" s="18">
        <v>52100</v>
      </c>
      <c r="B54" s="16" t="s">
        <v>1971</v>
      </c>
    </row>
    <row r="55" spans="1:2">
      <c r="A55" s="18">
        <v>52400</v>
      </c>
      <c r="B55" s="16" t="s">
        <v>1971</v>
      </c>
    </row>
    <row r="56" spans="1:2">
      <c r="A56" s="18">
        <v>513600</v>
      </c>
      <c r="B56" s="16" t="s">
        <v>1971</v>
      </c>
    </row>
    <row r="57" spans="1:2">
      <c r="A57" s="18">
        <v>53400</v>
      </c>
      <c r="B57" s="16" t="s">
        <v>1972</v>
      </c>
    </row>
    <row r="58" spans="1:2">
      <c r="A58" s="18">
        <v>54400</v>
      </c>
      <c r="B58" s="16" t="s">
        <v>1972</v>
      </c>
    </row>
    <row r="59" spans="1:2">
      <c r="A59" s="18">
        <v>54600</v>
      </c>
      <c r="B59" s="16" t="s">
        <v>1972</v>
      </c>
    </row>
    <row r="60" spans="1:2">
      <c r="A60" s="18">
        <v>54700</v>
      </c>
      <c r="B60" s="16" t="s">
        <v>1972</v>
      </c>
    </row>
    <row r="61" spans="1:2">
      <c r="A61" s="18">
        <v>54800</v>
      </c>
      <c r="B61" s="16" t="s">
        <v>1972</v>
      </c>
    </row>
    <row r="62" spans="1:2">
      <c r="A62" s="18">
        <v>55500</v>
      </c>
      <c r="B62" s="16" t="s">
        <v>1972</v>
      </c>
    </row>
    <row r="63" spans="1:2">
      <c r="A63" s="18">
        <v>55600</v>
      </c>
      <c r="B63" s="16" t="s">
        <v>1972</v>
      </c>
    </row>
    <row r="64" spans="1:2">
      <c r="A64" s="18">
        <v>55800</v>
      </c>
      <c r="B64" s="16" t="s">
        <v>1972</v>
      </c>
    </row>
    <row r="65" spans="1:2">
      <c r="A65" s="18">
        <v>56100</v>
      </c>
      <c r="B65" s="16" t="s">
        <v>1972</v>
      </c>
    </row>
    <row r="66" spans="1:2">
      <c r="A66" s="18">
        <v>56600</v>
      </c>
      <c r="B66" s="16" t="s">
        <v>1972</v>
      </c>
    </row>
    <row r="67" spans="1:2">
      <c r="A67" s="18">
        <v>56700</v>
      </c>
      <c r="B67" s="16" t="s">
        <v>1972</v>
      </c>
    </row>
    <row r="68" spans="1:2">
      <c r="A68" s="18">
        <v>58900</v>
      </c>
      <c r="B68" s="16" t="s">
        <v>1972</v>
      </c>
    </row>
    <row r="69" spans="1:2">
      <c r="A69" s="18">
        <v>514700</v>
      </c>
      <c r="B69" s="16" t="s">
        <v>1972</v>
      </c>
    </row>
    <row r="70" spans="1:2">
      <c r="A70" s="18">
        <v>58000</v>
      </c>
      <c r="B70" s="16" t="s">
        <v>1973</v>
      </c>
    </row>
    <row r="71" spans="1:2">
      <c r="A71" s="18">
        <v>58100</v>
      </c>
      <c r="B71" s="16" t="s">
        <v>1973</v>
      </c>
    </row>
    <row r="72" spans="1:2">
      <c r="A72" s="18">
        <v>58200</v>
      </c>
      <c r="B72" s="16" t="s">
        <v>1973</v>
      </c>
    </row>
    <row r="73" spans="1:2">
      <c r="A73" s="18">
        <v>58300</v>
      </c>
      <c r="B73" s="16" t="s">
        <v>1973</v>
      </c>
    </row>
    <row r="74" spans="1:2">
      <c r="A74" s="18">
        <v>58400</v>
      </c>
      <c r="B74" s="16" t="s">
        <v>1973</v>
      </c>
    </row>
    <row r="75" spans="1:2">
      <c r="A75" s="18">
        <v>58500</v>
      </c>
      <c r="B75" s="16" t="s">
        <v>1973</v>
      </c>
    </row>
    <row r="76" spans="1:2">
      <c r="A76" s="18">
        <v>58600</v>
      </c>
      <c r="B76" s="16" t="s">
        <v>1973</v>
      </c>
    </row>
    <row r="77" spans="1:2">
      <c r="A77" s="18">
        <v>58700</v>
      </c>
      <c r="B77" s="16" t="s">
        <v>1973</v>
      </c>
    </row>
    <row r="78" spans="1:2">
      <c r="A78" s="18">
        <v>516100</v>
      </c>
      <c r="B78" s="16" t="s">
        <v>1973</v>
      </c>
    </row>
    <row r="79" spans="1:2">
      <c r="A79" s="18">
        <v>52500</v>
      </c>
      <c r="B79" s="16" t="s">
        <v>1974</v>
      </c>
    </row>
    <row r="80" spans="1:2">
      <c r="A80" s="18">
        <v>53100</v>
      </c>
      <c r="B80" s="16" t="s">
        <v>1974</v>
      </c>
    </row>
    <row r="81" spans="1:2">
      <c r="A81" s="18">
        <v>54300</v>
      </c>
      <c r="B81" s="16" t="s">
        <v>1974</v>
      </c>
    </row>
    <row r="82" spans="1:2">
      <c r="A82" s="18">
        <v>55000</v>
      </c>
      <c r="B82" s="16" t="s">
        <v>1974</v>
      </c>
    </row>
    <row r="83" spans="1:2">
      <c r="A83" s="18">
        <v>55100</v>
      </c>
      <c r="B83" s="16" t="s">
        <v>1974</v>
      </c>
    </row>
    <row r="84" spans="1:2">
      <c r="A84" s="18">
        <v>55300</v>
      </c>
      <c r="B84" s="16" t="s">
        <v>1974</v>
      </c>
    </row>
    <row r="85" spans="1:2">
      <c r="A85" s="18">
        <v>56000</v>
      </c>
      <c r="B85" s="16" t="s">
        <v>1974</v>
      </c>
    </row>
    <row r="86" spans="1:2">
      <c r="A86" s="18">
        <v>56800</v>
      </c>
      <c r="B86" s="16" t="s">
        <v>1974</v>
      </c>
    </row>
    <row r="87" spans="1:2">
      <c r="A87" s="18">
        <v>57300</v>
      </c>
      <c r="B87" s="16" t="s">
        <v>1974</v>
      </c>
    </row>
    <row r="88" spans="1:2">
      <c r="A88" s="18">
        <v>57400</v>
      </c>
      <c r="B88" s="16" t="s">
        <v>1974</v>
      </c>
    </row>
    <row r="89" spans="1:2">
      <c r="A89" s="18">
        <v>57700</v>
      </c>
      <c r="B89" s="16" t="s">
        <v>1974</v>
      </c>
    </row>
    <row r="90" spans="1:2">
      <c r="A90" s="18">
        <v>58800</v>
      </c>
      <c r="B90" s="16" t="s">
        <v>1974</v>
      </c>
    </row>
    <row r="91" spans="1:2">
      <c r="A91" s="18">
        <v>514800</v>
      </c>
      <c r="B91" s="16" t="s">
        <v>1974</v>
      </c>
    </row>
    <row r="92" spans="1:2">
      <c r="A92" s="18">
        <v>52700</v>
      </c>
      <c r="B92" s="16" t="s">
        <v>1975</v>
      </c>
    </row>
    <row r="93" spans="1:2">
      <c r="A93" s="18">
        <v>52800</v>
      </c>
      <c r="B93" s="16" t="s">
        <v>1975</v>
      </c>
    </row>
    <row r="94" spans="1:2">
      <c r="A94" s="18">
        <v>52900</v>
      </c>
      <c r="B94" s="16" t="s">
        <v>1975</v>
      </c>
    </row>
    <row r="95" spans="1:2">
      <c r="A95" s="18">
        <v>53000</v>
      </c>
      <c r="B95" s="16" t="s">
        <v>1975</v>
      </c>
    </row>
    <row r="96" spans="1:2">
      <c r="A96" s="18">
        <v>53600</v>
      </c>
      <c r="B96" s="16" t="s">
        <v>1975</v>
      </c>
    </row>
    <row r="97" spans="1:2">
      <c r="A97" s="18">
        <v>53800</v>
      </c>
      <c r="B97" s="16" t="s">
        <v>1975</v>
      </c>
    </row>
    <row r="98" spans="1:2">
      <c r="A98" s="18">
        <v>54000</v>
      </c>
      <c r="B98" s="16" t="s">
        <v>1975</v>
      </c>
    </row>
    <row r="99" spans="1:2">
      <c r="A99" s="18">
        <v>54100</v>
      </c>
      <c r="B99" s="16" t="s">
        <v>1975</v>
      </c>
    </row>
    <row r="100" spans="1:2">
      <c r="A100" s="18">
        <v>54900</v>
      </c>
      <c r="B100" s="16" t="s">
        <v>1975</v>
      </c>
    </row>
    <row r="101" spans="1:2">
      <c r="A101" s="18">
        <v>55200</v>
      </c>
      <c r="B101" s="16" t="s">
        <v>1975</v>
      </c>
    </row>
    <row r="102" spans="1:2">
      <c r="A102" s="18">
        <v>56300</v>
      </c>
      <c r="B102" s="16" t="s">
        <v>1975</v>
      </c>
    </row>
    <row r="103" spans="1:2">
      <c r="A103" s="18">
        <v>56500</v>
      </c>
      <c r="B103" s="16" t="s">
        <v>1975</v>
      </c>
    </row>
    <row r="104" spans="1:2">
      <c r="A104" s="18">
        <v>57200</v>
      </c>
      <c r="B104" s="16" t="s">
        <v>1975</v>
      </c>
    </row>
    <row r="105" spans="1:2">
      <c r="A105" s="18">
        <v>514900</v>
      </c>
      <c r="B105" s="16" t="s">
        <v>1975</v>
      </c>
    </row>
    <row r="106" spans="1:2">
      <c r="A106" s="18">
        <v>50700</v>
      </c>
      <c r="B106" s="16" t="s">
        <v>1976</v>
      </c>
    </row>
    <row r="107" spans="1:2">
      <c r="A107" s="18">
        <v>50900</v>
      </c>
      <c r="B107" s="16" t="s">
        <v>1976</v>
      </c>
    </row>
    <row r="108" spans="1:2">
      <c r="A108" s="18">
        <v>51000</v>
      </c>
      <c r="B108" s="16" t="s">
        <v>1976</v>
      </c>
    </row>
    <row r="109" spans="1:2">
      <c r="A109" s="18">
        <v>51100</v>
      </c>
      <c r="B109" s="16" t="s">
        <v>1976</v>
      </c>
    </row>
    <row r="110" spans="1:2">
      <c r="A110" s="18">
        <v>51300</v>
      </c>
      <c r="B110" s="16" t="s">
        <v>1976</v>
      </c>
    </row>
    <row r="111" spans="1:2">
      <c r="A111" s="18">
        <v>51400</v>
      </c>
      <c r="B111" s="16" t="s">
        <v>1976</v>
      </c>
    </row>
    <row r="112" spans="1:2">
      <c r="A112" s="18">
        <v>51500</v>
      </c>
      <c r="B112" s="16" t="s">
        <v>1976</v>
      </c>
    </row>
    <row r="113" spans="1:2">
      <c r="A113" s="18">
        <v>51900</v>
      </c>
      <c r="B113" s="16" t="s">
        <v>1976</v>
      </c>
    </row>
    <row r="114" spans="1:2">
      <c r="A114" s="18">
        <v>52300</v>
      </c>
      <c r="B114" s="16" t="s">
        <v>1976</v>
      </c>
    </row>
    <row r="115" spans="1:2">
      <c r="A115" s="18">
        <v>513700</v>
      </c>
      <c r="B115" s="16" t="s">
        <v>1976</v>
      </c>
    </row>
    <row r="116" spans="1:2">
      <c r="A116" s="18">
        <v>506300</v>
      </c>
      <c r="B116" s="16" t="s">
        <v>1977</v>
      </c>
    </row>
    <row r="117" spans="1:2">
      <c r="A117" s="18">
        <v>510500</v>
      </c>
      <c r="B117" s="16" t="s">
        <v>1977</v>
      </c>
    </row>
    <row r="118" spans="1:2">
      <c r="A118" s="18">
        <v>511400</v>
      </c>
      <c r="B118" s="16" t="s">
        <v>1977</v>
      </c>
    </row>
    <row r="119" spans="1:2">
      <c r="A119" s="18">
        <v>511600</v>
      </c>
      <c r="B119" s="16" t="s">
        <v>1977</v>
      </c>
    </row>
    <row r="120" spans="1:2">
      <c r="A120" s="18">
        <v>513800</v>
      </c>
      <c r="B120" s="16" t="s">
        <v>1977</v>
      </c>
    </row>
    <row r="121" spans="1:2">
      <c r="A121" s="18">
        <v>515200</v>
      </c>
      <c r="B121" s="16" t="s">
        <v>1977</v>
      </c>
    </row>
    <row r="122" spans="1:2">
      <c r="A122" s="18">
        <v>516200</v>
      </c>
      <c r="B122" s="16" t="s">
        <v>1977</v>
      </c>
    </row>
    <row r="123" spans="1:2">
      <c r="A123" s="18">
        <v>518000</v>
      </c>
      <c r="B123" s="16" t="s">
        <v>1977</v>
      </c>
    </row>
    <row r="124" spans="1:2">
      <c r="A124" s="18">
        <v>514500</v>
      </c>
      <c r="B124" s="16" t="s">
        <v>1978</v>
      </c>
    </row>
    <row r="125" spans="1:2">
      <c r="A125" s="18">
        <v>507600</v>
      </c>
      <c r="B125" s="16" t="s">
        <v>1978</v>
      </c>
    </row>
    <row r="126" spans="1:2">
      <c r="A126" s="18">
        <v>505200</v>
      </c>
      <c r="B126" s="16" t="s">
        <v>1978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bd</vt:lpstr>
      <vt:lpstr>ce</vt:lpstr>
      <vt:lpstr>cl</vt:lpstr>
      <vt:lpstr>atoa</vt:lpstr>
      <vt:lpstr>btob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Carim</cp:lastModifiedBy>
  <dcterms:created xsi:type="dcterms:W3CDTF">2019-05-03T06:33:03Z</dcterms:created>
  <dcterms:modified xsi:type="dcterms:W3CDTF">2019-05-19T16:33:36Z</dcterms:modified>
</cp:coreProperties>
</file>