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200" windowHeight="11295" activeTab="1"/>
  </bookViews>
  <sheets>
    <sheet name="Janvier (2)" sheetId="2" r:id="rId1"/>
    <sheet name="Listes" sheetId="3" r:id="rId2"/>
  </sheets>
  <functionGroups/>
  <externalReferences>
    <externalReference r:id="rId3"/>
  </externalReferences>
  <definedNames>
    <definedName name="Agent">OFFSET('[1]Ne pas toucher'!$E$135,,,COUNTIF('[1]Ne pas toucher'!$E$135:$M$229,"&lt;&gt;#NOMBRE!"))</definedName>
    <definedName name="Années">'[1]Ne pas toucher'!$O$4</definedName>
    <definedName name="Astreinte">'[1]Ne pas toucher'!$E$71:$E$76</definedName>
    <definedName name="champ">'[1]Ne pas toucher'!$L$5:$L$204</definedName>
    <definedName name="champ1">'[1]HORAIRE SITES'!$H$24:$H$104</definedName>
    <definedName name="ListeComp">OFFSET('[1]Ne pas toucher'!$M$5,,,COUNTIF('[1]Ne pas toucher'!$M$5:$M$79,"&lt;&gt;#NOMBRE!"))</definedName>
    <definedName name="Listesite">'[1]Ne pas toucher'!$K$129:$K$140</definedName>
    <definedName name="periode">OFFSET('[1]HORAIRE SITES'!$J$24,,,COUNTIF('[1]HORAIRE SITES'!$J$24:$J$104,"&lt;&gt;#NOMBRE!"))</definedName>
    <definedName name="Pers">'[1]Ne pas toucher'!$D$135:$D$229</definedName>
    <definedName name="_xlnm.Print_Area" localSheetId="0">'Janvier (2)'!$A$6:$AF$14</definedName>
    <definedName name="_xlnm.Print_Titles" localSheetId="0">'Janvier (2)'!$6:$9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3"/>
  <c r="B3" s="1"/>
  <c r="B4" s="1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F1"/>
  <c r="E1" i="2" l="1"/>
  <c r="B6"/>
  <c r="B7" s="1"/>
  <c r="AK12"/>
  <c r="AL12"/>
  <c r="AM12"/>
  <c r="AN12"/>
  <c r="AT12"/>
  <c r="AU12"/>
  <c r="AV12"/>
  <c r="AK13"/>
  <c r="AL13"/>
  <c r="AM13"/>
  <c r="AN13"/>
  <c r="AT13"/>
  <c r="AU13"/>
  <c r="AV13"/>
  <c r="AK14"/>
  <c r="AL14"/>
  <c r="AM14"/>
  <c r="AN14"/>
  <c r="AT14"/>
  <c r="AU14"/>
  <c r="AV14"/>
  <c r="AG13" l="1"/>
  <c r="AG14"/>
  <c r="AG12"/>
  <c r="B8"/>
  <c r="B9" s="1"/>
  <c r="C7"/>
  <c r="D7" l="1"/>
  <c r="C8"/>
  <c r="C9" s="1"/>
  <c r="E7" l="1"/>
  <c r="D8"/>
  <c r="D9" s="1"/>
  <c r="E8" l="1"/>
  <c r="E9" s="1"/>
  <c r="F7"/>
  <c r="F8" l="1"/>
  <c r="F9" s="1"/>
  <c r="G7"/>
  <c r="H7" l="1"/>
  <c r="G8"/>
  <c r="G9" s="1"/>
  <c r="I7" l="1"/>
  <c r="H8"/>
  <c r="H9" s="1"/>
  <c r="I8" l="1"/>
  <c r="I9" s="1"/>
  <c r="J7"/>
  <c r="J8" l="1"/>
  <c r="J9" s="1"/>
  <c r="K7"/>
  <c r="L7" l="1"/>
  <c r="K8"/>
  <c r="K9" s="1"/>
  <c r="M7" l="1"/>
  <c r="L8"/>
  <c r="L9" s="1"/>
  <c r="M8" l="1"/>
  <c r="M9" s="1"/>
  <c r="N7"/>
  <c r="N8" l="1"/>
  <c r="N9" s="1"/>
  <c r="O7"/>
  <c r="P7" l="1"/>
  <c r="O8"/>
  <c r="O9" s="1"/>
  <c r="Q7" l="1"/>
  <c r="P8"/>
  <c r="P9" s="1"/>
  <c r="Q8" l="1"/>
  <c r="Q9" s="1"/>
  <c r="R7"/>
  <c r="R8" l="1"/>
  <c r="R9" s="1"/>
  <c r="S7"/>
  <c r="T7" l="1"/>
  <c r="S8"/>
  <c r="S9" s="1"/>
  <c r="U7" l="1"/>
  <c r="T8"/>
  <c r="T9" s="1"/>
  <c r="U8" l="1"/>
  <c r="U9" s="1"/>
  <c r="V7"/>
  <c r="V8" l="1"/>
  <c r="V9" s="1"/>
  <c r="W7"/>
  <c r="X7" l="1"/>
  <c r="W8"/>
  <c r="W9" s="1"/>
  <c r="Y7" l="1"/>
  <c r="X8"/>
  <c r="X9" s="1"/>
  <c r="Y8" l="1"/>
  <c r="Y9" s="1"/>
  <c r="Z7"/>
  <c r="Z8" l="1"/>
  <c r="Z9" s="1"/>
  <c r="AA7"/>
  <c r="AB7" l="1"/>
  <c r="AA8"/>
  <c r="AA9" s="1"/>
  <c r="AC7" l="1"/>
  <c r="AB8"/>
  <c r="AB9" s="1"/>
  <c r="AC8" l="1"/>
  <c r="AC9" s="1"/>
  <c r="AD7"/>
  <c r="AD8" l="1"/>
  <c r="AD9" s="1"/>
  <c r="AE7"/>
  <c r="AF7" l="1"/>
  <c r="AE8"/>
  <c r="AE9" s="1"/>
  <c r="AF8" l="1"/>
  <c r="AF9" s="1"/>
</calcChain>
</file>

<file path=xl/sharedStrings.xml><?xml version="1.0" encoding="utf-8"?>
<sst xmlns="http://schemas.openxmlformats.org/spreadsheetml/2006/main" count="82" uniqueCount="27">
  <si>
    <t>AT</t>
  </si>
  <si>
    <t>AM</t>
  </si>
  <si>
    <t>VAL I 20h00 04h45</t>
  </si>
  <si>
    <t>VJ2 07h00 19h00</t>
  </si>
  <si>
    <t>SSIAP2</t>
  </si>
  <si>
    <t>Astreinte Niveau 2</t>
  </si>
  <si>
    <t>Astreinte Niveau 1</t>
  </si>
  <si>
    <t>CP ex</t>
  </si>
  <si>
    <t>for</t>
  </si>
  <si>
    <t>Heures non planifiées</t>
  </si>
  <si>
    <t>Total Heures</t>
  </si>
  <si>
    <t>KARGOL</t>
  </si>
  <si>
    <t>MODE EDITION</t>
  </si>
  <si>
    <t>HORAIRE</t>
  </si>
  <si>
    <t>MOIS</t>
  </si>
  <si>
    <t>Tous</t>
  </si>
  <si>
    <t>AFFICHER</t>
  </si>
  <si>
    <t xml:space="preserve"> </t>
  </si>
  <si>
    <t>VTJ2 08h00 20h00</t>
  </si>
  <si>
    <t>VTJ1 08h00 20h00</t>
  </si>
  <si>
    <t>Samedis</t>
  </si>
  <si>
    <t>Déjà Pris</t>
  </si>
  <si>
    <t>Prochain Samedi Disponible</t>
  </si>
  <si>
    <t>X</t>
  </si>
  <si>
    <t xml:space="preserve">Il suffit de modifier les X pour avoir </t>
  </si>
  <si>
    <t>en fonction de la Date en A1 …</t>
  </si>
  <si>
    <t>le prochain Samedi Disponible en F1</t>
  </si>
</sst>
</file>

<file path=xl/styles.xml><?xml version="1.0" encoding="utf-8"?>
<styleSheet xmlns="http://schemas.openxmlformats.org/spreadsheetml/2006/main">
  <numFmts count="2">
    <numFmt numFmtId="164" formatCode="d"/>
    <numFmt numFmtId="165" formatCode="mmmm\-yyyy"/>
  </numFmts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48"/>
      <name val="Arial"/>
      <family val="2"/>
    </font>
    <font>
      <b/>
      <sz val="10"/>
      <color indexed="12"/>
      <name val="Franklin Gothic Demi"/>
      <family val="2"/>
    </font>
    <font>
      <b/>
      <sz val="10"/>
      <name val="Franklin Gothic Demi"/>
      <family val="2"/>
    </font>
    <font>
      <b/>
      <sz val="24"/>
      <color indexed="12"/>
      <name val="Franklin Gothic Demi"/>
      <family val="2"/>
    </font>
    <font>
      <b/>
      <sz val="10"/>
      <name val="Arial"/>
      <family val="2"/>
    </font>
    <font>
      <sz val="24"/>
      <color theme="0"/>
      <name val="Arial"/>
      <family val="2"/>
    </font>
    <font>
      <sz val="12"/>
      <color indexed="9"/>
      <name val="Bazooka"/>
    </font>
    <font>
      <sz val="12"/>
      <name val="Bazooka"/>
    </font>
    <font>
      <b/>
      <sz val="11"/>
      <color rgb="FFFF0000"/>
      <name val="Arial"/>
      <family val="2"/>
    </font>
    <font>
      <sz val="8"/>
      <color rgb="FF000000"/>
      <name val="Segoe UI"/>
      <family val="2"/>
    </font>
    <font>
      <b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1" fillId="0" borderId="16" xfId="1" applyNumberFormat="1" applyFill="1" applyBorder="1"/>
    <xf numFmtId="0" fontId="2" fillId="0" borderId="17" xfId="1" applyFont="1" applyFill="1" applyBorder="1" applyAlignment="1" applyProtection="1">
      <alignment horizontal="center" vertical="center" wrapText="1"/>
      <protection locked="0"/>
    </xf>
    <xf numFmtId="0" fontId="2" fillId="0" borderId="18" xfId="1" applyFont="1" applyFill="1" applyBorder="1" applyAlignment="1" applyProtection="1">
      <alignment horizontal="center" vertical="center" wrapText="1"/>
      <protection locked="0"/>
    </xf>
    <xf numFmtId="0" fontId="2" fillId="0" borderId="1" xfId="1" applyFont="1" applyFill="1" applyBorder="1" applyAlignment="1" applyProtection="1">
      <alignment horizontal="center" vertical="center" wrapText="1"/>
      <protection locked="0"/>
    </xf>
    <xf numFmtId="0" fontId="4" fillId="0" borderId="8" xfId="1" applyFont="1" applyFill="1" applyBorder="1" applyAlignment="1">
      <alignment horizontal="center" vertical="center" wrapText="1"/>
    </xf>
    <xf numFmtId="0" fontId="1" fillId="0" borderId="14" xfId="1" applyNumberFormat="1" applyFill="1" applyBorder="1" applyProtection="1">
      <protection locked="0"/>
    </xf>
    <xf numFmtId="0" fontId="1" fillId="0" borderId="15" xfId="1" applyNumberFormat="1" applyFill="1" applyBorder="1" applyProtection="1">
      <protection locked="0"/>
    </xf>
    <xf numFmtId="0" fontId="1" fillId="0" borderId="0" xfId="1" applyFont="1" applyAlignment="1">
      <alignment horizontal="center"/>
    </xf>
    <xf numFmtId="0" fontId="4" fillId="0" borderId="11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2" fillId="0" borderId="19" xfId="1" applyFont="1" applyFill="1" applyBorder="1" applyAlignment="1" applyProtection="1">
      <alignment horizontal="center" vertical="center" wrapText="1"/>
      <protection hidden="1"/>
    </xf>
    <xf numFmtId="0" fontId="2" fillId="0" borderId="20" xfId="1" applyFont="1" applyFill="1" applyBorder="1" applyAlignment="1" applyProtection="1">
      <alignment horizontal="center" vertical="center" wrapText="1"/>
      <protection hidden="1"/>
    </xf>
    <xf numFmtId="0" fontId="2" fillId="0" borderId="21" xfId="1" applyFont="1" applyFill="1" applyBorder="1" applyAlignment="1" applyProtection="1">
      <alignment horizontal="center" vertical="center" wrapText="1"/>
      <protection hidden="1"/>
    </xf>
    <xf numFmtId="0" fontId="3" fillId="0" borderId="10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 wrapText="1"/>
    </xf>
    <xf numFmtId="0" fontId="6" fillId="0" borderId="22" xfId="1" applyFont="1" applyFill="1" applyBorder="1" applyAlignment="1" applyProtection="1">
      <alignment horizontal="center" vertical="center"/>
      <protection hidden="1"/>
    </xf>
    <xf numFmtId="0" fontId="6" fillId="0" borderId="23" xfId="1" applyFont="1" applyFill="1" applyBorder="1" applyAlignment="1" applyProtection="1">
      <alignment horizontal="center" vertical="center"/>
      <protection hidden="1"/>
    </xf>
    <xf numFmtId="0" fontId="6" fillId="0" borderId="24" xfId="1" applyFont="1" applyFill="1" applyBorder="1" applyAlignment="1" applyProtection="1">
      <alignment horizontal="center" vertical="center"/>
      <protection hidden="1"/>
    </xf>
    <xf numFmtId="0" fontId="1" fillId="0" borderId="0" xfId="1" applyFill="1"/>
    <xf numFmtId="0" fontId="7" fillId="0" borderId="25" xfId="1" applyFont="1" applyFill="1" applyBorder="1" applyAlignment="1" applyProtection="1">
      <alignment vertical="center"/>
      <protection hidden="1"/>
    </xf>
    <xf numFmtId="0" fontId="7" fillId="0" borderId="2" xfId="1" applyFont="1" applyFill="1" applyBorder="1" applyAlignment="1" applyProtection="1">
      <alignment vertical="center"/>
      <protection hidden="1"/>
    </xf>
    <xf numFmtId="0" fontId="7" fillId="0" borderId="26" xfId="1" applyFont="1" applyFill="1" applyBorder="1" applyAlignment="1" applyProtection="1">
      <alignment vertical="center"/>
      <protection hidden="1"/>
    </xf>
    <xf numFmtId="164" fontId="1" fillId="0" borderId="0" xfId="1" applyNumberFormat="1" applyAlignment="1">
      <alignment horizontal="center"/>
    </xf>
    <xf numFmtId="164" fontId="1" fillId="0" borderId="0" xfId="1" applyNumberFormat="1" applyFill="1" applyAlignment="1">
      <alignment horizontal="center"/>
    </xf>
    <xf numFmtId="164" fontId="6" fillId="0" borderId="27" xfId="1" applyNumberFormat="1" applyFont="1" applyFill="1" applyBorder="1" applyAlignment="1" applyProtection="1">
      <alignment horizontal="center" vertical="center"/>
      <protection hidden="1"/>
    </xf>
    <xf numFmtId="164" fontId="6" fillId="0" borderId="28" xfId="1" applyNumberFormat="1" applyFont="1" applyFill="1" applyBorder="1" applyAlignment="1" applyProtection="1">
      <alignment horizontal="center" vertical="center"/>
      <protection hidden="1"/>
    </xf>
    <xf numFmtId="164" fontId="6" fillId="0" borderId="29" xfId="1" applyNumberFormat="1" applyFont="1" applyFill="1" applyBorder="1" applyAlignment="1" applyProtection="1">
      <alignment horizontal="center" vertical="center"/>
      <protection hidden="1"/>
    </xf>
    <xf numFmtId="0" fontId="10" fillId="0" borderId="3" xfId="1" applyFont="1" applyFill="1" applyBorder="1" applyAlignment="1">
      <alignment vertical="center"/>
    </xf>
    <xf numFmtId="0" fontId="12" fillId="0" borderId="0" xfId="1" applyFont="1" applyFill="1" applyAlignment="1">
      <alignment vertical="center"/>
    </xf>
    <xf numFmtId="165" fontId="8" fillId="0" borderId="9" xfId="1" applyNumberFormat="1" applyFont="1" applyFill="1" applyBorder="1" applyAlignment="1">
      <alignment horizontal="center" vertical="center"/>
    </xf>
    <xf numFmtId="165" fontId="8" fillId="0" borderId="13" xfId="1" applyNumberFormat="1" applyFont="1" applyFill="1" applyBorder="1" applyAlignment="1">
      <alignment horizontal="center" vertical="center"/>
    </xf>
    <xf numFmtId="165" fontId="8" fillId="0" borderId="12" xfId="1" applyNumberFormat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 textRotation="180" shrinkToFit="1"/>
    </xf>
    <xf numFmtId="0" fontId="5" fillId="2" borderId="6" xfId="1" applyFont="1" applyFill="1" applyBorder="1" applyAlignment="1">
      <alignment horizontal="center" vertical="center" textRotation="180" shrinkToFit="1"/>
    </xf>
    <xf numFmtId="0" fontId="5" fillId="2" borderId="4" xfId="1" applyFont="1" applyFill="1" applyBorder="1" applyAlignment="1">
      <alignment horizontal="center" vertical="center" textRotation="180" shrinkToFit="1"/>
    </xf>
    <xf numFmtId="0" fontId="5" fillId="2" borderId="0" xfId="1" applyFont="1" applyFill="1" applyBorder="1" applyAlignment="1">
      <alignment horizontal="center" vertical="center" textRotation="180" shrinkToFit="1"/>
    </xf>
    <xf numFmtId="0" fontId="12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11" fillId="3" borderId="0" xfId="1" applyFont="1" applyFill="1" applyAlignment="1">
      <alignment horizontal="center" vertical="center"/>
    </xf>
    <xf numFmtId="0" fontId="9" fillId="0" borderId="9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14" fontId="0" fillId="0" borderId="0" xfId="0" applyNumberFormat="1"/>
    <xf numFmtId="0" fontId="15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15" fillId="4" borderId="0" xfId="0" applyNumberFormat="1" applyFont="1" applyFill="1" applyAlignment="1">
      <alignment horizontal="center"/>
    </xf>
    <xf numFmtId="0" fontId="16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186"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0000"/>
      </font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fmlaLink="$K$1" lockText="1" noThreeD="1"/>
</file>

<file path=xl/ctrlProps/ctrlProp3.xml><?xml version="1.0" encoding="utf-8"?>
<formControlPr xmlns="http://schemas.microsoft.com/office/spreadsheetml/2009/9/main" objectType="CheckBox" fmlaLink="$L$1" lockText="1" noThreeD="1"/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0248900" y="809625"/>
    <xdr:ext cx="624906" cy="400050"/>
    <xdr:sp macro="[0]!PDF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900-000045000000}"/>
            </a:ext>
          </a:extLst>
        </xdr:cNvPr>
        <xdr:cNvSpPr/>
      </xdr:nvSpPr>
      <xdr:spPr bwMode="auto">
        <a:xfrm>
          <a:off x="10248900" y="809625"/>
          <a:ext cx="624906" cy="400050"/>
        </a:xfrm>
        <a:prstGeom prst="rect">
          <a:avLst/>
        </a:prstGeom>
        <a:solidFill>
          <a:schemeClr val="bg1">
            <a:lumMod val="75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 baseline="0"/>
            <a:t>PDF</a:t>
          </a:r>
          <a:endParaRPr lang="fr-FR" sz="1800" b="1"/>
        </a:p>
      </xdr:txBody>
    </xdr:sp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31</xdr:row>
      <xdr:rowOff>19050</xdr:rowOff>
    </xdr:from>
    <xdr:to>
      <xdr:col>3</xdr:col>
      <xdr:colOff>876300</xdr:colOff>
      <xdr:row>31</xdr:row>
      <xdr:rowOff>161925</xdr:rowOff>
    </xdr:to>
    <xdr:sp macro="" textlink="">
      <xdr:nvSpPr>
        <xdr:cNvPr id="2" name="Left Arrow 1"/>
        <xdr:cNvSpPr/>
      </xdr:nvSpPr>
      <xdr:spPr>
        <a:xfrm>
          <a:off x="1990725" y="5934075"/>
          <a:ext cx="828675" cy="1428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ivate\Dossier%20Club\Tarentaise%202019-2020%20Pr&#233;visionnel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MMAIRE"/>
      <sheetName val="Gestion des Agents"/>
      <sheetName val="Juin"/>
      <sheetName val="Juillet"/>
      <sheetName val="Aout"/>
      <sheetName val="Septembre"/>
      <sheetName val="Octobre"/>
      <sheetName val="Novembre"/>
      <sheetName val="Décembre"/>
      <sheetName val="Janvier"/>
      <sheetName val="Février"/>
      <sheetName val="Mars"/>
      <sheetName val="Avril"/>
      <sheetName val="Mai"/>
      <sheetName val="Heures"/>
      <sheetName val="Ne pas toucher"/>
      <sheetName val="GENERAL"/>
      <sheetName val="HORAIRE SITES"/>
      <sheetName val="Date TT"/>
      <sheetName val="LES 2 ALPES"/>
    </sheetNames>
    <definedNames>
      <definedName name="a" refersTo="='Juin'!$E$1" sheetId="2"/>
    </definedNames>
    <sheetDataSet>
      <sheetData sheetId="0">
        <row r="8">
          <cell r="K8">
            <v>43638</v>
          </cell>
        </row>
      </sheetData>
      <sheetData sheetId="1">
        <row r="6">
          <cell r="A6" t="str">
            <v>KARGOL Christophe</v>
          </cell>
        </row>
      </sheetData>
      <sheetData sheetId="2">
        <row r="1">
          <cell r="E1">
            <v>2019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>
        <row r="4">
          <cell r="O4">
            <v>2019</v>
          </cell>
        </row>
        <row r="5">
          <cell r="L5" t="str">
            <v>VN1 19h00 07h00</v>
          </cell>
          <cell r="M5" t="str">
            <v>VN1 19h00 07h00</v>
          </cell>
        </row>
        <row r="6">
          <cell r="L6" t="str">
            <v>VN2 19h00 07H00</v>
          </cell>
          <cell r="M6" t="str">
            <v>VN2 19h00 07H00</v>
          </cell>
        </row>
        <row r="7">
          <cell r="L7" t="str">
            <v>VJ1 07h00 19h00</v>
          </cell>
          <cell r="M7" t="str">
            <v>VJ1 07h00 19h00</v>
          </cell>
        </row>
        <row r="8">
          <cell r="L8" t="str">
            <v>VJ2 07h00 19h00</v>
          </cell>
          <cell r="M8" t="str">
            <v>VJ2 07h00 19h00</v>
          </cell>
        </row>
        <row r="9">
          <cell r="L9" t="str">
            <v>VJI 08h00 18h00</v>
          </cell>
          <cell r="M9" t="str">
            <v>VJI 08h00 18h00</v>
          </cell>
        </row>
        <row r="10">
          <cell r="L10" t="str">
            <v>CN 19h00 07h00</v>
          </cell>
          <cell r="M10" t="str">
            <v>CN 19h00 07h00</v>
          </cell>
        </row>
        <row r="11">
          <cell r="L11" t="str">
            <v>CJ 07h00 19h00</v>
          </cell>
          <cell r="M11" t="str">
            <v>CJ 07h00 19h00</v>
          </cell>
        </row>
        <row r="12">
          <cell r="L12" t="str">
            <v>PN1 19h00 07h00</v>
          </cell>
          <cell r="M12" t="str">
            <v>PN1 19h00 07h00</v>
          </cell>
        </row>
        <row r="13">
          <cell r="L13" t="str">
            <v>PN2 19h00 07h00</v>
          </cell>
          <cell r="M13" t="str">
            <v>PN2 19h00 07h00</v>
          </cell>
        </row>
        <row r="14">
          <cell r="L14" t="str">
            <v>PJ1 07h00 19h00</v>
          </cell>
          <cell r="M14" t="str">
            <v>PJ1 07h00 19h00</v>
          </cell>
        </row>
        <row r="15">
          <cell r="L15" t="str">
            <v>PJ2 07h00 19h00</v>
          </cell>
          <cell r="M15" t="str">
            <v>PJ2 07h00 19h00</v>
          </cell>
        </row>
        <row r="16">
          <cell r="L16" t="str">
            <v>PNGO 19h00 07h00</v>
          </cell>
          <cell r="M16" t="str">
            <v>PNGO 19h00 07h00</v>
          </cell>
        </row>
        <row r="17">
          <cell r="L17" t="str">
            <v/>
          </cell>
          <cell r="M17" t="str">
            <v>VTGn 19h00 07h00</v>
          </cell>
        </row>
        <row r="18">
          <cell r="L18" t="str">
            <v/>
          </cell>
          <cell r="M18" t="str">
            <v>VTN1 19h00 07h00</v>
          </cell>
        </row>
        <row r="19">
          <cell r="L19" t="str">
            <v>VTGn 19h00 07h00</v>
          </cell>
          <cell r="M19" t="str">
            <v>VTN2 19h00 07h00</v>
          </cell>
        </row>
        <row r="20">
          <cell r="L20" t="str">
            <v>VTN1 19h00 07h00</v>
          </cell>
          <cell r="M20" t="str">
            <v>VTJ1 07h00 19h00</v>
          </cell>
        </row>
        <row r="21">
          <cell r="L21" t="str">
            <v>VTN2 19h00 07h00</v>
          </cell>
          <cell r="M21" t="str">
            <v>VTJ2 07h00 19h00</v>
          </cell>
        </row>
        <row r="22">
          <cell r="L22" t="str">
            <v>VTJ1 07h00 19h00</v>
          </cell>
          <cell r="M22" t="str">
            <v>2A 21h00 06h00</v>
          </cell>
        </row>
        <row r="23">
          <cell r="L23" t="str">
            <v>VTJ2 07h00 19h00</v>
          </cell>
          <cell r="M23" t="str">
            <v>AV N 21h00 05h00</v>
          </cell>
        </row>
        <row r="24">
          <cell r="L24" t="str">
            <v/>
          </cell>
          <cell r="M24" t="str">
            <v>MEN 23h00 07h00</v>
          </cell>
        </row>
        <row r="25">
          <cell r="L25" t="str">
            <v/>
          </cell>
          <cell r="M25" t="str">
            <v>CHN 20h00 08h00</v>
          </cell>
        </row>
        <row r="26">
          <cell r="L26" t="str">
            <v>2A 21h00 06h00</v>
          </cell>
          <cell r="M26" t="str">
            <v>CHJ 08h00 20h00</v>
          </cell>
        </row>
        <row r="27">
          <cell r="L27" t="str">
            <v>AV N 21h00 05h00</v>
          </cell>
          <cell r="M27" t="str">
            <v>AH 21h00 05h00</v>
          </cell>
        </row>
        <row r="28">
          <cell r="L28" t="str">
            <v>MEN 23h00 07h00</v>
          </cell>
          <cell r="M28" t="str">
            <v>Tour de France</v>
          </cell>
        </row>
        <row r="29">
          <cell r="L29" t="str">
            <v>CHN 20h00 08h00</v>
          </cell>
          <cell r="M29" t="str">
            <v>TI 20h00 05h45</v>
          </cell>
        </row>
        <row r="30">
          <cell r="L30" t="str">
            <v>CHJ 08h00 20h00</v>
          </cell>
          <cell r="M30" t="str">
            <v>VAL I 20h00 04h45</v>
          </cell>
        </row>
        <row r="31">
          <cell r="L31" t="str">
            <v/>
          </cell>
          <cell r="M31" t="str">
            <v>AN1 19h00 07h00</v>
          </cell>
        </row>
        <row r="32">
          <cell r="L32" t="str">
            <v/>
          </cell>
          <cell r="M32" t="str">
            <v>AN2 19h00 07h00</v>
          </cell>
        </row>
        <row r="33">
          <cell r="L33" t="str">
            <v>AH 21h00 05h00</v>
          </cell>
          <cell r="M33" t="str">
            <v>AJ1 07h00 19h00</v>
          </cell>
        </row>
        <row r="34">
          <cell r="L34" t="str">
            <v/>
          </cell>
          <cell r="M34" t="str">
            <v>AJ2 07h00 19h00</v>
          </cell>
        </row>
        <row r="35">
          <cell r="L35" t="str">
            <v/>
          </cell>
          <cell r="M35" t="str">
            <v>AGO 19h00 07h00</v>
          </cell>
        </row>
        <row r="36">
          <cell r="L36" t="str">
            <v/>
          </cell>
          <cell r="M36" t="str">
            <v>ARCE 20h00 05h45</v>
          </cell>
        </row>
        <row r="37">
          <cell r="L37" t="str">
            <v/>
          </cell>
          <cell r="M37" t="str">
            <v>PL21 22h30 04h30</v>
          </cell>
        </row>
        <row r="38">
          <cell r="L38" t="str">
            <v/>
          </cell>
          <cell r="M38" t="str">
            <v>EDS 08h00 20h00</v>
          </cell>
        </row>
        <row r="39">
          <cell r="L39" t="str">
            <v>Tour de France</v>
          </cell>
          <cell r="M39" t="str">
            <v>EDS 20h00 08h00</v>
          </cell>
        </row>
        <row r="40">
          <cell r="L40" t="str">
            <v>TI 20h00 05h45</v>
          </cell>
          <cell r="M40" t="str">
            <v>AIME 20h15 03h15</v>
          </cell>
        </row>
        <row r="41">
          <cell r="L41" t="str">
            <v/>
          </cell>
          <cell r="M41" t="str">
            <v>GO A 22h30 04h30</v>
          </cell>
        </row>
        <row r="42">
          <cell r="L42" t="str">
            <v/>
          </cell>
          <cell r="M42" t="str">
            <v>ABS Jus</v>
          </cell>
        </row>
        <row r="43">
          <cell r="L43" t="str">
            <v/>
          </cell>
          <cell r="M43" t="str">
            <v>ABS non jus</v>
          </cell>
        </row>
        <row r="44">
          <cell r="L44" t="str">
            <v/>
          </cell>
          <cell r="M44" t="str">
            <v>indispo,</v>
          </cell>
        </row>
        <row r="45">
          <cell r="L45" t="str">
            <v/>
          </cell>
          <cell r="M45" t="str">
            <v>V M</v>
          </cell>
        </row>
        <row r="46">
          <cell r="L46" t="str">
            <v/>
          </cell>
          <cell r="M46" t="str">
            <v>CP</v>
          </cell>
        </row>
        <row r="47">
          <cell r="L47" t="str">
            <v>VAL I 20h00 04h45</v>
          </cell>
          <cell r="M47" t="str">
            <v>CP EX</v>
          </cell>
        </row>
        <row r="48">
          <cell r="L48" t="str">
            <v/>
          </cell>
          <cell r="M48" t="str">
            <v>RC</v>
          </cell>
        </row>
        <row r="49">
          <cell r="L49" t="str">
            <v/>
          </cell>
          <cell r="M49" t="str">
            <v>AM</v>
          </cell>
        </row>
        <row r="50">
          <cell r="L50" t="str">
            <v/>
          </cell>
          <cell r="M50" t="str">
            <v>AT</v>
          </cell>
        </row>
        <row r="51">
          <cell r="L51" t="str">
            <v/>
          </cell>
          <cell r="M51" t="str">
            <v>VALM FOR J</v>
          </cell>
        </row>
        <row r="52">
          <cell r="L52" t="str">
            <v/>
          </cell>
          <cell r="M52" t="str">
            <v>VALM FOR N</v>
          </cell>
        </row>
        <row r="53">
          <cell r="L53" t="str">
            <v/>
          </cell>
          <cell r="M53" t="str">
            <v>VT FOR J</v>
          </cell>
        </row>
        <row r="54">
          <cell r="L54" t="str">
            <v>AN1 19h00 07h00</v>
          </cell>
          <cell r="M54" t="str">
            <v>VT FOR N</v>
          </cell>
        </row>
        <row r="55">
          <cell r="L55" t="str">
            <v>AN2 19h00 07h00</v>
          </cell>
          <cell r="M55" t="str">
            <v>PS FOR J</v>
          </cell>
        </row>
        <row r="56">
          <cell r="L56" t="str">
            <v>AJ1 07h00 19h00</v>
          </cell>
          <cell r="M56" t="str">
            <v>PS FOR N</v>
          </cell>
        </row>
        <row r="57">
          <cell r="L57" t="str">
            <v>AJ2 07h00 19h00</v>
          </cell>
          <cell r="M57" t="str">
            <v>FOR</v>
          </cell>
        </row>
        <row r="58">
          <cell r="L58" t="str">
            <v>AGO 19h00 07h00</v>
          </cell>
          <cell r="M58" t="str">
            <v>FOR SP</v>
          </cell>
        </row>
        <row r="59">
          <cell r="L59" t="str">
            <v>ARCE 20h00 05h45</v>
          </cell>
          <cell r="M59">
            <v>0</v>
          </cell>
        </row>
        <row r="60">
          <cell r="L60" t="str">
            <v/>
          </cell>
          <cell r="M60" t="str">
            <v>ARC FOR J</v>
          </cell>
        </row>
        <row r="61">
          <cell r="L61" t="str">
            <v>PL21 22h30 04h30</v>
          </cell>
          <cell r="M61" t="str">
            <v>ARC FOR N</v>
          </cell>
        </row>
        <row r="62">
          <cell r="L62" t="str">
            <v>EDS 08h00 20h00</v>
          </cell>
          <cell r="M62" t="e">
            <v>#NUM!</v>
          </cell>
        </row>
        <row r="63">
          <cell r="L63" t="str">
            <v>EDS 20h00 08h00</v>
          </cell>
          <cell r="M63" t="e">
            <v>#NUM!</v>
          </cell>
        </row>
        <row r="64">
          <cell r="L64" t="str">
            <v/>
          </cell>
          <cell r="M64" t="e">
            <v>#NUM!</v>
          </cell>
        </row>
        <row r="65">
          <cell r="L65" t="str">
            <v/>
          </cell>
          <cell r="M65" t="e">
            <v>#NUM!</v>
          </cell>
        </row>
        <row r="66">
          <cell r="L66" t="str">
            <v/>
          </cell>
          <cell r="M66" t="e">
            <v>#NUM!</v>
          </cell>
        </row>
        <row r="67">
          <cell r="L67" t="str">
            <v/>
          </cell>
          <cell r="M67" t="e">
            <v>#NUM!</v>
          </cell>
        </row>
        <row r="68">
          <cell r="L68" t="str">
            <v>AIME 20h15 03h15</v>
          </cell>
          <cell r="M68" t="e">
            <v>#NUM!</v>
          </cell>
        </row>
        <row r="69">
          <cell r="L69" t="str">
            <v>GO A 22h30 04h30</v>
          </cell>
          <cell r="M69" t="e">
            <v>#NUM!</v>
          </cell>
        </row>
        <row r="70">
          <cell r="L70" t="str">
            <v/>
          </cell>
          <cell r="M70" t="e">
            <v>#NUM!</v>
          </cell>
        </row>
        <row r="71">
          <cell r="E71" t="str">
            <v>KARGOL</v>
          </cell>
          <cell r="L71" t="str">
            <v/>
          </cell>
          <cell r="M71" t="e">
            <v>#NUM!</v>
          </cell>
        </row>
        <row r="72">
          <cell r="E72" t="str">
            <v>DEJONGHE</v>
          </cell>
          <cell r="L72" t="str">
            <v/>
          </cell>
          <cell r="M72" t="e">
            <v>#NUM!</v>
          </cell>
        </row>
        <row r="73">
          <cell r="E73" t="str">
            <v>BOISSON</v>
          </cell>
          <cell r="L73" t="str">
            <v>ABS Jus</v>
          </cell>
          <cell r="M73" t="e">
            <v>#NUM!</v>
          </cell>
        </row>
        <row r="74">
          <cell r="E74" t="str">
            <v>GABRIELE</v>
          </cell>
          <cell r="L74" t="str">
            <v>ABS non jus</v>
          </cell>
          <cell r="M74" t="e">
            <v>#NUM!</v>
          </cell>
        </row>
        <row r="75">
          <cell r="E75" t="str">
            <v>MAZUIR</v>
          </cell>
          <cell r="L75" t="str">
            <v>indispo,</v>
          </cell>
          <cell r="M75" t="e">
            <v>#NUM!</v>
          </cell>
        </row>
        <row r="76">
          <cell r="E76" t="str">
            <v>GEORGET</v>
          </cell>
          <cell r="L76" t="str">
            <v>V M</v>
          </cell>
          <cell r="M76" t="e">
            <v>#NUM!</v>
          </cell>
        </row>
        <row r="77">
          <cell r="L77" t="str">
            <v>CP</v>
          </cell>
          <cell r="M77" t="e">
            <v>#NUM!</v>
          </cell>
        </row>
        <row r="78">
          <cell r="L78" t="str">
            <v>CP EX</v>
          </cell>
          <cell r="M78" t="e">
            <v>#NUM!</v>
          </cell>
        </row>
        <row r="79">
          <cell r="L79" t="str">
            <v>RC</v>
          </cell>
          <cell r="M79" t="e">
            <v>#NUM!</v>
          </cell>
        </row>
        <row r="80">
          <cell r="L80" t="str">
            <v>AM</v>
          </cell>
        </row>
        <row r="81">
          <cell r="L81" t="str">
            <v>AT</v>
          </cell>
        </row>
        <row r="82">
          <cell r="L82" t="str">
            <v>VALM FOR J</v>
          </cell>
        </row>
        <row r="83">
          <cell r="L83" t="str">
            <v>VALM FOR N</v>
          </cell>
        </row>
        <row r="84">
          <cell r="L84" t="str">
            <v>VT FOR J</v>
          </cell>
        </row>
        <row r="85">
          <cell r="L85" t="str">
            <v>VT FOR N</v>
          </cell>
        </row>
        <row r="86">
          <cell r="L86" t="str">
            <v>PS FOR J</v>
          </cell>
        </row>
        <row r="87">
          <cell r="L87" t="str">
            <v>PS FOR N</v>
          </cell>
        </row>
        <row r="88">
          <cell r="L88" t="str">
            <v>FOR</v>
          </cell>
        </row>
        <row r="89">
          <cell r="L89" t="str">
            <v>FOR SP</v>
          </cell>
        </row>
        <row r="90">
          <cell r="L90">
            <v>0</v>
          </cell>
        </row>
        <row r="91">
          <cell r="L91" t="str">
            <v>ARC FOR J</v>
          </cell>
        </row>
        <row r="92">
          <cell r="L92" t="str">
            <v>ARC FOR N</v>
          </cell>
        </row>
        <row r="93">
          <cell r="L93" t="str">
            <v/>
          </cell>
        </row>
        <row r="94">
          <cell r="L94" t="str">
            <v/>
          </cell>
        </row>
        <row r="95">
          <cell r="L95" t="str">
            <v/>
          </cell>
        </row>
        <row r="129">
          <cell r="K129" t="str">
            <v>Tous</v>
          </cell>
        </row>
        <row r="130">
          <cell r="K130" t="str">
            <v>Valmorel</v>
          </cell>
        </row>
        <row r="131">
          <cell r="K131" t="str">
            <v>Peisey</v>
          </cell>
        </row>
        <row r="132">
          <cell r="K132" t="str">
            <v>Valthorens</v>
          </cell>
        </row>
        <row r="133">
          <cell r="K133" t="str">
            <v>Les Arcs</v>
          </cell>
        </row>
        <row r="134">
          <cell r="K134" t="str">
            <v>Meribel</v>
          </cell>
        </row>
        <row r="135">
          <cell r="D135" t="str">
            <v>KARGOL Christophe</v>
          </cell>
          <cell r="E135" t="str">
            <v>KARGOL Christophe</v>
          </cell>
          <cell r="K135" t="str">
            <v>Les 2 Alpes</v>
          </cell>
          <cell r="M135" t="str">
            <v>CN 19h00 07h00</v>
          </cell>
        </row>
        <row r="136">
          <cell r="D136" t="str">
            <v>DEJONGHE Eugénie</v>
          </cell>
          <cell r="E136" t="str">
            <v>DEJONGHE Eugénie</v>
          </cell>
          <cell r="K136" t="str">
            <v>Alpesdhuez</v>
          </cell>
          <cell r="M136" t="str">
            <v>CJ 07h00 19h00</v>
          </cell>
        </row>
        <row r="137">
          <cell r="D137" t="str">
            <v>BOISSON Corentin</v>
          </cell>
          <cell r="E137" t="str">
            <v>BOISSON Corentin</v>
          </cell>
          <cell r="K137" t="str">
            <v>La plagne</v>
          </cell>
          <cell r="M137" t="str">
            <v>VALM FOR J</v>
          </cell>
        </row>
        <row r="138">
          <cell r="D138" t="str">
            <v>PIERRE Erwann</v>
          </cell>
          <cell r="E138" t="str">
            <v>PIERRE Erwann</v>
          </cell>
          <cell r="K138" t="str">
            <v>Valdisere</v>
          </cell>
          <cell r="M138" t="str">
            <v>VALM FOR N</v>
          </cell>
        </row>
        <row r="139">
          <cell r="D139" t="str">
            <v>GEORGET Emmanuel</v>
          </cell>
          <cell r="E139" t="str">
            <v>GEORGET Emmanuel</v>
          </cell>
          <cell r="K139" t="str">
            <v>Tignes</v>
          </cell>
        </row>
        <row r="140">
          <cell r="D140" t="str">
            <v>PACTON Claire</v>
          </cell>
          <cell r="E140" t="str">
            <v>PACTON Claire</v>
          </cell>
          <cell r="K140" t="str">
            <v>Special</v>
          </cell>
          <cell r="M140" t="str">
            <v>PN1 19h00 07h00</v>
          </cell>
        </row>
        <row r="141">
          <cell r="D141" t="str">
            <v>SSIAP 2 Valmo CDD</v>
          </cell>
          <cell r="E141" t="str">
            <v>SSIAP 2 Valmo CDD</v>
          </cell>
          <cell r="M141" t="str">
            <v>PN2 19h00 07h00</v>
          </cell>
        </row>
        <row r="142">
          <cell r="D142" t="str">
            <v>Vide Valmo</v>
          </cell>
          <cell r="E142" t="str">
            <v>Vide Valmo</v>
          </cell>
          <cell r="M142" t="str">
            <v>PJ1 07h00 19h00</v>
          </cell>
        </row>
        <row r="143">
          <cell r="D143" t="str">
            <v>Vide Valmo</v>
          </cell>
          <cell r="E143" t="str">
            <v>Vide Valmo</v>
          </cell>
          <cell r="M143" t="str">
            <v>PJ2 07h00 19h00</v>
          </cell>
        </row>
        <row r="144">
          <cell r="D144" t="str">
            <v>Vide Valmo</v>
          </cell>
          <cell r="E144" t="str">
            <v>Vide Valmo</v>
          </cell>
          <cell r="M144" t="str">
            <v>PNI 20h30 06h30</v>
          </cell>
        </row>
        <row r="145">
          <cell r="D145" t="str">
            <v>PACHOUD Sébastien</v>
          </cell>
          <cell r="E145" t="str">
            <v>PACHOUD Sébastien</v>
          </cell>
          <cell r="M145" t="str">
            <v>PS FOR J</v>
          </cell>
        </row>
        <row r="146">
          <cell r="D146" t="str">
            <v xml:space="preserve">SSIAP2 </v>
          </cell>
          <cell r="E146" t="str">
            <v xml:space="preserve">SSIAP2 </v>
          </cell>
          <cell r="M146" t="str">
            <v>PS FOR N</v>
          </cell>
        </row>
        <row r="147">
          <cell r="D147" t="str">
            <v xml:space="preserve">SSIAP2 </v>
          </cell>
          <cell r="E147" t="str">
            <v xml:space="preserve">SSIAP2 </v>
          </cell>
        </row>
        <row r="148">
          <cell r="D148" t="str">
            <v xml:space="preserve">SSIAP2 </v>
          </cell>
          <cell r="E148" t="str">
            <v xml:space="preserve">SSIAP2 </v>
          </cell>
          <cell r="M148" t="str">
            <v>VTGn 20h00 08h00</v>
          </cell>
        </row>
        <row r="149">
          <cell r="D149" t="str">
            <v>SSIAP2</v>
          </cell>
          <cell r="E149" t="str">
            <v>SSIAP2</v>
          </cell>
          <cell r="M149" t="str">
            <v>VTN1 20h00 08h00</v>
          </cell>
        </row>
        <row r="150">
          <cell r="D150" t="str">
            <v>Vide Arc</v>
          </cell>
          <cell r="E150" t="str">
            <v>Vide Arc</v>
          </cell>
          <cell r="M150" t="str">
            <v>VTN2 20h00 08h00</v>
          </cell>
        </row>
        <row r="151">
          <cell r="D151" t="str">
            <v>Vide Arc</v>
          </cell>
          <cell r="E151" t="str">
            <v>Vide Arc</v>
          </cell>
          <cell r="M151" t="str">
            <v>VTJ1 08h00 20h00</v>
          </cell>
        </row>
        <row r="152">
          <cell r="D152" t="str">
            <v>Vide Arc</v>
          </cell>
          <cell r="E152" t="str">
            <v>Vide Arc</v>
          </cell>
          <cell r="M152" t="str">
            <v>VTJ2 08h00 20h00</v>
          </cell>
        </row>
        <row r="153">
          <cell r="D153" t="str">
            <v>SSIAP 2</v>
          </cell>
          <cell r="E153" t="str">
            <v>SSIAP 2</v>
          </cell>
          <cell r="M153" t="str">
            <v>VT FOR J</v>
          </cell>
        </row>
        <row r="154">
          <cell r="D154" t="str">
            <v>SSIAP 2</v>
          </cell>
          <cell r="E154" t="str">
            <v>SSIAP 2</v>
          </cell>
          <cell r="M154" t="str">
            <v>VT FOR N</v>
          </cell>
        </row>
        <row r="155">
          <cell r="D155" t="str">
            <v>MAZUIR Thomas</v>
          </cell>
          <cell r="E155" t="str">
            <v>MAZUIR Thomas</v>
          </cell>
        </row>
        <row r="156">
          <cell r="D156" t="str">
            <v>CLAIRE Anthony</v>
          </cell>
          <cell r="E156" t="str">
            <v>CLAIRE Anthony</v>
          </cell>
          <cell r="M156" t="str">
            <v>AN1 19h00 07h00</v>
          </cell>
        </row>
        <row r="157">
          <cell r="D157" t="str">
            <v>BERTRAND Alric</v>
          </cell>
          <cell r="E157" t="str">
            <v>BERTRAND Alric</v>
          </cell>
          <cell r="M157" t="str">
            <v>AN2 19h00 07h00</v>
          </cell>
        </row>
        <row r="158">
          <cell r="D158" t="str">
            <v>LEGRAND Alain</v>
          </cell>
          <cell r="E158" t="str">
            <v>LEGRAND Alain</v>
          </cell>
          <cell r="M158" t="str">
            <v>AJ1 07h00 19h00</v>
          </cell>
        </row>
        <row r="159">
          <cell r="D159" t="str">
            <v>SSIAP2 Pano CDD</v>
          </cell>
          <cell r="E159" t="str">
            <v>SSIAP2 Pano CDD</v>
          </cell>
          <cell r="M159" t="str">
            <v>AJ2 07h00 19h00</v>
          </cell>
        </row>
        <row r="160">
          <cell r="D160" t="str">
            <v>Vide Peisey</v>
          </cell>
          <cell r="E160" t="str">
            <v>Vide Peisey</v>
          </cell>
          <cell r="M160" t="str">
            <v>AGO 19h00 07h00</v>
          </cell>
        </row>
        <row r="161">
          <cell r="D161" t="str">
            <v>Vide Peisey</v>
          </cell>
          <cell r="E161" t="str">
            <v>Vide Peisey</v>
          </cell>
          <cell r="M161" t="str">
            <v>ARC 20h00 05h45</v>
          </cell>
        </row>
        <row r="162">
          <cell r="D162" t="str">
            <v>Vide Peisey</v>
          </cell>
          <cell r="E162" t="str">
            <v>Vide Peisey</v>
          </cell>
        </row>
        <row r="163">
          <cell r="D163" t="str">
            <v>Vide Peisey</v>
          </cell>
          <cell r="E163" t="str">
            <v>Vide Peisey</v>
          </cell>
          <cell r="M163" t="str">
            <v>MEN 23h00 07h00</v>
          </cell>
        </row>
        <row r="164">
          <cell r="D164" t="str">
            <v>Vide Peisey</v>
          </cell>
          <cell r="E164" t="str">
            <v>Vide Peisey</v>
          </cell>
        </row>
        <row r="165">
          <cell r="D165" t="str">
            <v>GABRIELE Guillaume</v>
          </cell>
          <cell r="E165" t="str">
            <v>GABRIELE Guillaume</v>
          </cell>
          <cell r="M165" t="str">
            <v>2A 21h00 06h00</v>
          </cell>
        </row>
        <row r="166">
          <cell r="D166" t="str">
            <v>PIOT Melvin</v>
          </cell>
          <cell r="E166" t="str">
            <v>PIOT Melvin</v>
          </cell>
        </row>
        <row r="167">
          <cell r="D167" t="str">
            <v>MOUGNOL Edouard</v>
          </cell>
          <cell r="E167" t="str">
            <v>MOUGNOL Edouard</v>
          </cell>
          <cell r="M167" t="str">
            <v>AH 21h30 05h30</v>
          </cell>
        </row>
        <row r="168">
          <cell r="D168" t="str">
            <v>NOUKPO Gérard</v>
          </cell>
          <cell r="E168" t="str">
            <v>NOUKPO Gérard</v>
          </cell>
        </row>
        <row r="169">
          <cell r="D169" t="str">
            <v>Vide Valtho</v>
          </cell>
          <cell r="E169" t="str">
            <v>Vide Valtho</v>
          </cell>
          <cell r="M169" t="str">
            <v>PL21 22h30 04h30</v>
          </cell>
        </row>
        <row r="170">
          <cell r="D170" t="str">
            <v>Vide Valtho</v>
          </cell>
          <cell r="E170" t="str">
            <v>Vide Valtho</v>
          </cell>
          <cell r="M170" t="str">
            <v>EDS 08h00 20h00</v>
          </cell>
        </row>
        <row r="171">
          <cell r="D171" t="str">
            <v>Vide Valtho</v>
          </cell>
          <cell r="E171" t="str">
            <v>Vide Valtho</v>
          </cell>
          <cell r="M171" t="str">
            <v>EDS 20h00 08h00</v>
          </cell>
        </row>
        <row r="172">
          <cell r="D172" t="str">
            <v>Vide Valtho</v>
          </cell>
          <cell r="E172" t="str">
            <v>Vide Valtho</v>
          </cell>
          <cell r="M172" t="str">
            <v>AIME 21h00 04h00</v>
          </cell>
        </row>
        <row r="173">
          <cell r="D173" t="str">
            <v>Vide Valtho</v>
          </cell>
          <cell r="E173" t="str">
            <v>Vide Valtho</v>
          </cell>
          <cell r="M173" t="str">
            <v>GO A 22h30 04h30</v>
          </cell>
        </row>
        <row r="174">
          <cell r="D174" t="str">
            <v>Vide Valtho</v>
          </cell>
          <cell r="E174" t="str">
            <v>Vide Valtho</v>
          </cell>
        </row>
        <row r="175">
          <cell r="D175" t="str">
            <v>Vide Valtho</v>
          </cell>
          <cell r="E175" t="e">
            <v>#NUM!</v>
          </cell>
          <cell r="M175" t="str">
            <v>VAL I 20h00 04h45</v>
          </cell>
        </row>
        <row r="176">
          <cell r="D176" t="str">
            <v>Vide Valtho</v>
          </cell>
          <cell r="E176" t="str">
            <v>Vide Valtho</v>
          </cell>
        </row>
        <row r="177">
          <cell r="D177" t="str">
            <v>Vide Valtho</v>
          </cell>
          <cell r="E177" t="str">
            <v>Vide Valtho</v>
          </cell>
          <cell r="M177" t="str">
            <v>TI 20h00 05h45</v>
          </cell>
        </row>
        <row r="178">
          <cell r="D178" t="str">
            <v>SSIAP 2</v>
          </cell>
          <cell r="E178" t="str">
            <v>SSIAP 2</v>
          </cell>
        </row>
        <row r="179">
          <cell r="D179" t="str">
            <v>SSIAP 1 Valmo J CDI</v>
          </cell>
          <cell r="E179" t="str">
            <v>SSIAP 1 Valmo J CDI</v>
          </cell>
          <cell r="M179" t="str">
            <v>ABS Jus</v>
          </cell>
        </row>
        <row r="180">
          <cell r="D180" t="str">
            <v>SSIAP 1 Valmo J CDI</v>
          </cell>
          <cell r="E180" t="str">
            <v>SSIAP 1 Valmo J CDI</v>
          </cell>
          <cell r="M180" t="str">
            <v>ABS non jus</v>
          </cell>
        </row>
        <row r="181">
          <cell r="D181" t="str">
            <v>LECUYER Fabrice</v>
          </cell>
          <cell r="E181" t="str">
            <v>LECUYER Fabrice</v>
          </cell>
          <cell r="M181" t="str">
            <v>indispo,</v>
          </cell>
        </row>
        <row r="182">
          <cell r="D182" t="str">
            <v>ARAHNG BEKA Léo</v>
          </cell>
          <cell r="E182" t="str">
            <v>ARAHNG BEKA Léo</v>
          </cell>
          <cell r="M182" t="str">
            <v>V M</v>
          </cell>
        </row>
        <row r="183">
          <cell r="D183" t="str">
            <v>SSIAP 1</v>
          </cell>
          <cell r="E183" t="str">
            <v>SSIAP 1</v>
          </cell>
          <cell r="M183" t="str">
            <v>CP</v>
          </cell>
        </row>
        <row r="184">
          <cell r="D184" t="str">
            <v>TIXADOR Maël</v>
          </cell>
          <cell r="E184" t="str">
            <v>TIXADOR Maël</v>
          </cell>
          <cell r="M184" t="str">
            <v>CP EX</v>
          </cell>
        </row>
        <row r="185">
          <cell r="D185" t="str">
            <v>RACT Morgan</v>
          </cell>
          <cell r="E185" t="str">
            <v>RACT Morgan</v>
          </cell>
          <cell r="M185" t="str">
            <v>RC</v>
          </cell>
        </row>
        <row r="186">
          <cell r="D186" t="str">
            <v>GASSAMA Soriba</v>
          </cell>
          <cell r="E186" t="str">
            <v>GASSAMA Soriba</v>
          </cell>
          <cell r="M186" t="str">
            <v>AM</v>
          </cell>
        </row>
        <row r="187">
          <cell r="D187" t="str">
            <v>MONTEMBAULT David</v>
          </cell>
          <cell r="E187" t="str">
            <v>MONTEMBAULT David</v>
          </cell>
          <cell r="M187" t="str">
            <v>AT</v>
          </cell>
        </row>
        <row r="188">
          <cell r="D188" t="str">
            <v>SAUVAGE Philippe</v>
          </cell>
          <cell r="E188" t="str">
            <v>SAUVAGE Philippe</v>
          </cell>
          <cell r="M188" t="str">
            <v>FOR</v>
          </cell>
        </row>
        <row r="189">
          <cell r="D189" t="str">
            <v>Heures à distribuer</v>
          </cell>
          <cell r="E189" t="str">
            <v>Heures à distribuer</v>
          </cell>
          <cell r="M189" t="str">
            <v>FOR SP</v>
          </cell>
        </row>
        <row r="190">
          <cell r="D190" t="str">
            <v>SSIAP 1</v>
          </cell>
          <cell r="E190" t="str">
            <v>SSIAP 1</v>
          </cell>
        </row>
        <row r="191">
          <cell r="D191" t="str">
            <v>SSIAP 1</v>
          </cell>
          <cell r="E191" t="str">
            <v>SSIAP 1</v>
          </cell>
        </row>
        <row r="192">
          <cell r="D192" t="str">
            <v>SSIAP 1</v>
          </cell>
          <cell r="E192" t="str">
            <v>SSIAP 1</v>
          </cell>
        </row>
        <row r="193">
          <cell r="D193" t="str">
            <v>SSIAP 1</v>
          </cell>
          <cell r="E193" t="str">
            <v>SSIAP 1</v>
          </cell>
        </row>
        <row r="194">
          <cell r="D194" t="str">
            <v>SSIAP 1 Pano J CDD</v>
          </cell>
          <cell r="E194" t="str">
            <v>SSIAP 1 Pano J CDD</v>
          </cell>
        </row>
        <row r="195">
          <cell r="D195" t="str">
            <v>SSIAP 1 Pano J CDD</v>
          </cell>
          <cell r="E195" t="str">
            <v>SSIAP 1 Pano J CDD</v>
          </cell>
        </row>
        <row r="196">
          <cell r="D196" t="str">
            <v>SSIAP1 Pano N  CDD</v>
          </cell>
          <cell r="E196" t="str">
            <v>SSIAP1 Pano N  CDD</v>
          </cell>
        </row>
        <row r="197">
          <cell r="D197" t="str">
            <v>SSIAP1 Pano N  CDD</v>
          </cell>
          <cell r="E197" t="str">
            <v>SSIAP1 Pano N  CDD</v>
          </cell>
        </row>
        <row r="198">
          <cell r="D198" t="str">
            <v>KARAMA Siaka</v>
          </cell>
          <cell r="E198" t="str">
            <v>KARAMA Siaka</v>
          </cell>
        </row>
        <row r="199">
          <cell r="D199" t="str">
            <v>SSIAP1 Pano N  CDD</v>
          </cell>
          <cell r="E199" t="str">
            <v>SSIAP1 Pano N  CDD</v>
          </cell>
        </row>
        <row r="200">
          <cell r="D200" t="str">
            <v/>
          </cell>
          <cell r="E200" t="str">
            <v>SSIAP1 Peisey J CDD</v>
          </cell>
        </row>
        <row r="201">
          <cell r="D201" t="str">
            <v/>
          </cell>
          <cell r="E201" t="str">
            <v>SSIAP1 Peisey J CDD</v>
          </cell>
        </row>
        <row r="202">
          <cell r="D202" t="str">
            <v/>
          </cell>
          <cell r="E202" t="str">
            <v>SSIAP1 Peisey N CDD</v>
          </cell>
        </row>
        <row r="203">
          <cell r="D203" t="str">
            <v>SSIAP1 Peisey J CDD</v>
          </cell>
          <cell r="E203" t="str">
            <v>SSIAP1 Peisey N CDD</v>
          </cell>
        </row>
        <row r="204">
          <cell r="D204" t="str">
            <v>SSIAP1 Peisey J CDD</v>
          </cell>
          <cell r="E204" t="str">
            <v>SSIAP1 Peisey N CDD</v>
          </cell>
        </row>
        <row r="205">
          <cell r="D205" t="str">
            <v>SSIAP1 Peisey N CDD</v>
          </cell>
          <cell r="E205" t="str">
            <v>SSIAP1 Peisey N CDD</v>
          </cell>
        </row>
        <row r="206">
          <cell r="D206" t="str">
            <v>SSIAP1 Peisey N CDD</v>
          </cell>
          <cell r="E206" t="str">
            <v>SSIAP1 Valtho J CDD</v>
          </cell>
        </row>
        <row r="207">
          <cell r="D207" t="str">
            <v>SSIAP1 Peisey N CDD</v>
          </cell>
          <cell r="E207" t="str">
            <v>SSIAP1 Valtho N CDD</v>
          </cell>
        </row>
        <row r="208">
          <cell r="D208" t="str">
            <v>SSIAP1 Peisey N CDD</v>
          </cell>
          <cell r="E208" t="str">
            <v>SSIAP1 Valtho N CDD</v>
          </cell>
        </row>
        <row r="209">
          <cell r="D209" t="str">
            <v>SSIAP1 Valtho J CDD</v>
          </cell>
          <cell r="E209" t="str">
            <v>SSIAP1 Valtho N CDD</v>
          </cell>
        </row>
        <row r="210">
          <cell r="D210" t="str">
            <v>SSIAP1 Valtho N CDD</v>
          </cell>
          <cell r="E210" t="str">
            <v>SSIAP1 Valtho N CDD</v>
          </cell>
        </row>
        <row r="211">
          <cell r="D211" t="str">
            <v>SSIAP1 Valtho N CDD</v>
          </cell>
          <cell r="E211" t="str">
            <v>Val Roc</v>
          </cell>
        </row>
        <row r="212">
          <cell r="D212" t="str">
            <v>SSIAP1 Valtho N CDD</v>
          </cell>
          <cell r="E212" t="str">
            <v>Méribel</v>
          </cell>
        </row>
        <row r="213">
          <cell r="D213" t="str">
            <v>SSIAP1 Valtho N CDD</v>
          </cell>
          <cell r="E213" t="str">
            <v>Peisey GO</v>
          </cell>
        </row>
        <row r="214">
          <cell r="D214" t="str">
            <v>Val Roc</v>
          </cell>
          <cell r="E214" t="str">
            <v>Alpes d'huez</v>
          </cell>
        </row>
        <row r="215">
          <cell r="D215" t="str">
            <v/>
          </cell>
          <cell r="E215" t="str">
            <v>Tignes</v>
          </cell>
        </row>
        <row r="216">
          <cell r="D216" t="str">
            <v/>
          </cell>
          <cell r="E216" t="str">
            <v>Val d'isère</v>
          </cell>
        </row>
        <row r="217">
          <cell r="D217" t="str">
            <v/>
          </cell>
          <cell r="E217" t="str">
            <v>Les Arcs</v>
          </cell>
        </row>
        <row r="218">
          <cell r="D218" t="str">
            <v/>
          </cell>
          <cell r="E218" t="str">
            <v>Plagne GO</v>
          </cell>
        </row>
        <row r="219">
          <cell r="D219" t="str">
            <v>Méribel</v>
          </cell>
          <cell r="E219" t="str">
            <v>Plagne 1800</v>
          </cell>
        </row>
        <row r="220">
          <cell r="D220" t="str">
            <v>Peisey GO</v>
          </cell>
          <cell r="E220" t="str">
            <v>Plagne 2100</v>
          </cell>
        </row>
        <row r="221">
          <cell r="D221" t="str">
            <v>Alpes d'huez</v>
          </cell>
          <cell r="E221" t="str">
            <v>Chamonix jour</v>
          </cell>
        </row>
        <row r="222">
          <cell r="D222" t="str">
            <v>Tignes</v>
          </cell>
          <cell r="E222" t="str">
            <v>Chamonix</v>
          </cell>
        </row>
        <row r="223">
          <cell r="D223" t="str">
            <v>Val d'isère</v>
          </cell>
          <cell r="E223" t="e">
            <v>#NUM!</v>
          </cell>
        </row>
        <row r="224">
          <cell r="D224" t="str">
            <v>Les Arcs</v>
          </cell>
          <cell r="E224" t="e">
            <v>#NUM!</v>
          </cell>
        </row>
        <row r="225">
          <cell r="D225" t="str">
            <v>Plagne GO</v>
          </cell>
          <cell r="E225" t="e">
            <v>#NUM!</v>
          </cell>
        </row>
        <row r="226">
          <cell r="D226" t="str">
            <v>Plagne 1800</v>
          </cell>
          <cell r="E226" t="e">
            <v>#NUM!</v>
          </cell>
        </row>
        <row r="227">
          <cell r="D227" t="str">
            <v>Plagne 2100</v>
          </cell>
          <cell r="E227" t="e">
            <v>#NUM!</v>
          </cell>
        </row>
        <row r="228">
          <cell r="D228" t="str">
            <v>Chamonix jour</v>
          </cell>
          <cell r="E228" t="e">
            <v>#NUM!</v>
          </cell>
        </row>
        <row r="229">
          <cell r="D229" t="str">
            <v>Chamonix</v>
          </cell>
          <cell r="E229" t="e">
            <v>#NUM!</v>
          </cell>
        </row>
      </sheetData>
      <sheetData sheetId="16" refreshError="1"/>
      <sheetData sheetId="17">
        <row r="7">
          <cell r="A7" t="str">
            <v>VN1 19h00 07h00</v>
          </cell>
        </row>
        <row r="24">
          <cell r="H24" t="str">
            <v>VN1</v>
          </cell>
          <cell r="J24" t="str">
            <v>VN1</v>
          </cell>
        </row>
        <row r="25">
          <cell r="H25" t="str">
            <v>VN2</v>
          </cell>
          <cell r="J25" t="str">
            <v>VN2</v>
          </cell>
        </row>
        <row r="26">
          <cell r="H26" t="str">
            <v>VJ1</v>
          </cell>
          <cell r="J26" t="str">
            <v>VJ1</v>
          </cell>
        </row>
        <row r="27">
          <cell r="H27" t="str">
            <v>VJ2</v>
          </cell>
          <cell r="J27" t="str">
            <v>VJ2</v>
          </cell>
        </row>
        <row r="28">
          <cell r="H28" t="str">
            <v>VJI</v>
          </cell>
          <cell r="J28" t="str">
            <v>VJI</v>
          </cell>
        </row>
        <row r="29">
          <cell r="H29" t="str">
            <v>CN</v>
          </cell>
          <cell r="J29" t="str">
            <v>CN</v>
          </cell>
        </row>
        <row r="30">
          <cell r="H30" t="str">
            <v>CJ</v>
          </cell>
          <cell r="J30" t="str">
            <v>CJ</v>
          </cell>
        </row>
        <row r="31">
          <cell r="H31" t="str">
            <v>PN1</v>
          </cell>
          <cell r="J31" t="str">
            <v>PN1</v>
          </cell>
        </row>
        <row r="32">
          <cell r="H32" t="str">
            <v>PN2</v>
          </cell>
          <cell r="J32" t="str">
            <v>PN2</v>
          </cell>
        </row>
        <row r="33">
          <cell r="H33" t="str">
            <v>PJ1</v>
          </cell>
          <cell r="J33" t="str">
            <v>PJ1</v>
          </cell>
        </row>
        <row r="34">
          <cell r="H34" t="str">
            <v>PJ2</v>
          </cell>
          <cell r="J34" t="str">
            <v>PJ2</v>
          </cell>
        </row>
        <row r="35">
          <cell r="H35" t="str">
            <v>PNGO</v>
          </cell>
          <cell r="J35" t="str">
            <v>PNGO</v>
          </cell>
        </row>
        <row r="36">
          <cell r="H36" t="str">
            <v/>
          </cell>
          <cell r="J36" t="str">
            <v>VTGn</v>
          </cell>
        </row>
        <row r="37">
          <cell r="H37" t="str">
            <v/>
          </cell>
          <cell r="J37" t="str">
            <v>VTN1</v>
          </cell>
        </row>
        <row r="38">
          <cell r="H38" t="str">
            <v>VTGn</v>
          </cell>
          <cell r="J38" t="str">
            <v>VTN2</v>
          </cell>
        </row>
        <row r="39">
          <cell r="H39" t="str">
            <v>VTN1</v>
          </cell>
          <cell r="J39" t="str">
            <v>VTJ1</v>
          </cell>
        </row>
        <row r="40">
          <cell r="H40" t="str">
            <v>VTN2</v>
          </cell>
          <cell r="J40" t="str">
            <v>VTJ2</v>
          </cell>
        </row>
        <row r="41">
          <cell r="H41" t="str">
            <v>VTJ1</v>
          </cell>
          <cell r="J41" t="str">
            <v>2A</v>
          </cell>
        </row>
        <row r="42">
          <cell r="H42" t="str">
            <v>VTJ2</v>
          </cell>
          <cell r="J42" t="str">
            <v>AV N</v>
          </cell>
        </row>
        <row r="43">
          <cell r="H43" t="str">
            <v/>
          </cell>
          <cell r="J43" t="str">
            <v>MEN</v>
          </cell>
        </row>
        <row r="44">
          <cell r="H44" t="str">
            <v/>
          </cell>
          <cell r="J44" t="str">
            <v>CHN</v>
          </cell>
        </row>
        <row r="45">
          <cell r="H45" t="str">
            <v>2A</v>
          </cell>
          <cell r="J45" t="str">
            <v>CHJ</v>
          </cell>
        </row>
        <row r="46">
          <cell r="H46" t="str">
            <v>AV N</v>
          </cell>
          <cell r="J46" t="str">
            <v>AH</v>
          </cell>
        </row>
        <row r="47">
          <cell r="H47" t="str">
            <v>MEN</v>
          </cell>
          <cell r="J47" t="str">
            <v>To</v>
          </cell>
        </row>
        <row r="48">
          <cell r="H48" t="str">
            <v>CHN</v>
          </cell>
          <cell r="J48" t="str">
            <v>TI</v>
          </cell>
        </row>
        <row r="49">
          <cell r="H49" t="str">
            <v>CHJ</v>
          </cell>
          <cell r="J49" t="str">
            <v>VAL I</v>
          </cell>
        </row>
        <row r="50">
          <cell r="H50" t="str">
            <v/>
          </cell>
          <cell r="J50" t="str">
            <v>AN1</v>
          </cell>
        </row>
        <row r="51">
          <cell r="H51" t="str">
            <v/>
          </cell>
          <cell r="J51" t="str">
            <v>AN2</v>
          </cell>
        </row>
        <row r="52">
          <cell r="H52" t="str">
            <v>AH</v>
          </cell>
          <cell r="J52" t="str">
            <v>AJ1</v>
          </cell>
        </row>
        <row r="53">
          <cell r="H53" t="str">
            <v/>
          </cell>
          <cell r="J53" t="str">
            <v>AJ2</v>
          </cell>
        </row>
        <row r="54">
          <cell r="H54" t="str">
            <v/>
          </cell>
          <cell r="J54" t="str">
            <v>AGO</v>
          </cell>
        </row>
        <row r="55">
          <cell r="H55" t="str">
            <v/>
          </cell>
          <cell r="J55" t="str">
            <v>ARCE</v>
          </cell>
        </row>
        <row r="56">
          <cell r="H56" t="str">
            <v/>
          </cell>
          <cell r="J56" t="str">
            <v>PL21</v>
          </cell>
        </row>
        <row r="57">
          <cell r="H57" t="str">
            <v/>
          </cell>
          <cell r="J57" t="str">
            <v>EDS</v>
          </cell>
        </row>
        <row r="58">
          <cell r="H58" t="str">
            <v>To</v>
          </cell>
          <cell r="J58" t="str">
            <v>EDS</v>
          </cell>
        </row>
        <row r="59">
          <cell r="H59" t="str">
            <v>TI</v>
          </cell>
          <cell r="J59" t="str">
            <v>AIME</v>
          </cell>
        </row>
        <row r="60">
          <cell r="H60" t="str">
            <v/>
          </cell>
          <cell r="J60" t="str">
            <v>GO A</v>
          </cell>
        </row>
        <row r="61">
          <cell r="H61" t="str">
            <v/>
          </cell>
          <cell r="J61" t="str">
            <v>ABS Jus</v>
          </cell>
        </row>
        <row r="62">
          <cell r="H62" t="str">
            <v/>
          </cell>
          <cell r="J62" t="str">
            <v>ABS non jus</v>
          </cell>
        </row>
        <row r="63">
          <cell r="H63" t="str">
            <v/>
          </cell>
          <cell r="J63" t="str">
            <v>indispo,</v>
          </cell>
        </row>
        <row r="64">
          <cell r="H64" t="str">
            <v/>
          </cell>
          <cell r="J64" t="str">
            <v>V M</v>
          </cell>
        </row>
        <row r="65">
          <cell r="H65" t="str">
            <v/>
          </cell>
          <cell r="J65" t="str">
            <v>CP</v>
          </cell>
        </row>
        <row r="66">
          <cell r="H66" t="str">
            <v>VAL I</v>
          </cell>
          <cell r="J66" t="str">
            <v>CP EX</v>
          </cell>
        </row>
        <row r="67">
          <cell r="H67" t="str">
            <v/>
          </cell>
          <cell r="J67" t="str">
            <v>RC</v>
          </cell>
        </row>
        <row r="68">
          <cell r="H68" t="str">
            <v/>
          </cell>
          <cell r="J68" t="str">
            <v>AM</v>
          </cell>
        </row>
        <row r="69">
          <cell r="H69" t="str">
            <v/>
          </cell>
          <cell r="J69" t="str">
            <v>AT</v>
          </cell>
        </row>
        <row r="70">
          <cell r="H70" t="str">
            <v/>
          </cell>
          <cell r="J70" t="str">
            <v>VALM FOR J</v>
          </cell>
        </row>
        <row r="71">
          <cell r="H71" t="str">
            <v/>
          </cell>
          <cell r="J71" t="str">
            <v>VALM FOR N</v>
          </cell>
        </row>
        <row r="72">
          <cell r="H72" t="str">
            <v/>
          </cell>
          <cell r="J72" t="str">
            <v>VT FOR J</v>
          </cell>
        </row>
        <row r="73">
          <cell r="H73" t="str">
            <v>AN1</v>
          </cell>
          <cell r="J73" t="str">
            <v>VT FOR N</v>
          </cell>
        </row>
        <row r="74">
          <cell r="H74" t="str">
            <v>AN2</v>
          </cell>
          <cell r="J74" t="e">
            <v>#NUM!</v>
          </cell>
        </row>
        <row r="75">
          <cell r="H75" t="str">
            <v>AJ1</v>
          </cell>
          <cell r="J75" t="e">
            <v>#NUM!</v>
          </cell>
        </row>
        <row r="76">
          <cell r="H76" t="str">
            <v>AJ2</v>
          </cell>
          <cell r="J76" t="e">
            <v>#NUM!</v>
          </cell>
        </row>
        <row r="77">
          <cell r="H77" t="str">
            <v>AGO</v>
          </cell>
          <cell r="J77" t="e">
            <v>#NUM!</v>
          </cell>
        </row>
        <row r="78">
          <cell r="H78" t="str">
            <v>ARCE</v>
          </cell>
          <cell r="J78" t="e">
            <v>#NUM!</v>
          </cell>
        </row>
        <row r="79">
          <cell r="H79" t="str">
            <v/>
          </cell>
          <cell r="J79" t="e">
            <v>#NUM!</v>
          </cell>
        </row>
        <row r="80">
          <cell r="H80" t="str">
            <v>PL21</v>
          </cell>
          <cell r="J80" t="e">
            <v>#NUM!</v>
          </cell>
        </row>
        <row r="81">
          <cell r="H81" t="str">
            <v>EDS</v>
          </cell>
          <cell r="J81" t="e">
            <v>#NUM!</v>
          </cell>
        </row>
        <row r="82">
          <cell r="H82" t="str">
            <v>EDS</v>
          </cell>
          <cell r="J82" t="e">
            <v>#NUM!</v>
          </cell>
        </row>
        <row r="83">
          <cell r="H83" t="str">
            <v/>
          </cell>
          <cell r="J83" t="e">
            <v>#NUM!</v>
          </cell>
        </row>
        <row r="84">
          <cell r="H84" t="str">
            <v/>
          </cell>
          <cell r="J84" t="e">
            <v>#NUM!</v>
          </cell>
        </row>
        <row r="85">
          <cell r="H85" t="str">
            <v/>
          </cell>
          <cell r="J85" t="e">
            <v>#NUM!</v>
          </cell>
        </row>
        <row r="86">
          <cell r="H86" t="str">
            <v/>
          </cell>
          <cell r="J86" t="e">
            <v>#NUM!</v>
          </cell>
        </row>
        <row r="87">
          <cell r="H87" t="str">
            <v>AIME</v>
          </cell>
          <cell r="J87" t="e">
            <v>#NUM!</v>
          </cell>
        </row>
        <row r="88">
          <cell r="H88" t="str">
            <v>GO A</v>
          </cell>
          <cell r="J88" t="e">
            <v>#NUM!</v>
          </cell>
        </row>
        <row r="89">
          <cell r="H89" t="str">
            <v/>
          </cell>
          <cell r="J89" t="e">
            <v>#NUM!</v>
          </cell>
        </row>
        <row r="90">
          <cell r="H90" t="str">
            <v/>
          </cell>
          <cell r="J90" t="e">
            <v>#NUM!</v>
          </cell>
        </row>
        <row r="91">
          <cell r="H91" t="str">
            <v/>
          </cell>
          <cell r="J91" t="e">
            <v>#NUM!</v>
          </cell>
        </row>
        <row r="92">
          <cell r="H92" t="str">
            <v>ABS Jus</v>
          </cell>
          <cell r="J92" t="e">
            <v>#NUM!</v>
          </cell>
        </row>
        <row r="93">
          <cell r="H93" t="str">
            <v>ABS non jus</v>
          </cell>
          <cell r="J93" t="e">
            <v>#NUM!</v>
          </cell>
        </row>
        <row r="94">
          <cell r="H94" t="str">
            <v>indispo,</v>
          </cell>
          <cell r="J94" t="e">
            <v>#NUM!</v>
          </cell>
        </row>
        <row r="95">
          <cell r="H95" t="str">
            <v>V M</v>
          </cell>
          <cell r="J95" t="e">
            <v>#NUM!</v>
          </cell>
        </row>
        <row r="96">
          <cell r="H96" t="str">
            <v>CP</v>
          </cell>
          <cell r="J96" t="e">
            <v>#NUM!</v>
          </cell>
        </row>
        <row r="97">
          <cell r="H97" t="str">
            <v>CP EX</v>
          </cell>
          <cell r="J97" t="e">
            <v>#NUM!</v>
          </cell>
        </row>
        <row r="98">
          <cell r="H98" t="str">
            <v>RC</v>
          </cell>
          <cell r="J98" t="e">
            <v>#NUM!</v>
          </cell>
        </row>
        <row r="99">
          <cell r="H99" t="str">
            <v>AM</v>
          </cell>
          <cell r="J99" t="e">
            <v>#NUM!</v>
          </cell>
        </row>
        <row r="100">
          <cell r="H100" t="str">
            <v>AT</v>
          </cell>
          <cell r="J100" t="e">
            <v>#NUM!</v>
          </cell>
        </row>
        <row r="101">
          <cell r="H101" t="str">
            <v>VALM FOR J</v>
          </cell>
          <cell r="J101" t="e">
            <v>#NUM!</v>
          </cell>
        </row>
        <row r="102">
          <cell r="H102" t="str">
            <v>VALM FOR N</v>
          </cell>
          <cell r="J102" t="e">
            <v>#NUM!</v>
          </cell>
        </row>
        <row r="103">
          <cell r="H103" t="str">
            <v>VT FOR J</v>
          </cell>
          <cell r="J103" t="e">
            <v>#NUM!</v>
          </cell>
        </row>
        <row r="104">
          <cell r="H104" t="str">
            <v>VT FOR N</v>
          </cell>
          <cell r="J104" t="e">
            <v>#NUM!</v>
          </cell>
        </row>
      </sheetData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3">
    <pageSetUpPr fitToPage="1"/>
  </sheetPr>
  <dimension ref="A1:AV14"/>
  <sheetViews>
    <sheetView zoomScaleNormal="100" workbookViewId="0">
      <pane ySplit="9" topLeftCell="A10" activePane="bottomLeft" state="frozen"/>
      <selection activeCell="A4" sqref="A4"/>
      <selection pane="bottomLeft" activeCell="C13" sqref="C13"/>
    </sheetView>
  </sheetViews>
  <sheetFormatPr defaultColWidth="11.42578125" defaultRowHeight="12.75"/>
  <cols>
    <col min="1" max="1" width="15.7109375" style="1" customWidth="1"/>
    <col min="2" max="5" width="4.140625" style="1" customWidth="1"/>
    <col min="6" max="6" width="4.28515625" style="1" customWidth="1"/>
    <col min="7" max="32" width="4.140625" style="1" customWidth="1"/>
    <col min="33" max="35" width="11.42578125" style="1"/>
    <col min="36" max="36" width="11.42578125" style="1" hidden="1" customWidth="1"/>
    <col min="37" max="38" width="8.7109375" style="1" hidden="1" customWidth="1"/>
    <col min="39" max="48" width="11.42578125" style="1" hidden="1" customWidth="1"/>
    <col min="49" max="16384" width="11.42578125" style="1"/>
  </cols>
  <sheetData>
    <row r="1" spans="1:48" ht="25.5" hidden="1" customHeight="1">
      <c r="A1" s="23">
        <v>1</v>
      </c>
      <c r="B1" s="23"/>
      <c r="C1" s="23"/>
      <c r="D1" s="23"/>
      <c r="E1" s="23">
        <f>([1]Juin!a)+1</f>
        <v>2020</v>
      </c>
      <c r="F1" s="23"/>
      <c r="G1" s="23" t="s">
        <v>19</v>
      </c>
      <c r="H1" s="23" t="s">
        <v>19</v>
      </c>
      <c r="I1" s="23" t="s">
        <v>18</v>
      </c>
      <c r="J1" s="23" t="s">
        <v>18</v>
      </c>
      <c r="K1" s="23" t="b">
        <v>0</v>
      </c>
      <c r="L1" s="23" t="b">
        <v>0</v>
      </c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</row>
    <row r="2" spans="1:48" ht="11.25" hidden="1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 t="s">
        <v>17</v>
      </c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</row>
    <row r="3" spans="1:48" hidden="1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</row>
    <row r="4" spans="1:48" ht="19.5" customHeight="1" thickBot="1">
      <c r="A4" s="33" t="s">
        <v>16</v>
      </c>
      <c r="B4" s="41" t="s">
        <v>15</v>
      </c>
      <c r="C4" s="41"/>
      <c r="D4" s="41"/>
      <c r="E4" s="41"/>
      <c r="F4" s="41"/>
      <c r="G4" s="41"/>
      <c r="H4" s="23"/>
      <c r="I4" s="23"/>
      <c r="J4" s="23"/>
      <c r="K4" s="3"/>
      <c r="L4" s="23"/>
      <c r="M4" s="23"/>
      <c r="N4" s="42"/>
      <c r="O4" s="42"/>
      <c r="P4" s="42"/>
      <c r="Q4" s="42"/>
      <c r="R4" s="42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O4" s="43" t="s">
        <v>14</v>
      </c>
      <c r="AP4" s="43"/>
      <c r="AQ4" s="43"/>
      <c r="AR4" s="43"/>
    </row>
    <row r="5" spans="1:48" ht="43.5" customHeight="1" thickBot="1">
      <c r="A5" s="23"/>
      <c r="B5" s="23"/>
      <c r="C5" s="23"/>
      <c r="D5" s="23"/>
      <c r="E5" s="44" t="s">
        <v>13</v>
      </c>
      <c r="F5" s="45"/>
      <c r="G5" s="46"/>
      <c r="H5" s="45" t="s">
        <v>2</v>
      </c>
      <c r="I5" s="45"/>
      <c r="J5" s="45"/>
      <c r="K5" s="46"/>
      <c r="L5" s="23"/>
      <c r="M5" s="23"/>
      <c r="N5" s="47" t="s">
        <v>12</v>
      </c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32"/>
      <c r="AA5" s="32"/>
      <c r="AB5" s="32"/>
      <c r="AC5" s="44" t="s">
        <v>11</v>
      </c>
      <c r="AD5" s="45"/>
      <c r="AE5" s="45"/>
      <c r="AF5" s="46"/>
      <c r="AG5" s="23"/>
      <c r="AH5" s="23"/>
    </row>
    <row r="6" spans="1:48" ht="22.5" customHeight="1" thickBot="1">
      <c r="A6" s="23"/>
      <c r="B6" s="34">
        <f>DATE([1]Juin!a,13,1)</f>
        <v>43831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6"/>
      <c r="AG6" s="23"/>
      <c r="AH6" s="23"/>
      <c r="AI6" s="23"/>
    </row>
    <row r="7" spans="1:48" s="27" customFormat="1" ht="21.75" customHeight="1" thickBot="1">
      <c r="A7" s="28"/>
      <c r="B7" s="31">
        <f>B6</f>
        <v>43831</v>
      </c>
      <c r="C7" s="30">
        <f t="shared" ref="C7:AF7" si="0">IF(B7="","",IF(MONTH(B7)=MONTH(B7+1),B7+1,""))</f>
        <v>43832</v>
      </c>
      <c r="D7" s="30">
        <f t="shared" si="0"/>
        <v>43833</v>
      </c>
      <c r="E7" s="30">
        <f t="shared" si="0"/>
        <v>43834</v>
      </c>
      <c r="F7" s="30">
        <f t="shared" si="0"/>
        <v>43835</v>
      </c>
      <c r="G7" s="30">
        <f t="shared" si="0"/>
        <v>43836</v>
      </c>
      <c r="H7" s="30">
        <f t="shared" si="0"/>
        <v>43837</v>
      </c>
      <c r="I7" s="30">
        <f t="shared" si="0"/>
        <v>43838</v>
      </c>
      <c r="J7" s="30">
        <f t="shared" si="0"/>
        <v>43839</v>
      </c>
      <c r="K7" s="30">
        <f t="shared" si="0"/>
        <v>43840</v>
      </c>
      <c r="L7" s="30">
        <f t="shared" si="0"/>
        <v>43841</v>
      </c>
      <c r="M7" s="30">
        <f t="shared" si="0"/>
        <v>43842</v>
      </c>
      <c r="N7" s="30">
        <f t="shared" si="0"/>
        <v>43843</v>
      </c>
      <c r="O7" s="30">
        <f t="shared" si="0"/>
        <v>43844</v>
      </c>
      <c r="P7" s="30">
        <f t="shared" si="0"/>
        <v>43845</v>
      </c>
      <c r="Q7" s="30">
        <f t="shared" si="0"/>
        <v>43846</v>
      </c>
      <c r="R7" s="30">
        <f t="shared" si="0"/>
        <v>43847</v>
      </c>
      <c r="S7" s="30">
        <f t="shared" si="0"/>
        <v>43848</v>
      </c>
      <c r="T7" s="30">
        <f t="shared" si="0"/>
        <v>43849</v>
      </c>
      <c r="U7" s="30">
        <f t="shared" si="0"/>
        <v>43850</v>
      </c>
      <c r="V7" s="30">
        <f t="shared" si="0"/>
        <v>43851</v>
      </c>
      <c r="W7" s="30">
        <f t="shared" si="0"/>
        <v>43852</v>
      </c>
      <c r="X7" s="30">
        <f t="shared" si="0"/>
        <v>43853</v>
      </c>
      <c r="Y7" s="30">
        <f t="shared" si="0"/>
        <v>43854</v>
      </c>
      <c r="Z7" s="30">
        <f t="shared" si="0"/>
        <v>43855</v>
      </c>
      <c r="AA7" s="30">
        <f t="shared" si="0"/>
        <v>43856</v>
      </c>
      <c r="AB7" s="30">
        <f t="shared" si="0"/>
        <v>43857</v>
      </c>
      <c r="AC7" s="30">
        <f t="shared" si="0"/>
        <v>43858</v>
      </c>
      <c r="AD7" s="30">
        <f t="shared" si="0"/>
        <v>43859</v>
      </c>
      <c r="AE7" s="30">
        <f t="shared" si="0"/>
        <v>43860</v>
      </c>
      <c r="AF7" s="29">
        <f t="shared" si="0"/>
        <v>43861</v>
      </c>
      <c r="AG7" s="28"/>
      <c r="AH7" s="28"/>
      <c r="AI7" s="28"/>
    </row>
    <row r="8" spans="1:48" ht="13.5" hidden="1" customHeight="1" thickBot="1">
      <c r="A8" s="23"/>
      <c r="B8" s="26">
        <f t="shared" ref="B8:AF8" si="1">WEEKDAY(B7,2)</f>
        <v>3</v>
      </c>
      <c r="C8" s="25">
        <f t="shared" si="1"/>
        <v>4</v>
      </c>
      <c r="D8" s="25">
        <f t="shared" si="1"/>
        <v>5</v>
      </c>
      <c r="E8" s="25">
        <f t="shared" si="1"/>
        <v>6</v>
      </c>
      <c r="F8" s="25">
        <f t="shared" si="1"/>
        <v>7</v>
      </c>
      <c r="G8" s="25">
        <f t="shared" si="1"/>
        <v>1</v>
      </c>
      <c r="H8" s="25">
        <f t="shared" si="1"/>
        <v>2</v>
      </c>
      <c r="I8" s="25">
        <f t="shared" si="1"/>
        <v>3</v>
      </c>
      <c r="J8" s="25">
        <f t="shared" si="1"/>
        <v>4</v>
      </c>
      <c r="K8" s="25">
        <f t="shared" si="1"/>
        <v>5</v>
      </c>
      <c r="L8" s="25">
        <f t="shared" si="1"/>
        <v>6</v>
      </c>
      <c r="M8" s="25">
        <f t="shared" si="1"/>
        <v>7</v>
      </c>
      <c r="N8" s="25">
        <f t="shared" si="1"/>
        <v>1</v>
      </c>
      <c r="O8" s="25">
        <f t="shared" si="1"/>
        <v>2</v>
      </c>
      <c r="P8" s="25">
        <f t="shared" si="1"/>
        <v>3</v>
      </c>
      <c r="Q8" s="25">
        <f t="shared" si="1"/>
        <v>4</v>
      </c>
      <c r="R8" s="25">
        <f t="shared" si="1"/>
        <v>5</v>
      </c>
      <c r="S8" s="25">
        <f t="shared" si="1"/>
        <v>6</v>
      </c>
      <c r="T8" s="25">
        <f t="shared" si="1"/>
        <v>7</v>
      </c>
      <c r="U8" s="25">
        <f t="shared" si="1"/>
        <v>1</v>
      </c>
      <c r="V8" s="25">
        <f t="shared" si="1"/>
        <v>2</v>
      </c>
      <c r="W8" s="25">
        <f t="shared" si="1"/>
        <v>3</v>
      </c>
      <c r="X8" s="25">
        <f t="shared" si="1"/>
        <v>4</v>
      </c>
      <c r="Y8" s="25">
        <f t="shared" si="1"/>
        <v>5</v>
      </c>
      <c r="Z8" s="25">
        <f t="shared" si="1"/>
        <v>6</v>
      </c>
      <c r="AA8" s="25">
        <f t="shared" si="1"/>
        <v>7</v>
      </c>
      <c r="AB8" s="25">
        <f t="shared" si="1"/>
        <v>1</v>
      </c>
      <c r="AC8" s="25">
        <f t="shared" si="1"/>
        <v>2</v>
      </c>
      <c r="AD8" s="25">
        <f t="shared" si="1"/>
        <v>3</v>
      </c>
      <c r="AE8" s="25">
        <f t="shared" si="1"/>
        <v>4</v>
      </c>
      <c r="AF8" s="24">
        <f t="shared" si="1"/>
        <v>5</v>
      </c>
      <c r="AG8" s="23"/>
      <c r="AH8" s="23"/>
      <c r="AI8" s="23"/>
    </row>
    <row r="9" spans="1:48" s="2" customFormat="1" ht="21.75" customHeight="1" thickBot="1">
      <c r="A9" s="3"/>
      <c r="B9" s="22" t="str">
        <f t="shared" ref="B9:AC9" si="2">IF(B8=1,"L",IF(B8=2,"M",IF(B8=3,"ME",IF(B8=4,"J",IF(B8=5,"V",IF(B8=6,"S",IF(B8=7,"D","")))))))</f>
        <v>ME</v>
      </c>
      <c r="C9" s="21" t="str">
        <f t="shared" si="2"/>
        <v>J</v>
      </c>
      <c r="D9" s="21" t="str">
        <f t="shared" si="2"/>
        <v>V</v>
      </c>
      <c r="E9" s="21" t="str">
        <f t="shared" si="2"/>
        <v>S</v>
      </c>
      <c r="F9" s="21" t="str">
        <f t="shared" si="2"/>
        <v>D</v>
      </c>
      <c r="G9" s="21" t="str">
        <f t="shared" si="2"/>
        <v>L</v>
      </c>
      <c r="H9" s="21" t="str">
        <f t="shared" si="2"/>
        <v>M</v>
      </c>
      <c r="I9" s="21" t="str">
        <f t="shared" si="2"/>
        <v>ME</v>
      </c>
      <c r="J9" s="21" t="str">
        <f t="shared" si="2"/>
        <v>J</v>
      </c>
      <c r="K9" s="21" t="str">
        <f t="shared" si="2"/>
        <v>V</v>
      </c>
      <c r="L9" s="21" t="str">
        <f t="shared" si="2"/>
        <v>S</v>
      </c>
      <c r="M9" s="21" t="str">
        <f t="shared" si="2"/>
        <v>D</v>
      </c>
      <c r="N9" s="21" t="str">
        <f t="shared" si="2"/>
        <v>L</v>
      </c>
      <c r="O9" s="21" t="str">
        <f t="shared" si="2"/>
        <v>M</v>
      </c>
      <c r="P9" s="21" t="str">
        <f t="shared" si="2"/>
        <v>ME</v>
      </c>
      <c r="Q9" s="21" t="str">
        <f t="shared" si="2"/>
        <v>J</v>
      </c>
      <c r="R9" s="21" t="str">
        <f t="shared" si="2"/>
        <v>V</v>
      </c>
      <c r="S9" s="21" t="str">
        <f t="shared" si="2"/>
        <v>S</v>
      </c>
      <c r="T9" s="21" t="str">
        <f t="shared" si="2"/>
        <v>D</v>
      </c>
      <c r="U9" s="21" t="str">
        <f t="shared" si="2"/>
        <v>L</v>
      </c>
      <c r="V9" s="21" t="str">
        <f t="shared" si="2"/>
        <v>M</v>
      </c>
      <c r="W9" s="21" t="str">
        <f t="shared" si="2"/>
        <v>ME</v>
      </c>
      <c r="X9" s="21" t="str">
        <f t="shared" si="2"/>
        <v>J</v>
      </c>
      <c r="Y9" s="21" t="str">
        <f t="shared" si="2"/>
        <v>V</v>
      </c>
      <c r="Z9" s="21" t="str">
        <f t="shared" si="2"/>
        <v>S</v>
      </c>
      <c r="AA9" s="21" t="str">
        <f t="shared" si="2"/>
        <v>D</v>
      </c>
      <c r="AB9" s="21" t="str">
        <f t="shared" si="2"/>
        <v>L</v>
      </c>
      <c r="AC9" s="21" t="str">
        <f t="shared" si="2"/>
        <v>M</v>
      </c>
      <c r="AD9" s="21" t="str">
        <f>IF(AD7="","",IF(AD8=1,"L",IF(AD8=2,"M",IF(AD8=3,"ME",IF(AD8=4,"J",IF(AD8=5,"V",IF(AD8=6,"S",IF(AD8=7,"D",""))))))))</f>
        <v>ME</v>
      </c>
      <c r="AE9" s="21" t="str">
        <f>IF(AE7="","",IF(AE8=1,"L",IF(AE8=2,"M",IF(AE8=3,"ME",IF(AE8=4,"J",IF(AE8=5,"V",IF(AE8=6,"S",IF(AE8=7,"D",""))))))))</f>
        <v>J</v>
      </c>
      <c r="AF9" s="20" t="str">
        <f>IF(AF7="","",IF(AF8=1,"L",IF(AF8=2,"M",IF(AF8=3,"ME",IF(AF8=4,"J",IF(AF8=5,"V",IF(AF8=6,"S",IF(AF8=7,"D",""))))))))</f>
        <v>V</v>
      </c>
      <c r="AG9" s="19" t="s">
        <v>10</v>
      </c>
      <c r="AH9" s="12" t="s">
        <v>9</v>
      </c>
      <c r="AI9" s="3"/>
      <c r="AL9" s="1"/>
      <c r="AM9" s="11" t="s">
        <v>8</v>
      </c>
      <c r="AN9" s="11" t="s">
        <v>8</v>
      </c>
      <c r="AS9" s="1"/>
      <c r="AT9" s="11" t="s">
        <v>7</v>
      </c>
      <c r="AU9" s="11" t="s">
        <v>1</v>
      </c>
      <c r="AV9" s="11" t="s">
        <v>0</v>
      </c>
    </row>
    <row r="10" spans="1:48" s="2" customFormat="1" ht="38.25" customHeight="1" thickBot="1">
      <c r="A10" s="18" t="s">
        <v>6</v>
      </c>
      <c r="B10" s="16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4"/>
      <c r="AG10" s="13"/>
      <c r="AH10" s="12"/>
      <c r="AI10" s="3"/>
      <c r="AL10" s="1"/>
      <c r="AM10" s="11"/>
      <c r="AN10" s="11"/>
      <c r="AS10" s="1"/>
      <c r="AT10" s="11"/>
      <c r="AU10" s="11"/>
      <c r="AV10" s="11"/>
    </row>
    <row r="11" spans="1:48" s="2" customFormat="1" ht="38.25" customHeight="1" thickBot="1">
      <c r="A11" s="17" t="s">
        <v>5</v>
      </c>
      <c r="B11" s="16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4"/>
      <c r="AG11" s="13"/>
      <c r="AH11" s="12"/>
      <c r="AI11" s="3"/>
      <c r="AL11" s="1"/>
      <c r="AM11" s="11"/>
      <c r="AN11" s="11"/>
      <c r="AS11" s="1"/>
      <c r="AT11" s="11"/>
      <c r="AU11" s="11"/>
      <c r="AV11" s="11"/>
    </row>
    <row r="12" spans="1:48" ht="38.25" customHeight="1" thickBot="1">
      <c r="A12" s="8"/>
      <c r="B12" s="7"/>
      <c r="C12" s="6"/>
      <c r="D12" s="6"/>
      <c r="E12" s="6" t="s">
        <v>2</v>
      </c>
      <c r="F12" s="6" t="s">
        <v>3</v>
      </c>
      <c r="G12" s="6" t="s">
        <v>3</v>
      </c>
      <c r="H12" s="6" t="s">
        <v>3</v>
      </c>
      <c r="I12" s="6" t="s">
        <v>3</v>
      </c>
      <c r="J12" s="6"/>
      <c r="K12" s="6"/>
      <c r="L12" s="6"/>
      <c r="M12" s="6"/>
      <c r="N12" s="6" t="s">
        <v>3</v>
      </c>
      <c r="O12" s="6" t="s">
        <v>3</v>
      </c>
      <c r="P12" s="6" t="s">
        <v>3</v>
      </c>
      <c r="Q12" s="6" t="s">
        <v>3</v>
      </c>
      <c r="R12" s="6" t="s">
        <v>2</v>
      </c>
      <c r="S12" s="6"/>
      <c r="T12" s="6"/>
      <c r="U12" s="6" t="s">
        <v>3</v>
      </c>
      <c r="V12" s="6" t="s">
        <v>3</v>
      </c>
      <c r="W12" s="6" t="s">
        <v>3</v>
      </c>
      <c r="X12" s="6"/>
      <c r="Y12" s="6"/>
      <c r="Z12" s="6"/>
      <c r="AA12" s="6"/>
      <c r="AB12" s="6"/>
      <c r="AC12" s="6"/>
      <c r="AD12" s="6"/>
      <c r="AE12" s="6"/>
      <c r="AF12" s="5"/>
      <c r="AG12" s="4" t="e">
        <f>#REF!+AH12</f>
        <v>#REF!</v>
      </c>
      <c r="AH12" s="10"/>
      <c r="AI12" s="37" t="s">
        <v>4</v>
      </c>
      <c r="AJ12" s="38"/>
      <c r="AK12" s="1">
        <f t="shared" ref="AK12:AK14" si="3">COUNTIF(B12:AF12,"indispo,")</f>
        <v>0</v>
      </c>
      <c r="AL12" s="1">
        <f t="shared" ref="AL12:AL14" si="4">COUNTA(B12:AF12)-COUNTIF(B12:AF12,"FOR")-COUNTIF(B12:AF12,"CP")-COUNTIF(B12:AF12,"V M")-COUNTIF(B12:AF12,"AM")-COUNTIF(B12:AF12,"AT")-COUNTIF(B12:AF12,"indispo,")</f>
        <v>13</v>
      </c>
      <c r="AM12" s="1">
        <f t="shared" ref="AM12:AM14" si="5">COUNTIF(B12:AF12,"FOR")</f>
        <v>0</v>
      </c>
      <c r="AN12" s="1">
        <f>COUNTIF($B12:$AF12,"FOR SP")</f>
        <v>0</v>
      </c>
      <c r="AT12" s="1">
        <f t="shared" ref="AT12:AT14" si="6">COUNTIF($B12:$AF12,"CP EX")</f>
        <v>0</v>
      </c>
      <c r="AU12" s="1">
        <f t="shared" ref="AU12:AU14" si="7">COUNTIF($B12:$AF12,"AM")</f>
        <v>0</v>
      </c>
      <c r="AV12" s="1">
        <f t="shared" ref="AV12:AV14" si="8">COUNTIF($B12:$AF12,"AT")</f>
        <v>0</v>
      </c>
    </row>
    <row r="13" spans="1:48" ht="38.25" customHeight="1" thickBot="1">
      <c r="A13" s="8"/>
      <c r="B13" s="7"/>
      <c r="C13" s="6" t="s">
        <v>2</v>
      </c>
      <c r="D13" s="6"/>
      <c r="E13" s="6" t="s">
        <v>2</v>
      </c>
      <c r="F13" s="6" t="s">
        <v>2</v>
      </c>
      <c r="G13" s="6" t="s">
        <v>2</v>
      </c>
      <c r="H13" s="6"/>
      <c r="I13" s="6" t="s">
        <v>2</v>
      </c>
      <c r="J13" s="6" t="s">
        <v>3</v>
      </c>
      <c r="K13" s="6" t="s">
        <v>3</v>
      </c>
      <c r="L13" s="6" t="s">
        <v>3</v>
      </c>
      <c r="M13" s="6" t="s">
        <v>3</v>
      </c>
      <c r="N13" s="6"/>
      <c r="O13" s="6"/>
      <c r="P13" s="6"/>
      <c r="Q13" s="6"/>
      <c r="R13" s="6"/>
      <c r="S13" s="6"/>
      <c r="T13" s="6"/>
      <c r="U13" s="6" t="s">
        <v>2</v>
      </c>
      <c r="V13" s="6"/>
      <c r="W13" s="6" t="s">
        <v>2</v>
      </c>
      <c r="X13" s="6"/>
      <c r="Y13" s="6"/>
      <c r="Z13" s="6" t="s">
        <v>3</v>
      </c>
      <c r="AA13" s="6" t="s">
        <v>3</v>
      </c>
      <c r="AB13" s="6" t="s">
        <v>3</v>
      </c>
      <c r="AC13" s="6" t="s">
        <v>3</v>
      </c>
      <c r="AD13" s="6"/>
      <c r="AE13" s="6"/>
      <c r="AF13" s="5"/>
      <c r="AG13" s="4" t="e">
        <f>#REF!+AH13</f>
        <v>#REF!</v>
      </c>
      <c r="AH13" s="9"/>
      <c r="AI13" s="39"/>
      <c r="AJ13" s="40"/>
      <c r="AK13" s="1">
        <f t="shared" si="3"/>
        <v>0</v>
      </c>
      <c r="AL13" s="1">
        <f t="shared" si="4"/>
        <v>15</v>
      </c>
      <c r="AM13" s="1">
        <f t="shared" si="5"/>
        <v>0</v>
      </c>
      <c r="AN13" s="1">
        <f t="shared" ref="AN13:AN14" si="9">COUNTIF(B13:AF13,"FOR SP")</f>
        <v>0</v>
      </c>
      <c r="AT13" s="1">
        <f t="shared" si="6"/>
        <v>0</v>
      </c>
      <c r="AU13" s="1">
        <f t="shared" si="7"/>
        <v>0</v>
      </c>
      <c r="AV13" s="1">
        <f t="shared" si="8"/>
        <v>0</v>
      </c>
    </row>
    <row r="14" spans="1:48" ht="38.25" customHeight="1" thickBot="1">
      <c r="A14" s="8"/>
      <c r="B14" s="7" t="s">
        <v>3</v>
      </c>
      <c r="C14" s="6" t="s">
        <v>3</v>
      </c>
      <c r="D14" s="6" t="s">
        <v>3</v>
      </c>
      <c r="E14" s="6" t="s">
        <v>3</v>
      </c>
      <c r="F14" s="6"/>
      <c r="G14" s="6" t="s">
        <v>2</v>
      </c>
      <c r="H14" s="6"/>
      <c r="I14" s="6"/>
      <c r="J14" s="6" t="s">
        <v>2</v>
      </c>
      <c r="K14" s="6" t="s">
        <v>2</v>
      </c>
      <c r="L14" s="6"/>
      <c r="M14" s="6"/>
      <c r="N14" s="6"/>
      <c r="O14" s="6" t="s">
        <v>2</v>
      </c>
      <c r="P14" s="6"/>
      <c r="Q14" s="6"/>
      <c r="R14" s="6" t="s">
        <v>3</v>
      </c>
      <c r="S14" s="6" t="s">
        <v>3</v>
      </c>
      <c r="T14" s="6" t="s">
        <v>3</v>
      </c>
      <c r="U14" s="6" t="s">
        <v>2</v>
      </c>
      <c r="V14" s="6"/>
      <c r="W14" s="6"/>
      <c r="X14" s="6" t="s">
        <v>3</v>
      </c>
      <c r="Y14" s="6" t="s">
        <v>3</v>
      </c>
      <c r="Z14" s="6"/>
      <c r="AA14" s="6"/>
      <c r="AB14" s="6"/>
      <c r="AC14" s="6"/>
      <c r="AD14" s="6" t="s">
        <v>3</v>
      </c>
      <c r="AE14" s="6" t="s">
        <v>3</v>
      </c>
      <c r="AF14" s="5" t="s">
        <v>3</v>
      </c>
      <c r="AG14" s="4" t="e">
        <f>#REF!+AH14</f>
        <v>#REF!</v>
      </c>
      <c r="AH14" s="9"/>
      <c r="AI14" s="39"/>
      <c r="AJ14" s="40"/>
      <c r="AK14" s="1">
        <f t="shared" si="3"/>
        <v>0</v>
      </c>
      <c r="AL14" s="1">
        <f t="shared" si="4"/>
        <v>17</v>
      </c>
      <c r="AM14" s="1">
        <f t="shared" si="5"/>
        <v>0</v>
      </c>
      <c r="AN14" s="1">
        <f t="shared" si="9"/>
        <v>0</v>
      </c>
      <c r="AT14" s="1">
        <f t="shared" si="6"/>
        <v>0</v>
      </c>
      <c r="AU14" s="1">
        <f t="shared" si="7"/>
        <v>0</v>
      </c>
      <c r="AV14" s="1">
        <f t="shared" si="8"/>
        <v>0</v>
      </c>
    </row>
  </sheetData>
  <sheetProtection formatCells="0" formatColumns="0" formatRows="0"/>
  <mergeCells count="9">
    <mergeCell ref="B6:AF6"/>
    <mergeCell ref="AI12:AJ14"/>
    <mergeCell ref="B4:G4"/>
    <mergeCell ref="N4:R4"/>
    <mergeCell ref="AO4:AR4"/>
    <mergeCell ref="E5:G5"/>
    <mergeCell ref="H5:K5"/>
    <mergeCell ref="N5:Y5"/>
    <mergeCell ref="AC5:AF5"/>
  </mergeCells>
  <conditionalFormatting sqref="B12:AF12">
    <cfRule type="containsText" dxfId="185" priority="1770" operator="containsText" text="VN1">
      <formula>NOT(ISERROR(SEARCH("VN1",B12)))</formula>
    </cfRule>
    <cfRule type="containsText" dxfId="184" priority="1771" operator="containsText" text="FOR J">
      <formula>NOT(ISERROR(SEARCH("FOR J",B12)))</formula>
    </cfRule>
    <cfRule type="containsText" dxfId="183" priority="1772" operator="containsText" text="FOR N">
      <formula>NOT(ISERROR(SEARCH("FOR N",B12)))</formula>
    </cfRule>
    <cfRule type="containsText" dxfId="182" priority="1773" operator="containsText" text="AM">
      <formula>NOT(ISERROR(SEARCH("AM",B12)))</formula>
    </cfRule>
    <cfRule type="containsText" dxfId="181" priority="1774" operator="containsText" text="VTJ2">
      <formula>NOT(ISERROR(SEARCH("VTJ2",B12)))</formula>
    </cfRule>
    <cfRule type="containsText" dxfId="180" priority="1775" operator="containsText" text="AT">
      <formula>NOT(ISERROR(SEARCH("AT",B12)))</formula>
    </cfRule>
    <cfRule type="containsText" dxfId="179" priority="1776" operator="containsText" text="V M">
      <formula>NOT(ISERROR(SEARCH("V M",B12)))</formula>
    </cfRule>
    <cfRule type="containsText" dxfId="178" priority="1777" operator="containsText" text="CP">
      <formula>NOT(ISERROR(SEARCH("CP",B12)))</formula>
    </cfRule>
    <cfRule type="containsText" dxfId="177" priority="1778" operator="containsText" text="FOR">
      <formula>NOT(ISERROR(SEARCH("FOR",B12)))</formula>
    </cfRule>
    <cfRule type="containsText" dxfId="176" priority="1779" operator="containsText" text="GO A">
      <formula>NOT(ISERROR(SEARCH("GO A",B12)))</formula>
    </cfRule>
    <cfRule type="containsText" dxfId="175" priority="1780" operator="containsText" text="Indispo,">
      <formula>NOT(ISERROR(SEARCH("Indispo,",B12)))</formula>
    </cfRule>
    <cfRule type="containsText" dxfId="174" priority="1781" operator="containsText" text="AIME">
      <formula>NOT(ISERROR(SEARCH("AIME",B12)))</formula>
    </cfRule>
    <cfRule type="containsText" dxfId="173" priority="1782" operator="containsText" text="PL21">
      <formula>NOT(ISERROR(SEARCH("PL21",B12)))</formula>
    </cfRule>
    <cfRule type="containsText" dxfId="172" priority="1783" operator="containsText" text="TI">
      <formula>NOT(ISERROR(SEARCH("TI",B12)))</formula>
    </cfRule>
    <cfRule type="containsText" dxfId="171" priority="1784" operator="containsText" text="ARC">
      <formula>NOT(ISERROR(SEARCH("ARC",B12)))</formula>
    </cfRule>
    <cfRule type="containsText" dxfId="170" priority="1785" operator="containsText" text="AH">
      <formula>NOT(ISERROR(SEARCH("AH",B12)))</formula>
    </cfRule>
    <cfRule type="containsText" dxfId="169" priority="1786" operator="containsText" text="VAL I">
      <formula>NOT(ISERROR(SEARCH("VAL I",B12)))</formula>
    </cfRule>
    <cfRule type="containsText" dxfId="168" priority="1787" operator="containsText" text="MEJ">
      <formula>NOT(ISERROR(SEARCH("MEJ",B12)))</formula>
    </cfRule>
    <cfRule type="containsText" dxfId="167" priority="1788" operator="containsText" text="MEN">
      <formula>NOT(ISERROR(SEARCH("MEN",B12)))</formula>
    </cfRule>
    <cfRule type="containsText" dxfId="166" priority="1789" operator="containsText" text="2A">
      <formula>NOT(ISERROR(SEARCH("2A",B12)))</formula>
    </cfRule>
    <cfRule type="containsText" dxfId="165" priority="1790" operator="containsText" text="CN">
      <formula>NOT(ISERROR(SEARCH("CN",B12)))</formula>
    </cfRule>
    <cfRule type="containsText" dxfId="164" priority="1791" operator="containsText" text="VTJ1">
      <formula>NOT(ISERROR(SEARCH("VTJ1",B12)))</formula>
    </cfRule>
    <cfRule type="containsText" dxfId="163" priority="1792" operator="containsText" text="VTN2">
      <formula>NOT(ISERROR(SEARCH("VTN2",B12)))</formula>
    </cfRule>
    <cfRule type="containsText" dxfId="162" priority="1793" operator="containsText" text="VTN1">
      <formula>NOT(ISERROR(SEARCH("VTN1",B12)))</formula>
    </cfRule>
    <cfRule type="containsText" dxfId="161" priority="1794" operator="containsText" text="PJ2">
      <formula>NOT(ISERROR(SEARCH("PJ2",B12)))</formula>
    </cfRule>
    <cfRule type="containsText" dxfId="160" priority="1795" operator="containsText" text="VTGn">
      <formula>NOT(ISERROR(SEARCH("VTGn",B12)))</formula>
    </cfRule>
    <cfRule type="containsText" dxfId="159" priority="1796" operator="containsText" text="PN2">
      <formula>NOT(ISERROR(SEARCH("PN2",B12)))</formula>
    </cfRule>
    <cfRule type="containsText" dxfId="158" priority="1797" operator="containsText" text="PJ1">
      <formula>NOT(ISERROR(SEARCH("PJ1",B12)))</formula>
    </cfRule>
    <cfRule type="containsText" dxfId="157" priority="1798" operator="containsText" text="VJ1">
      <formula>NOT(ISERROR(SEARCH("VJ1",B12)))</formula>
    </cfRule>
    <cfRule type="containsText" dxfId="156" priority="1799" operator="containsText" text="PN1">
      <formula>NOT(ISERROR(SEARCH("PN1",B12)))</formula>
    </cfRule>
    <cfRule type="containsText" dxfId="155" priority="1800" operator="containsText" text="CJ">
      <formula>NOT(ISERROR(SEARCH("CJ",B12)))</formula>
    </cfRule>
    <cfRule type="containsText" dxfId="154" priority="1801" operator="containsText" text="VJI">
      <formula>NOT(ISERROR(SEARCH("VJI",B12)))</formula>
    </cfRule>
    <cfRule type="containsText" dxfId="153" priority="1802" operator="containsText" text="VJ2">
      <formula>NOT(ISERROR(SEARCH("VJ2",B12)))</formula>
    </cfRule>
    <cfRule type="containsText" dxfId="152" priority="1803" operator="containsText" text="VN2">
      <formula>NOT(ISERROR(SEARCH("VN2",B12)))</formula>
    </cfRule>
  </conditionalFormatting>
  <conditionalFormatting sqref="B13:AF14">
    <cfRule type="containsText" dxfId="151" priority="1736" operator="containsText" text="VN1">
      <formula>NOT(ISERROR(SEARCH("VN1",B13)))</formula>
    </cfRule>
    <cfRule type="containsText" dxfId="150" priority="1737" operator="containsText" text="FOR J">
      <formula>NOT(ISERROR(SEARCH("FOR J",B13)))</formula>
    </cfRule>
    <cfRule type="containsText" dxfId="149" priority="1738" operator="containsText" text="FOR N">
      <formula>NOT(ISERROR(SEARCH("FOR N",B13)))</formula>
    </cfRule>
    <cfRule type="containsText" dxfId="148" priority="1739" operator="containsText" text="AM">
      <formula>NOT(ISERROR(SEARCH("AM",B13)))</formula>
    </cfRule>
    <cfRule type="containsText" dxfId="147" priority="1740" operator="containsText" text="VTJ2">
      <formula>NOT(ISERROR(SEARCH("VTJ2",B13)))</formula>
    </cfRule>
    <cfRule type="containsText" dxfId="146" priority="1741" operator="containsText" text="AT">
      <formula>NOT(ISERROR(SEARCH("AT",B13)))</formula>
    </cfRule>
    <cfRule type="containsText" dxfId="145" priority="1742" operator="containsText" text="V M">
      <formula>NOT(ISERROR(SEARCH("V M",B13)))</formula>
    </cfRule>
    <cfRule type="containsText" dxfId="144" priority="1743" operator="containsText" text="CP">
      <formula>NOT(ISERROR(SEARCH("CP",B13)))</formula>
    </cfRule>
    <cfRule type="containsText" dxfId="143" priority="1744" operator="containsText" text="FOR">
      <formula>NOT(ISERROR(SEARCH("FOR",B13)))</formula>
    </cfRule>
    <cfRule type="containsText" dxfId="142" priority="1745" operator="containsText" text="GO A">
      <formula>NOT(ISERROR(SEARCH("GO A",B13)))</formula>
    </cfRule>
    <cfRule type="containsText" dxfId="141" priority="1746" operator="containsText" text="Indispo,">
      <formula>NOT(ISERROR(SEARCH("Indispo,",B13)))</formula>
    </cfRule>
    <cfRule type="containsText" dxfId="140" priority="1747" operator="containsText" text="AIME">
      <formula>NOT(ISERROR(SEARCH("AIME",B13)))</formula>
    </cfRule>
    <cfRule type="containsText" dxfId="139" priority="1748" operator="containsText" text="PL21">
      <formula>NOT(ISERROR(SEARCH("PL21",B13)))</formula>
    </cfRule>
    <cfRule type="containsText" dxfId="138" priority="1749" operator="containsText" text="TI">
      <formula>NOT(ISERROR(SEARCH("TI",B13)))</formula>
    </cfRule>
    <cfRule type="containsText" dxfId="137" priority="1750" operator="containsText" text="ARC">
      <formula>NOT(ISERROR(SEARCH("ARC",B13)))</formula>
    </cfRule>
    <cfRule type="containsText" dxfId="136" priority="1751" operator="containsText" text="AH">
      <formula>NOT(ISERROR(SEARCH("AH",B13)))</formula>
    </cfRule>
    <cfRule type="containsText" dxfId="135" priority="1752" operator="containsText" text="VAL I">
      <formula>NOT(ISERROR(SEARCH("VAL I",B13)))</formula>
    </cfRule>
    <cfRule type="containsText" dxfId="134" priority="1753" operator="containsText" text="MEJ">
      <formula>NOT(ISERROR(SEARCH("MEJ",B13)))</formula>
    </cfRule>
    <cfRule type="containsText" dxfId="133" priority="1754" operator="containsText" text="MEN">
      <formula>NOT(ISERROR(SEARCH("MEN",B13)))</formula>
    </cfRule>
    <cfRule type="containsText" dxfId="132" priority="1755" operator="containsText" text="2A">
      <formula>NOT(ISERROR(SEARCH("2A",B13)))</formula>
    </cfRule>
    <cfRule type="containsText" dxfId="131" priority="1756" operator="containsText" text="CN">
      <formula>NOT(ISERROR(SEARCH("CN",B13)))</formula>
    </cfRule>
    <cfRule type="containsText" dxfId="130" priority="1757" operator="containsText" text="VTJ1">
      <formula>NOT(ISERROR(SEARCH("VTJ1",B13)))</formula>
    </cfRule>
    <cfRule type="containsText" dxfId="129" priority="1758" operator="containsText" text="VTN2">
      <formula>NOT(ISERROR(SEARCH("VTN2",B13)))</formula>
    </cfRule>
    <cfRule type="containsText" dxfId="128" priority="1759" operator="containsText" text="VTN1">
      <formula>NOT(ISERROR(SEARCH("VTN1",B13)))</formula>
    </cfRule>
    <cfRule type="containsText" dxfId="127" priority="1760" operator="containsText" text="PJ2">
      <formula>NOT(ISERROR(SEARCH("PJ2",B13)))</formula>
    </cfRule>
    <cfRule type="containsText" dxfId="126" priority="1761" operator="containsText" text="VTGn">
      <formula>NOT(ISERROR(SEARCH("VTGn",B13)))</formula>
    </cfRule>
    <cfRule type="containsText" dxfId="125" priority="1762" operator="containsText" text="PN2">
      <formula>NOT(ISERROR(SEARCH("PN2",B13)))</formula>
    </cfRule>
    <cfRule type="containsText" dxfId="124" priority="1763" operator="containsText" text="PJ1">
      <formula>NOT(ISERROR(SEARCH("PJ1",B13)))</formula>
    </cfRule>
    <cfRule type="containsText" dxfId="123" priority="1764" operator="containsText" text="VJ1">
      <formula>NOT(ISERROR(SEARCH("VJ1",B13)))</formula>
    </cfRule>
    <cfRule type="containsText" dxfId="122" priority="1765" operator="containsText" text="PN1">
      <formula>NOT(ISERROR(SEARCH("PN1",B13)))</formula>
    </cfRule>
    <cfRule type="containsText" dxfId="121" priority="1766" operator="containsText" text="CJ">
      <formula>NOT(ISERROR(SEARCH("CJ",B13)))</formula>
    </cfRule>
    <cfRule type="containsText" dxfId="120" priority="1767" operator="containsText" text="VJI">
      <formula>NOT(ISERROR(SEARCH("VJI",B13)))</formula>
    </cfRule>
    <cfRule type="containsText" dxfId="119" priority="1768" operator="containsText" text="VJ2">
      <formula>NOT(ISERROR(SEARCH("VJ2",B13)))</formula>
    </cfRule>
    <cfRule type="containsText" dxfId="118" priority="1769" operator="containsText" text="VN2">
      <formula>NOT(ISERROR(SEARCH("VN2",B13)))</formula>
    </cfRule>
  </conditionalFormatting>
  <conditionalFormatting sqref="B12:AF14">
    <cfRule type="containsText" dxfId="117" priority="1726" operator="containsText" text="AGO">
      <formula>NOT(ISERROR(SEARCH("AGO",B12)))</formula>
    </cfRule>
    <cfRule type="containsText" dxfId="116" priority="1727" operator="containsText" text="PNI">
      <formula>NOT(ISERROR(SEARCH("PNI",B12)))</formula>
    </cfRule>
    <cfRule type="containsText" dxfId="115" priority="1728" operator="containsText" text="AJ2">
      <formula>NOT(ISERROR(SEARCH("AJ2",B12)))</formula>
    </cfRule>
    <cfRule type="containsText" dxfId="114" priority="1729" operator="containsText" text="AJ1">
      <formula>NOT(ISERROR(SEARCH("AJ1",B12)))</formula>
    </cfRule>
    <cfRule type="containsText" dxfId="113" priority="1730" operator="containsText" text="AN2">
      <formula>NOT(ISERROR(SEARCH("AN2",B12)))</formula>
    </cfRule>
    <cfRule type="containsText" dxfId="112" priority="1731" operator="containsText" text="AN1">
      <formula>NOT(ISERROR(SEARCH("AN1",B12)))</formula>
    </cfRule>
    <cfRule type="containsText" dxfId="111" priority="1733" operator="containsText" text="AV N">
      <formula>NOT(ISERROR(SEARCH("AV N",B12)))</formula>
    </cfRule>
    <cfRule type="containsText" dxfId="110" priority="1734" operator="containsText" text="EDS">
      <formula>NOT(ISERROR(SEARCH("EDS",B12)))</formula>
    </cfRule>
    <cfRule type="containsText" dxfId="109" priority="1735" operator="containsText" text="ABS">
      <formula>NOT(ISERROR(SEARCH("ABS",B12)))</formula>
    </cfRule>
  </conditionalFormatting>
  <conditionalFormatting sqref="B12:AF14">
    <cfRule type="containsText" dxfId="108" priority="1732" operator="containsText" text="CHN">
      <formula>NOT(ISERROR(SEARCH("CHN",B12)))</formula>
    </cfRule>
  </conditionalFormatting>
  <conditionalFormatting sqref="Z12">
    <cfRule type="containsText" dxfId="107" priority="1242" operator="containsText" text="VN1">
      <formula>NOT(ISERROR(SEARCH("VN1",Z12)))</formula>
    </cfRule>
    <cfRule type="containsText" dxfId="106" priority="1243" operator="containsText" text="FOR J">
      <formula>NOT(ISERROR(SEARCH("FOR J",Z12)))</formula>
    </cfRule>
    <cfRule type="containsText" dxfId="105" priority="1244" operator="containsText" text="FOR N">
      <formula>NOT(ISERROR(SEARCH("FOR N",Z12)))</formula>
    </cfRule>
    <cfRule type="containsText" dxfId="104" priority="1245" operator="containsText" text="AM">
      <formula>NOT(ISERROR(SEARCH("AM",Z12)))</formula>
    </cfRule>
    <cfRule type="containsText" dxfId="103" priority="1246" operator="containsText" text="VTJ2">
      <formula>NOT(ISERROR(SEARCH("VTJ2",Z12)))</formula>
    </cfRule>
    <cfRule type="containsText" dxfId="102" priority="1247" operator="containsText" text="AT">
      <formula>NOT(ISERROR(SEARCH("AT",Z12)))</formula>
    </cfRule>
    <cfRule type="containsText" dxfId="101" priority="1248" operator="containsText" text="V M">
      <formula>NOT(ISERROR(SEARCH("V M",Z12)))</formula>
    </cfRule>
    <cfRule type="containsText" dxfId="100" priority="1249" operator="containsText" text="CP">
      <formula>NOT(ISERROR(SEARCH("CP",Z12)))</formula>
    </cfRule>
    <cfRule type="containsText" dxfId="99" priority="1250" operator="containsText" text="FOR">
      <formula>NOT(ISERROR(SEARCH("FOR",Z12)))</formula>
    </cfRule>
    <cfRule type="containsText" dxfId="98" priority="1251" operator="containsText" text="GO A">
      <formula>NOT(ISERROR(SEARCH("GO A",Z12)))</formula>
    </cfRule>
    <cfRule type="containsText" dxfId="97" priority="1252" operator="containsText" text="Indispo,">
      <formula>NOT(ISERROR(SEARCH("Indispo,",Z12)))</formula>
    </cfRule>
    <cfRule type="containsText" dxfId="96" priority="1253" operator="containsText" text="AIME">
      <formula>NOT(ISERROR(SEARCH("AIME",Z12)))</formula>
    </cfRule>
    <cfRule type="containsText" dxfId="95" priority="1254" operator="containsText" text="PL21">
      <formula>NOT(ISERROR(SEARCH("PL21",Z12)))</formula>
    </cfRule>
    <cfRule type="containsText" dxfId="94" priority="1255" operator="containsText" text="TI">
      <formula>NOT(ISERROR(SEARCH("TI",Z12)))</formula>
    </cfRule>
    <cfRule type="containsText" dxfId="93" priority="1256" operator="containsText" text="ARC">
      <formula>NOT(ISERROR(SEARCH("ARC",Z12)))</formula>
    </cfRule>
    <cfRule type="containsText" dxfId="92" priority="1257" operator="containsText" text="AH">
      <formula>NOT(ISERROR(SEARCH("AH",Z12)))</formula>
    </cfRule>
    <cfRule type="containsText" dxfId="91" priority="1258" operator="containsText" text="VAL I">
      <formula>NOT(ISERROR(SEARCH("VAL I",Z12)))</formula>
    </cfRule>
    <cfRule type="containsText" dxfId="90" priority="1259" operator="containsText" text="MEJ">
      <formula>NOT(ISERROR(SEARCH("MEJ",Z12)))</formula>
    </cfRule>
    <cfRule type="containsText" dxfId="89" priority="1260" operator="containsText" text="MEN">
      <formula>NOT(ISERROR(SEARCH("MEN",Z12)))</formula>
    </cfRule>
    <cfRule type="containsText" dxfId="88" priority="1261" operator="containsText" text="2A">
      <formula>NOT(ISERROR(SEARCH("2A",Z12)))</formula>
    </cfRule>
    <cfRule type="containsText" dxfId="87" priority="1262" operator="containsText" text="CN">
      <formula>NOT(ISERROR(SEARCH("CN",Z12)))</formula>
    </cfRule>
    <cfRule type="containsText" dxfId="86" priority="1263" operator="containsText" text="VTJ1">
      <formula>NOT(ISERROR(SEARCH("VTJ1",Z12)))</formula>
    </cfRule>
    <cfRule type="containsText" dxfId="85" priority="1264" operator="containsText" text="VTN2">
      <formula>NOT(ISERROR(SEARCH("VTN2",Z12)))</formula>
    </cfRule>
    <cfRule type="containsText" dxfId="84" priority="1265" operator="containsText" text="VTN1">
      <formula>NOT(ISERROR(SEARCH("VTN1",Z12)))</formula>
    </cfRule>
    <cfRule type="containsText" dxfId="83" priority="1266" operator="containsText" text="PJ2">
      <formula>NOT(ISERROR(SEARCH("PJ2",Z12)))</formula>
    </cfRule>
    <cfRule type="containsText" dxfId="82" priority="1267" operator="containsText" text="VTGn">
      <formula>NOT(ISERROR(SEARCH("VTGn",Z12)))</formula>
    </cfRule>
    <cfRule type="containsText" dxfId="81" priority="1268" operator="containsText" text="PN2">
      <formula>NOT(ISERROR(SEARCH("PN2",Z12)))</formula>
    </cfRule>
    <cfRule type="containsText" dxfId="80" priority="1269" operator="containsText" text="PJ1">
      <formula>NOT(ISERROR(SEARCH("PJ1",Z12)))</formula>
    </cfRule>
    <cfRule type="containsText" dxfId="79" priority="1270" operator="containsText" text="VJ1">
      <formula>NOT(ISERROR(SEARCH("VJ1",Z12)))</formula>
    </cfRule>
    <cfRule type="containsText" dxfId="78" priority="1271" operator="containsText" text="PN1">
      <formula>NOT(ISERROR(SEARCH("PN1",Z12)))</formula>
    </cfRule>
    <cfRule type="containsText" dxfId="77" priority="1272" operator="containsText" text="CJ">
      <formula>NOT(ISERROR(SEARCH("CJ",Z12)))</formula>
    </cfRule>
    <cfRule type="containsText" dxfId="76" priority="1273" operator="containsText" text="VJI">
      <formula>NOT(ISERROR(SEARCH("VJI",Z12)))</formula>
    </cfRule>
    <cfRule type="containsText" dxfId="75" priority="1274" operator="containsText" text="VJ2">
      <formula>NOT(ISERROR(SEARCH("VJ2",Z12)))</formula>
    </cfRule>
    <cfRule type="containsText" dxfId="74" priority="1275" operator="containsText" text="VN2">
      <formula>NOT(ISERROR(SEARCH("VN2",Z12)))</formula>
    </cfRule>
  </conditionalFormatting>
  <conditionalFormatting sqref="AD12">
    <cfRule type="containsText" dxfId="73" priority="1207" operator="containsText" text="VN1">
      <formula>NOT(ISERROR(SEARCH("VN1",AD12)))</formula>
    </cfRule>
    <cfRule type="containsText" dxfId="72" priority="1208" operator="containsText" text="FOR J">
      <formula>NOT(ISERROR(SEARCH("FOR J",AD12)))</formula>
    </cfRule>
    <cfRule type="containsText" dxfId="71" priority="1209" operator="containsText" text="FOR N">
      <formula>NOT(ISERROR(SEARCH("FOR N",AD12)))</formula>
    </cfRule>
    <cfRule type="containsText" dxfId="70" priority="1210" operator="containsText" text="AM">
      <formula>NOT(ISERROR(SEARCH("AM",AD12)))</formula>
    </cfRule>
    <cfRule type="containsText" dxfId="69" priority="1211" operator="containsText" text="VTJ2">
      <formula>NOT(ISERROR(SEARCH("VTJ2",AD12)))</formula>
    </cfRule>
    <cfRule type="containsText" dxfId="68" priority="1212" operator="containsText" text="AT">
      <formula>NOT(ISERROR(SEARCH("AT",AD12)))</formula>
    </cfRule>
    <cfRule type="containsText" dxfId="67" priority="1213" operator="containsText" text="V M">
      <formula>NOT(ISERROR(SEARCH("V M",AD12)))</formula>
    </cfRule>
    <cfRule type="containsText" dxfId="66" priority="1214" operator="containsText" text="CP">
      <formula>NOT(ISERROR(SEARCH("CP",AD12)))</formula>
    </cfRule>
    <cfRule type="containsText" dxfId="65" priority="1215" operator="containsText" text="FOR">
      <formula>NOT(ISERROR(SEARCH("FOR",AD12)))</formula>
    </cfRule>
    <cfRule type="containsText" dxfId="64" priority="1216" operator="containsText" text="GO A">
      <formula>NOT(ISERROR(SEARCH("GO A",AD12)))</formula>
    </cfRule>
    <cfRule type="containsText" dxfId="63" priority="1217" operator="containsText" text="Indispo,">
      <formula>NOT(ISERROR(SEARCH("Indispo,",AD12)))</formula>
    </cfRule>
    <cfRule type="containsText" dxfId="62" priority="1218" operator="containsText" text="AIME">
      <formula>NOT(ISERROR(SEARCH("AIME",AD12)))</formula>
    </cfRule>
    <cfRule type="containsText" dxfId="61" priority="1219" operator="containsText" text="PL21">
      <formula>NOT(ISERROR(SEARCH("PL21",AD12)))</formula>
    </cfRule>
    <cfRule type="containsText" dxfId="60" priority="1220" operator="containsText" text="TI">
      <formula>NOT(ISERROR(SEARCH("TI",AD12)))</formula>
    </cfRule>
    <cfRule type="containsText" dxfId="59" priority="1221" operator="containsText" text="ARC">
      <formula>NOT(ISERROR(SEARCH("ARC",AD12)))</formula>
    </cfRule>
    <cfRule type="containsText" dxfId="58" priority="1222" operator="containsText" text="AH">
      <formula>NOT(ISERROR(SEARCH("AH",AD12)))</formula>
    </cfRule>
    <cfRule type="containsText" dxfId="57" priority="1223" operator="containsText" text="VAL I">
      <formula>NOT(ISERROR(SEARCH("VAL I",AD12)))</formula>
    </cfRule>
    <cfRule type="containsText" dxfId="56" priority="1224" operator="containsText" text="MEJ">
      <formula>NOT(ISERROR(SEARCH("MEJ",AD12)))</formula>
    </cfRule>
    <cfRule type="containsText" dxfId="55" priority="1225" operator="containsText" text="MEN">
      <formula>NOT(ISERROR(SEARCH("MEN",AD12)))</formula>
    </cfRule>
    <cfRule type="containsText" dxfId="54" priority="1226" operator="containsText" text="2A">
      <formula>NOT(ISERROR(SEARCH("2A",AD12)))</formula>
    </cfRule>
    <cfRule type="containsText" dxfId="53" priority="1227" operator="containsText" text="CN">
      <formula>NOT(ISERROR(SEARCH("CN",AD12)))</formula>
    </cfRule>
    <cfRule type="containsText" dxfId="52" priority="1228" operator="containsText" text="VTJ1">
      <formula>NOT(ISERROR(SEARCH("VTJ1",AD12)))</formula>
    </cfRule>
    <cfRule type="containsText" dxfId="51" priority="1229" operator="containsText" text="VTN2">
      <formula>NOT(ISERROR(SEARCH("VTN2",AD12)))</formula>
    </cfRule>
    <cfRule type="containsText" dxfId="50" priority="1230" operator="containsText" text="VTN1">
      <formula>NOT(ISERROR(SEARCH("VTN1",AD12)))</formula>
    </cfRule>
    <cfRule type="containsText" dxfId="49" priority="1231" operator="containsText" text="PJ2">
      <formula>NOT(ISERROR(SEARCH("PJ2",AD12)))</formula>
    </cfRule>
    <cfRule type="containsText" dxfId="48" priority="1232" operator="containsText" text="VTGn">
      <formula>NOT(ISERROR(SEARCH("VTGn",AD12)))</formula>
    </cfRule>
    <cfRule type="containsText" dxfId="47" priority="1233" operator="containsText" text="PN2">
      <formula>NOT(ISERROR(SEARCH("PN2",AD12)))</formula>
    </cfRule>
    <cfRule type="containsText" dxfId="46" priority="1234" operator="containsText" text="PJ1">
      <formula>NOT(ISERROR(SEARCH("PJ1",AD12)))</formula>
    </cfRule>
    <cfRule type="containsText" dxfId="45" priority="1235" operator="containsText" text="VJ1">
      <formula>NOT(ISERROR(SEARCH("VJ1",AD12)))</formula>
    </cfRule>
    <cfRule type="containsText" dxfId="44" priority="1236" operator="containsText" text="PN1">
      <formula>NOT(ISERROR(SEARCH("PN1",AD12)))</formula>
    </cfRule>
    <cfRule type="containsText" dxfId="43" priority="1237" operator="containsText" text="CJ">
      <formula>NOT(ISERROR(SEARCH("CJ",AD12)))</formula>
    </cfRule>
    <cfRule type="containsText" dxfId="42" priority="1238" operator="containsText" text="VJI">
      <formula>NOT(ISERROR(SEARCH("VJI",AD12)))</formula>
    </cfRule>
    <cfRule type="containsText" dxfId="41" priority="1239" operator="containsText" text="VJ2">
      <formula>NOT(ISERROR(SEARCH("VJ2",AD12)))</formula>
    </cfRule>
    <cfRule type="containsText" dxfId="40" priority="1240" operator="containsText" text="VN2">
      <formula>NOT(ISERROR(SEARCH("VN2",AD12)))</formula>
    </cfRule>
  </conditionalFormatting>
  <conditionalFormatting sqref="F12:I12">
    <cfRule type="containsText" dxfId="39" priority="1156" operator="containsText" text="VN1">
      <formula>NOT(ISERROR(SEARCH("VN1",F12)))</formula>
    </cfRule>
    <cfRule type="containsText" dxfId="38" priority="1157" operator="containsText" text="FOR J">
      <formula>NOT(ISERROR(SEARCH("FOR J",F12)))</formula>
    </cfRule>
    <cfRule type="containsText" dxfId="37" priority="1158" operator="containsText" text="FOR N">
      <formula>NOT(ISERROR(SEARCH("FOR N",F12)))</formula>
    </cfRule>
    <cfRule type="containsText" dxfId="36" priority="1159" operator="containsText" text="AM">
      <formula>NOT(ISERROR(SEARCH("AM",F12)))</formula>
    </cfRule>
    <cfRule type="containsText" dxfId="35" priority="1160" operator="containsText" text="VTJ2">
      <formula>NOT(ISERROR(SEARCH("VTJ2",F12)))</formula>
    </cfRule>
    <cfRule type="containsText" dxfId="34" priority="1161" operator="containsText" text="AT">
      <formula>NOT(ISERROR(SEARCH("AT",F12)))</formula>
    </cfRule>
    <cfRule type="containsText" dxfId="33" priority="1162" operator="containsText" text="V M">
      <formula>NOT(ISERROR(SEARCH("V M",F12)))</formula>
    </cfRule>
    <cfRule type="containsText" dxfId="32" priority="1163" operator="containsText" text="CP">
      <formula>NOT(ISERROR(SEARCH("CP",F12)))</formula>
    </cfRule>
    <cfRule type="containsText" dxfId="31" priority="1164" operator="containsText" text="FOR">
      <formula>NOT(ISERROR(SEARCH("FOR",F12)))</formula>
    </cfRule>
    <cfRule type="containsText" dxfId="30" priority="1165" operator="containsText" text="GO A">
      <formula>NOT(ISERROR(SEARCH("GO A",F12)))</formula>
    </cfRule>
    <cfRule type="containsText" dxfId="29" priority="1166" operator="containsText" text="Indispo,">
      <formula>NOT(ISERROR(SEARCH("Indispo,",F12)))</formula>
    </cfRule>
    <cfRule type="containsText" dxfId="28" priority="1167" operator="containsText" text="AIME">
      <formula>NOT(ISERROR(SEARCH("AIME",F12)))</formula>
    </cfRule>
    <cfRule type="containsText" dxfId="27" priority="1168" operator="containsText" text="PL21">
      <formula>NOT(ISERROR(SEARCH("PL21",F12)))</formula>
    </cfRule>
    <cfRule type="containsText" dxfId="26" priority="1169" operator="containsText" text="TI">
      <formula>NOT(ISERROR(SEARCH("TI",F12)))</formula>
    </cfRule>
    <cfRule type="containsText" dxfId="25" priority="1170" operator="containsText" text="ARC">
      <formula>NOT(ISERROR(SEARCH("ARC",F12)))</formula>
    </cfRule>
    <cfRule type="containsText" dxfId="24" priority="1171" operator="containsText" text="AH">
      <formula>NOT(ISERROR(SEARCH("AH",F12)))</formula>
    </cfRule>
    <cfRule type="containsText" dxfId="23" priority="1172" operator="containsText" text="VAL I">
      <formula>NOT(ISERROR(SEARCH("VAL I",F12)))</formula>
    </cfRule>
    <cfRule type="containsText" dxfId="22" priority="1173" operator="containsText" text="MEJ">
      <formula>NOT(ISERROR(SEARCH("MEJ",F12)))</formula>
    </cfRule>
    <cfRule type="containsText" dxfId="21" priority="1174" operator="containsText" text="MEN">
      <formula>NOT(ISERROR(SEARCH("MEN",F12)))</formula>
    </cfRule>
    <cfRule type="containsText" dxfId="20" priority="1175" operator="containsText" text="2A">
      <formula>NOT(ISERROR(SEARCH("2A",F12)))</formula>
    </cfRule>
    <cfRule type="containsText" dxfId="19" priority="1176" operator="containsText" text="CN">
      <formula>NOT(ISERROR(SEARCH("CN",F12)))</formula>
    </cfRule>
    <cfRule type="containsText" dxfId="18" priority="1177" operator="containsText" text="VTJ1">
      <formula>NOT(ISERROR(SEARCH("VTJ1",F12)))</formula>
    </cfRule>
    <cfRule type="containsText" dxfId="17" priority="1178" operator="containsText" text="VTN2">
      <formula>NOT(ISERROR(SEARCH("VTN2",F12)))</formula>
    </cfRule>
    <cfRule type="containsText" dxfId="16" priority="1179" operator="containsText" text="VTN1">
      <formula>NOT(ISERROR(SEARCH("VTN1",F12)))</formula>
    </cfRule>
    <cfRule type="containsText" dxfId="15" priority="1180" operator="containsText" text="PJ2">
      <formula>NOT(ISERROR(SEARCH("PJ2",F12)))</formula>
    </cfRule>
    <cfRule type="containsText" dxfId="14" priority="1181" operator="containsText" text="VTGn">
      <formula>NOT(ISERROR(SEARCH("VTGn",F12)))</formula>
    </cfRule>
    <cfRule type="containsText" dxfId="13" priority="1182" operator="containsText" text="PN2">
      <formula>NOT(ISERROR(SEARCH("PN2",F12)))</formula>
    </cfRule>
    <cfRule type="containsText" dxfId="12" priority="1183" operator="containsText" text="PJ1">
      <formula>NOT(ISERROR(SEARCH("PJ1",F12)))</formula>
    </cfRule>
    <cfRule type="containsText" dxfId="11" priority="1184" operator="containsText" text="VJ1">
      <formula>NOT(ISERROR(SEARCH("VJ1",F12)))</formula>
    </cfRule>
    <cfRule type="containsText" dxfId="10" priority="1185" operator="containsText" text="PN1">
      <formula>NOT(ISERROR(SEARCH("PN1",F12)))</formula>
    </cfRule>
    <cfRule type="containsText" dxfId="9" priority="1186" operator="containsText" text="CJ">
      <formula>NOT(ISERROR(SEARCH("CJ",F12)))</formula>
    </cfRule>
    <cfRule type="containsText" dxfId="8" priority="1187" operator="containsText" text="VJI">
      <formula>NOT(ISERROR(SEARCH("VJI",F12)))</formula>
    </cfRule>
    <cfRule type="containsText" dxfId="7" priority="1188" operator="containsText" text="VJ2">
      <formula>NOT(ISERROR(SEARCH("VJ2",F12)))</formula>
    </cfRule>
    <cfRule type="containsText" dxfId="6" priority="1189" operator="containsText" text="VN2">
      <formula>NOT(ISERROR(SEARCH("VN2",F12)))</formula>
    </cfRule>
  </conditionalFormatting>
  <conditionalFormatting sqref="B7:AF11">
    <cfRule type="expression" dxfId="5" priority="2062">
      <formula>#REF!="F"</formula>
    </cfRule>
  </conditionalFormatting>
  <conditionalFormatting sqref="B7:AF11">
    <cfRule type="expression" dxfId="4" priority="2080">
      <formula>OR(B$9="S",B$9="D",#REF!="F")</formula>
    </cfRule>
  </conditionalFormatting>
  <conditionalFormatting sqref="B13:AF14 Z12 AD12 F12:I12">
    <cfRule type="beginsWith" dxfId="3" priority="2108" operator="beginsWith" text="RC">
      <formula>LEFT(B12,LEN("RC"))="RC"</formula>
    </cfRule>
    <cfRule type="expression" dxfId="2" priority="2109">
      <formula>OR(B$9="S",B$9="D",#REF!="F")</formula>
    </cfRule>
  </conditionalFormatting>
  <conditionalFormatting sqref="B12:AF12">
    <cfRule type="containsText" dxfId="1" priority="2116" operator="containsText" text="RC">
      <formula>NOT(ISERROR(SEARCH("RC",B12)))</formula>
    </cfRule>
    <cfRule type="expression" dxfId="0" priority="2117">
      <formula>OR(B$9="S",B$9="D",#REF!="F")</formula>
    </cfRule>
  </conditionalFormatting>
  <dataValidations count="3">
    <dataValidation type="list" allowBlank="1" showInputMessage="1" showErrorMessage="1" sqref="H5:K5 B12:AF14">
      <formula1>ListeComp</formula1>
    </dataValidation>
    <dataValidation type="list" allowBlank="1" showInputMessage="1" showErrorMessage="1" sqref="B4:G4">
      <formula1>Listesite</formula1>
    </dataValidation>
    <dataValidation type="list" allowBlank="1" showInputMessage="1" showErrorMessage="1" sqref="AC5:AF5 B10:AF11">
      <formula1>Astreinte</formula1>
    </dataValidation>
  </dataValidations>
  <printOptions horizontalCentered="1" verticalCentered="1"/>
  <pageMargins left="0.15748031496062992" right="0.35433070866141736" top="0.39370078740157483" bottom="0.39370078740157483" header="0.51181102362204722" footer="0.51181102362204722"/>
  <pageSetup paperSize="9" fitToHeight="0" orientation="landscape" r:id="rId1"/>
  <headerFooter alignWithMargins="0"/>
  <drawing r:id="rId2"/>
  <legacyDrawing r:id="rId3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expression" priority="2004" id="{E554ADEC-84EF-45EF-817B-BADDA6862EA2}">
            <xm:f>[1]Heures!#REF!&lt;0</xm:f>
            <x14:dxf>
              <fill>
                <patternFill>
                  <bgColor rgb="FFFF0000"/>
                </patternFill>
              </fill>
            </x14:dxf>
          </x14:cfRule>
          <x14:cfRule type="expression" priority="2005" id="{1F65F31B-65E5-4914-83CA-97A12AAF8C95}">
            <xm:f>[1]Heures!#REF!&lt;=5</xm:f>
            <x14:dxf>
              <fill>
                <patternFill>
                  <bgColor theme="6"/>
                </patternFill>
              </fill>
            </x14:dxf>
          </x14:cfRule>
          <xm:sqref>A12:A14</xm:sqref>
        </x14:conditionalFormatting>
        <x14:conditionalFormatting xmlns:xm="http://schemas.microsoft.com/office/excel/2006/main">
          <x14:cfRule type="expression" priority="1241" id="{60074C4C-9066-43A9-AE51-9F1ADB1923E5}">
            <xm:f>AND($B$4="Special",B12&lt;&gt;"",B12&lt;&gt;'[1]Ne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716" id="{F2A74116-15C1-4D63-9E28-EB604F936D23}">
            <xm:f>AND($B$4="Tignes",B12&lt;&gt;"",B12&lt;&gt;'[1]Ne pas toucher'!#REF!,B12&lt;&gt;'[1]Ne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717" id="{86685BC2-6A3F-4E16-97E4-1A00C4CE35C6}">
            <xm:f>AND($B$4="Valdisere",B12&lt;&gt;"",B12&lt;&gt;'[1]Ne pas toucher'!#REF!,B12&lt;&gt;'[1]Ne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718" id="{A832EF71-6235-431B-9727-25357C02BAA1}">
            <xm:f>AND($B$4="La plagne",B12&lt;&gt;"",B12&lt;&gt;'[1]Ne pas toucher'!#REF!,B12&lt;&gt;'[1]Ne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719" id="{3413E753-3BB7-4253-BD75-A5F35C374847}">
            <xm:f>AND($B$4="Alpesdhuez",B12&lt;&gt;"",B12&lt;&gt;'[1]Ne pas toucher'!#REF!,B12&lt;&gt;'[1]Ne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720" id="{CF906FB2-B88D-4748-B0AB-3F4EC88F413A}">
            <xm:f>AND($B$4="Les 2 Alpes",B12&lt;&gt;"",B12&lt;&gt;'[1]Ne pas toucher'!#REF!,B12&lt;&gt;'[1]Ne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721" id="{3F3D5253-8A89-48BA-80B2-A3612A56A3D0}">
            <xm:f>AND($B$4="Meribel",B12&lt;&gt;"",B12&lt;&gt;'[1]Ne pas toucher'!#REF!,B12&lt;&gt;'[1]Ne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722" id="{1029FC16-E2B4-49C2-AAA9-CFB6DB54D839}">
            <xm:f>AND($B$4="Les Arcs",B12&lt;&gt;"",B12&lt;&gt;'[1]Ne pas toucher'!#REF!,B12&lt;&gt;'[1]Ne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723" id="{4F9B8135-2705-4387-BA51-F0F8178D4D2D}">
            <xm:f>AND($B$4="Peisey",B12&lt;&gt;"",B12&lt;&gt;'[1]Ne pas toucher'!#REF!,B12&lt;&gt;'[1]Ne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724" id="{EAA57BEC-F423-467B-B029-24BE571C2B3E}">
            <xm:f>AND($B$4="Valthorens",B12&lt;&gt;"",B12&lt;&gt;'[1]Ne pas toucher'!#REF!,B12&lt;&gt;'[1]Ne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725" id="{38255A39-402D-48D9-9E88-9126CAC5D8C5}">
            <xm:f>AND($B$4="Valmorel",B12&lt;&gt;"",B12&lt;&gt;'[1]Ne pas toucher'!#REF!,B12&lt;&gt;'[1]Ne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B12:AF14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F58"/>
  <sheetViews>
    <sheetView tabSelected="1" workbookViewId="0">
      <pane xSplit="1" ySplit="1" topLeftCell="B21" activePane="bottomRight" state="frozen"/>
      <selection pane="topRight" activeCell="B1" sqref="B1"/>
      <selection pane="bottomLeft" activeCell="A2" sqref="A2"/>
      <selection pane="bottomRight" activeCell="F1" sqref="F1"/>
    </sheetView>
  </sheetViews>
  <sheetFormatPr defaultRowHeight="15"/>
  <cols>
    <col min="2" max="2" width="10.85546875" style="51" customWidth="1"/>
    <col min="3" max="3" width="9.140625" style="51"/>
    <col min="4" max="4" width="13.85546875" customWidth="1"/>
    <col min="5" max="5" width="34.5703125" bestFit="1" customWidth="1"/>
    <col min="6" max="6" width="12.28515625" customWidth="1"/>
  </cols>
  <sheetData>
    <row r="1" spans="1:6" ht="15.75">
      <c r="A1" s="50">
        <v>43638</v>
      </c>
      <c r="B1" s="49" t="s">
        <v>20</v>
      </c>
      <c r="C1" s="49" t="s">
        <v>21</v>
      </c>
      <c r="E1" s="49" t="s">
        <v>22</v>
      </c>
      <c r="F1" s="52">
        <f ca="1">ProchainSamedi(A1)</f>
        <v>43722</v>
      </c>
    </row>
    <row r="2" spans="1:6">
      <c r="B2" s="50">
        <f>DATE(YEAR(A1),1,6)-WEEKDAY(DATE(YEAR(A1),1,6))</f>
        <v>43470</v>
      </c>
    </row>
    <row r="3" spans="1:6">
      <c r="B3" s="50">
        <f>B2+7</f>
        <v>43477</v>
      </c>
    </row>
    <row r="4" spans="1:6">
      <c r="B4" s="50">
        <f>B3+7</f>
        <v>43484</v>
      </c>
    </row>
    <row r="5" spans="1:6">
      <c r="B5" s="50">
        <f>B4+7</f>
        <v>43491</v>
      </c>
    </row>
    <row r="6" spans="1:6">
      <c r="B6" s="50">
        <f>B5+7</f>
        <v>43498</v>
      </c>
    </row>
    <row r="7" spans="1:6">
      <c r="B7" s="50">
        <f>B6+7</f>
        <v>43505</v>
      </c>
    </row>
    <row r="8" spans="1:6">
      <c r="B8" s="50">
        <f>B7+7</f>
        <v>43512</v>
      </c>
    </row>
    <row r="9" spans="1:6">
      <c r="B9" s="50">
        <f>B8+7</f>
        <v>43519</v>
      </c>
    </row>
    <row r="10" spans="1:6">
      <c r="B10" s="50">
        <f>B9+7</f>
        <v>43526</v>
      </c>
    </row>
    <row r="11" spans="1:6">
      <c r="B11" s="50">
        <f>B10+7</f>
        <v>43533</v>
      </c>
    </row>
    <row r="12" spans="1:6">
      <c r="B12" s="50">
        <f>B11+7</f>
        <v>43540</v>
      </c>
    </row>
    <row r="13" spans="1:6">
      <c r="B13" s="50">
        <f>B12+7</f>
        <v>43547</v>
      </c>
    </row>
    <row r="14" spans="1:6">
      <c r="B14" s="50">
        <f>B13+7</f>
        <v>43554</v>
      </c>
    </row>
    <row r="15" spans="1:6">
      <c r="B15" s="50">
        <f>B14+7</f>
        <v>43561</v>
      </c>
    </row>
    <row r="16" spans="1:6">
      <c r="B16" s="50">
        <f>B15+7</f>
        <v>43568</v>
      </c>
    </row>
    <row r="17" spans="2:5">
      <c r="B17" s="50">
        <f>B16+7</f>
        <v>43575</v>
      </c>
    </row>
    <row r="18" spans="2:5">
      <c r="B18" s="50">
        <f>B17+7</f>
        <v>43582</v>
      </c>
    </row>
    <row r="19" spans="2:5">
      <c r="B19" s="50">
        <f>B18+7</f>
        <v>43589</v>
      </c>
    </row>
    <row r="20" spans="2:5">
      <c r="B20" s="50">
        <f>B19+7</f>
        <v>43596</v>
      </c>
    </row>
    <row r="21" spans="2:5">
      <c r="B21" s="50">
        <f>B20+7</f>
        <v>43603</v>
      </c>
    </row>
    <row r="22" spans="2:5">
      <c r="B22" s="50">
        <f>B21+7</f>
        <v>43610</v>
      </c>
    </row>
    <row r="23" spans="2:5">
      <c r="B23" s="50">
        <f>B22+7</f>
        <v>43617</v>
      </c>
    </row>
    <row r="24" spans="2:5">
      <c r="B24" s="50">
        <f>B23+7</f>
        <v>43624</v>
      </c>
    </row>
    <row r="25" spans="2:5">
      <c r="B25" s="50">
        <f>B24+7</f>
        <v>43631</v>
      </c>
    </row>
    <row r="26" spans="2:5">
      <c r="B26" s="50">
        <f>B25+7</f>
        <v>43638</v>
      </c>
      <c r="C26" s="51" t="s">
        <v>23</v>
      </c>
    </row>
    <row r="27" spans="2:5">
      <c r="B27" s="50">
        <f>B26+7</f>
        <v>43645</v>
      </c>
    </row>
    <row r="28" spans="2:5">
      <c r="B28" s="50">
        <f>B27+7</f>
        <v>43652</v>
      </c>
      <c r="C28" s="51" t="s">
        <v>23</v>
      </c>
    </row>
    <row r="29" spans="2:5">
      <c r="B29" s="50">
        <f>B28+7</f>
        <v>43659</v>
      </c>
    </row>
    <row r="30" spans="2:5">
      <c r="B30" s="50">
        <f>B29+7</f>
        <v>43666</v>
      </c>
      <c r="C30" s="51" t="s">
        <v>23</v>
      </c>
    </row>
    <row r="31" spans="2:5">
      <c r="B31" s="50">
        <f>B30+7</f>
        <v>43673</v>
      </c>
    </row>
    <row r="32" spans="2:5">
      <c r="B32" s="50">
        <f>B31+7</f>
        <v>43680</v>
      </c>
      <c r="C32" s="51" t="s">
        <v>23</v>
      </c>
      <c r="E32" s="53" t="s">
        <v>24</v>
      </c>
    </row>
    <row r="33" spans="2:5">
      <c r="B33" s="50">
        <f>B32+7</f>
        <v>43687</v>
      </c>
      <c r="C33" s="51" t="s">
        <v>23</v>
      </c>
      <c r="E33" s="53" t="s">
        <v>26</v>
      </c>
    </row>
    <row r="34" spans="2:5">
      <c r="B34" s="50">
        <f>B33+7</f>
        <v>43694</v>
      </c>
      <c r="C34" s="51" t="s">
        <v>23</v>
      </c>
      <c r="E34" s="53" t="s">
        <v>25</v>
      </c>
    </row>
    <row r="35" spans="2:5">
      <c r="B35" s="50">
        <f>B34+7</f>
        <v>43701</v>
      </c>
      <c r="C35" s="51" t="s">
        <v>23</v>
      </c>
    </row>
    <row r="36" spans="2:5">
      <c r="B36" s="50">
        <f>B35+7</f>
        <v>43708</v>
      </c>
      <c r="C36" s="51" t="s">
        <v>23</v>
      </c>
    </row>
    <row r="37" spans="2:5">
      <c r="B37" s="50">
        <f>B36+7</f>
        <v>43715</v>
      </c>
      <c r="C37" s="51" t="s">
        <v>23</v>
      </c>
    </row>
    <row r="38" spans="2:5">
      <c r="B38" s="50">
        <f>B37+7</f>
        <v>43722</v>
      </c>
    </row>
    <row r="39" spans="2:5">
      <c r="B39" s="50">
        <f>B38+7</f>
        <v>43729</v>
      </c>
    </row>
    <row r="40" spans="2:5">
      <c r="B40" s="50">
        <f>B39+7</f>
        <v>43736</v>
      </c>
    </row>
    <row r="41" spans="2:5">
      <c r="B41" s="50">
        <f>B40+7</f>
        <v>43743</v>
      </c>
    </row>
    <row r="42" spans="2:5">
      <c r="B42" s="50">
        <f>B41+7</f>
        <v>43750</v>
      </c>
    </row>
    <row r="43" spans="2:5">
      <c r="B43" s="50">
        <f>B42+7</f>
        <v>43757</v>
      </c>
    </row>
    <row r="44" spans="2:5">
      <c r="B44" s="50">
        <f>B43+7</f>
        <v>43764</v>
      </c>
    </row>
    <row r="45" spans="2:5">
      <c r="B45" s="50">
        <f>B44+7</f>
        <v>43771</v>
      </c>
    </row>
    <row r="46" spans="2:5">
      <c r="B46" s="50">
        <f>B45+7</f>
        <v>43778</v>
      </c>
    </row>
    <row r="47" spans="2:5">
      <c r="B47" s="50">
        <f>B46+7</f>
        <v>43785</v>
      </c>
    </row>
    <row r="48" spans="2:5">
      <c r="B48" s="50">
        <f>B47+7</f>
        <v>43792</v>
      </c>
    </row>
    <row r="49" spans="1:2">
      <c r="B49" s="50">
        <f>B48+7</f>
        <v>43799</v>
      </c>
    </row>
    <row r="50" spans="1:2">
      <c r="B50" s="50">
        <f>B49+7</f>
        <v>43806</v>
      </c>
    </row>
    <row r="51" spans="1:2">
      <c r="B51" s="50">
        <f>B50+7</f>
        <v>43813</v>
      </c>
    </row>
    <row r="52" spans="1:2">
      <c r="B52" s="50">
        <f>B51+7</f>
        <v>43820</v>
      </c>
    </row>
    <row r="53" spans="1:2">
      <c r="B53" s="50">
        <f>B52+7</f>
        <v>43827</v>
      </c>
    </row>
    <row r="54" spans="1:2">
      <c r="A54" s="48"/>
    </row>
    <row r="55" spans="1:2">
      <c r="A55" s="48"/>
    </row>
    <row r="56" spans="1:2">
      <c r="A56" s="48"/>
    </row>
    <row r="57" spans="1:2">
      <c r="A57" s="48"/>
    </row>
    <row r="58" spans="1:2">
      <c r="A58" s="4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Janvier (2)</vt:lpstr>
      <vt:lpstr>Listes</vt:lpstr>
      <vt:lpstr>'Janvier (2)'!Print_Area</vt:lpstr>
      <vt:lpstr>'Janvier (2)'!Print_Titles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darty059</dc:creator>
  <cp:lastModifiedBy>Carim</cp:lastModifiedBy>
  <dcterms:created xsi:type="dcterms:W3CDTF">2019-06-21T09:07:48Z</dcterms:created>
  <dcterms:modified xsi:type="dcterms:W3CDTF">2019-06-22T16:01:03Z</dcterms:modified>
</cp:coreProperties>
</file>