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codeName="ThisWorkbook"/>
  <bookViews>
    <workbookView xWindow="165" yWindow="60" windowWidth="7485" windowHeight="11700" tabRatio="242" activeTab="2"/>
  </bookViews>
  <sheets>
    <sheet name="DUE-ART" sheetId="29" r:id="rId1"/>
    <sheet name="DUE-TE" sheetId="30" r:id="rId2"/>
    <sheet name="DUPONT" sheetId="31" r:id="rId3"/>
    <sheet name="MARTIN" sheetId="33" r:id="rId4"/>
  </sheets>
  <definedNames>
    <definedName name="_xlnm._FilterDatabase" localSheetId="2" hidden="1">DUPONT!$D$4:$D$36</definedName>
    <definedName name="_xlnm.Print_Area" localSheetId="0">'DUE-ART'!$A$1:$AL$10</definedName>
    <definedName name="_xlnm.Print_Area" localSheetId="1">'DUE-TE'!$A$1:$AB$11</definedName>
  </definedNames>
  <calcPr calcId="125725"/>
</workbook>
</file>

<file path=xl/calcChain.xml><?xml version="1.0" encoding="utf-8"?>
<calcChain xmlns="http://schemas.openxmlformats.org/spreadsheetml/2006/main">
  <c r="J36" i="31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J6"/>
  <c r="I6"/>
  <c r="D7" i="33"/>
  <c r="D8"/>
  <c r="D9"/>
  <c r="D10"/>
  <c r="D11"/>
  <c r="D12"/>
  <c r="D13"/>
  <c r="D14"/>
  <c r="D15"/>
  <c r="D16"/>
  <c r="D17"/>
  <c r="D18"/>
  <c r="D19"/>
  <c r="D36"/>
  <c r="D35"/>
  <c r="D34"/>
  <c r="D33"/>
  <c r="D32"/>
  <c r="D31"/>
  <c r="D30"/>
  <c r="D29"/>
  <c r="D28"/>
  <c r="D27"/>
  <c r="D26"/>
  <c r="D25"/>
  <c r="D24"/>
  <c r="D23"/>
  <c r="D22"/>
  <c r="D21"/>
  <c r="D20"/>
  <c r="S8" i="30" l="1"/>
  <c r="D6" i="33"/>
  <c r="I38" i="31" l="1"/>
  <c r="AA9" i="30"/>
  <c r="T9"/>
  <c r="BX9" i="2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C7" i="30"/>
  <c r="E7"/>
  <c r="G7"/>
  <c r="I7"/>
  <c r="K7"/>
  <c r="M7"/>
  <c r="Q8"/>
  <c r="R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Q9"/>
  <c r="R9"/>
  <c r="S9"/>
  <c r="U9"/>
  <c r="V9"/>
  <c r="W9"/>
  <c r="X9"/>
  <c r="Y9"/>
  <c r="Z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C11"/>
  <c r="E11"/>
  <c r="G11"/>
  <c r="I11"/>
  <c r="K11"/>
  <c r="M11"/>
  <c r="C7" i="29"/>
  <c r="N7"/>
  <c r="E7"/>
  <c r="G7"/>
  <c r="I7"/>
  <c r="K7"/>
  <c r="O8"/>
  <c r="D6" i="31"/>
  <c r="P8" i="29"/>
  <c r="E6" i="31"/>
  <c r="Q8" i="29"/>
  <c r="D7" i="31"/>
  <c r="R8" i="29"/>
  <c r="E7" i="31"/>
  <c r="S8" i="29"/>
  <c r="D8" i="31"/>
  <c r="T8" i="29"/>
  <c r="E8" i="31"/>
  <c r="U8" i="29"/>
  <c r="D9" i="31"/>
  <c r="V8" i="29"/>
  <c r="E9" i="31"/>
  <c r="W8" i="29"/>
  <c r="D10" i="31"/>
  <c r="X8" i="29"/>
  <c r="E10" i="31"/>
  <c r="Y8" i="29"/>
  <c r="D11" i="31"/>
  <c r="Z8" i="29"/>
  <c r="E11" i="31"/>
  <c r="AA8" i="29"/>
  <c r="D12" i="31"/>
  <c r="AB8" i="29"/>
  <c r="E12" i="31"/>
  <c r="AC8" i="29"/>
  <c r="D13" i="31"/>
  <c r="AD8" i="29"/>
  <c r="E13" i="31"/>
  <c r="AE8" i="29"/>
  <c r="D14" i="31"/>
  <c r="AF8" i="29"/>
  <c r="E14" i="31"/>
  <c r="AG8" i="29"/>
  <c r="D15" i="31"/>
  <c r="AH8" i="29"/>
  <c r="E15" i="31"/>
  <c r="AI8" i="29"/>
  <c r="D16" i="31"/>
  <c r="AJ8" i="29"/>
  <c r="E16" i="31"/>
  <c r="AK8" i="29"/>
  <c r="D17" i="31"/>
  <c r="AL8" i="29"/>
  <c r="E17" i="31"/>
  <c r="AM8" i="29"/>
  <c r="D18" i="31"/>
  <c r="AN8" i="29"/>
  <c r="E18" i="31"/>
  <c r="AO8" i="29"/>
  <c r="D19" i="31"/>
  <c r="AP8" i="29"/>
  <c r="E19" i="31"/>
  <c r="AQ8" i="29"/>
  <c r="D20" i="31"/>
  <c r="AR8" i="29"/>
  <c r="E20" i="31"/>
  <c r="AS8" i="29"/>
  <c r="D21" i="31"/>
  <c r="AT8" i="29"/>
  <c r="E21" i="31"/>
  <c r="AU8" i="29"/>
  <c r="D22" i="31"/>
  <c r="AV8" i="29"/>
  <c r="E22" i="31"/>
  <c r="AW8" i="29"/>
  <c r="D23" i="31"/>
  <c r="AX8" i="29"/>
  <c r="E23" i="31"/>
  <c r="AY8" i="29"/>
  <c r="D24" i="31"/>
  <c r="AZ8" i="29"/>
  <c r="E24" i="31"/>
  <c r="BA8" i="29"/>
  <c r="D25" i="31"/>
  <c r="BB8" i="29"/>
  <c r="E25" i="31"/>
  <c r="BC8" i="29"/>
  <c r="D26" i="31"/>
  <c r="BD8" i="29"/>
  <c r="E26" i="31"/>
  <c r="BE8" i="29"/>
  <c r="D27" i="31"/>
  <c r="BF8" i="29"/>
  <c r="E27" i="31"/>
  <c r="BG8" i="29"/>
  <c r="D28" i="31"/>
  <c r="BH8" i="29"/>
  <c r="E28" i="31"/>
  <c r="BI8" i="29"/>
  <c r="D29" i="31"/>
  <c r="BJ8" i="29"/>
  <c r="E29" i="31"/>
  <c r="BK8" i="29"/>
  <c r="D30" i="31"/>
  <c r="BL8" i="29"/>
  <c r="E30" i="31"/>
  <c r="BM8" i="29"/>
  <c r="D31" i="31"/>
  <c r="BN8" i="29"/>
  <c r="E31" i="31"/>
  <c r="BO8" i="29"/>
  <c r="D32" i="31"/>
  <c r="BP8" i="29"/>
  <c r="E32" i="31"/>
  <c r="BQ8" i="29"/>
  <c r="D33" i="31"/>
  <c r="BR8" i="29"/>
  <c r="E33" i="31"/>
  <c r="BS8" i="29"/>
  <c r="D34" i="31"/>
  <c r="BT8" i="29"/>
  <c r="E34" i="31"/>
  <c r="BU8" i="29"/>
  <c r="D35" i="31"/>
  <c r="BV8" i="29"/>
  <c r="E35" i="31"/>
  <c r="BW8" i="29"/>
  <c r="D36" i="31"/>
  <c r="BX8" i="29"/>
  <c r="E36" i="31"/>
  <c r="C10" i="29"/>
  <c r="N10"/>
  <c r="E10"/>
  <c r="G10"/>
  <c r="I10"/>
  <c r="K10"/>
  <c r="M10"/>
  <c r="O11" i="30"/>
  <c r="P7"/>
  <c r="P11"/>
  <c r="O7"/>
  <c r="D38" i="31"/>
  <c r="M7" i="29"/>
  <c r="D38" i="33" l="1"/>
</calcChain>
</file>

<file path=xl/sharedStrings.xml><?xml version="1.0" encoding="utf-8"?>
<sst xmlns="http://schemas.openxmlformats.org/spreadsheetml/2006/main" count="146" uniqueCount="49">
  <si>
    <t>Défraiement</t>
  </si>
  <si>
    <t xml:space="preserve">nbre </t>
  </si>
  <si>
    <t>RE</t>
  </si>
  <si>
    <t>D1</t>
  </si>
  <si>
    <t>D2</t>
  </si>
  <si>
    <t>D3</t>
  </si>
  <si>
    <t>D4</t>
  </si>
  <si>
    <t>Brut</t>
  </si>
  <si>
    <t>déf.</t>
  </si>
  <si>
    <t>Salaire</t>
  </si>
  <si>
    <t xml:space="preserve">MOIS : </t>
  </si>
  <si>
    <t>TO</t>
  </si>
  <si>
    <t>D5</t>
  </si>
  <si>
    <t>PA</t>
  </si>
  <si>
    <t>Total Brut</t>
  </si>
  <si>
    <t>RM</t>
  </si>
  <si>
    <t>PM</t>
  </si>
  <si>
    <t>PS</t>
  </si>
  <si>
    <t>CP</t>
  </si>
  <si>
    <t>OCTOBRE 2014</t>
  </si>
  <si>
    <t>Heures</t>
  </si>
  <si>
    <t>Taux</t>
  </si>
  <si>
    <t>Cas particulier</t>
  </si>
  <si>
    <t>Cas particulier 2</t>
  </si>
  <si>
    <t>CP2</t>
  </si>
  <si>
    <t>D6</t>
  </si>
  <si>
    <t>Analytique</t>
  </si>
  <si>
    <t>Nom</t>
  </si>
  <si>
    <t>Date</t>
  </si>
  <si>
    <t>Rémunération brut en €uros</t>
  </si>
  <si>
    <t>Total brut</t>
  </si>
  <si>
    <t>RECAP OCTOBRE</t>
  </si>
  <si>
    <t>Cachet 1</t>
  </si>
  <si>
    <t>Cachet 2</t>
  </si>
  <si>
    <t>REPE</t>
  </si>
  <si>
    <t>PARIS</t>
  </si>
  <si>
    <t>TOUR</t>
  </si>
  <si>
    <t>PROM</t>
  </si>
  <si>
    <t>REP PROM</t>
  </si>
  <si>
    <t>EMPLOYE</t>
  </si>
  <si>
    <t>DUPONT Paul</t>
  </si>
  <si>
    <t>Formateur</t>
  </si>
  <si>
    <t>SAMEDIS</t>
  </si>
  <si>
    <t>TE</t>
  </si>
  <si>
    <t>MARTIN Francois</t>
  </si>
  <si>
    <t>Electricien</t>
  </si>
  <si>
    <t>Cachet</t>
  </si>
  <si>
    <t>La Formule à Valider se trouve en I6…</t>
  </si>
  <si>
    <t>il suffit de la copier dans tout le tableau</t>
  </si>
</sst>
</file>

<file path=xl/styles.xml><?xml version="1.0" encoding="utf-8"?>
<styleSheet xmlns="http://schemas.openxmlformats.org/spreadsheetml/2006/main">
  <numFmts count="4">
    <numFmt numFmtId="164" formatCode="#,##0.00\ [$€-1]"/>
    <numFmt numFmtId="165" formatCode="mmmm\-yy"/>
    <numFmt numFmtId="166" formatCode="[$-40C]dddd\ d\ mmm\ yyyy"/>
    <numFmt numFmtId="167" formatCode="#,##0\ &quot;€&quot;"/>
  </numFmts>
  <fonts count="15">
    <font>
      <sz val="9"/>
      <name val="Geneva"/>
    </font>
    <font>
      <sz val="8"/>
      <name val="Geneva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9"/>
      <color rgb="FFFF0000"/>
      <name val="Geneva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2B758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9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hair">
        <color theme="1"/>
      </right>
      <top style="medium">
        <color indexed="64"/>
      </top>
      <bottom style="hair">
        <color theme="1"/>
      </bottom>
      <diagonal/>
    </border>
    <border>
      <left style="hair">
        <color indexed="64"/>
      </left>
      <right style="thick">
        <color rgb="FFFF0000"/>
      </right>
      <top style="medium">
        <color indexed="64"/>
      </top>
      <bottom style="hair">
        <color indexed="64"/>
      </bottom>
      <diagonal/>
    </border>
    <border>
      <left/>
      <right style="hair">
        <color theme="1"/>
      </right>
      <top style="medium">
        <color indexed="64"/>
      </top>
      <bottom style="hair">
        <color theme="1"/>
      </bottom>
      <diagonal/>
    </border>
    <border>
      <left style="medium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 style="thick">
        <color rgb="FFFF0000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hair">
        <color theme="1"/>
      </right>
      <top style="hair">
        <color theme="1"/>
      </top>
      <bottom style="medium">
        <color indexed="64"/>
      </bottom>
      <diagonal/>
    </border>
    <border>
      <left style="hair">
        <color indexed="64"/>
      </left>
      <right style="thick">
        <color rgb="FFFF0000"/>
      </right>
      <top style="hair">
        <color indexed="64"/>
      </top>
      <bottom style="medium">
        <color indexed="64"/>
      </bottom>
      <diagonal/>
    </border>
    <border>
      <left/>
      <right style="hair">
        <color theme="1"/>
      </right>
      <top style="hair">
        <color theme="1"/>
      </top>
      <bottom style="medium">
        <color indexed="64"/>
      </bottom>
      <diagonal/>
    </border>
    <border>
      <left style="thick">
        <color rgb="FFFF0000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theme="1"/>
      </right>
      <top style="hair">
        <color indexed="64"/>
      </top>
      <bottom style="hair">
        <color indexed="64"/>
      </bottom>
      <diagonal/>
    </border>
    <border>
      <left/>
      <right style="hair">
        <color theme="1"/>
      </right>
      <top style="hair">
        <color indexed="64"/>
      </top>
      <bottom style="hair">
        <color indexed="64"/>
      </bottom>
      <diagonal/>
    </border>
    <border>
      <left style="thick">
        <color rgb="FFFF0000"/>
      </left>
      <right style="hair">
        <color theme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theme="1"/>
      </right>
      <top style="hair">
        <color indexed="64"/>
      </top>
      <bottom style="medium">
        <color indexed="64"/>
      </bottom>
      <diagonal/>
    </border>
    <border>
      <left style="thick">
        <color rgb="FFFF0000"/>
      </left>
      <right style="hair">
        <color theme="1"/>
      </right>
      <top style="thin">
        <color indexed="64"/>
      </top>
      <bottom style="hair">
        <color theme="1"/>
      </bottom>
      <diagonal/>
    </border>
    <border>
      <left style="hair">
        <color theme="1"/>
      </left>
      <right style="thick">
        <color rgb="FFFF0000"/>
      </right>
      <top style="thin">
        <color indexed="64"/>
      </top>
      <bottom style="hair">
        <color theme="1"/>
      </bottom>
      <diagonal/>
    </border>
    <border>
      <left style="thick">
        <color rgb="FFFF0000"/>
      </left>
      <right style="hair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 style="thick">
        <color rgb="FFFF0000"/>
      </right>
      <top style="hair">
        <color theme="1"/>
      </top>
      <bottom style="hair">
        <color indexed="64"/>
      </bottom>
      <diagonal/>
    </border>
    <border>
      <left/>
      <right style="hair">
        <color theme="1"/>
      </right>
      <top style="thin">
        <color indexed="64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 style="medium">
        <color theme="1"/>
      </right>
      <top style="thin">
        <color indexed="64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/>
      <top style="thin">
        <color indexed="64"/>
      </top>
      <bottom style="hair">
        <color theme="1"/>
      </bottom>
      <diagonal/>
    </border>
    <border>
      <left/>
      <right style="medium">
        <color indexed="64"/>
      </right>
      <top style="medium">
        <color indexed="64"/>
      </top>
      <bottom style="hair">
        <color theme="1"/>
      </bottom>
      <diagonal/>
    </border>
    <border>
      <left/>
      <right style="medium">
        <color indexed="64"/>
      </right>
      <top style="hair">
        <color theme="1"/>
      </top>
      <bottom style="medium">
        <color indexed="64"/>
      </bottom>
      <diagonal/>
    </border>
    <border>
      <left style="medium">
        <color indexed="64"/>
      </left>
      <right style="thick">
        <color rgb="FFFF0000"/>
      </right>
      <top style="hair">
        <color theme="1"/>
      </top>
      <bottom style="hair">
        <color indexed="64"/>
      </bottom>
      <diagonal/>
    </border>
    <border>
      <left style="medium">
        <color indexed="64"/>
      </left>
      <right style="thick">
        <color rgb="FFFF0000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FF0000"/>
      </right>
      <top style="hair">
        <color indexed="64"/>
      </top>
      <bottom style="hair">
        <color theme="1"/>
      </bottom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FF0000"/>
      </right>
      <top style="hair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medium">
        <color indexed="64"/>
      </top>
      <bottom style="hair">
        <color theme="1"/>
      </bottom>
      <diagonal/>
    </border>
    <border>
      <left style="thick">
        <color rgb="FFFF0000"/>
      </left>
      <right style="thick">
        <color rgb="FFFF0000"/>
      </right>
      <top style="hair">
        <color indexed="64"/>
      </top>
      <bottom style="hair">
        <color indexed="64"/>
      </bottom>
      <diagonal/>
    </border>
    <border>
      <left style="thick">
        <color rgb="FFFF0000"/>
      </left>
      <right style="thick">
        <color rgb="FFFF0000"/>
      </right>
      <top style="hair">
        <color theme="1"/>
      </top>
      <bottom style="medium">
        <color indexed="64"/>
      </bottom>
      <diagonal/>
    </border>
    <border>
      <left/>
      <right style="thick">
        <color rgb="FFFF0000"/>
      </right>
      <top style="hair">
        <color theme="1"/>
      </top>
      <bottom style="hair">
        <color indexed="64"/>
      </bottom>
      <diagonal/>
    </border>
    <border>
      <left/>
      <right style="thick">
        <color rgb="FFFF0000"/>
      </right>
      <top style="hair">
        <color indexed="64"/>
      </top>
      <bottom style="hair">
        <color indexed="64"/>
      </bottom>
      <diagonal/>
    </border>
    <border>
      <left/>
      <right style="thick">
        <color rgb="FFFF0000"/>
      </right>
      <top style="hair">
        <color indexed="64"/>
      </top>
      <bottom style="hair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3">
    <xf numFmtId="0" fontId="0" fillId="0" borderId="0" xfId="0"/>
    <xf numFmtId="164" fontId="2" fillId="2" borderId="46" xfId="0" applyNumberFormat="1" applyFont="1" applyFill="1" applyBorder="1" applyAlignment="1" applyProtection="1">
      <alignment vertical="center"/>
      <protection locked="0"/>
    </xf>
    <xf numFmtId="0" fontId="3" fillId="0" borderId="0" xfId="0" applyFont="1" applyBorder="1" applyProtection="1"/>
    <xf numFmtId="164" fontId="2" fillId="0" borderId="0" xfId="0" applyNumberFormat="1" applyFont="1" applyBorder="1" applyAlignment="1" applyProtection="1">
      <alignment horizontal="center"/>
    </xf>
    <xf numFmtId="1" fontId="2" fillId="0" borderId="0" xfId="0" applyNumberFormat="1" applyFont="1" applyBorder="1" applyAlignment="1" applyProtection="1">
      <alignment horizontal="center"/>
    </xf>
    <xf numFmtId="1" fontId="2" fillId="0" borderId="0" xfId="0" applyNumberFormat="1" applyFont="1" applyBorder="1" applyAlignment="1" applyProtection="1">
      <alignment horizontal="right"/>
    </xf>
    <xf numFmtId="49" fontId="3" fillId="0" borderId="0" xfId="0" applyNumberFormat="1" applyFont="1" applyBorder="1" applyAlignment="1" applyProtection="1">
      <alignment horizontal="left"/>
    </xf>
    <xf numFmtId="165" fontId="3" fillId="0" borderId="0" xfId="0" applyNumberFormat="1" applyFont="1" applyBorder="1" applyAlignment="1" applyProtection="1">
      <alignment horizontal="left"/>
    </xf>
    <xf numFmtId="38" fontId="4" fillId="0" borderId="0" xfId="0" applyNumberFormat="1" applyFont="1" applyBorder="1" applyAlignment="1" applyProtection="1">
      <alignment horizontal="center"/>
    </xf>
    <xf numFmtId="38" fontId="2" fillId="0" borderId="0" xfId="0" applyNumberFormat="1" applyFont="1" applyBorder="1" applyAlignment="1" applyProtection="1">
      <alignment horizontal="center"/>
    </xf>
    <xf numFmtId="38" fontId="2" fillId="0" borderId="0" xfId="0" applyNumberFormat="1" applyFont="1" applyFill="1" applyBorder="1" applyAlignment="1" applyProtection="1">
      <alignment horizontal="center"/>
    </xf>
    <xf numFmtId="0" fontId="2" fillId="0" borderId="0" xfId="0" applyFont="1" applyBorder="1" applyProtection="1"/>
    <xf numFmtId="0" fontId="3" fillId="0" borderId="0" xfId="0" applyFont="1" applyBorder="1" applyAlignment="1" applyProtection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38" fontId="3" fillId="0" borderId="0" xfId="0" applyNumberFormat="1" applyFont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left" vertical="center"/>
    </xf>
    <xf numFmtId="1" fontId="5" fillId="0" borderId="1" xfId="0" applyNumberFormat="1" applyFont="1" applyBorder="1" applyAlignment="1" applyProtection="1">
      <alignment horizontal="center"/>
    </xf>
    <xf numFmtId="164" fontId="6" fillId="0" borderId="2" xfId="0" applyNumberFormat="1" applyFont="1" applyBorder="1" applyAlignment="1" applyProtection="1">
      <alignment horizontal="center" wrapText="1"/>
    </xf>
    <xf numFmtId="164" fontId="5" fillId="0" borderId="2" xfId="0" applyNumberFormat="1" applyFont="1" applyBorder="1" applyAlignment="1" applyProtection="1">
      <alignment horizontal="center" vertical="center"/>
    </xf>
    <xf numFmtId="0" fontId="2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0" xfId="0" quotePrefix="1" applyFont="1" applyBorder="1" applyAlignment="1">
      <alignment horizontal="center"/>
    </xf>
    <xf numFmtId="0" fontId="2" fillId="0" borderId="0" xfId="0" quotePrefix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" fontId="6" fillId="0" borderId="3" xfId="0" applyNumberFormat="1" applyFont="1" applyBorder="1" applyAlignment="1" applyProtection="1">
      <alignment horizontal="center"/>
    </xf>
    <xf numFmtId="164" fontId="6" fillId="0" borderId="4" xfId="0" applyNumberFormat="1" applyFont="1" applyBorder="1" applyAlignment="1" applyProtection="1">
      <alignment horizontal="center"/>
    </xf>
    <xf numFmtId="1" fontId="5" fillId="0" borderId="3" xfId="0" applyNumberFormat="1" applyFont="1" applyBorder="1" applyAlignment="1" applyProtection="1">
      <alignment horizontal="center"/>
    </xf>
    <xf numFmtId="164" fontId="5" fillId="0" borderId="4" xfId="0" applyNumberFormat="1" applyFont="1" applyBorder="1" applyAlignment="1" applyProtection="1">
      <alignment horizontal="center" vertical="center"/>
    </xf>
    <xf numFmtId="0" fontId="3" fillId="0" borderId="0" xfId="0" applyFont="1" applyFill="1" applyBorder="1" applyProtection="1"/>
    <xf numFmtId="1" fontId="6" fillId="0" borderId="5" xfId="0" applyNumberFormat="1" applyFont="1" applyFill="1" applyBorder="1" applyAlignment="1" applyProtection="1">
      <alignment horizontal="center"/>
    </xf>
    <xf numFmtId="164" fontId="6" fillId="0" borderId="5" xfId="0" applyNumberFormat="1" applyFont="1" applyFill="1" applyBorder="1" applyAlignment="1" applyProtection="1">
      <alignment horizontal="center"/>
    </xf>
    <xf numFmtId="1" fontId="5" fillId="0" borderId="5" xfId="0" applyNumberFormat="1" applyFont="1" applyFill="1" applyBorder="1" applyAlignment="1" applyProtection="1">
      <alignment horizontal="center"/>
    </xf>
    <xf numFmtId="164" fontId="5" fillId="0" borderId="5" xfId="0" applyNumberFormat="1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vertical="center"/>
    </xf>
    <xf numFmtId="0" fontId="7" fillId="3" borderId="7" xfId="0" applyFont="1" applyFill="1" applyBorder="1" applyAlignment="1" applyProtection="1">
      <alignment vertical="center"/>
    </xf>
    <xf numFmtId="0" fontId="7" fillId="3" borderId="8" xfId="0" applyFont="1" applyFill="1" applyBorder="1" applyAlignment="1" applyProtection="1">
      <alignment vertical="center"/>
    </xf>
    <xf numFmtId="0" fontId="3" fillId="0" borderId="9" xfId="0" applyFont="1" applyBorder="1" applyAlignment="1" applyProtection="1">
      <alignment vertical="center"/>
      <protection locked="0"/>
    </xf>
    <xf numFmtId="0" fontId="2" fillId="0" borderId="10" xfId="0" applyFont="1" applyBorder="1" applyAlignment="1" applyProtection="1">
      <alignment vertical="center"/>
      <protection locked="0"/>
    </xf>
    <xf numFmtId="1" fontId="2" fillId="4" borderId="47" xfId="0" applyNumberFormat="1" applyFont="1" applyFill="1" applyBorder="1" applyAlignment="1" applyProtection="1">
      <alignment vertical="center"/>
    </xf>
    <xf numFmtId="164" fontId="2" fillId="4" borderId="11" xfId="0" applyNumberFormat="1" applyFont="1" applyFill="1" applyBorder="1" applyAlignment="1" applyProtection="1">
      <alignment vertical="center"/>
    </xf>
    <xf numFmtId="1" fontId="2" fillId="2" borderId="47" xfId="0" applyNumberFormat="1" applyFont="1" applyFill="1" applyBorder="1" applyAlignment="1" applyProtection="1">
      <alignment vertical="center"/>
    </xf>
    <xf numFmtId="164" fontId="2" fillId="2" borderId="46" xfId="0" applyNumberFormat="1" applyFont="1" applyFill="1" applyBorder="1" applyAlignment="1" applyProtection="1">
      <alignment vertical="center"/>
    </xf>
    <xf numFmtId="1" fontId="2" fillId="5" borderId="47" xfId="0" applyNumberFormat="1" applyFont="1" applyFill="1" applyBorder="1" applyAlignment="1" applyProtection="1">
      <alignment vertical="center"/>
    </xf>
    <xf numFmtId="164" fontId="2" fillId="5" borderId="46" xfId="0" applyNumberFormat="1" applyFont="1" applyFill="1" applyBorder="1" applyAlignment="1" applyProtection="1">
      <alignment vertical="center"/>
      <protection locked="0"/>
    </xf>
    <xf numFmtId="1" fontId="3" fillId="0" borderId="12" xfId="0" applyNumberFormat="1" applyFont="1" applyBorder="1" applyAlignment="1" applyProtection="1">
      <alignment vertical="center"/>
    </xf>
    <xf numFmtId="164" fontId="3" fillId="0" borderId="11" xfId="0" applyNumberFormat="1" applyFont="1" applyBorder="1" applyAlignment="1" applyProtection="1">
      <alignment vertical="center"/>
    </xf>
    <xf numFmtId="38" fontId="3" fillId="6" borderId="48" xfId="0" applyNumberFormat="1" applyFont="1" applyFill="1" applyBorder="1" applyAlignment="1" applyProtection="1">
      <alignment horizontal="center" vertical="center"/>
      <protection locked="0"/>
    </xf>
    <xf numFmtId="38" fontId="3" fillId="2" borderId="13" xfId="0" applyNumberFormat="1" applyFont="1" applyFill="1" applyBorder="1" applyAlignment="1" applyProtection="1">
      <alignment horizontal="center" vertical="center"/>
      <protection locked="0"/>
    </xf>
    <xf numFmtId="38" fontId="3" fillId="2" borderId="14" xfId="0" applyNumberFormat="1" applyFont="1" applyFill="1" applyBorder="1" applyAlignment="1" applyProtection="1">
      <alignment horizontal="center" vertical="center"/>
      <protection locked="0"/>
    </xf>
    <xf numFmtId="38" fontId="3" fillId="2" borderId="48" xfId="0" applyNumberFormat="1" applyFont="1" applyFill="1" applyBorder="1" applyAlignment="1" applyProtection="1">
      <alignment horizontal="center" vertical="center"/>
      <protection locked="0"/>
    </xf>
    <xf numFmtId="38" fontId="3" fillId="2" borderId="49" xfId="0" applyNumberFormat="1" applyFont="1" applyFill="1" applyBorder="1" applyAlignment="1" applyProtection="1">
      <alignment horizontal="center" vertical="center"/>
      <protection locked="0"/>
    </xf>
    <xf numFmtId="38" fontId="3" fillId="2" borderId="5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vertical="center"/>
    </xf>
    <xf numFmtId="0" fontId="3" fillId="0" borderId="15" xfId="0" applyFont="1" applyBorder="1" applyAlignment="1" applyProtection="1">
      <alignment vertical="center"/>
      <protection locked="0"/>
    </xf>
    <xf numFmtId="0" fontId="2" fillId="0" borderId="15" xfId="0" applyFont="1" applyBorder="1" applyAlignment="1" applyProtection="1">
      <alignment vertical="center"/>
      <protection locked="0"/>
    </xf>
    <xf numFmtId="1" fontId="2" fillId="4" borderId="51" xfId="0" applyNumberFormat="1" applyFont="1" applyFill="1" applyBorder="1" applyAlignment="1" applyProtection="1">
      <alignment vertical="center"/>
    </xf>
    <xf numFmtId="164" fontId="2" fillId="4" borderId="16" xfId="0" applyNumberFormat="1" applyFont="1" applyFill="1" applyBorder="1" applyAlignment="1" applyProtection="1">
      <alignment vertical="center"/>
    </xf>
    <xf numFmtId="1" fontId="2" fillId="2" borderId="51" xfId="0" applyNumberFormat="1" applyFont="1" applyFill="1" applyBorder="1" applyAlignment="1" applyProtection="1">
      <alignment vertical="center"/>
    </xf>
    <xf numFmtId="164" fontId="2" fillId="2" borderId="52" xfId="0" applyNumberFormat="1" applyFont="1" applyFill="1" applyBorder="1" applyAlignment="1" applyProtection="1">
      <alignment vertical="center"/>
    </xf>
    <xf numFmtId="164" fontId="2" fillId="2" borderId="52" xfId="0" applyNumberFormat="1" applyFont="1" applyFill="1" applyBorder="1" applyAlignment="1" applyProtection="1">
      <alignment vertical="center"/>
      <protection locked="0"/>
    </xf>
    <xf numFmtId="1" fontId="2" fillId="5" borderId="51" xfId="0" applyNumberFormat="1" applyFont="1" applyFill="1" applyBorder="1" applyAlignment="1" applyProtection="1">
      <alignment vertical="center"/>
    </xf>
    <xf numFmtId="164" fontId="2" fillId="5" borderId="52" xfId="0" applyNumberFormat="1" applyFont="1" applyFill="1" applyBorder="1" applyAlignment="1" applyProtection="1">
      <alignment vertical="center"/>
      <protection locked="0"/>
    </xf>
    <xf numFmtId="1" fontId="3" fillId="0" borderId="17" xfId="0" applyNumberFormat="1" applyFont="1" applyBorder="1" applyAlignment="1" applyProtection="1">
      <alignment vertical="center"/>
    </xf>
    <xf numFmtId="38" fontId="3" fillId="5" borderId="53" xfId="0" applyNumberFormat="1" applyFont="1" applyFill="1" applyBorder="1" applyAlignment="1" applyProtection="1">
      <alignment horizontal="center" vertical="center"/>
      <protection locked="0"/>
    </xf>
    <xf numFmtId="38" fontId="3" fillId="5" borderId="18" xfId="0" applyNumberFormat="1" applyFont="1" applyFill="1" applyBorder="1" applyAlignment="1" applyProtection="1">
      <alignment horizontal="center" vertical="center"/>
      <protection locked="0"/>
    </xf>
    <xf numFmtId="38" fontId="3" fillId="5" borderId="19" xfId="0" applyNumberFormat="1" applyFont="1" applyFill="1" applyBorder="1" applyAlignment="1" applyProtection="1">
      <alignment horizontal="center" vertical="center"/>
      <protection locked="0"/>
    </xf>
    <xf numFmtId="38" fontId="8" fillId="5" borderId="53" xfId="0" applyNumberFormat="1" applyFont="1" applyFill="1" applyBorder="1" applyAlignment="1" applyProtection="1">
      <alignment horizontal="center" vertical="center"/>
      <protection locked="0"/>
    </xf>
    <xf numFmtId="38" fontId="8" fillId="5" borderId="18" xfId="0" applyNumberFormat="1" applyFont="1" applyFill="1" applyBorder="1" applyAlignment="1" applyProtection="1">
      <alignment horizontal="center" vertical="center"/>
      <protection locked="0"/>
    </xf>
    <xf numFmtId="38" fontId="8" fillId="5" borderId="19" xfId="0" applyNumberFormat="1" applyFont="1" applyFill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vertical="center"/>
      <protection locked="0"/>
    </xf>
    <xf numFmtId="0" fontId="2" fillId="0" borderId="21" xfId="0" applyFont="1" applyBorder="1" applyAlignment="1" applyProtection="1">
      <alignment vertical="center"/>
      <protection locked="0"/>
    </xf>
    <xf numFmtId="1" fontId="2" fillId="4" borderId="54" xfId="0" applyNumberFormat="1" applyFont="1" applyFill="1" applyBorder="1" applyAlignment="1" applyProtection="1">
      <alignment vertical="center"/>
    </xf>
    <xf numFmtId="164" fontId="2" fillId="4" borderId="22" xfId="0" applyNumberFormat="1" applyFont="1" applyFill="1" applyBorder="1" applyAlignment="1" applyProtection="1">
      <alignment vertical="center"/>
    </xf>
    <xf numFmtId="1" fontId="2" fillId="2" borderId="54" xfId="0" applyNumberFormat="1" applyFont="1" applyFill="1" applyBorder="1" applyAlignment="1" applyProtection="1">
      <alignment vertical="center"/>
    </xf>
    <xf numFmtId="164" fontId="2" fillId="2" borderId="55" xfId="0" applyNumberFormat="1" applyFont="1" applyFill="1" applyBorder="1" applyAlignment="1" applyProtection="1">
      <alignment vertical="center"/>
    </xf>
    <xf numFmtId="164" fontId="2" fillId="2" borderId="55" xfId="0" applyNumberFormat="1" applyFont="1" applyFill="1" applyBorder="1" applyAlignment="1" applyProtection="1">
      <alignment vertical="center"/>
      <protection locked="0"/>
    </xf>
    <xf numFmtId="1" fontId="2" fillId="5" borderId="54" xfId="0" applyNumberFormat="1" applyFont="1" applyFill="1" applyBorder="1" applyAlignment="1" applyProtection="1">
      <alignment vertical="center"/>
    </xf>
    <xf numFmtId="164" fontId="2" fillId="5" borderId="55" xfId="0" applyNumberFormat="1" applyFont="1" applyFill="1" applyBorder="1" applyAlignment="1" applyProtection="1">
      <alignment vertical="center"/>
      <protection locked="0"/>
    </xf>
    <xf numFmtId="1" fontId="3" fillId="0" borderId="23" xfId="0" applyNumberFormat="1" applyFont="1" applyBorder="1" applyAlignment="1" applyProtection="1">
      <alignment vertical="center"/>
    </xf>
    <xf numFmtId="38" fontId="3" fillId="0" borderId="56" xfId="0" applyNumberFormat="1" applyFont="1" applyBorder="1" applyAlignment="1" applyProtection="1">
      <alignment horizontal="center" vertical="center"/>
      <protection locked="0"/>
    </xf>
    <xf numFmtId="38" fontId="3" fillId="0" borderId="24" xfId="0" applyNumberFormat="1" applyFont="1" applyBorder="1" applyAlignment="1" applyProtection="1">
      <alignment horizontal="center" vertical="center"/>
      <protection locked="0"/>
    </xf>
    <xf numFmtId="38" fontId="3" fillId="0" borderId="25" xfId="0" applyNumberFormat="1" applyFont="1" applyBorder="1" applyAlignment="1" applyProtection="1">
      <alignment horizontal="center" vertical="center"/>
      <protection locked="0"/>
    </xf>
    <xf numFmtId="38" fontId="3" fillId="0" borderId="57" xfId="0" applyNumberFormat="1" applyFont="1" applyBorder="1" applyAlignment="1" applyProtection="1">
      <alignment horizontal="center" vertical="center"/>
      <protection locked="0"/>
    </xf>
    <xf numFmtId="38" fontId="3" fillId="0" borderId="58" xfId="0" applyNumberFormat="1" applyFont="1" applyBorder="1" applyAlignment="1" applyProtection="1">
      <alignment horizontal="center" vertical="center"/>
      <protection locked="0"/>
    </xf>
    <xf numFmtId="164" fontId="3" fillId="0" borderId="16" xfId="0" applyNumberFormat="1" applyFont="1" applyBorder="1" applyAlignment="1" applyProtection="1">
      <alignment vertical="center"/>
    </xf>
    <xf numFmtId="38" fontId="3" fillId="2" borderId="26" xfId="0" applyNumberFormat="1" applyFont="1" applyFill="1" applyBorder="1" applyAlignment="1" applyProtection="1">
      <alignment horizontal="center" vertical="center"/>
      <protection locked="0"/>
    </xf>
    <xf numFmtId="38" fontId="3" fillId="0" borderId="27" xfId="0" applyNumberFormat="1" applyFont="1" applyBorder="1" applyAlignment="1" applyProtection="1">
      <alignment horizontal="center" vertical="center"/>
      <protection locked="0"/>
    </xf>
    <xf numFmtId="1" fontId="3" fillId="0" borderId="0" xfId="0" applyNumberFormat="1" applyFont="1" applyBorder="1" applyAlignment="1" applyProtection="1">
      <alignment horizontal="center"/>
    </xf>
    <xf numFmtId="164" fontId="3" fillId="0" borderId="0" xfId="0" applyNumberFormat="1" applyFont="1" applyBorder="1" applyAlignment="1" applyProtection="1">
      <alignment horizontal="center"/>
    </xf>
    <xf numFmtId="49" fontId="3" fillId="0" borderId="5" xfId="0" applyNumberFormat="1" applyFont="1" applyBorder="1" applyAlignment="1" applyProtection="1">
      <alignment horizontal="left"/>
    </xf>
    <xf numFmtId="165" fontId="3" fillId="0" borderId="5" xfId="0" applyNumberFormat="1" applyFont="1" applyBorder="1" applyAlignment="1" applyProtection="1">
      <alignment horizontal="left"/>
    </xf>
    <xf numFmtId="1" fontId="6" fillId="0" borderId="0" xfId="0" applyNumberFormat="1" applyFont="1" applyBorder="1" applyAlignment="1" applyProtection="1">
      <alignment horizontal="center"/>
    </xf>
    <xf numFmtId="164" fontId="6" fillId="0" borderId="0" xfId="0" applyNumberFormat="1" applyFont="1" applyBorder="1" applyAlignment="1" applyProtection="1">
      <alignment horizontal="center"/>
    </xf>
    <xf numFmtId="1" fontId="5" fillId="0" borderId="0" xfId="0" applyNumberFormat="1" applyFont="1" applyBorder="1" applyAlignment="1" applyProtection="1">
      <alignment horizontal="center"/>
    </xf>
    <xf numFmtId="164" fontId="5" fillId="0" borderId="0" xfId="0" applyNumberFormat="1" applyFont="1" applyBorder="1" applyAlignment="1" applyProtection="1">
      <alignment horizontal="center" vertical="center"/>
    </xf>
    <xf numFmtId="1" fontId="2" fillId="7" borderId="47" xfId="0" applyNumberFormat="1" applyFont="1" applyFill="1" applyBorder="1" applyAlignment="1" applyProtection="1">
      <alignment vertical="center"/>
    </xf>
    <xf numFmtId="164" fontId="2" fillId="7" borderId="46" xfId="0" applyNumberFormat="1" applyFont="1" applyFill="1" applyBorder="1" applyAlignment="1" applyProtection="1">
      <alignment vertical="center"/>
      <protection locked="0"/>
    </xf>
    <xf numFmtId="164" fontId="2" fillId="7" borderId="46" xfId="0" applyNumberFormat="1" applyFont="1" applyFill="1" applyBorder="1" applyAlignment="1" applyProtection="1">
      <alignment vertical="center"/>
    </xf>
    <xf numFmtId="38" fontId="3" fillId="4" borderId="59" xfId="0" applyNumberFormat="1" applyFont="1" applyFill="1" applyBorder="1" applyAlignment="1" applyProtection="1">
      <alignment horizontal="center" vertical="center"/>
      <protection locked="0"/>
    </xf>
    <xf numFmtId="38" fontId="3" fillId="0" borderId="14" xfId="0" applyNumberFormat="1" applyFont="1" applyBorder="1" applyAlignment="1" applyProtection="1">
      <alignment horizontal="center" vertical="center"/>
      <protection locked="0"/>
    </xf>
    <xf numFmtId="1" fontId="2" fillId="7" borderId="51" xfId="0" applyNumberFormat="1" applyFont="1" applyFill="1" applyBorder="1" applyAlignment="1" applyProtection="1">
      <alignment vertical="center"/>
    </xf>
    <xf numFmtId="164" fontId="2" fillId="7" borderId="52" xfId="0" applyNumberFormat="1" applyFont="1" applyFill="1" applyBorder="1" applyAlignment="1" applyProtection="1">
      <alignment vertical="center"/>
      <protection locked="0"/>
    </xf>
    <xf numFmtId="164" fontId="2" fillId="7" borderId="52" xfId="0" applyNumberFormat="1" applyFont="1" applyFill="1" applyBorder="1" applyAlignment="1" applyProtection="1">
      <alignment vertical="center"/>
    </xf>
    <xf numFmtId="1" fontId="2" fillId="7" borderId="54" xfId="0" applyNumberFormat="1" applyFont="1" applyFill="1" applyBorder="1" applyAlignment="1" applyProtection="1">
      <alignment vertical="center"/>
    </xf>
    <xf numFmtId="164" fontId="2" fillId="7" borderId="55" xfId="0" applyNumberFormat="1" applyFont="1" applyFill="1" applyBorder="1" applyAlignment="1" applyProtection="1">
      <alignment vertical="center"/>
      <protection locked="0"/>
    </xf>
    <xf numFmtId="164" fontId="2" fillId="7" borderId="55" xfId="0" applyNumberFormat="1" applyFont="1" applyFill="1" applyBorder="1" applyAlignment="1" applyProtection="1">
      <alignment vertical="center"/>
    </xf>
    <xf numFmtId="38" fontId="3" fillId="4" borderId="27" xfId="0" applyNumberFormat="1" applyFont="1" applyFill="1" applyBorder="1" applyAlignment="1" applyProtection="1">
      <alignment horizontal="center" vertical="center"/>
      <protection locked="0"/>
    </xf>
    <xf numFmtId="164" fontId="3" fillId="0" borderId="60" xfId="0" applyNumberFormat="1" applyFont="1" applyBorder="1" applyAlignment="1" applyProtection="1">
      <alignment vertical="center"/>
    </xf>
    <xf numFmtId="164" fontId="3" fillId="0" borderId="61" xfId="0" applyNumberFormat="1" applyFont="1" applyBorder="1" applyAlignment="1" applyProtection="1">
      <alignment vertical="center"/>
    </xf>
    <xf numFmtId="38" fontId="3" fillId="0" borderId="49" xfId="0" applyNumberFormat="1" applyFont="1" applyBorder="1" applyAlignment="1" applyProtection="1">
      <alignment horizontal="center" vertical="center"/>
      <protection locked="0"/>
    </xf>
    <xf numFmtId="38" fontId="9" fillId="5" borderId="62" xfId="0" applyNumberFormat="1" applyFont="1" applyFill="1" applyBorder="1" applyAlignment="1" applyProtection="1">
      <alignment horizontal="center" vertical="center"/>
      <protection locked="0"/>
    </xf>
    <xf numFmtId="38" fontId="9" fillId="5" borderId="63" xfId="0" applyNumberFormat="1" applyFont="1" applyFill="1" applyBorder="1" applyAlignment="1" applyProtection="1">
      <alignment horizontal="center" vertical="center"/>
      <protection locked="0"/>
    </xf>
    <xf numFmtId="38" fontId="9" fillId="5" borderId="64" xfId="0" applyNumberFormat="1" applyFont="1" applyFill="1" applyBorder="1" applyAlignment="1" applyProtection="1">
      <alignment horizontal="center" vertical="center"/>
      <protection locked="0"/>
    </xf>
    <xf numFmtId="38" fontId="9" fillId="5" borderId="28" xfId="0" applyNumberFormat="1" applyFont="1" applyFill="1" applyBorder="1" applyAlignment="1" applyProtection="1">
      <alignment horizontal="center" vertical="center"/>
      <protection locked="0"/>
    </xf>
    <xf numFmtId="164" fontId="3" fillId="0" borderId="65" xfId="0" applyNumberFormat="1" applyFont="1" applyBorder="1" applyAlignment="1" applyProtection="1">
      <alignment vertical="center"/>
    </xf>
    <xf numFmtId="38" fontId="3" fillId="0" borderId="66" xfId="0" applyNumberFormat="1" applyFont="1" applyBorder="1" applyAlignment="1" applyProtection="1">
      <alignment horizontal="center" vertical="center"/>
      <protection locked="0"/>
    </xf>
    <xf numFmtId="38" fontId="8" fillId="5" borderId="67" xfId="0" applyNumberFormat="1" applyFont="1" applyFill="1" applyBorder="1" applyAlignment="1" applyProtection="1">
      <alignment horizontal="center" vertical="center"/>
      <protection locked="0"/>
    </xf>
    <xf numFmtId="38" fontId="10" fillId="5" borderId="68" xfId="0" applyNumberFormat="1" applyFont="1" applyFill="1" applyBorder="1" applyAlignment="1" applyProtection="1">
      <alignment horizontal="center" vertical="center"/>
      <protection locked="0"/>
    </xf>
    <xf numFmtId="38" fontId="9" fillId="5" borderId="69" xfId="0" applyNumberFormat="1" applyFont="1" applyFill="1" applyBorder="1" applyAlignment="1" applyProtection="1">
      <alignment horizontal="center" vertical="center"/>
      <protection locked="0"/>
    </xf>
    <xf numFmtId="38" fontId="9" fillId="5" borderId="70" xfId="0" applyNumberFormat="1" applyFont="1" applyFill="1" applyBorder="1" applyAlignment="1" applyProtection="1">
      <alignment horizontal="center" vertical="center"/>
      <protection locked="0"/>
    </xf>
    <xf numFmtId="38" fontId="8" fillId="5" borderId="71" xfId="0" applyNumberFormat="1" applyFont="1" applyFill="1" applyBorder="1" applyAlignment="1" applyProtection="1">
      <alignment horizontal="center" vertical="center"/>
      <protection locked="0"/>
    </xf>
    <xf numFmtId="38" fontId="9" fillId="5" borderId="72" xfId="0" applyNumberFormat="1" applyFont="1" applyFill="1" applyBorder="1" applyAlignment="1" applyProtection="1">
      <alignment horizontal="center" vertical="center"/>
      <protection locked="0"/>
    </xf>
    <xf numFmtId="38" fontId="8" fillId="5" borderId="73" xfId="0" applyNumberFormat="1" applyFont="1" applyFill="1" applyBorder="1" applyAlignment="1" applyProtection="1">
      <alignment horizontal="center" vertical="center"/>
      <protection locked="0"/>
    </xf>
    <xf numFmtId="38" fontId="9" fillId="5" borderId="74" xfId="0" applyNumberFormat="1" applyFont="1" applyFill="1" applyBorder="1" applyAlignment="1" applyProtection="1">
      <alignment horizontal="center" vertical="center"/>
      <protection locked="0"/>
    </xf>
    <xf numFmtId="38" fontId="10" fillId="5" borderId="71" xfId="0" applyNumberFormat="1" applyFont="1" applyFill="1" applyBorder="1" applyAlignment="1" applyProtection="1">
      <alignment horizontal="center" vertical="center"/>
      <protection locked="0"/>
    </xf>
    <xf numFmtId="38" fontId="10" fillId="5" borderId="73" xfId="0" applyNumberFormat="1" applyFont="1" applyFill="1" applyBorder="1" applyAlignment="1" applyProtection="1">
      <alignment horizontal="center" vertical="center"/>
      <protection locked="0"/>
    </xf>
    <xf numFmtId="38" fontId="8" fillId="5" borderId="68" xfId="0" applyNumberFormat="1" applyFont="1" applyFill="1" applyBorder="1" applyAlignment="1" applyProtection="1">
      <alignment horizontal="center" vertical="center"/>
      <protection locked="0"/>
    </xf>
    <xf numFmtId="38" fontId="8" fillId="5" borderId="75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1" fillId="0" borderId="29" xfId="0" applyFont="1" applyBorder="1" applyAlignment="1">
      <alignment horizontal="left"/>
    </xf>
    <xf numFmtId="0" fontId="12" fillId="0" borderId="30" xfId="0" applyFont="1" applyBorder="1" applyAlignment="1">
      <alignment horizontal="center" vertical="center" wrapText="1"/>
    </xf>
    <xf numFmtId="166" fontId="11" fillId="0" borderId="32" xfId="0" applyNumberFormat="1" applyFont="1" applyBorder="1"/>
    <xf numFmtId="166" fontId="11" fillId="0" borderId="1" xfId="0" applyNumberFormat="1" applyFont="1" applyBorder="1"/>
    <xf numFmtId="16" fontId="11" fillId="0" borderId="0" xfId="0" applyNumberFormat="1" applyFont="1"/>
    <xf numFmtId="167" fontId="0" fillId="0" borderId="0" xfId="0" applyNumberFormat="1"/>
    <xf numFmtId="16" fontId="9" fillId="0" borderId="30" xfId="0" applyNumberFormat="1" applyFont="1" applyBorder="1" applyAlignment="1">
      <alignment horizontal="center"/>
    </xf>
    <xf numFmtId="167" fontId="11" fillId="0" borderId="33" xfId="0" applyNumberFormat="1" applyFont="1" applyBorder="1"/>
    <xf numFmtId="0" fontId="11" fillId="0" borderId="0" xfId="0" applyNumberFormat="1" applyFont="1" applyBorder="1"/>
    <xf numFmtId="0" fontId="0" fillId="0" borderId="0" xfId="0" applyBorder="1" applyAlignment="1"/>
    <xf numFmtId="167" fontId="11" fillId="0" borderId="11" xfId="0" applyNumberFormat="1" applyFont="1" applyBorder="1" applyAlignment="1">
      <alignment horizontal="center"/>
    </xf>
    <xf numFmtId="167" fontId="11" fillId="0" borderId="34" xfId="0" applyNumberFormat="1" applyFont="1" applyBorder="1" applyAlignment="1">
      <alignment horizontal="center"/>
    </xf>
    <xf numFmtId="167" fontId="11" fillId="0" borderId="35" xfId="0" applyNumberFormat="1" applyFont="1" applyBorder="1" applyAlignment="1">
      <alignment horizontal="center"/>
    </xf>
    <xf numFmtId="167" fontId="11" fillId="0" borderId="36" xfId="0" applyNumberFormat="1" applyFont="1" applyBorder="1" applyAlignment="1">
      <alignment horizontal="center"/>
    </xf>
    <xf numFmtId="167" fontId="11" fillId="0" borderId="36" xfId="0" applyNumberFormat="1" applyFont="1" applyFill="1" applyBorder="1" applyAlignment="1">
      <alignment horizontal="center"/>
    </xf>
    <xf numFmtId="0" fontId="12" fillId="0" borderId="37" xfId="0" applyFont="1" applyBorder="1" applyAlignment="1">
      <alignment horizontal="center" vertical="center" wrapText="1"/>
    </xf>
    <xf numFmtId="38" fontId="3" fillId="2" borderId="41" xfId="0" applyNumberFormat="1" applyFont="1" applyFill="1" applyBorder="1" applyAlignment="1" applyProtection="1">
      <alignment horizontal="center" vertical="center"/>
      <protection locked="0"/>
    </xf>
    <xf numFmtId="38" fontId="3" fillId="5" borderId="42" xfId="0" applyNumberFormat="1" applyFont="1" applyFill="1" applyBorder="1" applyAlignment="1" applyProtection="1">
      <alignment horizontal="center" vertical="center"/>
      <protection locked="0"/>
    </xf>
    <xf numFmtId="38" fontId="8" fillId="5" borderId="42" xfId="0" applyNumberFormat="1" applyFont="1" applyFill="1" applyBorder="1" applyAlignment="1" applyProtection="1">
      <alignment horizontal="center" vertical="center"/>
      <protection locked="0"/>
    </xf>
    <xf numFmtId="38" fontId="9" fillId="5" borderId="42" xfId="0" applyNumberFormat="1" applyFont="1" applyFill="1" applyBorder="1" applyAlignment="1" applyProtection="1">
      <alignment horizontal="center" vertical="center"/>
      <protection locked="0"/>
    </xf>
    <xf numFmtId="38" fontId="3" fillId="0" borderId="43" xfId="0" applyNumberFormat="1" applyFont="1" applyBorder="1" applyAlignment="1" applyProtection="1">
      <alignment horizontal="center" vertical="center"/>
      <protection locked="0"/>
    </xf>
    <xf numFmtId="0" fontId="2" fillId="0" borderId="29" xfId="0" applyFont="1" applyFill="1" applyBorder="1" applyAlignment="1">
      <alignment horizontal="center"/>
    </xf>
    <xf numFmtId="38" fontId="3" fillId="5" borderId="44" xfId="0" applyNumberFormat="1" applyFont="1" applyFill="1" applyBorder="1" applyAlignment="1" applyProtection="1">
      <alignment horizontal="center" vertical="center"/>
      <protection locked="0"/>
    </xf>
    <xf numFmtId="38" fontId="8" fillId="5" borderId="44" xfId="0" applyNumberFormat="1" applyFont="1" applyFill="1" applyBorder="1" applyAlignment="1" applyProtection="1">
      <alignment horizontal="center" vertical="center"/>
      <protection locked="0"/>
    </xf>
    <xf numFmtId="38" fontId="9" fillId="5" borderId="44" xfId="0" applyNumberFormat="1" applyFont="1" applyFill="1" applyBorder="1" applyAlignment="1" applyProtection="1">
      <alignment horizontal="center" vertical="center"/>
      <protection locked="0"/>
    </xf>
    <xf numFmtId="38" fontId="3" fillId="2" borderId="76" xfId="0" applyNumberFormat="1" applyFont="1" applyFill="1" applyBorder="1" applyAlignment="1" applyProtection="1">
      <alignment horizontal="center" vertical="center"/>
      <protection locked="0"/>
    </xf>
    <xf numFmtId="38" fontId="3" fillId="0" borderId="77" xfId="0" applyNumberFormat="1" applyFont="1" applyBorder="1" applyAlignment="1" applyProtection="1">
      <alignment horizontal="center" vertical="center"/>
      <protection locked="0"/>
    </xf>
    <xf numFmtId="38" fontId="9" fillId="5" borderId="45" xfId="0" applyNumberFormat="1" applyFont="1" applyFill="1" applyBorder="1" applyAlignment="1" applyProtection="1">
      <alignment horizontal="center" vertical="center"/>
      <protection locked="0"/>
    </xf>
    <xf numFmtId="38" fontId="3" fillId="5" borderId="78" xfId="0" applyNumberFormat="1" applyFont="1" applyFill="1" applyBorder="1" applyAlignment="1" applyProtection="1">
      <alignment horizontal="center" vertical="center"/>
      <protection locked="0"/>
    </xf>
    <xf numFmtId="38" fontId="8" fillId="5" borderId="79" xfId="0" applyNumberFormat="1" applyFont="1" applyFill="1" applyBorder="1" applyAlignment="1" applyProtection="1">
      <alignment horizontal="center" vertical="center"/>
      <protection locked="0"/>
    </xf>
    <xf numFmtId="38" fontId="9" fillId="5" borderId="80" xfId="0" applyNumberFormat="1" applyFont="1" applyFill="1" applyBorder="1" applyAlignment="1" applyProtection="1">
      <alignment horizontal="center" vertical="center"/>
      <protection locked="0"/>
    </xf>
    <xf numFmtId="38" fontId="3" fillId="2" borderId="81" xfId="0" applyNumberFormat="1" applyFont="1" applyFill="1" applyBorder="1" applyAlignment="1" applyProtection="1">
      <alignment horizontal="center" vertical="center"/>
      <protection locked="0"/>
    </xf>
    <xf numFmtId="38" fontId="3" fillId="5" borderId="79" xfId="0" applyNumberFormat="1" applyFont="1" applyFill="1" applyBorder="1" applyAlignment="1" applyProtection="1">
      <alignment horizontal="center" vertical="center"/>
      <protection locked="0"/>
    </xf>
    <xf numFmtId="38" fontId="9" fillId="5" borderId="79" xfId="0" applyNumberFormat="1" applyFont="1" applyFill="1" applyBorder="1" applyAlignment="1" applyProtection="1">
      <alignment horizontal="center" vertical="center"/>
      <protection locked="0"/>
    </xf>
    <xf numFmtId="38" fontId="3" fillId="0" borderId="82" xfId="0" applyNumberFormat="1" applyFont="1" applyBorder="1" applyAlignment="1" applyProtection="1">
      <alignment horizontal="center" vertical="center"/>
      <protection locked="0"/>
    </xf>
    <xf numFmtId="38" fontId="3" fillId="2" borderId="83" xfId="0" applyNumberFormat="1" applyFont="1" applyFill="1" applyBorder="1" applyAlignment="1" applyProtection="1">
      <alignment horizontal="center" vertical="center"/>
      <protection locked="0"/>
    </xf>
    <xf numFmtId="38" fontId="3" fillId="5" borderId="84" xfId="0" applyNumberFormat="1" applyFont="1" applyFill="1" applyBorder="1" applyAlignment="1" applyProtection="1">
      <alignment horizontal="center" vertical="center"/>
      <protection locked="0"/>
    </xf>
    <xf numFmtId="38" fontId="8" fillId="5" borderId="84" xfId="0" applyNumberFormat="1" applyFont="1" applyFill="1" applyBorder="1" applyAlignment="1" applyProtection="1">
      <alignment horizontal="center" vertical="center"/>
      <protection locked="0"/>
    </xf>
    <xf numFmtId="38" fontId="9" fillId="5" borderId="84" xfId="0" applyNumberFormat="1" applyFont="1" applyFill="1" applyBorder="1" applyAlignment="1" applyProtection="1">
      <alignment horizontal="center" vertical="center"/>
      <protection locked="0"/>
    </xf>
    <xf numFmtId="38" fontId="3" fillId="2" borderId="85" xfId="0" applyNumberFormat="1" applyFont="1" applyFill="1" applyBorder="1" applyAlignment="1" applyProtection="1">
      <alignment horizontal="center" vertical="center"/>
      <protection locked="0"/>
    </xf>
    <xf numFmtId="38" fontId="3" fillId="5" borderId="86" xfId="0" applyNumberFormat="1" applyFont="1" applyFill="1" applyBorder="1" applyAlignment="1" applyProtection="1">
      <alignment horizontal="center" vertical="center"/>
      <protection locked="0"/>
    </xf>
    <xf numFmtId="38" fontId="8" fillId="5" borderId="87" xfId="0" applyNumberFormat="1" applyFont="1" applyFill="1" applyBorder="1" applyAlignment="1" applyProtection="1">
      <alignment horizontal="center" vertical="center"/>
      <protection locked="0"/>
    </xf>
    <xf numFmtId="38" fontId="9" fillId="5" borderId="88" xfId="0" applyNumberFormat="1" applyFont="1" applyFill="1" applyBorder="1" applyAlignment="1" applyProtection="1">
      <alignment horizontal="center" vertical="center"/>
      <protection locked="0"/>
    </xf>
    <xf numFmtId="38" fontId="3" fillId="0" borderId="85" xfId="0" applyNumberFormat="1" applyFont="1" applyBorder="1" applyAlignment="1" applyProtection="1">
      <alignment horizontal="center" vertical="center"/>
      <protection locked="0"/>
    </xf>
    <xf numFmtId="166" fontId="11" fillId="0" borderId="10" xfId="0" applyNumberFormat="1" applyFont="1" applyBorder="1"/>
    <xf numFmtId="167" fontId="11" fillId="0" borderId="33" xfId="0" applyNumberFormat="1" applyFont="1" applyBorder="1" applyAlignment="1">
      <alignment horizontal="center"/>
    </xf>
    <xf numFmtId="0" fontId="12" fillId="0" borderId="38" xfId="0" applyFont="1" applyBorder="1" applyAlignment="1">
      <alignment horizontal="center" vertical="center" wrapText="1"/>
    </xf>
    <xf numFmtId="0" fontId="14" fillId="0" borderId="0" xfId="0" applyFont="1"/>
    <xf numFmtId="0" fontId="7" fillId="8" borderId="6" xfId="0" applyFont="1" applyFill="1" applyBorder="1" applyAlignment="1" applyProtection="1">
      <alignment horizontal="left" vertical="center"/>
    </xf>
    <xf numFmtId="0" fontId="7" fillId="8" borderId="7" xfId="0" applyFont="1" applyFill="1" applyBorder="1" applyAlignment="1" applyProtection="1">
      <alignment horizontal="left" vertical="center"/>
    </xf>
    <xf numFmtId="0" fontId="7" fillId="8" borderId="8" xfId="0" applyFont="1" applyFill="1" applyBorder="1" applyAlignment="1" applyProtection="1">
      <alignment horizontal="left" vertical="center"/>
    </xf>
    <xf numFmtId="1" fontId="3" fillId="7" borderId="10" xfId="0" applyNumberFormat="1" applyFont="1" applyFill="1" applyBorder="1" applyAlignment="1" applyProtection="1">
      <alignment horizontal="center" vertical="center" wrapText="1"/>
    </xf>
    <xf numFmtId="1" fontId="3" fillId="7" borderId="40" xfId="0" applyNumberFormat="1" applyFont="1" applyFill="1" applyBorder="1" applyAlignment="1" applyProtection="1">
      <alignment horizontal="center" vertical="center" wrapText="1"/>
    </xf>
    <xf numFmtId="1" fontId="3" fillId="2" borderId="10" xfId="0" applyNumberFormat="1" applyFont="1" applyFill="1" applyBorder="1" applyAlignment="1" applyProtection="1">
      <alignment horizontal="center" vertical="center" wrapText="1"/>
    </xf>
    <xf numFmtId="0" fontId="2" fillId="2" borderId="40" xfId="0" applyFont="1" applyFill="1" applyBorder="1" applyAlignment="1">
      <alignment horizontal="center" vertical="center"/>
    </xf>
    <xf numFmtId="1" fontId="3" fillId="4" borderId="10" xfId="0" applyNumberFormat="1" applyFont="1" applyFill="1" applyBorder="1" applyAlignment="1" applyProtection="1">
      <alignment horizontal="center" vertical="center" wrapText="1"/>
    </xf>
    <xf numFmtId="1" fontId="3" fillId="4" borderId="40" xfId="0" applyNumberFormat="1" applyFont="1" applyFill="1" applyBorder="1" applyAlignment="1" applyProtection="1">
      <alignment horizontal="center" vertical="center" wrapText="1"/>
    </xf>
    <xf numFmtId="1" fontId="3" fillId="2" borderId="40" xfId="0" applyNumberFormat="1" applyFont="1" applyFill="1" applyBorder="1" applyAlignment="1" applyProtection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" fontId="3" fillId="0" borderId="10" xfId="0" applyNumberFormat="1" applyFont="1" applyBorder="1" applyAlignment="1" applyProtection="1">
      <alignment horizontal="center" vertical="center"/>
    </xf>
    <xf numFmtId="1" fontId="3" fillId="0" borderId="40" xfId="0" applyNumberFormat="1" applyFont="1" applyBorder="1" applyAlignment="1" applyProtection="1">
      <alignment horizontal="center" vertical="center"/>
    </xf>
    <xf numFmtId="0" fontId="2" fillId="0" borderId="6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1" fontId="3" fillId="2" borderId="40" xfId="0" applyNumberFormat="1" applyFont="1" applyFill="1" applyBorder="1" applyAlignment="1" applyProtection="1">
      <alignment horizontal="center" vertical="center" wrapText="1"/>
    </xf>
    <xf numFmtId="1" fontId="3" fillId="5" borderId="10" xfId="0" applyNumberFormat="1" applyFont="1" applyFill="1" applyBorder="1" applyAlignment="1" applyProtection="1">
      <alignment horizontal="center" vertical="center" wrapText="1"/>
    </xf>
    <xf numFmtId="1" fontId="3" fillId="5" borderId="40" xfId="0" applyNumberFormat="1" applyFont="1" applyFill="1" applyBorder="1" applyAlignment="1" applyProtection="1">
      <alignment horizontal="center" vertical="center"/>
    </xf>
    <xf numFmtId="17" fontId="13" fillId="0" borderId="5" xfId="0" applyNumberFormat="1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12" fillId="0" borderId="33" xfId="0" applyFont="1" applyBorder="1" applyAlignment="1">
      <alignment horizontal="center" vertical="center" wrapText="1"/>
    </xf>
    <xf numFmtId="166" fontId="11" fillId="0" borderId="3" xfId="0" applyNumberFormat="1" applyFont="1" applyBorder="1"/>
    <xf numFmtId="0" fontId="9" fillId="4" borderId="29" xfId="0" applyFont="1" applyFill="1" applyBorder="1" applyAlignment="1">
      <alignment horizontal="center"/>
    </xf>
    <xf numFmtId="0" fontId="12" fillId="0" borderId="90" xfId="0" applyFont="1" applyBorder="1" applyAlignment="1">
      <alignment horizontal="center" vertical="center" wrapText="1"/>
    </xf>
    <xf numFmtId="167" fontId="11" fillId="0" borderId="89" xfId="0" applyNumberFormat="1" applyFont="1" applyBorder="1" applyAlignment="1">
      <alignment horizontal="center"/>
    </xf>
    <xf numFmtId="167" fontId="11" fillId="0" borderId="2" xfId="0" applyNumberFormat="1" applyFont="1" applyBorder="1" applyAlignment="1">
      <alignment horizontal="center"/>
    </xf>
    <xf numFmtId="167" fontId="11" fillId="0" borderId="4" xfId="0" applyNumberFormat="1" applyFont="1" applyBorder="1" applyAlignment="1">
      <alignment horizontal="center"/>
    </xf>
    <xf numFmtId="0" fontId="12" fillId="0" borderId="39" xfId="0" applyFont="1" applyBorder="1" applyAlignment="1">
      <alignment horizontal="center" vertical="center" wrapText="1"/>
    </xf>
  </cellXfs>
  <cellStyles count="1">
    <cellStyle name="Normal" xfId="0" builtinId="0"/>
  </cellStyles>
  <dxfs count="91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BY10"/>
  <sheetViews>
    <sheetView zoomScale="70" zoomScaleNormal="70" workbookViewId="0">
      <selection activeCell="P8" sqref="P8"/>
    </sheetView>
  </sheetViews>
  <sheetFormatPr defaultColWidth="10.85546875" defaultRowHeight="12.75" outlineLevelRow="1"/>
  <cols>
    <col min="1" max="1" width="31.7109375" style="11" customWidth="1"/>
    <col min="2" max="2" width="10.42578125" style="11" customWidth="1"/>
    <col min="3" max="3" width="4.85546875" style="4" customWidth="1"/>
    <col min="4" max="4" width="10.85546875" style="3"/>
    <col min="5" max="5" width="4.85546875" style="4" customWidth="1"/>
    <col min="6" max="6" width="10.85546875" style="3"/>
    <col min="7" max="7" width="4.85546875" style="4" customWidth="1"/>
    <col min="8" max="8" width="10.7109375" style="3" customWidth="1"/>
    <col min="9" max="9" width="4.85546875" style="4" customWidth="1"/>
    <col min="10" max="10" width="10.7109375" style="3" customWidth="1"/>
    <col min="11" max="11" width="4.85546875" style="4" customWidth="1"/>
    <col min="12" max="12" width="10.85546875" style="3"/>
    <col min="13" max="13" width="5.85546875" style="89" customWidth="1"/>
    <col min="14" max="14" width="12.42578125" style="90" customWidth="1"/>
    <col min="15" max="20" width="5.5703125" style="9" customWidth="1"/>
    <col min="21" max="22" width="5.5703125" style="8" customWidth="1"/>
    <col min="23" max="72" width="5.5703125" style="9" customWidth="1"/>
    <col min="73" max="76" width="5.5703125" style="10" customWidth="1"/>
    <col min="77" max="16384" width="10.85546875" style="11"/>
  </cols>
  <sheetData>
    <row r="1" spans="1:77" ht="13.5" thickBot="1">
      <c r="A1" s="2"/>
      <c r="B1" s="3"/>
      <c r="G1" s="5" t="s">
        <v>10</v>
      </c>
      <c r="H1" s="91" t="s">
        <v>19</v>
      </c>
      <c r="I1" s="92"/>
      <c r="J1" s="8"/>
      <c r="M1" s="8"/>
      <c r="N1" s="8"/>
      <c r="O1" s="8"/>
      <c r="P1" s="8"/>
      <c r="Q1" s="8"/>
      <c r="R1" s="8"/>
      <c r="S1" s="8"/>
      <c r="T1" s="8"/>
    </row>
    <row r="2" spans="1:77" s="12" customFormat="1" ht="30" customHeight="1">
      <c r="C2" s="187" t="s">
        <v>34</v>
      </c>
      <c r="D2" s="188"/>
      <c r="E2" s="185" t="s">
        <v>35</v>
      </c>
      <c r="F2" s="186"/>
      <c r="G2" s="185" t="s">
        <v>36</v>
      </c>
      <c r="H2" s="189"/>
      <c r="I2" s="183" t="s">
        <v>38</v>
      </c>
      <c r="J2" s="184"/>
      <c r="K2" s="183" t="s">
        <v>37</v>
      </c>
      <c r="L2" s="184"/>
      <c r="M2" s="192" t="s">
        <v>14</v>
      </c>
      <c r="N2" s="193"/>
      <c r="O2" s="13"/>
      <c r="P2" s="13"/>
      <c r="Q2" s="13"/>
      <c r="R2" s="13"/>
      <c r="S2" s="13"/>
      <c r="T2" s="13"/>
      <c r="U2" s="14"/>
      <c r="V2" s="14"/>
      <c r="W2" s="13"/>
      <c r="X2" s="13"/>
      <c r="Y2" s="13"/>
      <c r="Z2" s="13"/>
      <c r="AA2" s="15"/>
      <c r="AB2" s="15"/>
      <c r="AC2" s="13"/>
      <c r="AD2" s="13"/>
      <c r="AE2" s="13"/>
      <c r="AF2" s="13"/>
      <c r="AG2" s="13"/>
      <c r="AH2" s="13"/>
      <c r="AI2" s="13"/>
      <c r="AJ2" s="13"/>
      <c r="AK2" s="15"/>
      <c r="AL2" s="15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6"/>
      <c r="BV2" s="16"/>
      <c r="BW2" s="16"/>
      <c r="BX2" s="16"/>
    </row>
    <row r="3" spans="1:77" s="2" customFormat="1" ht="14.1" customHeight="1" thickBot="1">
      <c r="A3"/>
      <c r="B3" s="17"/>
      <c r="C3" s="18" t="s">
        <v>2</v>
      </c>
      <c r="D3" s="19" t="s">
        <v>7</v>
      </c>
      <c r="E3" s="18" t="s">
        <v>13</v>
      </c>
      <c r="F3" s="19" t="s">
        <v>7</v>
      </c>
      <c r="G3" s="18" t="s">
        <v>11</v>
      </c>
      <c r="H3" s="19" t="s">
        <v>7</v>
      </c>
      <c r="I3" s="18" t="s">
        <v>15</v>
      </c>
      <c r="J3" s="19" t="s">
        <v>7</v>
      </c>
      <c r="K3" s="18" t="s">
        <v>16</v>
      </c>
      <c r="L3" s="19" t="s">
        <v>7</v>
      </c>
      <c r="M3" s="18" t="s">
        <v>1</v>
      </c>
      <c r="N3" s="20" t="s">
        <v>7</v>
      </c>
      <c r="O3" s="21"/>
      <c r="P3" s="21"/>
      <c r="Q3" s="21"/>
      <c r="R3" s="21"/>
      <c r="S3" s="21"/>
      <c r="T3" s="21"/>
      <c r="U3" s="22"/>
      <c r="V3" s="22"/>
      <c r="W3" s="21"/>
      <c r="X3" s="21"/>
      <c r="Y3" s="23"/>
      <c r="Z3" s="23"/>
      <c r="AA3" s="9"/>
      <c r="AB3" s="9"/>
      <c r="AC3" s="21"/>
      <c r="AD3" s="21"/>
      <c r="AE3" s="21"/>
      <c r="AF3" s="21"/>
      <c r="AG3" s="23"/>
      <c r="AH3" s="23"/>
      <c r="AI3" s="21"/>
      <c r="AJ3" s="21"/>
      <c r="AK3" s="21"/>
      <c r="AL3" s="21"/>
      <c r="AM3" s="23"/>
      <c r="AN3" s="23"/>
      <c r="AO3" s="21"/>
      <c r="AP3" s="21"/>
      <c r="AQ3" s="21"/>
      <c r="AR3" s="21"/>
      <c r="AS3" s="21"/>
      <c r="AT3" s="21"/>
      <c r="AU3" s="23"/>
      <c r="AV3" s="23"/>
      <c r="AW3" s="24"/>
      <c r="AX3" s="24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5"/>
      <c r="BV3" s="25"/>
      <c r="BW3" s="25"/>
      <c r="BX3" s="25"/>
    </row>
    <row r="4" spans="1:77" s="2" customFormat="1" ht="13.5" thickBot="1">
      <c r="C4" s="26" t="s">
        <v>3</v>
      </c>
      <c r="D4" s="27" t="s">
        <v>8</v>
      </c>
      <c r="E4" s="26" t="s">
        <v>4</v>
      </c>
      <c r="F4" s="27" t="s">
        <v>8</v>
      </c>
      <c r="G4" s="26" t="s">
        <v>5</v>
      </c>
      <c r="H4" s="27" t="s">
        <v>8</v>
      </c>
      <c r="I4" s="26" t="s">
        <v>6</v>
      </c>
      <c r="J4" s="27" t="s">
        <v>8</v>
      </c>
      <c r="K4" s="26" t="s">
        <v>12</v>
      </c>
      <c r="L4" s="27" t="s">
        <v>8</v>
      </c>
      <c r="M4" s="28" t="s">
        <v>1</v>
      </c>
      <c r="N4" s="29" t="s">
        <v>8</v>
      </c>
      <c r="O4" s="190">
        <v>1</v>
      </c>
      <c r="P4" s="191"/>
      <c r="Q4" s="190">
        <v>2</v>
      </c>
      <c r="R4" s="191"/>
      <c r="S4" s="190">
        <v>3</v>
      </c>
      <c r="T4" s="191"/>
      <c r="U4" s="190">
        <v>4</v>
      </c>
      <c r="V4" s="191"/>
      <c r="W4" s="190">
        <v>5</v>
      </c>
      <c r="X4" s="191"/>
      <c r="Y4" s="190">
        <v>6</v>
      </c>
      <c r="Z4" s="191"/>
      <c r="AA4" s="190">
        <v>7</v>
      </c>
      <c r="AB4" s="191"/>
      <c r="AC4" s="190">
        <v>8</v>
      </c>
      <c r="AD4" s="191"/>
      <c r="AE4" s="190">
        <v>9</v>
      </c>
      <c r="AF4" s="191"/>
      <c r="AG4" s="190">
        <v>10</v>
      </c>
      <c r="AH4" s="191"/>
      <c r="AI4" s="190">
        <v>11</v>
      </c>
      <c r="AJ4" s="191"/>
      <c r="AK4" s="190">
        <v>12</v>
      </c>
      <c r="AL4" s="191"/>
      <c r="AM4" s="190">
        <v>13</v>
      </c>
      <c r="AN4" s="191"/>
      <c r="AO4" s="190">
        <v>14</v>
      </c>
      <c r="AP4" s="191"/>
      <c r="AQ4" s="190">
        <v>15</v>
      </c>
      <c r="AR4" s="191"/>
      <c r="AS4" s="190">
        <v>16</v>
      </c>
      <c r="AT4" s="191"/>
      <c r="AU4" s="190">
        <v>17</v>
      </c>
      <c r="AV4" s="191"/>
      <c r="AW4" s="190">
        <v>18</v>
      </c>
      <c r="AX4" s="191"/>
      <c r="AY4" s="190">
        <v>19</v>
      </c>
      <c r="AZ4" s="191"/>
      <c r="BA4" s="190">
        <v>20</v>
      </c>
      <c r="BB4" s="191"/>
      <c r="BC4" s="190">
        <v>21</v>
      </c>
      <c r="BD4" s="191"/>
      <c r="BE4" s="190">
        <v>22</v>
      </c>
      <c r="BF4" s="191"/>
      <c r="BG4" s="190">
        <v>23</v>
      </c>
      <c r="BH4" s="191"/>
      <c r="BI4" s="190">
        <v>24</v>
      </c>
      <c r="BJ4" s="191"/>
      <c r="BK4" s="190">
        <v>25</v>
      </c>
      <c r="BL4" s="191"/>
      <c r="BM4" s="190">
        <v>26</v>
      </c>
      <c r="BN4" s="191"/>
      <c r="BO4" s="190">
        <v>27</v>
      </c>
      <c r="BP4" s="191"/>
      <c r="BQ4" s="190">
        <v>28</v>
      </c>
      <c r="BR4" s="191"/>
      <c r="BS4" s="190">
        <v>29</v>
      </c>
      <c r="BT4" s="191"/>
      <c r="BU4" s="194">
        <v>30</v>
      </c>
      <c r="BV4" s="195"/>
      <c r="BW4" s="194">
        <v>31</v>
      </c>
      <c r="BX4" s="195"/>
    </row>
    <row r="5" spans="1:77" s="2" customFormat="1" ht="13.5" thickBot="1">
      <c r="C5" s="93"/>
      <c r="D5" s="94"/>
      <c r="E5" s="93"/>
      <c r="F5" s="94"/>
      <c r="G5" s="93"/>
      <c r="H5" s="94"/>
      <c r="I5" s="93"/>
      <c r="J5" s="94"/>
      <c r="K5" s="93"/>
      <c r="L5" s="94"/>
      <c r="M5" s="95"/>
      <c r="N5" s="96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5"/>
      <c r="BV5" s="25"/>
      <c r="BW5" s="25"/>
      <c r="BX5" s="25"/>
    </row>
    <row r="6" spans="1:77" s="2" customFormat="1" ht="19.5" customHeight="1" thickBot="1">
      <c r="A6" s="180" t="s">
        <v>39</v>
      </c>
      <c r="B6" s="181"/>
      <c r="C6" s="181"/>
      <c r="D6" s="181"/>
      <c r="E6" s="181"/>
      <c r="F6" s="181"/>
      <c r="G6" s="181"/>
      <c r="H6" s="181"/>
      <c r="I6" s="181"/>
      <c r="J6" s="181"/>
      <c r="K6" s="181"/>
      <c r="L6" s="181"/>
      <c r="M6" s="181"/>
      <c r="N6" s="182"/>
      <c r="O6" s="21"/>
      <c r="P6" s="21"/>
      <c r="Q6" s="21"/>
      <c r="R6" s="21"/>
      <c r="S6" s="21"/>
      <c r="T6" s="21"/>
      <c r="U6" s="22"/>
      <c r="V6" s="22"/>
      <c r="W6" s="21"/>
      <c r="X6" s="21"/>
      <c r="Y6" s="21"/>
      <c r="Z6" s="21"/>
      <c r="AA6" s="9"/>
      <c r="AB6" s="9"/>
      <c r="AC6" s="21"/>
      <c r="AD6" s="21"/>
      <c r="AE6" s="21"/>
      <c r="AF6" s="21"/>
      <c r="AG6" s="21"/>
      <c r="AH6" s="21"/>
      <c r="AI6" s="21"/>
      <c r="AJ6" s="21"/>
      <c r="AK6" s="9"/>
      <c r="AL6" s="9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5"/>
      <c r="BV6" s="25"/>
      <c r="BW6" s="25"/>
      <c r="BX6" s="25"/>
      <c r="BY6" s="21"/>
    </row>
    <row r="7" spans="1:77" s="54" customFormat="1" ht="18" customHeight="1">
      <c r="A7" s="38" t="s">
        <v>40</v>
      </c>
      <c r="B7" s="39" t="s">
        <v>9</v>
      </c>
      <c r="C7" s="40">
        <f>COUNTIF($O7:$BX7,"RE")</f>
        <v>1</v>
      </c>
      <c r="D7" s="41">
        <v>90</v>
      </c>
      <c r="E7" s="42">
        <f>COUNTIF($O7:$BX7,"PA")</f>
        <v>12</v>
      </c>
      <c r="F7" s="43">
        <v>100</v>
      </c>
      <c r="G7" s="42">
        <f>COUNTIF($O7:$BX7,"TO")</f>
        <v>3</v>
      </c>
      <c r="H7" s="43">
        <v>100</v>
      </c>
      <c r="I7" s="97">
        <f>COUNTIF($O7:$BX7,"RM")</f>
        <v>0</v>
      </c>
      <c r="J7" s="98">
        <v>0</v>
      </c>
      <c r="K7" s="97">
        <f>COUNTIF($O7:$BX7,"PM")</f>
        <v>0</v>
      </c>
      <c r="L7" s="99">
        <v>0</v>
      </c>
      <c r="M7" s="46">
        <f>C7+E7+G7+I7+K7</f>
        <v>16</v>
      </c>
      <c r="N7" s="47">
        <f>(C7*D7)+(E7*F7)+(G7*H7)+(I7*J7)+(K7*L7)</f>
        <v>1590</v>
      </c>
      <c r="O7" s="100" t="s">
        <v>2</v>
      </c>
      <c r="P7" s="101"/>
      <c r="Q7" s="49" t="s">
        <v>13</v>
      </c>
      <c r="R7" s="50"/>
      <c r="S7" s="49" t="s">
        <v>13</v>
      </c>
      <c r="T7" s="50"/>
      <c r="U7" s="49" t="s">
        <v>13</v>
      </c>
      <c r="V7" s="50" t="s">
        <v>13</v>
      </c>
      <c r="W7" s="49" t="s">
        <v>13</v>
      </c>
      <c r="X7" s="50"/>
      <c r="Y7" s="49"/>
      <c r="Z7" s="50"/>
      <c r="AA7" s="49" t="s">
        <v>13</v>
      </c>
      <c r="AB7" s="50"/>
      <c r="AC7" s="49" t="s">
        <v>13</v>
      </c>
      <c r="AD7" s="50"/>
      <c r="AE7" s="49" t="s">
        <v>13</v>
      </c>
      <c r="AF7" s="50"/>
      <c r="AG7" s="49" t="s">
        <v>13</v>
      </c>
      <c r="AH7" s="50"/>
      <c r="AI7" s="49" t="s">
        <v>13</v>
      </c>
      <c r="AJ7" s="50" t="s">
        <v>13</v>
      </c>
      <c r="AK7" s="49" t="s">
        <v>13</v>
      </c>
      <c r="AL7" s="52"/>
      <c r="AM7" s="87"/>
      <c r="AN7" s="50"/>
      <c r="AO7" s="49"/>
      <c r="AP7" s="50"/>
      <c r="AQ7" s="49"/>
      <c r="AR7" s="50"/>
      <c r="AS7" s="49"/>
      <c r="AT7" s="52"/>
      <c r="AU7" s="87" t="s">
        <v>11</v>
      </c>
      <c r="AV7" s="52"/>
      <c r="AW7" s="87"/>
      <c r="AX7" s="52"/>
      <c r="AY7" s="87" t="s">
        <v>11</v>
      </c>
      <c r="AZ7" s="52"/>
      <c r="BA7" s="87"/>
      <c r="BB7" s="50"/>
      <c r="BC7" s="49"/>
      <c r="BD7" s="50"/>
      <c r="BE7" s="49"/>
      <c r="BF7" s="50"/>
      <c r="BG7" s="49"/>
      <c r="BH7" s="50"/>
      <c r="BI7" s="49"/>
      <c r="BJ7" s="50"/>
      <c r="BK7" s="49"/>
      <c r="BL7" s="50"/>
      <c r="BM7" s="49"/>
      <c r="BN7" s="50"/>
      <c r="BO7" s="49"/>
      <c r="BP7" s="50"/>
      <c r="BQ7" s="49"/>
      <c r="BR7" s="50"/>
      <c r="BS7" s="49"/>
      <c r="BT7" s="50"/>
      <c r="BU7" s="49"/>
      <c r="BV7" s="52"/>
      <c r="BW7" s="87" t="s">
        <v>11</v>
      </c>
      <c r="BX7" s="111"/>
    </row>
    <row r="8" spans="1:77" s="54" customFormat="1" ht="18" customHeight="1" outlineLevel="1">
      <c r="A8" s="55"/>
      <c r="B8" s="56"/>
      <c r="C8" s="57"/>
      <c r="D8" s="58"/>
      <c r="E8" s="59"/>
      <c r="F8" s="60"/>
      <c r="G8" s="59"/>
      <c r="H8" s="60"/>
      <c r="I8" s="102"/>
      <c r="J8" s="103"/>
      <c r="K8" s="102"/>
      <c r="L8" s="104"/>
      <c r="M8" s="64"/>
      <c r="N8" s="86" t="s">
        <v>21</v>
      </c>
      <c r="O8" s="118">
        <f>IF(O7="PA",$F7,IF(O7="RE",$D7,IF(O7="TO",$H7,IF(O7="RP",$J7,IF(O7="PR",$L7," ")))))</f>
        <v>90</v>
      </c>
      <c r="P8" s="124" t="str">
        <f t="shared" ref="P8:BX8" si="0">IF(P7="PA",$F7,IF(P7="RE",$D7,IF(P7="TO",$H7,IF(P7="RP",$J7,IF(P7="PR",$L7," ")))))</f>
        <v xml:space="preserve"> </v>
      </c>
      <c r="Q8" s="122">
        <f t="shared" si="0"/>
        <v>100</v>
      </c>
      <c r="R8" s="124" t="str">
        <f t="shared" si="0"/>
        <v xml:space="preserve"> </v>
      </c>
      <c r="S8" s="122">
        <f t="shared" si="0"/>
        <v>100</v>
      </c>
      <c r="T8" s="124" t="str">
        <f t="shared" si="0"/>
        <v xml:space="preserve"> </v>
      </c>
      <c r="U8" s="122">
        <f t="shared" si="0"/>
        <v>100</v>
      </c>
      <c r="V8" s="124">
        <f t="shared" si="0"/>
        <v>100</v>
      </c>
      <c r="W8" s="122">
        <f t="shared" si="0"/>
        <v>100</v>
      </c>
      <c r="X8" s="124" t="str">
        <f t="shared" si="0"/>
        <v xml:space="preserve"> </v>
      </c>
      <c r="Y8" s="122" t="str">
        <f t="shared" si="0"/>
        <v xml:space="preserve"> </v>
      </c>
      <c r="Z8" s="124" t="str">
        <f t="shared" si="0"/>
        <v xml:space="preserve"> </v>
      </c>
      <c r="AA8" s="122">
        <f t="shared" si="0"/>
        <v>100</v>
      </c>
      <c r="AB8" s="124" t="str">
        <f t="shared" si="0"/>
        <v xml:space="preserve"> </v>
      </c>
      <c r="AC8" s="122">
        <f t="shared" si="0"/>
        <v>100</v>
      </c>
      <c r="AD8" s="124" t="str">
        <f t="shared" si="0"/>
        <v xml:space="preserve"> </v>
      </c>
      <c r="AE8" s="122">
        <f t="shared" si="0"/>
        <v>100</v>
      </c>
      <c r="AF8" s="124" t="str">
        <f t="shared" si="0"/>
        <v xml:space="preserve"> </v>
      </c>
      <c r="AG8" s="122">
        <f t="shared" si="0"/>
        <v>100</v>
      </c>
      <c r="AH8" s="124" t="str">
        <f t="shared" si="0"/>
        <v xml:space="preserve"> </v>
      </c>
      <c r="AI8" s="122">
        <f t="shared" si="0"/>
        <v>100</v>
      </c>
      <c r="AJ8" s="124">
        <f t="shared" si="0"/>
        <v>100</v>
      </c>
      <c r="AK8" s="122">
        <f t="shared" si="0"/>
        <v>100</v>
      </c>
      <c r="AL8" s="119" t="str">
        <f t="shared" si="0"/>
        <v xml:space="preserve"> </v>
      </c>
      <c r="AM8" s="126" t="str">
        <f t="shared" si="0"/>
        <v xml:space="preserve"> </v>
      </c>
      <c r="AN8" s="127" t="str">
        <f t="shared" si="0"/>
        <v xml:space="preserve"> </v>
      </c>
      <c r="AO8" s="126" t="str">
        <f t="shared" si="0"/>
        <v xml:space="preserve"> </v>
      </c>
      <c r="AP8" s="127" t="str">
        <f t="shared" si="0"/>
        <v xml:space="preserve"> </v>
      </c>
      <c r="AQ8" s="126" t="str">
        <f t="shared" si="0"/>
        <v xml:space="preserve"> </v>
      </c>
      <c r="AR8" s="127" t="str">
        <f t="shared" si="0"/>
        <v xml:space="preserve"> </v>
      </c>
      <c r="AS8" s="126" t="str">
        <f t="shared" si="0"/>
        <v xml:space="preserve"> </v>
      </c>
      <c r="AT8" s="119" t="str">
        <f t="shared" si="0"/>
        <v xml:space="preserve"> </v>
      </c>
      <c r="AU8" s="122">
        <f t="shared" si="0"/>
        <v>100</v>
      </c>
      <c r="AV8" s="128" t="str">
        <f t="shared" si="0"/>
        <v xml:space="preserve"> </v>
      </c>
      <c r="AW8" s="122" t="str">
        <f t="shared" si="0"/>
        <v xml:space="preserve"> </v>
      </c>
      <c r="AX8" s="129" t="str">
        <f t="shared" si="0"/>
        <v xml:space="preserve"> </v>
      </c>
      <c r="AY8" s="118">
        <f t="shared" si="0"/>
        <v>100</v>
      </c>
      <c r="AZ8" s="128" t="str">
        <f t="shared" si="0"/>
        <v xml:space="preserve"> </v>
      </c>
      <c r="BA8" s="122" t="str">
        <f t="shared" si="0"/>
        <v xml:space="preserve"> </v>
      </c>
      <c r="BB8" s="124" t="str">
        <f t="shared" si="0"/>
        <v xml:space="preserve"> </v>
      </c>
      <c r="BC8" s="122" t="str">
        <f t="shared" si="0"/>
        <v xml:space="preserve"> </v>
      </c>
      <c r="BD8" s="124" t="str">
        <f t="shared" si="0"/>
        <v xml:space="preserve"> </v>
      </c>
      <c r="BE8" s="122" t="str">
        <f t="shared" si="0"/>
        <v xml:space="preserve"> </v>
      </c>
      <c r="BF8" s="124" t="str">
        <f t="shared" si="0"/>
        <v xml:space="preserve"> </v>
      </c>
      <c r="BG8" s="122" t="str">
        <f t="shared" si="0"/>
        <v xml:space="preserve"> </v>
      </c>
      <c r="BH8" s="124" t="str">
        <f t="shared" si="0"/>
        <v xml:space="preserve"> </v>
      </c>
      <c r="BI8" s="122" t="str">
        <f t="shared" si="0"/>
        <v xml:space="preserve"> </v>
      </c>
      <c r="BJ8" s="124" t="str">
        <f t="shared" si="0"/>
        <v xml:space="preserve"> </v>
      </c>
      <c r="BK8" s="122" t="str">
        <f t="shared" si="0"/>
        <v xml:space="preserve"> </v>
      </c>
      <c r="BL8" s="124" t="str">
        <f t="shared" si="0"/>
        <v xml:space="preserve"> </v>
      </c>
      <c r="BM8" s="122" t="str">
        <f t="shared" si="0"/>
        <v xml:space="preserve"> </v>
      </c>
      <c r="BN8" s="124" t="str">
        <f t="shared" si="0"/>
        <v xml:space="preserve"> </v>
      </c>
      <c r="BO8" s="122" t="str">
        <f t="shared" si="0"/>
        <v xml:space="preserve"> </v>
      </c>
      <c r="BP8" s="124" t="str">
        <f t="shared" si="0"/>
        <v xml:space="preserve"> </v>
      </c>
      <c r="BQ8" s="122" t="str">
        <f t="shared" si="0"/>
        <v xml:space="preserve"> </v>
      </c>
      <c r="BR8" s="124" t="str">
        <f t="shared" si="0"/>
        <v xml:space="preserve"> </v>
      </c>
      <c r="BS8" s="122" t="str">
        <f t="shared" si="0"/>
        <v xml:space="preserve"> </v>
      </c>
      <c r="BT8" s="124" t="str">
        <f t="shared" si="0"/>
        <v xml:space="preserve"> </v>
      </c>
      <c r="BU8" s="122" t="str">
        <f t="shared" si="0"/>
        <v xml:space="preserve"> </v>
      </c>
      <c r="BV8" s="128" t="str">
        <f t="shared" si="0"/>
        <v xml:space="preserve"> </v>
      </c>
      <c r="BW8" s="122">
        <f t="shared" si="0"/>
        <v>100</v>
      </c>
      <c r="BX8" s="119" t="str">
        <f t="shared" si="0"/>
        <v xml:space="preserve"> </v>
      </c>
    </row>
    <row r="9" spans="1:77" s="54" customFormat="1" ht="18" customHeight="1" outlineLevel="1">
      <c r="A9" s="55"/>
      <c r="B9" s="56"/>
      <c r="C9" s="57"/>
      <c r="D9" s="58"/>
      <c r="E9" s="59"/>
      <c r="F9" s="60"/>
      <c r="G9" s="59"/>
      <c r="H9" s="60"/>
      <c r="I9" s="102"/>
      <c r="J9" s="103"/>
      <c r="K9" s="102"/>
      <c r="L9" s="104"/>
      <c r="M9" s="64"/>
      <c r="N9" s="109" t="s">
        <v>26</v>
      </c>
      <c r="O9" s="120" t="str">
        <f>IF(O7="RE","PPR",IF(O7="PA","PLT",IF(O7="PS","PLT",IF(O7="TO","PLT",IF(O7="RM","MRK",IF(O7="PM","MRK"))))))</f>
        <v>PPR</v>
      </c>
      <c r="P9" s="125" t="b">
        <f t="shared" ref="P9:BX9" si="1">IF(P7="RE","PPR",IF(P7="PA","PLT",IF(P7="PS","PLT",IF(P7="TO","PLT",IF(P7="RM","MRK",IF(P7="PM","MRK"))))))</f>
        <v>0</v>
      </c>
      <c r="Q9" s="123" t="str">
        <f t="shared" si="1"/>
        <v>PLT</v>
      </c>
      <c r="R9" s="125" t="b">
        <f t="shared" si="1"/>
        <v>0</v>
      </c>
      <c r="S9" s="123" t="str">
        <f t="shared" si="1"/>
        <v>PLT</v>
      </c>
      <c r="T9" s="125" t="b">
        <f t="shared" si="1"/>
        <v>0</v>
      </c>
      <c r="U9" s="123" t="str">
        <f t="shared" si="1"/>
        <v>PLT</v>
      </c>
      <c r="V9" s="125" t="str">
        <f t="shared" si="1"/>
        <v>PLT</v>
      </c>
      <c r="W9" s="123" t="str">
        <f t="shared" si="1"/>
        <v>PLT</v>
      </c>
      <c r="X9" s="125" t="b">
        <f t="shared" si="1"/>
        <v>0</v>
      </c>
      <c r="Y9" s="123" t="b">
        <f t="shared" si="1"/>
        <v>0</v>
      </c>
      <c r="Z9" s="125" t="b">
        <f t="shared" si="1"/>
        <v>0</v>
      </c>
      <c r="AA9" s="123" t="str">
        <f t="shared" si="1"/>
        <v>PLT</v>
      </c>
      <c r="AB9" s="125" t="b">
        <f t="shared" si="1"/>
        <v>0</v>
      </c>
      <c r="AC9" s="123" t="str">
        <f t="shared" si="1"/>
        <v>PLT</v>
      </c>
      <c r="AD9" s="125" t="b">
        <f t="shared" si="1"/>
        <v>0</v>
      </c>
      <c r="AE9" s="123" t="str">
        <f t="shared" si="1"/>
        <v>PLT</v>
      </c>
      <c r="AF9" s="125" t="b">
        <f t="shared" si="1"/>
        <v>0</v>
      </c>
      <c r="AG9" s="123" t="str">
        <f t="shared" si="1"/>
        <v>PLT</v>
      </c>
      <c r="AH9" s="125" t="b">
        <f t="shared" si="1"/>
        <v>0</v>
      </c>
      <c r="AI9" s="123" t="str">
        <f t="shared" si="1"/>
        <v>PLT</v>
      </c>
      <c r="AJ9" s="125" t="str">
        <f t="shared" si="1"/>
        <v>PLT</v>
      </c>
      <c r="AK9" s="123" t="str">
        <f t="shared" si="1"/>
        <v>PLT</v>
      </c>
      <c r="AL9" s="121" t="b">
        <f t="shared" si="1"/>
        <v>0</v>
      </c>
      <c r="AM9" s="123" t="b">
        <f t="shared" si="1"/>
        <v>0</v>
      </c>
      <c r="AN9" s="125" t="b">
        <f t="shared" si="1"/>
        <v>0</v>
      </c>
      <c r="AO9" s="123" t="b">
        <f t="shared" si="1"/>
        <v>0</v>
      </c>
      <c r="AP9" s="125" t="b">
        <f t="shared" si="1"/>
        <v>0</v>
      </c>
      <c r="AQ9" s="123" t="b">
        <f t="shared" si="1"/>
        <v>0</v>
      </c>
      <c r="AR9" s="125" t="b">
        <f t="shared" si="1"/>
        <v>0</v>
      </c>
      <c r="AS9" s="123" t="b">
        <f t="shared" si="1"/>
        <v>0</v>
      </c>
      <c r="AT9" s="121" t="b">
        <f t="shared" si="1"/>
        <v>0</v>
      </c>
      <c r="AU9" s="123" t="str">
        <f t="shared" si="1"/>
        <v>PLT</v>
      </c>
      <c r="AV9" s="121" t="b">
        <f t="shared" si="1"/>
        <v>0</v>
      </c>
      <c r="AW9" s="123" t="b">
        <f t="shared" si="1"/>
        <v>0</v>
      </c>
      <c r="AX9" s="121" t="b">
        <f t="shared" si="1"/>
        <v>0</v>
      </c>
      <c r="AY9" s="123" t="str">
        <f t="shared" si="1"/>
        <v>PLT</v>
      </c>
      <c r="AZ9" s="121" t="b">
        <f t="shared" si="1"/>
        <v>0</v>
      </c>
      <c r="BA9" s="123" t="b">
        <f t="shared" si="1"/>
        <v>0</v>
      </c>
      <c r="BB9" s="125" t="b">
        <f t="shared" si="1"/>
        <v>0</v>
      </c>
      <c r="BC9" s="123" t="b">
        <f t="shared" si="1"/>
        <v>0</v>
      </c>
      <c r="BD9" s="125" t="b">
        <f t="shared" si="1"/>
        <v>0</v>
      </c>
      <c r="BE9" s="123" t="b">
        <f t="shared" si="1"/>
        <v>0</v>
      </c>
      <c r="BF9" s="125" t="b">
        <f t="shared" si="1"/>
        <v>0</v>
      </c>
      <c r="BG9" s="123" t="b">
        <f t="shared" si="1"/>
        <v>0</v>
      </c>
      <c r="BH9" s="125" t="b">
        <f t="shared" si="1"/>
        <v>0</v>
      </c>
      <c r="BI9" s="123" t="b">
        <f t="shared" si="1"/>
        <v>0</v>
      </c>
      <c r="BJ9" s="125" t="b">
        <f t="shared" si="1"/>
        <v>0</v>
      </c>
      <c r="BK9" s="123" t="b">
        <f t="shared" si="1"/>
        <v>0</v>
      </c>
      <c r="BL9" s="125" t="b">
        <f t="shared" si="1"/>
        <v>0</v>
      </c>
      <c r="BM9" s="123" t="b">
        <f t="shared" si="1"/>
        <v>0</v>
      </c>
      <c r="BN9" s="125" t="b">
        <f t="shared" si="1"/>
        <v>0</v>
      </c>
      <c r="BO9" s="123" t="b">
        <f t="shared" si="1"/>
        <v>0</v>
      </c>
      <c r="BP9" s="125" t="b">
        <f t="shared" si="1"/>
        <v>0</v>
      </c>
      <c r="BQ9" s="123" t="b">
        <f t="shared" si="1"/>
        <v>0</v>
      </c>
      <c r="BR9" s="125" t="b">
        <f t="shared" si="1"/>
        <v>0</v>
      </c>
      <c r="BS9" s="123" t="b">
        <f t="shared" si="1"/>
        <v>0</v>
      </c>
      <c r="BT9" s="125" t="b">
        <f t="shared" si="1"/>
        <v>0</v>
      </c>
      <c r="BU9" s="123" t="b">
        <f t="shared" si="1"/>
        <v>0</v>
      </c>
      <c r="BV9" s="121" t="b">
        <f t="shared" si="1"/>
        <v>0</v>
      </c>
      <c r="BW9" s="123" t="str">
        <f t="shared" si="1"/>
        <v>PLT</v>
      </c>
      <c r="BX9" s="121" t="b">
        <f t="shared" si="1"/>
        <v>0</v>
      </c>
    </row>
    <row r="10" spans="1:77" s="54" customFormat="1" ht="18" customHeight="1" thickBot="1">
      <c r="A10" s="71" t="s">
        <v>41</v>
      </c>
      <c r="B10" s="72" t="s">
        <v>0</v>
      </c>
      <c r="C10" s="73">
        <f>COUNTIF($O10:$BX10,"D1")</f>
        <v>1</v>
      </c>
      <c r="D10" s="74">
        <v>16</v>
      </c>
      <c r="E10" s="75">
        <f>COUNTIF($O10:$BX10,"D2")</f>
        <v>0</v>
      </c>
      <c r="F10" s="76">
        <v>16</v>
      </c>
      <c r="G10" s="75">
        <f>COUNTIF($O10:$BX10,"D3")</f>
        <v>0</v>
      </c>
      <c r="H10" s="76">
        <v>16</v>
      </c>
      <c r="I10" s="105">
        <f>COUNTIF($O10:$BX10,"D4")</f>
        <v>0</v>
      </c>
      <c r="J10" s="106">
        <v>16</v>
      </c>
      <c r="K10" s="105">
        <f>COUNTIF($O10:$BX10,"D5")</f>
        <v>0</v>
      </c>
      <c r="L10" s="107">
        <v>16</v>
      </c>
      <c r="M10" s="80">
        <f>C10+E10+G10+I10+K10</f>
        <v>1</v>
      </c>
      <c r="N10" s="110">
        <f>(C10*D10)+(E10*F10)+(G10*H10)+(I10*J10)+(K10*L10)</f>
        <v>16</v>
      </c>
      <c r="O10" s="108" t="s">
        <v>3</v>
      </c>
      <c r="P10" s="117"/>
      <c r="Q10" s="88"/>
      <c r="R10" s="83"/>
      <c r="S10" s="82"/>
      <c r="T10" s="83"/>
      <c r="U10" s="82"/>
      <c r="V10" s="83"/>
      <c r="W10" s="82"/>
      <c r="X10" s="83"/>
      <c r="Y10" s="82"/>
      <c r="Z10" s="83"/>
      <c r="AA10" s="82"/>
      <c r="AB10" s="83"/>
      <c r="AC10" s="82"/>
      <c r="AD10" s="83"/>
      <c r="AE10" s="82"/>
      <c r="AF10" s="83"/>
      <c r="AG10" s="82"/>
      <c r="AH10" s="83"/>
      <c r="AI10" s="82"/>
      <c r="AJ10" s="83"/>
      <c r="AK10" s="82"/>
      <c r="AL10" s="84"/>
      <c r="AM10" s="88"/>
      <c r="AN10" s="83"/>
      <c r="AO10" s="82"/>
      <c r="AP10" s="83"/>
      <c r="AQ10" s="82"/>
      <c r="AR10" s="83"/>
      <c r="AS10" s="82"/>
      <c r="AT10" s="84"/>
      <c r="AU10" s="88"/>
      <c r="AV10" s="84"/>
      <c r="AW10" s="88"/>
      <c r="AX10" s="84"/>
      <c r="AY10" s="88"/>
      <c r="AZ10" s="84"/>
      <c r="BA10" s="88"/>
      <c r="BB10" s="83"/>
      <c r="BC10" s="82"/>
      <c r="BD10" s="83"/>
      <c r="BE10" s="82"/>
      <c r="BF10" s="83"/>
      <c r="BG10" s="82"/>
      <c r="BH10" s="83"/>
      <c r="BI10" s="82"/>
      <c r="BJ10" s="83"/>
      <c r="BK10" s="82"/>
      <c r="BL10" s="83"/>
      <c r="BM10" s="82"/>
      <c r="BN10" s="83"/>
      <c r="BO10" s="82"/>
      <c r="BP10" s="83"/>
      <c r="BQ10" s="82"/>
      <c r="BR10" s="83"/>
      <c r="BS10" s="82"/>
      <c r="BT10" s="83"/>
      <c r="BU10" s="82"/>
      <c r="BV10" s="84"/>
      <c r="BW10" s="88"/>
      <c r="BX10" s="84"/>
    </row>
  </sheetData>
  <mergeCells count="38">
    <mergeCell ref="BW4:BX4"/>
    <mergeCell ref="BI4:BJ4"/>
    <mergeCell ref="BK4:BL4"/>
    <mergeCell ref="BM4:BN4"/>
    <mergeCell ref="BO4:BP4"/>
    <mergeCell ref="BQ4:BR4"/>
    <mergeCell ref="BS4:BT4"/>
    <mergeCell ref="BA4:BB4"/>
    <mergeCell ref="BC4:BD4"/>
    <mergeCell ref="BE4:BF4"/>
    <mergeCell ref="BG4:BH4"/>
    <mergeCell ref="BU4:BV4"/>
    <mergeCell ref="AQ4:AR4"/>
    <mergeCell ref="AS4:AT4"/>
    <mergeCell ref="AU4:AV4"/>
    <mergeCell ref="AW4:AX4"/>
    <mergeCell ref="AY4:AZ4"/>
    <mergeCell ref="AG4:AH4"/>
    <mergeCell ref="AI4:AJ4"/>
    <mergeCell ref="AK4:AL4"/>
    <mergeCell ref="AM4:AN4"/>
    <mergeCell ref="AO4:AP4"/>
    <mergeCell ref="W4:X4"/>
    <mergeCell ref="Y4:Z4"/>
    <mergeCell ref="AA4:AB4"/>
    <mergeCell ref="AC4:AD4"/>
    <mergeCell ref="AE4:AF4"/>
    <mergeCell ref="O4:P4"/>
    <mergeCell ref="M2:N2"/>
    <mergeCell ref="Q4:R4"/>
    <mergeCell ref="S4:T4"/>
    <mergeCell ref="U4:V4"/>
    <mergeCell ref="A6:N6"/>
    <mergeCell ref="K2:L2"/>
    <mergeCell ref="I2:J2"/>
    <mergeCell ref="E2:F2"/>
    <mergeCell ref="C2:D2"/>
    <mergeCell ref="G2:H2"/>
  </mergeCells>
  <phoneticPr fontId="1"/>
  <conditionalFormatting sqref="P7 P10">
    <cfRule type="containsBlanks" dxfId="90" priority="1159" stopIfTrue="1">
      <formula>LEN(TRIM(P7))=0</formula>
    </cfRule>
  </conditionalFormatting>
  <conditionalFormatting sqref="R7 R10">
    <cfRule type="containsBlanks" dxfId="89" priority="1158" stopIfTrue="1">
      <formula>LEN(TRIM(R7))=0</formula>
    </cfRule>
  </conditionalFormatting>
  <conditionalFormatting sqref="T7 T10">
    <cfRule type="containsBlanks" dxfId="88" priority="1157" stopIfTrue="1">
      <formula>LEN(TRIM(T7))=0</formula>
    </cfRule>
  </conditionalFormatting>
  <conditionalFormatting sqref="X7 X10">
    <cfRule type="containsBlanks" dxfId="87" priority="1156" stopIfTrue="1">
      <formula>LEN(TRIM(X7))=0</formula>
    </cfRule>
  </conditionalFormatting>
  <conditionalFormatting sqref="Z7 Z10">
    <cfRule type="containsBlanks" dxfId="86" priority="1155" stopIfTrue="1">
      <formula>LEN(TRIM(Z7))=0</formula>
    </cfRule>
  </conditionalFormatting>
  <conditionalFormatting sqref="AB7 AB10">
    <cfRule type="containsBlanks" dxfId="85" priority="1154" stopIfTrue="1">
      <formula>LEN(TRIM(AB7))=0</formula>
    </cfRule>
  </conditionalFormatting>
  <conditionalFormatting sqref="AD7 AD10">
    <cfRule type="containsBlanks" dxfId="84" priority="1153" stopIfTrue="1">
      <formula>LEN(TRIM(AD7))=0</formula>
    </cfRule>
  </conditionalFormatting>
  <conditionalFormatting sqref="AF7 AF10">
    <cfRule type="containsBlanks" dxfId="83" priority="1152" stopIfTrue="1">
      <formula>LEN(TRIM(AF7))=0</formula>
    </cfRule>
  </conditionalFormatting>
  <conditionalFormatting sqref="AH7 AH10">
    <cfRule type="containsBlanks" dxfId="82" priority="1151" stopIfTrue="1">
      <formula>LEN(TRIM(AH7))=0</formula>
    </cfRule>
  </conditionalFormatting>
  <conditionalFormatting sqref="AL7 AL10">
    <cfRule type="containsBlanks" dxfId="81" priority="1150" stopIfTrue="1">
      <formula>LEN(TRIM(AL7))=0</formula>
    </cfRule>
  </conditionalFormatting>
  <conditionalFormatting sqref="O7:BX7 O10:BX10">
    <cfRule type="containsBlanks" dxfId="80" priority="1149" stopIfTrue="1">
      <formula>LEN(TRIM(O7))=0</formula>
    </cfRule>
  </conditionalFormatting>
  <conditionalFormatting sqref="O8:BX8">
    <cfRule type="containsText" dxfId="79" priority="161" stopIfTrue="1" operator="containsText" text="PS">
      <formula>NOT(ISERROR(SEARCH("PS",O8)))</formula>
    </cfRule>
  </conditionalFormatting>
  <conditionalFormatting sqref="O8:BX8">
    <cfRule type="containsText" dxfId="78" priority="162" stopIfTrue="1" operator="containsText" text="D3">
      <formula>NOT(ISERROR(SEARCH("D3",O8)))</formula>
    </cfRule>
    <cfRule type="containsText" dxfId="77" priority="163" stopIfTrue="1" operator="containsText" text="TO">
      <formula>NOT(ISERROR(SEARCH("TO",O8)))</formula>
    </cfRule>
    <cfRule type="containsText" dxfId="76" priority="164" stopIfTrue="1" operator="containsText" text="D2">
      <formula>NOT(ISERROR(SEARCH("D2",O8)))</formula>
    </cfRule>
    <cfRule type="containsText" dxfId="75" priority="165" stopIfTrue="1" operator="containsText" text="PA">
      <formula>NOT(ISERROR(SEARCH("PA",O8)))</formula>
    </cfRule>
    <cfRule type="containsText" dxfId="74" priority="166" stopIfTrue="1" operator="containsText" text="D1">
      <formula>NOT(ISERROR(SEARCH("D1",O8)))</formula>
    </cfRule>
    <cfRule type="containsText" dxfId="73" priority="167" stopIfTrue="1" operator="containsText" text="RE">
      <formula>NOT(ISERROR(SEARCH("RE",O8)))</formula>
    </cfRule>
    <cfRule type="containsBlanks" dxfId="72" priority="168" stopIfTrue="1">
      <formula>LEN(TRIM(O8))=0</formula>
    </cfRule>
  </conditionalFormatting>
  <conditionalFormatting sqref="O9:BX9">
    <cfRule type="containsText" dxfId="71" priority="118" stopIfTrue="1" operator="containsText" text="FAUX">
      <formula>NOT(ISERROR(SEARCH("FAUX",O9)))</formula>
    </cfRule>
  </conditionalFormatting>
  <printOptions horizontalCentered="1"/>
  <pageMargins left="0.15748031496062992" right="0.19685039370078741" top="7.874015748031496E-2" bottom="0.47244094488188981" header="0.11811023622047245" footer="0.19685039370078741"/>
  <pageSetup paperSize="9" scale="59" orientation="landscape" horizontalDpi="4294967292" verticalDpi="4294967292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1:AU11"/>
  <sheetViews>
    <sheetView zoomScale="80" zoomScaleNormal="80" workbookViewId="0">
      <pane xSplit="16" ySplit="6" topLeftCell="Q7" activePane="bottomRight" state="frozen"/>
      <selection pane="topRight" activeCell="Q1" sqref="Q1"/>
      <selection pane="bottomLeft" activeCell="A7" sqref="A7"/>
      <selection pane="bottomRight" activeCell="V8" sqref="V8"/>
    </sheetView>
  </sheetViews>
  <sheetFormatPr defaultColWidth="10.85546875" defaultRowHeight="12.75" outlineLevelRow="1"/>
  <cols>
    <col min="1" max="1" width="31.7109375" style="11" customWidth="1"/>
    <col min="2" max="2" width="10.42578125" style="11" customWidth="1"/>
    <col min="3" max="3" width="4.85546875" style="4" customWidth="1"/>
    <col min="4" max="4" width="10.85546875" style="3" customWidth="1"/>
    <col min="5" max="5" width="4.85546875" style="4" customWidth="1"/>
    <col min="6" max="6" width="10.85546875" style="3" customWidth="1"/>
    <col min="7" max="7" width="4.85546875" style="4" customWidth="1"/>
    <col min="8" max="8" width="10.7109375" style="3" customWidth="1"/>
    <col min="9" max="9" width="4.85546875" style="4" customWidth="1"/>
    <col min="10" max="10" width="10.7109375" style="3" customWidth="1"/>
    <col min="11" max="11" width="4.85546875" style="4" customWidth="1"/>
    <col min="12" max="12" width="10.85546875" style="3" customWidth="1"/>
    <col min="13" max="13" width="4.85546875" style="4" customWidth="1"/>
    <col min="14" max="14" width="10.85546875" style="3" customWidth="1"/>
    <col min="15" max="15" width="5.85546875" style="89" customWidth="1"/>
    <col min="16" max="16" width="12.42578125" style="90" customWidth="1"/>
    <col min="17" max="19" width="6" style="9" customWidth="1"/>
    <col min="20" max="20" width="6" style="8" customWidth="1"/>
    <col min="21" max="45" width="6" style="9" customWidth="1"/>
    <col min="46" max="47" width="6" style="10" customWidth="1"/>
    <col min="48" max="16384" width="10.85546875" style="11"/>
  </cols>
  <sheetData>
    <row r="1" spans="1:47" ht="13.5" thickBot="1">
      <c r="A1" s="2"/>
      <c r="B1" s="3"/>
      <c r="G1" s="5" t="s">
        <v>10</v>
      </c>
      <c r="H1" s="6" t="s">
        <v>19</v>
      </c>
      <c r="I1" s="7"/>
      <c r="J1" s="8"/>
      <c r="O1" s="8"/>
      <c r="P1" s="8"/>
      <c r="Q1" s="8"/>
      <c r="R1" s="8"/>
      <c r="S1" s="8"/>
    </row>
    <row r="2" spans="1:47" s="12" customFormat="1" ht="30" customHeight="1">
      <c r="C2" s="187" t="s">
        <v>34</v>
      </c>
      <c r="D2" s="188"/>
      <c r="E2" s="185" t="s">
        <v>35</v>
      </c>
      <c r="F2" s="186"/>
      <c r="G2" s="185" t="s">
        <v>42</v>
      </c>
      <c r="H2" s="189"/>
      <c r="I2" s="185" t="s">
        <v>36</v>
      </c>
      <c r="J2" s="196"/>
      <c r="K2" s="197" t="s">
        <v>22</v>
      </c>
      <c r="L2" s="198"/>
      <c r="M2" s="197" t="s">
        <v>23</v>
      </c>
      <c r="N2" s="198"/>
      <c r="O2" s="192" t="s">
        <v>14</v>
      </c>
      <c r="P2" s="193"/>
      <c r="Q2" s="13"/>
      <c r="R2" s="13"/>
      <c r="S2" s="13"/>
      <c r="T2" s="14"/>
      <c r="U2" s="13"/>
      <c r="V2" s="13"/>
      <c r="W2" s="15"/>
      <c r="X2" s="13"/>
      <c r="Y2" s="13"/>
      <c r="Z2" s="13"/>
      <c r="AA2" s="13"/>
      <c r="AB2" s="15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6"/>
      <c r="AU2" s="16"/>
    </row>
    <row r="3" spans="1:47" s="2" customFormat="1" ht="14.1" customHeight="1" thickBot="1">
      <c r="A3" s="17"/>
      <c r="B3" s="17"/>
      <c r="C3" s="18" t="s">
        <v>2</v>
      </c>
      <c r="D3" s="19" t="s">
        <v>7</v>
      </c>
      <c r="E3" s="18" t="s">
        <v>13</v>
      </c>
      <c r="F3" s="19" t="s">
        <v>7</v>
      </c>
      <c r="G3" s="18" t="s">
        <v>17</v>
      </c>
      <c r="H3" s="19" t="s">
        <v>7</v>
      </c>
      <c r="I3" s="18" t="s">
        <v>11</v>
      </c>
      <c r="J3" s="19" t="s">
        <v>7</v>
      </c>
      <c r="K3" s="18" t="s">
        <v>18</v>
      </c>
      <c r="L3" s="19" t="s">
        <v>7</v>
      </c>
      <c r="M3" s="18" t="s">
        <v>24</v>
      </c>
      <c r="N3" s="19" t="s">
        <v>7</v>
      </c>
      <c r="O3" s="18" t="s">
        <v>1</v>
      </c>
      <c r="P3" s="20" t="s">
        <v>7</v>
      </c>
      <c r="Q3" s="21"/>
      <c r="R3" s="21"/>
      <c r="S3" s="21"/>
      <c r="T3" s="22"/>
      <c r="U3" s="21"/>
      <c r="V3" s="23"/>
      <c r="W3" s="9"/>
      <c r="X3" s="21"/>
      <c r="Y3" s="21"/>
      <c r="Z3" s="23"/>
      <c r="AA3" s="21"/>
      <c r="AB3" s="21"/>
      <c r="AC3" s="23"/>
      <c r="AD3" s="21"/>
      <c r="AE3" s="21"/>
      <c r="AF3" s="21"/>
      <c r="AG3" s="23"/>
      <c r="AH3" s="24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5"/>
      <c r="AU3" s="25"/>
    </row>
    <row r="4" spans="1:47" s="2" customFormat="1" ht="13.5" thickBot="1">
      <c r="C4" s="26" t="s">
        <v>3</v>
      </c>
      <c r="D4" s="27" t="s">
        <v>8</v>
      </c>
      <c r="E4" s="26" t="s">
        <v>4</v>
      </c>
      <c r="F4" s="27" t="s">
        <v>8</v>
      </c>
      <c r="G4" s="26" t="s">
        <v>5</v>
      </c>
      <c r="H4" s="27" t="s">
        <v>8</v>
      </c>
      <c r="I4" s="26" t="s">
        <v>6</v>
      </c>
      <c r="J4" s="27" t="s">
        <v>8</v>
      </c>
      <c r="K4" s="26" t="s">
        <v>12</v>
      </c>
      <c r="L4" s="27" t="s">
        <v>8</v>
      </c>
      <c r="M4" s="26" t="s">
        <v>25</v>
      </c>
      <c r="N4" s="27" t="s">
        <v>8</v>
      </c>
      <c r="O4" s="28" t="s">
        <v>1</v>
      </c>
      <c r="P4" s="29" t="s">
        <v>8</v>
      </c>
      <c r="Q4" s="131">
        <v>1</v>
      </c>
      <c r="R4" s="131">
        <v>2</v>
      </c>
      <c r="S4" s="131">
        <v>3</v>
      </c>
      <c r="T4" s="131">
        <v>4</v>
      </c>
      <c r="U4" s="131">
        <v>5</v>
      </c>
      <c r="V4" s="131">
        <v>6</v>
      </c>
      <c r="W4" s="131">
        <v>7</v>
      </c>
      <c r="X4" s="131">
        <v>8</v>
      </c>
      <c r="Y4" s="131">
        <v>9</v>
      </c>
      <c r="Z4" s="131">
        <v>10</v>
      </c>
      <c r="AA4" s="131">
        <v>11</v>
      </c>
      <c r="AB4" s="131">
        <v>12</v>
      </c>
      <c r="AC4" s="131">
        <v>13</v>
      </c>
      <c r="AD4" s="131">
        <v>14</v>
      </c>
      <c r="AE4" s="131">
        <v>15</v>
      </c>
      <c r="AF4" s="131">
        <v>16</v>
      </c>
      <c r="AG4" s="131">
        <v>17</v>
      </c>
      <c r="AH4" s="131">
        <v>18</v>
      </c>
      <c r="AI4" s="131">
        <v>19</v>
      </c>
      <c r="AJ4" s="131">
        <v>20</v>
      </c>
      <c r="AK4" s="131">
        <v>21</v>
      </c>
      <c r="AL4" s="131">
        <v>22</v>
      </c>
      <c r="AM4" s="131">
        <v>23</v>
      </c>
      <c r="AN4" s="131">
        <v>24</v>
      </c>
      <c r="AO4" s="131">
        <v>25</v>
      </c>
      <c r="AP4" s="131">
        <v>26</v>
      </c>
      <c r="AQ4" s="131">
        <v>27</v>
      </c>
      <c r="AR4" s="131">
        <v>28</v>
      </c>
      <c r="AS4" s="131">
        <v>29</v>
      </c>
      <c r="AT4" s="130">
        <v>30</v>
      </c>
      <c r="AU4" s="153">
        <v>31</v>
      </c>
    </row>
    <row r="5" spans="1:47" s="30" customFormat="1" ht="13.5" thickBot="1">
      <c r="C5" s="31"/>
      <c r="D5" s="32"/>
      <c r="E5" s="31"/>
      <c r="F5" s="32"/>
      <c r="G5" s="31"/>
      <c r="H5" s="32"/>
      <c r="I5" s="31"/>
      <c r="J5" s="32"/>
      <c r="K5" s="31"/>
      <c r="L5" s="32"/>
      <c r="M5" s="31"/>
      <c r="N5" s="32"/>
      <c r="O5" s="33"/>
      <c r="P5" s="34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</row>
    <row r="6" spans="1:47" ht="13.5" thickBot="1">
      <c r="A6" s="35" t="s">
        <v>43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7"/>
    </row>
    <row r="7" spans="1:47" s="54" customFormat="1" ht="18" customHeight="1">
      <c r="A7" s="38" t="s">
        <v>44</v>
      </c>
      <c r="B7" s="39" t="s">
        <v>9</v>
      </c>
      <c r="C7" s="40">
        <f>COUNTIF($Q7:$AU7,"RE")</f>
        <v>2</v>
      </c>
      <c r="D7" s="41">
        <v>100</v>
      </c>
      <c r="E7" s="42">
        <f>COUNTIF($Q7:$AU7,"PA")</f>
        <v>8</v>
      </c>
      <c r="F7" s="43">
        <v>100</v>
      </c>
      <c r="G7" s="42">
        <f>COUNTIF($Q7:$AU7,"PS")</f>
        <v>2</v>
      </c>
      <c r="H7" s="1">
        <v>100</v>
      </c>
      <c r="I7" s="42">
        <f>COUNTIF($Q7:$AU7,"TO")</f>
        <v>3</v>
      </c>
      <c r="J7" s="43">
        <v>100</v>
      </c>
      <c r="K7" s="44">
        <f>COUNTIF($Q7:$AU7,"CP")</f>
        <v>0</v>
      </c>
      <c r="L7" s="45"/>
      <c r="M7" s="44">
        <f>COUNTIF($Q7:$AU7,"CP2")</f>
        <v>0</v>
      </c>
      <c r="N7" s="45"/>
      <c r="O7" s="46">
        <f>C7+E7+G7+I7+K7+M7</f>
        <v>15</v>
      </c>
      <c r="P7" s="47">
        <f>(C7*D7)+(E7*F7)+(G7*H7)+(I7*J7)+(K7*L7)+(M7*N7)</f>
        <v>1500</v>
      </c>
      <c r="Q7" s="48" t="s">
        <v>2</v>
      </c>
      <c r="R7" s="49" t="s">
        <v>13</v>
      </c>
      <c r="S7" s="49" t="s">
        <v>13</v>
      </c>
      <c r="T7" s="49" t="s">
        <v>17</v>
      </c>
      <c r="U7" s="49" t="s">
        <v>13</v>
      </c>
      <c r="V7" s="49"/>
      <c r="W7" s="49" t="s">
        <v>13</v>
      </c>
      <c r="X7" s="49" t="s">
        <v>13</v>
      </c>
      <c r="Y7" s="148" t="s">
        <v>13</v>
      </c>
      <c r="Z7" s="87" t="s">
        <v>13</v>
      </c>
      <c r="AA7" s="49" t="s">
        <v>17</v>
      </c>
      <c r="AB7" s="49" t="s">
        <v>13</v>
      </c>
      <c r="AC7" s="51"/>
      <c r="AD7" s="49"/>
      <c r="AE7" s="148"/>
      <c r="AF7" s="157" t="s">
        <v>2</v>
      </c>
      <c r="AG7" s="53" t="s">
        <v>11</v>
      </c>
      <c r="AH7" s="167"/>
      <c r="AI7" s="53" t="s">
        <v>11</v>
      </c>
      <c r="AJ7" s="51"/>
      <c r="AK7" s="49"/>
      <c r="AL7" s="49"/>
      <c r="AM7" s="49"/>
      <c r="AN7" s="49"/>
      <c r="AO7" s="49"/>
      <c r="AP7" s="49"/>
      <c r="AQ7" s="49"/>
      <c r="AR7" s="49"/>
      <c r="AS7" s="49"/>
      <c r="AT7" s="163"/>
      <c r="AU7" s="167" t="s">
        <v>11</v>
      </c>
    </row>
    <row r="8" spans="1:47" s="54" customFormat="1" ht="18" customHeight="1" outlineLevel="1">
      <c r="A8" s="55"/>
      <c r="B8" s="56"/>
      <c r="C8" s="57"/>
      <c r="D8" s="58"/>
      <c r="E8" s="59"/>
      <c r="F8" s="60"/>
      <c r="G8" s="59"/>
      <c r="H8" s="61"/>
      <c r="I8" s="59"/>
      <c r="J8" s="60"/>
      <c r="K8" s="62"/>
      <c r="L8" s="63"/>
      <c r="M8" s="62"/>
      <c r="N8" s="63"/>
      <c r="O8" s="64"/>
      <c r="P8" s="116" t="s">
        <v>21</v>
      </c>
      <c r="Q8" s="67">
        <f>IF(Q7="PA",$F7,IF(Q7="PS",$H7,IF(Q7="RE",$D7,IF(Q7="TO",$J7,IF(Q7="CP",$L7)))))</f>
        <v>100</v>
      </c>
      <c r="R8" s="66">
        <f t="shared" ref="R8:AU8" si="0">IF(R7="PA",$F7,IF(R7="PS",$H7,IF(R7="RE",$D7,IF(R7="TO",$J7,IF(R7="CP",$L7)))))</f>
        <v>100</v>
      </c>
      <c r="S8" s="66">
        <f>IF(S7="PA",$F7,IF(S7="PS",$H7,IF(S7="RE",$D7,IF(S7="TO",$J7,IF(S7="CP",$L7)))))</f>
        <v>100</v>
      </c>
      <c r="T8" s="66">
        <f t="shared" si="0"/>
        <v>100</v>
      </c>
      <c r="U8" s="66">
        <f t="shared" si="0"/>
        <v>100</v>
      </c>
      <c r="V8" s="66" t="b">
        <f t="shared" si="0"/>
        <v>0</v>
      </c>
      <c r="W8" s="66">
        <f t="shared" si="0"/>
        <v>100</v>
      </c>
      <c r="X8" s="66">
        <f t="shared" si="0"/>
        <v>100</v>
      </c>
      <c r="Y8" s="149">
        <f t="shared" si="0"/>
        <v>100</v>
      </c>
      <c r="Z8" s="67">
        <f t="shared" si="0"/>
        <v>100</v>
      </c>
      <c r="AA8" s="66">
        <f t="shared" si="0"/>
        <v>100</v>
      </c>
      <c r="AB8" s="66">
        <f t="shared" si="0"/>
        <v>100</v>
      </c>
      <c r="AC8" s="65" t="b">
        <f t="shared" si="0"/>
        <v>0</v>
      </c>
      <c r="AD8" s="66" t="b">
        <f t="shared" si="0"/>
        <v>0</v>
      </c>
      <c r="AE8" s="149" t="b">
        <f t="shared" si="0"/>
        <v>0</v>
      </c>
      <c r="AF8" s="154">
        <f t="shared" si="0"/>
        <v>100</v>
      </c>
      <c r="AG8" s="160">
        <f t="shared" si="0"/>
        <v>100</v>
      </c>
      <c r="AH8" s="168" t="b">
        <f t="shared" si="0"/>
        <v>0</v>
      </c>
      <c r="AI8" s="172">
        <f t="shared" si="0"/>
        <v>100</v>
      </c>
      <c r="AJ8" s="67" t="b">
        <f t="shared" si="0"/>
        <v>0</v>
      </c>
      <c r="AK8" s="66" t="b">
        <f t="shared" si="0"/>
        <v>0</v>
      </c>
      <c r="AL8" s="66" t="b">
        <f t="shared" si="0"/>
        <v>0</v>
      </c>
      <c r="AM8" s="66" t="b">
        <f t="shared" si="0"/>
        <v>0</v>
      </c>
      <c r="AN8" s="66" t="b">
        <f t="shared" si="0"/>
        <v>0</v>
      </c>
      <c r="AO8" s="66" t="b">
        <f t="shared" si="0"/>
        <v>0</v>
      </c>
      <c r="AP8" s="66" t="b">
        <f t="shared" si="0"/>
        <v>0</v>
      </c>
      <c r="AQ8" s="66" t="b">
        <f t="shared" si="0"/>
        <v>0</v>
      </c>
      <c r="AR8" s="66" t="b">
        <f t="shared" si="0"/>
        <v>0</v>
      </c>
      <c r="AS8" s="66" t="b">
        <f t="shared" si="0"/>
        <v>0</v>
      </c>
      <c r="AT8" s="164" t="b">
        <f t="shared" si="0"/>
        <v>0</v>
      </c>
      <c r="AU8" s="168">
        <f t="shared" si="0"/>
        <v>100</v>
      </c>
    </row>
    <row r="9" spans="1:47" s="54" customFormat="1" ht="18" customHeight="1" outlineLevel="1">
      <c r="A9" s="55"/>
      <c r="B9" s="56"/>
      <c r="C9" s="57"/>
      <c r="D9" s="58"/>
      <c r="E9" s="59"/>
      <c r="F9" s="60"/>
      <c r="G9" s="59"/>
      <c r="H9" s="61"/>
      <c r="I9" s="59"/>
      <c r="J9" s="60"/>
      <c r="K9" s="62"/>
      <c r="L9" s="63"/>
      <c r="M9" s="62"/>
      <c r="N9" s="63"/>
      <c r="O9" s="64"/>
      <c r="P9" s="116" t="s">
        <v>20</v>
      </c>
      <c r="Q9" s="70">
        <f t="shared" ref="Q9:Z9" si="1">IF(Q7="PA",8,IF(Q7="PS",10,IF(Q7="RE",8,IF(Q7="TO",10,IF(Q7="CP",8)))))</f>
        <v>8</v>
      </c>
      <c r="R9" s="69">
        <f t="shared" si="1"/>
        <v>8</v>
      </c>
      <c r="S9" s="69">
        <f t="shared" si="1"/>
        <v>8</v>
      </c>
      <c r="T9" s="69">
        <f>IF(T7="PA",8,IF(T7="PS",8,IF(T7="RE",8,IF(T7="TO",10,IF(T7="CP",8)))))</f>
        <v>8</v>
      </c>
      <c r="U9" s="69">
        <f t="shared" si="1"/>
        <v>8</v>
      </c>
      <c r="V9" s="69" t="b">
        <f t="shared" si="1"/>
        <v>0</v>
      </c>
      <c r="W9" s="69">
        <f t="shared" si="1"/>
        <v>8</v>
      </c>
      <c r="X9" s="69">
        <f t="shared" si="1"/>
        <v>8</v>
      </c>
      <c r="Y9" s="150">
        <f t="shared" si="1"/>
        <v>8</v>
      </c>
      <c r="Z9" s="70">
        <f t="shared" si="1"/>
        <v>8</v>
      </c>
      <c r="AA9" s="69">
        <f>IF(AA7="PA",8,IF(AA7="PS",8,IF(AA7="RE",8,IF(AA7="TO",10,IF(AA7="CP",8)))))</f>
        <v>8</v>
      </c>
      <c r="AB9" s="69">
        <f>IF(AB7="PA",8,IF(AB7="PS",10,IF(AB7="RE",8,IF(AB7="TO",10,IF(AB7="CP",8)))))</f>
        <v>8</v>
      </c>
      <c r="AC9" s="68" t="b">
        <f t="shared" ref="AC9:AU9" si="2">IF(AC7="PA",8,IF(AC7="PS",10,IF(AC7="RE",8,IF(AC7="TO",10,IF(AC7="CP",8)))))</f>
        <v>0</v>
      </c>
      <c r="AD9" s="69" t="b">
        <f t="shared" si="2"/>
        <v>0</v>
      </c>
      <c r="AE9" s="150" t="b">
        <f t="shared" si="2"/>
        <v>0</v>
      </c>
      <c r="AF9" s="155">
        <f t="shared" si="2"/>
        <v>8</v>
      </c>
      <c r="AG9" s="161">
        <f t="shared" si="2"/>
        <v>10</v>
      </c>
      <c r="AH9" s="169" t="b">
        <f t="shared" si="2"/>
        <v>0</v>
      </c>
      <c r="AI9" s="173">
        <f t="shared" si="2"/>
        <v>10</v>
      </c>
      <c r="AJ9" s="70" t="b">
        <f t="shared" si="2"/>
        <v>0</v>
      </c>
      <c r="AK9" s="69" t="b">
        <f t="shared" si="2"/>
        <v>0</v>
      </c>
      <c r="AL9" s="69" t="b">
        <f t="shared" si="2"/>
        <v>0</v>
      </c>
      <c r="AM9" s="69" t="b">
        <f t="shared" si="2"/>
        <v>0</v>
      </c>
      <c r="AN9" s="69" t="b">
        <f t="shared" si="2"/>
        <v>0</v>
      </c>
      <c r="AO9" s="69" t="b">
        <f t="shared" si="2"/>
        <v>0</v>
      </c>
      <c r="AP9" s="69" t="b">
        <f t="shared" si="2"/>
        <v>0</v>
      </c>
      <c r="AQ9" s="69" t="b">
        <f t="shared" si="2"/>
        <v>0</v>
      </c>
      <c r="AR9" s="69" t="b">
        <f t="shared" si="2"/>
        <v>0</v>
      </c>
      <c r="AS9" s="69" t="b">
        <f t="shared" si="2"/>
        <v>0</v>
      </c>
      <c r="AT9" s="161" t="b">
        <f t="shared" si="2"/>
        <v>0</v>
      </c>
      <c r="AU9" s="169">
        <f t="shared" si="2"/>
        <v>10</v>
      </c>
    </row>
    <row r="10" spans="1:47" s="54" customFormat="1" ht="18" customHeight="1" outlineLevel="1">
      <c r="A10" s="55"/>
      <c r="B10" s="56"/>
      <c r="C10" s="57"/>
      <c r="D10" s="58"/>
      <c r="E10" s="59"/>
      <c r="F10" s="60"/>
      <c r="G10" s="59"/>
      <c r="H10" s="61"/>
      <c r="I10" s="59"/>
      <c r="J10" s="60"/>
      <c r="K10" s="62"/>
      <c r="L10" s="63"/>
      <c r="M10" s="62"/>
      <c r="N10" s="63"/>
      <c r="O10" s="64"/>
      <c r="P10" s="116" t="s">
        <v>26</v>
      </c>
      <c r="Q10" s="115" t="str">
        <f t="shared" ref="Q10:AF10" si="3">IF(Q7="RE","PPR",IF(Q7="PA","PLT",IF(Q7="PS","PLT",IF(Q7="TO","PLT",IF(Q7="CP","PPR",IF(Q7="CP2","PPR"))))))</f>
        <v>PPR</v>
      </c>
      <c r="R10" s="159" t="str">
        <f t="shared" si="3"/>
        <v>PLT</v>
      </c>
      <c r="S10" s="151" t="str">
        <f t="shared" si="3"/>
        <v>PLT</v>
      </c>
      <c r="T10" s="112" t="str">
        <f t="shared" si="3"/>
        <v>PLT</v>
      </c>
      <c r="U10" s="112" t="str">
        <f t="shared" si="3"/>
        <v>PLT</v>
      </c>
      <c r="V10" s="112" t="b">
        <f t="shared" si="3"/>
        <v>0</v>
      </c>
      <c r="W10" s="159" t="str">
        <f t="shared" si="3"/>
        <v>PLT</v>
      </c>
      <c r="X10" s="151" t="str">
        <f t="shared" si="3"/>
        <v>PLT</v>
      </c>
      <c r="Y10" s="151" t="str">
        <f t="shared" si="3"/>
        <v>PLT</v>
      </c>
      <c r="Z10" s="156" t="str">
        <f t="shared" si="3"/>
        <v>PLT</v>
      </c>
      <c r="AA10" s="113" t="str">
        <f t="shared" si="3"/>
        <v>PLT</v>
      </c>
      <c r="AB10" s="112" t="str">
        <f t="shared" si="3"/>
        <v>PLT</v>
      </c>
      <c r="AC10" s="114" t="b">
        <f t="shared" si="3"/>
        <v>0</v>
      </c>
      <c r="AD10" s="159" t="b">
        <f t="shared" si="3"/>
        <v>0</v>
      </c>
      <c r="AE10" s="151" t="b">
        <f t="shared" si="3"/>
        <v>0</v>
      </c>
      <c r="AF10" s="156" t="str">
        <f t="shared" si="3"/>
        <v>PPR</v>
      </c>
      <c r="AG10" s="162" t="str">
        <f t="shared" ref="AG10:AU10" si="4">IF(AG7="RE","PPR",IF(AG7="PA","PLT",IF(AG7="PS","PLT",IF(AG7="TO","PLT",IF(AG7="CP","PPR",IF(AG7="CP2","PPR"))))))</f>
        <v>PLT</v>
      </c>
      <c r="AH10" s="170" t="b">
        <f t="shared" si="4"/>
        <v>0</v>
      </c>
      <c r="AI10" s="174" t="str">
        <f t="shared" si="4"/>
        <v>PLT</v>
      </c>
      <c r="AJ10" s="115" t="b">
        <f t="shared" si="4"/>
        <v>0</v>
      </c>
      <c r="AK10" s="151" t="b">
        <f t="shared" si="4"/>
        <v>0</v>
      </c>
      <c r="AL10" s="113" t="b">
        <f t="shared" si="4"/>
        <v>0</v>
      </c>
      <c r="AM10" s="112" t="b">
        <f t="shared" si="4"/>
        <v>0</v>
      </c>
      <c r="AN10" s="112" t="b">
        <f t="shared" si="4"/>
        <v>0</v>
      </c>
      <c r="AO10" s="112" t="b">
        <f t="shared" si="4"/>
        <v>0</v>
      </c>
      <c r="AP10" s="112" t="b">
        <f t="shared" si="4"/>
        <v>0</v>
      </c>
      <c r="AQ10" s="112" t="b">
        <f t="shared" si="4"/>
        <v>0</v>
      </c>
      <c r="AR10" s="112" t="b">
        <f t="shared" si="4"/>
        <v>0</v>
      </c>
      <c r="AS10" s="112" t="b">
        <f t="shared" si="4"/>
        <v>0</v>
      </c>
      <c r="AT10" s="165" t="b">
        <f t="shared" si="4"/>
        <v>0</v>
      </c>
      <c r="AU10" s="170" t="str">
        <f t="shared" si="4"/>
        <v>PLT</v>
      </c>
    </row>
    <row r="11" spans="1:47" s="54" customFormat="1" ht="18" customHeight="1" thickBot="1">
      <c r="A11" s="71" t="s">
        <v>45</v>
      </c>
      <c r="B11" s="72" t="s">
        <v>0</v>
      </c>
      <c r="C11" s="73">
        <f>COUNTIF($Q11:$AU11,"D1")</f>
        <v>2</v>
      </c>
      <c r="D11" s="74">
        <v>16</v>
      </c>
      <c r="E11" s="75">
        <f>COUNTIF($Q11:$AU11,"D2")</f>
        <v>8</v>
      </c>
      <c r="F11" s="76">
        <v>16</v>
      </c>
      <c r="G11" s="75">
        <f>COUNTIF($Q11:$AU11,"D3")</f>
        <v>0</v>
      </c>
      <c r="H11" s="77">
        <v>16</v>
      </c>
      <c r="I11" s="75">
        <f>COUNTIF($Q11:$AU11,"D4")</f>
        <v>1</v>
      </c>
      <c r="J11" s="76">
        <v>16</v>
      </c>
      <c r="K11" s="78">
        <f>COUNTIF($Q11:$AU11,"D5")</f>
        <v>0</v>
      </c>
      <c r="L11" s="79"/>
      <c r="M11" s="78">
        <f>COUNTIF($Q11:$AU11,"D6")</f>
        <v>0</v>
      </c>
      <c r="N11" s="79"/>
      <c r="O11" s="80">
        <f>C11+E11+G11+I11+K11+M11</f>
        <v>11</v>
      </c>
      <c r="P11" s="110">
        <f>(C11*D11)+(E11*F11)+(G11*H11)+(I11*J11)+(K11*L11)+(M11*N11)</f>
        <v>176</v>
      </c>
      <c r="Q11" s="81" t="s">
        <v>3</v>
      </c>
      <c r="R11" s="82" t="s">
        <v>4</v>
      </c>
      <c r="S11" s="82" t="s">
        <v>4</v>
      </c>
      <c r="T11" s="82"/>
      <c r="U11" s="82" t="s">
        <v>4</v>
      </c>
      <c r="V11" s="82"/>
      <c r="W11" s="82" t="s">
        <v>4</v>
      </c>
      <c r="X11" s="82" t="s">
        <v>4</v>
      </c>
      <c r="Y11" s="152" t="s">
        <v>4</v>
      </c>
      <c r="Z11" s="88" t="s">
        <v>4</v>
      </c>
      <c r="AA11" s="82"/>
      <c r="AB11" s="82" t="s">
        <v>4</v>
      </c>
      <c r="AC11" s="81"/>
      <c r="AD11" s="82"/>
      <c r="AE11" s="152"/>
      <c r="AF11" s="158" t="s">
        <v>3</v>
      </c>
      <c r="AG11" s="85"/>
      <c r="AH11" s="175"/>
      <c r="AI11" s="85"/>
      <c r="AJ11" s="81"/>
      <c r="AK11" s="82"/>
      <c r="AL11" s="82"/>
      <c r="AM11" s="82"/>
      <c r="AN11" s="82"/>
      <c r="AO11" s="82"/>
      <c r="AP11" s="82"/>
      <c r="AQ11" s="82"/>
      <c r="AR11" s="82"/>
      <c r="AS11" s="82"/>
      <c r="AT11" s="166"/>
      <c r="AU11" s="171" t="s">
        <v>6</v>
      </c>
    </row>
  </sheetData>
  <mergeCells count="7">
    <mergeCell ref="O2:P2"/>
    <mergeCell ref="M2:N2"/>
    <mergeCell ref="C2:D2"/>
    <mergeCell ref="E2:F2"/>
    <mergeCell ref="G2:H2"/>
    <mergeCell ref="I2:J2"/>
    <mergeCell ref="K2:L2"/>
  </mergeCells>
  <conditionalFormatting sqref="Q7:AU7 Q11:AU11">
    <cfRule type="containsText" dxfId="70" priority="5436" stopIfTrue="1" operator="containsText" text="D3">
      <formula>NOT(ISERROR(SEARCH("D3",Q7)))</formula>
    </cfRule>
    <cfRule type="containsText" dxfId="69" priority="5437" stopIfTrue="1" operator="containsText" text="TO">
      <formula>NOT(ISERROR(SEARCH("TO",Q7)))</formula>
    </cfRule>
    <cfRule type="containsText" dxfId="68" priority="5438" stopIfTrue="1" operator="containsText" text="D2">
      <formula>NOT(ISERROR(SEARCH("D2",Q7)))</formula>
    </cfRule>
    <cfRule type="containsText" dxfId="67" priority="5439" stopIfTrue="1" operator="containsText" text="PA">
      <formula>NOT(ISERROR(SEARCH("PA",Q7)))</formula>
    </cfRule>
    <cfRule type="containsText" dxfId="66" priority="5440" stopIfTrue="1" operator="containsText" text="D1">
      <formula>NOT(ISERROR(SEARCH("D1",Q7)))</formula>
    </cfRule>
    <cfRule type="containsText" dxfId="65" priority="5441" stopIfTrue="1" operator="containsText" text="RE">
      <formula>NOT(ISERROR(SEARCH("RE",Q7)))</formula>
    </cfRule>
    <cfRule type="containsBlanks" dxfId="64" priority="5442" stopIfTrue="1">
      <formula>LEN(TRIM(Q7))=0</formula>
    </cfRule>
  </conditionalFormatting>
  <conditionalFormatting sqref="A7:F7 A11:F11 O7:AU7 O11:AU11">
    <cfRule type="containsText" dxfId="63" priority="5435" stopIfTrue="1" operator="containsText" text="PS">
      <formula>NOT(ISERROR(SEARCH("PS",A7)))</formula>
    </cfRule>
  </conditionalFormatting>
  <conditionalFormatting sqref="K7:L7 K11:L11">
    <cfRule type="containsText" dxfId="62" priority="5245" stopIfTrue="1" operator="containsText" text="PS">
      <formula>NOT(ISERROR(SEARCH("PS",K7)))</formula>
    </cfRule>
  </conditionalFormatting>
  <conditionalFormatting sqref="I7:J7 I11:J11">
    <cfRule type="containsText" dxfId="61" priority="5244" stopIfTrue="1" operator="containsText" text="PS">
      <formula>NOT(ISERROR(SEARCH("PS",I7)))</formula>
    </cfRule>
  </conditionalFormatting>
  <conditionalFormatting sqref="G7:H7 G11:H11">
    <cfRule type="containsText" dxfId="60" priority="5237" stopIfTrue="1" operator="containsText" text="PS">
      <formula>NOT(ISERROR(SEARCH("PS",G7)))</formula>
    </cfRule>
  </conditionalFormatting>
  <conditionalFormatting sqref="Q7:AU11">
    <cfRule type="containsText" dxfId="59" priority="3599" stopIfTrue="1" operator="containsText" text="FAUX">
      <formula>NOT(ISERROR(SEARCH("FAUX",Q7)))</formula>
    </cfRule>
  </conditionalFormatting>
  <printOptions horizontalCentered="1"/>
  <pageMargins left="0.15748031496062992" right="0.19685039370078741" top="7.874015748031496E-2" bottom="0.47244094488188981" header="0.11811023622047245" footer="0.19685039370078741"/>
  <pageSetup paperSize="9" scale="59" orientation="landscape" horizontalDpi="4294967292" verticalDpi="4294967292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C1:J42"/>
  <sheetViews>
    <sheetView tabSelected="1" workbookViewId="0">
      <selection activeCell="I6" sqref="I6"/>
    </sheetView>
  </sheetViews>
  <sheetFormatPr defaultColWidth="11.42578125" defaultRowHeight="12"/>
  <cols>
    <col min="1" max="1" width="3.85546875" customWidth="1"/>
    <col min="2" max="2" width="7" customWidth="1"/>
    <col min="3" max="3" width="20" bestFit="1" customWidth="1"/>
    <col min="4" max="4" width="14" customWidth="1"/>
    <col min="5" max="5" width="13.28515625" customWidth="1"/>
    <col min="6" max="6" width="7" customWidth="1"/>
    <col min="7" max="8" width="3.85546875" customWidth="1"/>
  </cols>
  <sheetData>
    <row r="1" spans="3:10" ht="59.25" customHeight="1" thickBot="1">
      <c r="C1" s="199" t="s">
        <v>31</v>
      </c>
      <c r="D1" s="200"/>
      <c r="E1" s="200"/>
    </row>
    <row r="2" spans="3:10" ht="13.5" thickBot="1">
      <c r="C2" s="132" t="s">
        <v>27</v>
      </c>
      <c r="D2" s="203" t="s">
        <v>40</v>
      </c>
      <c r="E2" s="204"/>
      <c r="I2" s="179" t="s">
        <v>47</v>
      </c>
    </row>
    <row r="3" spans="3:10" ht="12.75" thickBot="1">
      <c r="I3" s="179" t="s">
        <v>48</v>
      </c>
    </row>
    <row r="4" spans="3:10" ht="26.25" customHeight="1" thickBot="1">
      <c r="C4" s="133" t="s">
        <v>28</v>
      </c>
      <c r="D4" s="201" t="s">
        <v>29</v>
      </c>
      <c r="E4" s="202"/>
    </row>
    <row r="5" spans="3:10" ht="12.75" customHeight="1" thickBot="1">
      <c r="C5" s="147"/>
      <c r="D5" s="178" t="s">
        <v>32</v>
      </c>
      <c r="E5" s="212" t="s">
        <v>33</v>
      </c>
      <c r="I5" s="178" t="s">
        <v>32</v>
      </c>
      <c r="J5" s="212" t="s">
        <v>33</v>
      </c>
    </row>
    <row r="6" spans="3:10" ht="12.75" customHeight="1">
      <c r="C6" s="134">
        <v>40451</v>
      </c>
      <c r="D6" s="142">
        <f>'DUE-ART'!$O8</f>
        <v>90</v>
      </c>
      <c r="E6" s="144" t="str">
        <f>'DUE-ART'!$P8</f>
        <v xml:space="preserve"> </v>
      </c>
      <c r="I6" s="209">
        <f ca="1">OFFSET('DUE-ART'!O$8,0,INT(INT(ROW()-6))*2)</f>
        <v>90</v>
      </c>
      <c r="J6" s="209" t="str">
        <f ca="1">OFFSET('DUE-ART'!P$8,0,INT(INT(ROW()-6))*2)</f>
        <v xml:space="preserve"> </v>
      </c>
    </row>
    <row r="7" spans="3:10" ht="12.75">
      <c r="C7" s="135">
        <v>40452</v>
      </c>
      <c r="D7" s="143">
        <f>'DUE-ART'!$Q8</f>
        <v>100</v>
      </c>
      <c r="E7" s="145" t="str">
        <f>'DUE-ART'!$R8</f>
        <v xml:space="preserve"> </v>
      </c>
      <c r="I7" s="209">
        <f ca="1">OFFSET('DUE-ART'!O$8,0,INT(INT(ROW()-6))*2)</f>
        <v>100</v>
      </c>
      <c r="J7" s="209" t="str">
        <f ca="1">OFFSET('DUE-ART'!P$8,0,INT(INT(ROW()-6))*2)</f>
        <v xml:space="preserve"> </v>
      </c>
    </row>
    <row r="8" spans="3:10" ht="12.75">
      <c r="C8" s="135">
        <v>40453</v>
      </c>
      <c r="D8" s="143">
        <f>'DUE-ART'!$S8</f>
        <v>100</v>
      </c>
      <c r="E8" s="145" t="str">
        <f>'DUE-ART'!$T8</f>
        <v xml:space="preserve"> </v>
      </c>
      <c r="I8" s="209">
        <f ca="1">OFFSET('DUE-ART'!O$8,0,INT(INT(ROW()-6))*2)</f>
        <v>100</v>
      </c>
      <c r="J8" s="209" t="str">
        <f ca="1">OFFSET('DUE-ART'!P$8,0,INT(INT(ROW()-6))*2)</f>
        <v xml:space="preserve"> </v>
      </c>
    </row>
    <row r="9" spans="3:10" ht="12.75">
      <c r="C9" s="135">
        <v>40454</v>
      </c>
      <c r="D9" s="143">
        <f>'DUE-ART'!$U8</f>
        <v>100</v>
      </c>
      <c r="E9" s="145">
        <f>'DUE-ART'!$V8</f>
        <v>100</v>
      </c>
      <c r="I9" s="209">
        <f ca="1">OFFSET('DUE-ART'!O$8,0,INT(INT(ROW()-6))*2)</f>
        <v>100</v>
      </c>
      <c r="J9" s="209">
        <f ca="1">OFFSET('DUE-ART'!P$8,0,INT(INT(ROW()-6))*2)</f>
        <v>100</v>
      </c>
    </row>
    <row r="10" spans="3:10" ht="12.75">
      <c r="C10" s="135">
        <v>40455</v>
      </c>
      <c r="D10" s="143">
        <f>'DUE-ART'!$W8</f>
        <v>100</v>
      </c>
      <c r="E10" s="145" t="str">
        <f>'DUE-ART'!$X8</f>
        <v xml:space="preserve"> </v>
      </c>
      <c r="I10" s="209">
        <f ca="1">OFFSET('DUE-ART'!O$8,0,INT(INT(ROW()-6))*2)</f>
        <v>100</v>
      </c>
      <c r="J10" s="209" t="str">
        <f ca="1">OFFSET('DUE-ART'!P$8,0,INT(INT(ROW()-6))*2)</f>
        <v xml:space="preserve"> </v>
      </c>
    </row>
    <row r="11" spans="3:10" ht="12.75" customHeight="1">
      <c r="C11" s="135">
        <v>40456</v>
      </c>
      <c r="D11" s="143" t="str">
        <f>'DUE-ART'!$Y8</f>
        <v xml:space="preserve"> </v>
      </c>
      <c r="E11" s="145" t="str">
        <f>'DUE-ART'!$Z8</f>
        <v xml:space="preserve"> </v>
      </c>
      <c r="I11" s="209" t="str">
        <f ca="1">OFFSET('DUE-ART'!O$8,0,INT(INT(ROW()-6))*2)</f>
        <v xml:space="preserve"> </v>
      </c>
      <c r="J11" s="209" t="str">
        <f ca="1">OFFSET('DUE-ART'!P$8,0,INT(INT(ROW()-6))*2)</f>
        <v xml:space="preserve"> </v>
      </c>
    </row>
    <row r="12" spans="3:10" ht="12.75">
      <c r="C12" s="135">
        <v>40457</v>
      </c>
      <c r="D12" s="143">
        <f>'DUE-ART'!$AA8</f>
        <v>100</v>
      </c>
      <c r="E12" s="145" t="str">
        <f>'DUE-ART'!$AB8</f>
        <v xml:space="preserve"> </v>
      </c>
      <c r="I12" s="209">
        <f ca="1">OFFSET('DUE-ART'!O$8,0,INT(INT(ROW()-6))*2)</f>
        <v>100</v>
      </c>
      <c r="J12" s="209" t="str">
        <f ca="1">OFFSET('DUE-ART'!P$8,0,INT(INT(ROW()-6))*2)</f>
        <v xml:space="preserve"> </v>
      </c>
    </row>
    <row r="13" spans="3:10" ht="12.75">
      <c r="C13" s="135">
        <v>40458</v>
      </c>
      <c r="D13" s="143">
        <f>'DUE-ART'!$AC8</f>
        <v>100</v>
      </c>
      <c r="E13" s="145" t="str">
        <f>'DUE-ART'!$AD8</f>
        <v xml:space="preserve"> </v>
      </c>
      <c r="I13" s="209">
        <f ca="1">OFFSET('DUE-ART'!O$8,0,INT(INT(ROW()-6))*2)</f>
        <v>100</v>
      </c>
      <c r="J13" s="209" t="str">
        <f ca="1">OFFSET('DUE-ART'!P$8,0,INT(INT(ROW()-6))*2)</f>
        <v xml:space="preserve"> </v>
      </c>
    </row>
    <row r="14" spans="3:10" ht="12.75">
      <c r="C14" s="135">
        <v>40459</v>
      </c>
      <c r="D14" s="143">
        <f>'DUE-ART'!$AE8</f>
        <v>100</v>
      </c>
      <c r="E14" s="145" t="str">
        <f>'DUE-ART'!$AF8</f>
        <v xml:space="preserve"> </v>
      </c>
      <c r="I14" s="209">
        <f ca="1">OFFSET('DUE-ART'!O$8,0,INT(INT(ROW()-6))*2)</f>
        <v>100</v>
      </c>
      <c r="J14" s="209" t="str">
        <f ca="1">OFFSET('DUE-ART'!P$8,0,INT(INT(ROW()-6))*2)</f>
        <v xml:space="preserve"> </v>
      </c>
    </row>
    <row r="15" spans="3:10" ht="12.75">
      <c r="C15" s="135">
        <v>40460</v>
      </c>
      <c r="D15" s="143">
        <f>'DUE-ART'!$AG8</f>
        <v>100</v>
      </c>
      <c r="E15" s="145" t="str">
        <f>'DUE-ART'!$AH8</f>
        <v xml:space="preserve"> </v>
      </c>
      <c r="I15" s="209">
        <f ca="1">OFFSET('DUE-ART'!O$8,0,INT(INT(ROW()-6))*2)</f>
        <v>100</v>
      </c>
      <c r="J15" s="209" t="str">
        <f ca="1">OFFSET('DUE-ART'!P$8,0,INT(INT(ROW()-6))*2)</f>
        <v xml:space="preserve"> </v>
      </c>
    </row>
    <row r="16" spans="3:10" ht="12.75">
      <c r="C16" s="135">
        <v>40461</v>
      </c>
      <c r="D16" s="143">
        <f>'DUE-ART'!$AI8</f>
        <v>100</v>
      </c>
      <c r="E16" s="145">
        <f>'DUE-ART'!$AJ8</f>
        <v>100</v>
      </c>
      <c r="I16" s="209">
        <f ca="1">OFFSET('DUE-ART'!O$8,0,INT(INT(ROW()-6))*2)</f>
        <v>100</v>
      </c>
      <c r="J16" s="209">
        <f ca="1">OFFSET('DUE-ART'!P$8,0,INT(INT(ROW()-6))*2)</f>
        <v>100</v>
      </c>
    </row>
    <row r="17" spans="3:10" ht="12.75">
      <c r="C17" s="135">
        <v>40462</v>
      </c>
      <c r="D17" s="143">
        <f>'DUE-ART'!$AK8</f>
        <v>100</v>
      </c>
      <c r="E17" s="145" t="str">
        <f>'DUE-ART'!$AL8</f>
        <v xml:space="preserve"> </v>
      </c>
      <c r="I17" s="209">
        <f ca="1">OFFSET('DUE-ART'!O$8,0,INT(INT(ROW()-6))*2)</f>
        <v>100</v>
      </c>
      <c r="J17" s="209" t="str">
        <f ca="1">OFFSET('DUE-ART'!P$8,0,INT(INT(ROW()-6))*2)</f>
        <v xml:space="preserve"> </v>
      </c>
    </row>
    <row r="18" spans="3:10" ht="12.75" customHeight="1">
      <c r="C18" s="135">
        <v>40463</v>
      </c>
      <c r="D18" s="143" t="str">
        <f>'DUE-ART'!$AM8</f>
        <v xml:space="preserve"> </v>
      </c>
      <c r="E18" s="145" t="str">
        <f>'DUE-ART'!$AN8</f>
        <v xml:space="preserve"> </v>
      </c>
      <c r="I18" s="209" t="str">
        <f ca="1">OFFSET('DUE-ART'!O$8,0,INT(INT(ROW()-6))*2)</f>
        <v xml:space="preserve"> </v>
      </c>
      <c r="J18" s="209" t="str">
        <f ca="1">OFFSET('DUE-ART'!P$8,0,INT(INT(ROW()-6))*2)</f>
        <v xml:space="preserve"> </v>
      </c>
    </row>
    <row r="19" spans="3:10" ht="12.75" customHeight="1">
      <c r="C19" s="135">
        <v>40464</v>
      </c>
      <c r="D19" s="143" t="str">
        <f>'DUE-ART'!$AO8</f>
        <v xml:space="preserve"> </v>
      </c>
      <c r="E19" s="145" t="str">
        <f>'DUE-ART'!$AP8</f>
        <v xml:space="preserve"> </v>
      </c>
      <c r="I19" s="209" t="str">
        <f ca="1">OFFSET('DUE-ART'!O$8,0,INT(INT(ROW()-6))*2)</f>
        <v xml:space="preserve"> </v>
      </c>
      <c r="J19" s="209" t="str">
        <f ca="1">OFFSET('DUE-ART'!P$8,0,INT(INT(ROW()-6))*2)</f>
        <v xml:space="preserve"> </v>
      </c>
    </row>
    <row r="20" spans="3:10" ht="12.75" customHeight="1">
      <c r="C20" s="135">
        <v>40465</v>
      </c>
      <c r="D20" s="143" t="str">
        <f>'DUE-ART'!$AQ8</f>
        <v xml:space="preserve"> </v>
      </c>
      <c r="E20" s="145" t="str">
        <f>'DUE-ART'!$AR8</f>
        <v xml:space="preserve"> </v>
      </c>
      <c r="I20" s="209" t="str">
        <f ca="1">OFFSET('DUE-ART'!O$8,0,INT(INT(ROW()-6))*2)</f>
        <v xml:space="preserve"> </v>
      </c>
      <c r="J20" s="209" t="str">
        <f ca="1">OFFSET('DUE-ART'!P$8,0,INT(INT(ROW()-6))*2)</f>
        <v xml:space="preserve"> </v>
      </c>
    </row>
    <row r="21" spans="3:10" ht="12.75" customHeight="1">
      <c r="C21" s="135">
        <v>40466</v>
      </c>
      <c r="D21" s="143" t="str">
        <f>'DUE-ART'!$AS8</f>
        <v xml:space="preserve"> </v>
      </c>
      <c r="E21" s="145" t="str">
        <f>'DUE-ART'!$AT8</f>
        <v xml:space="preserve"> </v>
      </c>
      <c r="I21" s="209" t="str">
        <f ca="1">OFFSET('DUE-ART'!O$8,0,INT(INT(ROW()-6))*2)</f>
        <v xml:space="preserve"> </v>
      </c>
      <c r="J21" s="209" t="str">
        <f ca="1">OFFSET('DUE-ART'!P$8,0,INT(INT(ROW()-6))*2)</f>
        <v xml:space="preserve"> </v>
      </c>
    </row>
    <row r="22" spans="3:10" ht="12.75">
      <c r="C22" s="135">
        <v>40467</v>
      </c>
      <c r="D22" s="143">
        <f>'DUE-ART'!$AU8</f>
        <v>100</v>
      </c>
      <c r="E22" s="145" t="str">
        <f>'DUE-ART'!$AV8</f>
        <v xml:space="preserve"> </v>
      </c>
      <c r="I22" s="209">
        <f ca="1">OFFSET('DUE-ART'!O$8,0,INT(INT(ROW()-6))*2)</f>
        <v>100</v>
      </c>
      <c r="J22" s="209" t="str">
        <f ca="1">OFFSET('DUE-ART'!P$8,0,INT(INT(ROW()-6))*2)</f>
        <v xml:space="preserve"> </v>
      </c>
    </row>
    <row r="23" spans="3:10" ht="12.75" customHeight="1">
      <c r="C23" s="135">
        <v>40468</v>
      </c>
      <c r="D23" s="143" t="str">
        <f>'DUE-ART'!$AW8</f>
        <v xml:space="preserve"> </v>
      </c>
      <c r="E23" s="145" t="str">
        <f>'DUE-ART'!$AX8</f>
        <v xml:space="preserve"> </v>
      </c>
      <c r="I23" s="209" t="str">
        <f ca="1">OFFSET('DUE-ART'!O$8,0,INT(INT(ROW()-6))*2)</f>
        <v xml:space="preserve"> </v>
      </c>
      <c r="J23" s="209" t="str">
        <f ca="1">OFFSET('DUE-ART'!P$8,0,INT(INT(ROW()-6))*2)</f>
        <v xml:space="preserve"> </v>
      </c>
    </row>
    <row r="24" spans="3:10" ht="12.75">
      <c r="C24" s="135">
        <v>40469</v>
      </c>
      <c r="D24" s="143">
        <f>'DUE-ART'!$AY8</f>
        <v>100</v>
      </c>
      <c r="E24" s="146" t="str">
        <f>'DUE-ART'!$AZ8</f>
        <v xml:space="preserve"> </v>
      </c>
      <c r="I24" s="209">
        <f ca="1">OFFSET('DUE-ART'!O$8,0,INT(INT(ROW()-6))*2)</f>
        <v>100</v>
      </c>
      <c r="J24" s="209" t="str">
        <f ca="1">OFFSET('DUE-ART'!P$8,0,INT(INT(ROW()-6))*2)</f>
        <v xml:space="preserve"> </v>
      </c>
    </row>
    <row r="25" spans="3:10" ht="12.75" customHeight="1">
      <c r="C25" s="135">
        <v>40470</v>
      </c>
      <c r="D25" s="143" t="str">
        <f>'DUE-ART'!$BA8</f>
        <v xml:space="preserve"> </v>
      </c>
      <c r="E25" s="146" t="str">
        <f>'DUE-ART'!$BB8</f>
        <v xml:space="preserve"> </v>
      </c>
      <c r="I25" s="209" t="str">
        <f ca="1">OFFSET('DUE-ART'!O$8,0,INT(INT(ROW()-6))*2)</f>
        <v xml:space="preserve"> </v>
      </c>
      <c r="J25" s="209" t="str">
        <f ca="1">OFFSET('DUE-ART'!P$8,0,INT(INT(ROW()-6))*2)</f>
        <v xml:space="preserve"> </v>
      </c>
    </row>
    <row r="26" spans="3:10" ht="12.75" customHeight="1">
      <c r="C26" s="135">
        <v>40471</v>
      </c>
      <c r="D26" s="143" t="str">
        <f>'DUE-ART'!$BC8</f>
        <v xml:space="preserve"> </v>
      </c>
      <c r="E26" s="146" t="str">
        <f>'DUE-ART'!$BD8</f>
        <v xml:space="preserve"> </v>
      </c>
      <c r="I26" s="209" t="str">
        <f ca="1">OFFSET('DUE-ART'!O$8,0,INT(INT(ROW()-6))*2)</f>
        <v xml:space="preserve"> </v>
      </c>
      <c r="J26" s="209" t="str">
        <f ca="1">OFFSET('DUE-ART'!P$8,0,INT(INT(ROW()-6))*2)</f>
        <v xml:space="preserve"> </v>
      </c>
    </row>
    <row r="27" spans="3:10" ht="12.75" customHeight="1">
      <c r="C27" s="135">
        <v>40472</v>
      </c>
      <c r="D27" s="143" t="str">
        <f>'DUE-ART'!$BE8</f>
        <v xml:space="preserve"> </v>
      </c>
      <c r="E27" s="146" t="str">
        <f>'DUE-ART'!$BF8</f>
        <v xml:space="preserve"> </v>
      </c>
      <c r="I27" s="209" t="str">
        <f ca="1">OFFSET('DUE-ART'!O$8,0,INT(INT(ROW()-6))*2)</f>
        <v xml:space="preserve"> </v>
      </c>
      <c r="J27" s="209" t="str">
        <f ca="1">OFFSET('DUE-ART'!P$8,0,INT(INT(ROW()-6))*2)</f>
        <v xml:space="preserve"> </v>
      </c>
    </row>
    <row r="28" spans="3:10" ht="12.75" customHeight="1">
      <c r="C28" s="135">
        <v>40473</v>
      </c>
      <c r="D28" s="143" t="str">
        <f>'DUE-ART'!$BG8</f>
        <v xml:space="preserve"> </v>
      </c>
      <c r="E28" s="145" t="str">
        <f>'DUE-ART'!$BH8</f>
        <v xml:space="preserve"> </v>
      </c>
      <c r="I28" s="209" t="str">
        <f ca="1">OFFSET('DUE-ART'!O$8,0,INT(INT(ROW()-6))*2)</f>
        <v xml:space="preserve"> </v>
      </c>
      <c r="J28" s="209" t="str">
        <f ca="1">OFFSET('DUE-ART'!P$8,0,INT(INT(ROW()-6))*2)</f>
        <v xml:space="preserve"> </v>
      </c>
    </row>
    <row r="29" spans="3:10" ht="12.75" customHeight="1">
      <c r="C29" s="135">
        <v>40474</v>
      </c>
      <c r="D29" s="143" t="str">
        <f>'DUE-ART'!$BI8</f>
        <v xml:space="preserve"> </v>
      </c>
      <c r="E29" s="145" t="str">
        <f>'DUE-ART'!$BJ8</f>
        <v xml:space="preserve"> </v>
      </c>
      <c r="I29" s="209" t="str">
        <f ca="1">OFFSET('DUE-ART'!O$8,0,INT(INT(ROW()-6))*2)</f>
        <v xml:space="preserve"> </v>
      </c>
      <c r="J29" s="209" t="str">
        <f ca="1">OFFSET('DUE-ART'!P$8,0,INT(INT(ROW()-6))*2)</f>
        <v xml:space="preserve"> </v>
      </c>
    </row>
    <row r="30" spans="3:10" ht="12.75" customHeight="1">
      <c r="C30" s="135">
        <v>40475</v>
      </c>
      <c r="D30" s="143" t="str">
        <f>'DUE-ART'!$BK8</f>
        <v xml:space="preserve"> </v>
      </c>
      <c r="E30" s="145" t="str">
        <f>'DUE-ART'!$BL8</f>
        <v xml:space="preserve"> </v>
      </c>
      <c r="I30" s="209" t="str">
        <f ca="1">OFFSET('DUE-ART'!O$8,0,INT(INT(ROW()-6))*2)</f>
        <v xml:space="preserve"> </v>
      </c>
      <c r="J30" s="209" t="str">
        <f ca="1">OFFSET('DUE-ART'!P$8,0,INT(INT(ROW()-6))*2)</f>
        <v xml:space="preserve"> </v>
      </c>
    </row>
    <row r="31" spans="3:10" ht="12.75" customHeight="1">
      <c r="C31" s="135">
        <v>40476</v>
      </c>
      <c r="D31" s="143" t="str">
        <f>'DUE-ART'!$BM8</f>
        <v xml:space="preserve"> </v>
      </c>
      <c r="E31" s="145" t="str">
        <f>'DUE-ART'!$BN8</f>
        <v xml:space="preserve"> </v>
      </c>
      <c r="I31" s="209" t="str">
        <f ca="1">OFFSET('DUE-ART'!O$8,0,INT(INT(ROW()-6))*2)</f>
        <v xml:space="preserve"> </v>
      </c>
      <c r="J31" s="209" t="str">
        <f ca="1">OFFSET('DUE-ART'!P$8,0,INT(INT(ROW()-6))*2)</f>
        <v xml:space="preserve"> </v>
      </c>
    </row>
    <row r="32" spans="3:10" ht="12.75" customHeight="1">
      <c r="C32" s="135">
        <v>40477</v>
      </c>
      <c r="D32" s="143" t="str">
        <f>'DUE-ART'!$BO8</f>
        <v xml:space="preserve"> </v>
      </c>
      <c r="E32" s="145" t="str">
        <f>'DUE-ART'!$BP8</f>
        <v xml:space="preserve"> </v>
      </c>
      <c r="I32" s="209" t="str">
        <f ca="1">OFFSET('DUE-ART'!O$8,0,INT(INT(ROW()-6))*2)</f>
        <v xml:space="preserve"> </v>
      </c>
      <c r="J32" s="209" t="str">
        <f ca="1">OFFSET('DUE-ART'!P$8,0,INT(INT(ROW()-6))*2)</f>
        <v xml:space="preserve"> </v>
      </c>
    </row>
    <row r="33" spans="3:10" ht="12.75" customHeight="1">
      <c r="C33" s="135">
        <v>40478</v>
      </c>
      <c r="D33" s="143" t="str">
        <f>'DUE-ART'!$BQ8</f>
        <v xml:space="preserve"> </v>
      </c>
      <c r="E33" s="145" t="str">
        <f>'DUE-ART'!$BR8</f>
        <v xml:space="preserve"> </v>
      </c>
      <c r="I33" s="209" t="str">
        <f ca="1">OFFSET('DUE-ART'!O$8,0,INT(INT(ROW()-6))*2)</f>
        <v xml:space="preserve"> </v>
      </c>
      <c r="J33" s="209" t="str">
        <f ca="1">OFFSET('DUE-ART'!P$8,0,INT(INT(ROW()-6))*2)</f>
        <v xml:space="preserve"> </v>
      </c>
    </row>
    <row r="34" spans="3:10" ht="12.75" customHeight="1">
      <c r="C34" s="135">
        <v>40479</v>
      </c>
      <c r="D34" s="143" t="str">
        <f>'DUE-ART'!$BS8</f>
        <v xml:space="preserve"> </v>
      </c>
      <c r="E34" s="145" t="str">
        <f>'DUE-ART'!$BT8</f>
        <v xml:space="preserve"> </v>
      </c>
      <c r="I34" s="209" t="str">
        <f ca="1">OFFSET('DUE-ART'!O$8,0,INT(INT(ROW()-6))*2)</f>
        <v xml:space="preserve"> </v>
      </c>
      <c r="J34" s="209" t="str">
        <f ca="1">OFFSET('DUE-ART'!P$8,0,INT(INT(ROW()-6))*2)</f>
        <v xml:space="preserve"> </v>
      </c>
    </row>
    <row r="35" spans="3:10" ht="12.75" customHeight="1">
      <c r="C35" s="135">
        <v>40480</v>
      </c>
      <c r="D35" s="143" t="str">
        <f>'DUE-ART'!$BU8</f>
        <v xml:space="preserve"> </v>
      </c>
      <c r="E35" s="145" t="str">
        <f>'DUE-ART'!$BV8</f>
        <v xml:space="preserve"> </v>
      </c>
      <c r="I35" s="209" t="str">
        <f ca="1">OFFSET('DUE-ART'!O$8,0,INT(INT(ROW()-6))*2)</f>
        <v xml:space="preserve"> </v>
      </c>
      <c r="J35" s="209" t="str">
        <f ca="1">OFFSET('DUE-ART'!P$8,0,INT(INT(ROW()-6))*2)</f>
        <v xml:space="preserve"> </v>
      </c>
    </row>
    <row r="36" spans="3:10" ht="12.75">
      <c r="C36" s="135">
        <v>40481</v>
      </c>
      <c r="D36" s="143">
        <f>'DUE-ART'!$BW8</f>
        <v>100</v>
      </c>
      <c r="E36" s="145" t="str">
        <f>'DUE-ART'!$BX8</f>
        <v xml:space="preserve"> </v>
      </c>
      <c r="I36" s="209">
        <f ca="1">OFFSET('DUE-ART'!O$8,0,INT(INT(ROW()-6))*2)</f>
        <v>100</v>
      </c>
      <c r="J36" s="209" t="str">
        <f ca="1">OFFSET('DUE-ART'!P$8,0,INT(INT(ROW()-6))*2)</f>
        <v xml:space="preserve"> </v>
      </c>
    </row>
    <row r="37" spans="3:10" ht="13.5" thickBot="1">
      <c r="C37" s="136"/>
      <c r="D37" s="137"/>
    </row>
    <row r="38" spans="3:10" ht="13.5" thickBot="1">
      <c r="C38" s="138" t="s">
        <v>30</v>
      </c>
      <c r="D38" s="139">
        <f>SUM(D6:E36)</f>
        <v>1590</v>
      </c>
      <c r="E38" s="140"/>
      <c r="I38" s="177">
        <f ca="1">SUM(I6:J36)</f>
        <v>1590</v>
      </c>
    </row>
    <row r="39" spans="3:10" ht="16.5" hidden="1" customHeight="1"/>
    <row r="40" spans="3:10" ht="15.75" hidden="1" customHeight="1"/>
    <row r="41" spans="3:10" hidden="1"/>
    <row r="42" spans="3:10">
      <c r="E42" s="141"/>
      <c r="F42" s="141"/>
      <c r="G42" s="141"/>
    </row>
  </sheetData>
  <autoFilter ref="D4:D36"/>
  <mergeCells count="3">
    <mergeCell ref="C1:E1"/>
    <mergeCell ref="D4:E4"/>
    <mergeCell ref="D2:E2"/>
  </mergeCells>
  <conditionalFormatting sqref="D6:E36 I6:J36">
    <cfRule type="containsBlanks" dxfId="0" priority="35" stopIfTrue="1">
      <formula>LEN(TRIM(D6))=0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C1:H42"/>
  <sheetViews>
    <sheetView workbookViewId="0">
      <selection activeCell="D4" sqref="D4"/>
    </sheetView>
  </sheetViews>
  <sheetFormatPr defaultColWidth="11.42578125" defaultRowHeight="12"/>
  <cols>
    <col min="1" max="1" width="3.85546875" customWidth="1"/>
    <col min="2" max="2" width="7" customWidth="1"/>
    <col min="3" max="3" width="20" bestFit="1" customWidth="1"/>
    <col min="4" max="4" width="27.85546875" customWidth="1"/>
    <col min="5" max="5" width="7" customWidth="1"/>
    <col min="6" max="7" width="3.85546875" customWidth="1"/>
  </cols>
  <sheetData>
    <row r="1" spans="3:8" ht="59.25" customHeight="1" thickBot="1">
      <c r="C1" s="199" t="s">
        <v>31</v>
      </c>
      <c r="D1" s="200"/>
    </row>
    <row r="2" spans="3:8" ht="13.5" thickBot="1">
      <c r="C2" s="132" t="s">
        <v>27</v>
      </c>
      <c r="D2" s="207" t="s">
        <v>44</v>
      </c>
    </row>
    <row r="3" spans="3:8" ht="12.75" thickBot="1"/>
    <row r="4" spans="3:8" ht="26.25" customHeight="1" thickBot="1">
      <c r="C4" s="133" t="s">
        <v>28</v>
      </c>
      <c r="D4" s="205" t="s">
        <v>29</v>
      </c>
    </row>
    <row r="5" spans="3:8" ht="12.75" customHeight="1" thickBot="1">
      <c r="C5" s="147"/>
      <c r="D5" s="208" t="s">
        <v>46</v>
      </c>
    </row>
    <row r="6" spans="3:8" ht="12.75" customHeight="1">
      <c r="C6" s="176">
        <v>40451</v>
      </c>
      <c r="D6" s="210">
        <f ca="1">OFFSET('DUE-TE'!$Q$8,0,INT(INT(ROW()-6))*2)</f>
        <v>100</v>
      </c>
      <c r="H6" s="179"/>
    </row>
    <row r="7" spans="3:8" ht="12.75">
      <c r="C7" s="135">
        <v>40452</v>
      </c>
      <c r="D7" s="210">
        <f ca="1">OFFSET('DUE-TE'!$Q$8,0,INT(INT(ROW()-6))*2)</f>
        <v>100</v>
      </c>
    </row>
    <row r="8" spans="3:8" ht="12.75">
      <c r="C8" s="135">
        <v>40453</v>
      </c>
      <c r="D8" s="210">
        <f ca="1">OFFSET('DUE-TE'!$Q$8,0,INT(INT(ROW()-6))*2)</f>
        <v>100</v>
      </c>
    </row>
    <row r="9" spans="3:8" ht="12.75">
      <c r="C9" s="135">
        <v>40454</v>
      </c>
      <c r="D9" s="210">
        <f ca="1">OFFSET('DUE-TE'!$Q$8,0,INT(INT(ROW()-6))*2)</f>
        <v>100</v>
      </c>
    </row>
    <row r="10" spans="3:8" ht="12.75">
      <c r="C10" s="135">
        <v>40455</v>
      </c>
      <c r="D10" s="210">
        <f ca="1">OFFSET('DUE-TE'!$Q$8,0,INT(INT(ROW()-6))*2)</f>
        <v>100</v>
      </c>
    </row>
    <row r="11" spans="3:8" ht="12.75" customHeight="1">
      <c r="C11" s="135">
        <v>40456</v>
      </c>
      <c r="D11" s="210">
        <f ca="1">OFFSET('DUE-TE'!$Q$8,0,INT(INT(ROW()-6))*2)</f>
        <v>100</v>
      </c>
    </row>
    <row r="12" spans="3:8" ht="12.75">
      <c r="C12" s="135">
        <v>40457</v>
      </c>
      <c r="D12" s="210" t="b">
        <f ca="1">OFFSET('DUE-TE'!$Q$8,0,INT(INT(ROW()-6))*2)</f>
        <v>0</v>
      </c>
    </row>
    <row r="13" spans="3:8" ht="12.75">
      <c r="C13" s="135">
        <v>40458</v>
      </c>
      <c r="D13" s="210" t="b">
        <f ca="1">OFFSET('DUE-TE'!$Q$8,0,INT(INT(ROW()-6))*2)</f>
        <v>0</v>
      </c>
    </row>
    <row r="14" spans="3:8" ht="12.75">
      <c r="C14" s="135">
        <v>40459</v>
      </c>
      <c r="D14" s="210">
        <f ca="1">OFFSET('DUE-TE'!$Q$8,0,INT(INT(ROW()-6))*2)</f>
        <v>100</v>
      </c>
    </row>
    <row r="15" spans="3:8" ht="12.75">
      <c r="C15" s="135">
        <v>40460</v>
      </c>
      <c r="D15" s="210">
        <f ca="1">OFFSET('DUE-TE'!$Q$8,0,INT(INT(ROW()-6))*2)</f>
        <v>100</v>
      </c>
    </row>
    <row r="16" spans="3:8" ht="12.75">
      <c r="C16" s="135">
        <v>40461</v>
      </c>
      <c r="D16" s="210" t="b">
        <f ca="1">OFFSET('DUE-TE'!$Q$8,0,INT(INT(ROW()-6))*2)</f>
        <v>0</v>
      </c>
    </row>
    <row r="17" spans="3:4" ht="12.75">
      <c r="C17" s="135">
        <v>40462</v>
      </c>
      <c r="D17" s="210" t="b">
        <f ca="1">OFFSET('DUE-TE'!$Q$8,0,INT(INT(ROW()-6))*2)</f>
        <v>0</v>
      </c>
    </row>
    <row r="18" spans="3:4" ht="12.75" customHeight="1">
      <c r="C18" s="135">
        <v>40463</v>
      </c>
      <c r="D18" s="210" t="b">
        <f ca="1">OFFSET('DUE-TE'!$Q$8,0,INT(INT(ROW()-6))*2)</f>
        <v>0</v>
      </c>
    </row>
    <row r="19" spans="3:4" ht="12.75" customHeight="1">
      <c r="C19" s="135">
        <v>40464</v>
      </c>
      <c r="D19" s="210" t="b">
        <f ca="1">OFFSET('DUE-TE'!$Q$8,0,INT(INT(ROW()-6))*2)</f>
        <v>0</v>
      </c>
    </row>
    <row r="20" spans="3:4" ht="12.75" customHeight="1">
      <c r="C20" s="135">
        <v>40465</v>
      </c>
      <c r="D20" s="210" t="b">
        <f ca="1">OFFSET('DUE-TE'!$Q$8,0,INT(INT(ROW()-6))*2)</f>
        <v>0</v>
      </c>
    </row>
    <row r="21" spans="3:4" ht="12.75" customHeight="1">
      <c r="C21" s="135">
        <v>40466</v>
      </c>
      <c r="D21" s="210">
        <f ca="1">OFFSET('DUE-TE'!$Q$8,0,INT(INT(ROW()-6))*2)</f>
        <v>100</v>
      </c>
    </row>
    <row r="22" spans="3:4" ht="12.75">
      <c r="C22" s="135">
        <v>40467</v>
      </c>
      <c r="D22" s="210">
        <f ca="1">OFFSET('DUE-TE'!$Q$8,0,INT(INT(ROW()-6))*2)</f>
        <v>0</v>
      </c>
    </row>
    <row r="23" spans="3:4" ht="12.75" customHeight="1">
      <c r="C23" s="135">
        <v>40468</v>
      </c>
      <c r="D23" s="210">
        <f ca="1">OFFSET('DUE-TE'!$Q$8,0,INT(INT(ROW()-6))*2)</f>
        <v>0</v>
      </c>
    </row>
    <row r="24" spans="3:4" ht="12.75">
      <c r="C24" s="135">
        <v>40469</v>
      </c>
      <c r="D24" s="210">
        <f ca="1">OFFSET('DUE-TE'!$Q$8,0,INT(INT(ROW()-6))*2)</f>
        <v>0</v>
      </c>
    </row>
    <row r="25" spans="3:4" ht="12.75" customHeight="1">
      <c r="C25" s="135">
        <v>40470</v>
      </c>
      <c r="D25" s="210">
        <f ca="1">OFFSET('DUE-TE'!$Q$8,0,INT(INT(ROW()-6))*2)</f>
        <v>0</v>
      </c>
    </row>
    <row r="26" spans="3:4" ht="12.75" customHeight="1">
      <c r="C26" s="135">
        <v>40471</v>
      </c>
      <c r="D26" s="210">
        <f ca="1">OFFSET('DUE-TE'!$Q$8,0,INT(INT(ROW()-6))*2)</f>
        <v>0</v>
      </c>
    </row>
    <row r="27" spans="3:4" ht="12.75" customHeight="1">
      <c r="C27" s="135">
        <v>40472</v>
      </c>
      <c r="D27" s="210">
        <f ca="1">OFFSET('DUE-TE'!$Q$8,0,INT(INT(ROW()-6))*2)</f>
        <v>0</v>
      </c>
    </row>
    <row r="28" spans="3:4" ht="12.75" customHeight="1">
      <c r="C28" s="135">
        <v>40473</v>
      </c>
      <c r="D28" s="210">
        <f ca="1">OFFSET('DUE-TE'!$Q$8,0,INT(INT(ROW()-6))*2)</f>
        <v>0</v>
      </c>
    </row>
    <row r="29" spans="3:4" ht="12.75" customHeight="1">
      <c r="C29" s="135">
        <v>40474</v>
      </c>
      <c r="D29" s="210">
        <f ca="1">OFFSET('DUE-TE'!$Q$8,0,INT(INT(ROW()-6))*2)</f>
        <v>0</v>
      </c>
    </row>
    <row r="30" spans="3:4" ht="12.75" customHeight="1">
      <c r="C30" s="135">
        <v>40475</v>
      </c>
      <c r="D30" s="210">
        <f ca="1">OFFSET('DUE-TE'!$Q$8,0,INT(INT(ROW()-6))*2)</f>
        <v>0</v>
      </c>
    </row>
    <row r="31" spans="3:4" ht="12.75" customHeight="1">
      <c r="C31" s="135">
        <v>40476</v>
      </c>
      <c r="D31" s="210">
        <f ca="1">OFFSET('DUE-TE'!$Q$8,0,INT(INT(ROW()-6))*2)</f>
        <v>0</v>
      </c>
    </row>
    <row r="32" spans="3:4" ht="12.75" customHeight="1">
      <c r="C32" s="135">
        <v>40477</v>
      </c>
      <c r="D32" s="210">
        <f ca="1">OFFSET('DUE-TE'!$Q$8,0,INT(INT(ROW()-6))*2)</f>
        <v>0</v>
      </c>
    </row>
    <row r="33" spans="3:6" ht="12.75" customHeight="1">
      <c r="C33" s="135">
        <v>40478</v>
      </c>
      <c r="D33" s="210">
        <f ca="1">OFFSET('DUE-TE'!$Q$8,0,INT(INT(ROW()-6))*2)</f>
        <v>0</v>
      </c>
    </row>
    <row r="34" spans="3:6" ht="12.75" customHeight="1">
      <c r="C34" s="135">
        <v>40479</v>
      </c>
      <c r="D34" s="210">
        <f ca="1">OFFSET('DUE-TE'!$Q$8,0,INT(INT(ROW()-6))*2)</f>
        <v>0</v>
      </c>
    </row>
    <row r="35" spans="3:6" ht="12.75" customHeight="1">
      <c r="C35" s="135">
        <v>40480</v>
      </c>
      <c r="D35" s="210">
        <f ca="1">OFFSET('DUE-TE'!$Q$8,0,INT(INT(ROW()-6))*2)</f>
        <v>0</v>
      </c>
    </row>
    <row r="36" spans="3:6" ht="13.5" thickBot="1">
      <c r="C36" s="206">
        <v>40481</v>
      </c>
      <c r="D36" s="211">
        <f ca="1">OFFSET('DUE-TE'!$Q$8,0,INT(INT(ROW()-6))*2)</f>
        <v>0</v>
      </c>
    </row>
    <row r="37" spans="3:6" ht="13.5" thickBot="1">
      <c r="C37" s="136"/>
      <c r="D37" s="137"/>
    </row>
    <row r="38" spans="3:6" ht="13.5" thickBot="1">
      <c r="C38" s="138" t="s">
        <v>30</v>
      </c>
      <c r="D38" s="177">
        <f ca="1">SUM(D6:D36)</f>
        <v>900</v>
      </c>
    </row>
    <row r="39" spans="3:6" ht="16.5" hidden="1" customHeight="1"/>
    <row r="40" spans="3:6" ht="15.75" hidden="1" customHeight="1"/>
    <row r="41" spans="3:6" hidden="1"/>
    <row r="42" spans="3:6">
      <c r="E42" s="141"/>
      <c r="F42" s="141"/>
    </row>
  </sheetData>
  <mergeCells count="1">
    <mergeCell ref="C1:D1"/>
  </mergeCells>
  <conditionalFormatting sqref="D6:D36">
    <cfRule type="cellIs" dxfId="20" priority="4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DUE-ART</vt:lpstr>
      <vt:lpstr>DUE-TE</vt:lpstr>
      <vt:lpstr>DUPONT</vt:lpstr>
      <vt:lpstr>MARTIN</vt:lpstr>
      <vt:lpstr>'DUE-ART'!Print_Area</vt:lpstr>
      <vt:lpstr>'DUE-TE'!Print_Area</vt:lpstr>
    </vt:vector>
  </TitlesOfParts>
  <Company>Agence BJP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MARTIN</dc:creator>
  <cp:lastModifiedBy>mduquesn</cp:lastModifiedBy>
  <cp:lastPrinted>2014-10-10T09:50:36Z</cp:lastPrinted>
  <dcterms:created xsi:type="dcterms:W3CDTF">2003-05-20T09:55:49Z</dcterms:created>
  <dcterms:modified xsi:type="dcterms:W3CDTF">2014-11-02T05:00:03Z</dcterms:modified>
</cp:coreProperties>
</file>