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DAD12D6B-1A71-4242-B433-2F9D95C29396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Calendr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AG9" i="1" s="1"/>
  <c r="J8" i="1"/>
  <c r="AG8" i="1" s="1"/>
  <c r="J7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AH9" i="1"/>
  <c r="AA9" i="1"/>
  <c r="Z9" i="1"/>
  <c r="S9" i="1"/>
  <c r="R9" i="1"/>
  <c r="K9" i="1"/>
  <c r="AH8" i="1"/>
  <c r="Z8" i="1"/>
  <c r="R8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M3" i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L3" i="1"/>
  <c r="AA8" i="1" l="1"/>
  <c r="L8" i="1"/>
  <c r="T8" i="1"/>
  <c r="AB8" i="1"/>
  <c r="L9" i="1"/>
  <c r="T9" i="1"/>
  <c r="AB9" i="1"/>
  <c r="M8" i="1"/>
  <c r="U8" i="1"/>
  <c r="AC8" i="1"/>
  <c r="M9" i="1"/>
  <c r="U9" i="1"/>
  <c r="AC9" i="1"/>
  <c r="S8" i="1"/>
  <c r="V8" i="1"/>
  <c r="N9" i="1"/>
  <c r="V9" i="1"/>
  <c r="AD9" i="1"/>
  <c r="AE8" i="1"/>
  <c r="AE9" i="1"/>
  <c r="P8" i="1"/>
  <c r="X8" i="1"/>
  <c r="AF8" i="1"/>
  <c r="P9" i="1"/>
  <c r="X9" i="1"/>
  <c r="AF9" i="1"/>
  <c r="K8" i="1"/>
  <c r="N8" i="1"/>
  <c r="AD8" i="1"/>
  <c r="O8" i="1"/>
  <c r="W8" i="1"/>
  <c r="O9" i="1"/>
  <c r="W9" i="1"/>
  <c r="Q8" i="1"/>
  <c r="Y8" i="1"/>
  <c r="Q9" i="1"/>
  <c r="Y9" i="1"/>
  <c r="C9" i="1" l="1"/>
  <c r="C8" i="1"/>
  <c r="C7" i="1"/>
  <c r="I8" i="1" l="1"/>
  <c r="I9" i="1"/>
  <c r="I7" i="1"/>
</calcChain>
</file>

<file path=xl/sharedStrings.xml><?xml version="1.0" encoding="utf-8"?>
<sst xmlns="http://schemas.openxmlformats.org/spreadsheetml/2006/main" count="12" uniqueCount="12">
  <si>
    <t>Date de Fin</t>
  </si>
  <si>
    <t>Date de Début</t>
  </si>
  <si>
    <t>Date de Livraison</t>
  </si>
  <si>
    <t>Durée (en mois)</t>
  </si>
  <si>
    <t>ETANCHEITE</t>
  </si>
  <si>
    <t>PLOMBERIE SANITAIRES</t>
  </si>
  <si>
    <t>PROTECTION INCENDIE</t>
  </si>
  <si>
    <t>Montant HT (vente)</t>
  </si>
  <si>
    <t>AVANCE AU DEMARRAGE</t>
  </si>
  <si>
    <t>Montant par jour</t>
  </si>
  <si>
    <t>Paiement 60j</t>
  </si>
  <si>
    <t>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</si>
</sst>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 * #,##0.00_ ;_ * \-#,##0.00_ ;_ * &quot;-&quot;??_ ;_ @_ "/>
    <numFmt numFmtId="164" formatCode="_-* #,##0\ &quot;€&quot;_-;\-* #,##0\ &quot;€&quot;_-;_-* &quot;-&quot;\ &quot;€&quot;_-;_-@_-"/>
    <numFmt numFmtId="165" formatCode="[$-40C]mmm\-yy;@"/>
    <numFmt numFmtId="166" formatCode="#,##0.00\ &quot;€&quot;"/>
  </numFmts>
  <fonts count="7">
    <font>
      <sz val="11"/>
      <color theme="1"/>
      <name val="Calibri"/>
      <family val="2"/>
      <scheme val="minor"/>
    </font>
    <font>
      <sz val="11"/>
      <color theme="1"/>
      <name val="Vinci Sans"/>
      <family val="3"/>
    </font>
    <font>
      <b/>
      <sz val="11"/>
      <color theme="1"/>
      <name val="Vinci Sans"/>
      <family val="3"/>
    </font>
    <font>
      <b/>
      <u/>
      <sz val="11"/>
      <color theme="1"/>
      <name val="Vinci Sans"/>
      <family val="3"/>
    </font>
    <font>
      <b/>
      <sz val="11"/>
      <name val="Vinci Sans"/>
      <family val="3"/>
    </font>
    <font>
      <sz val="11"/>
      <name val="Vinci Sans"/>
      <family val="3"/>
    </font>
    <font>
      <b/>
      <sz val="11"/>
      <color rgb="FF0070C0"/>
      <name val="Vinci Sans"/>
      <family val="3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0" xfId="0" applyFont="1" applyBorder="1" applyAlignment="1">
      <alignment vertical="center"/>
    </xf>
    <xf numFmtId="0" fontId="2" fillId="0" borderId="13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3" fillId="2" borderId="16" xfId="0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Alignment="1">
      <alignment vertical="center"/>
    </xf>
    <xf numFmtId="164" fontId="1" fillId="0" borderId="5" xfId="0" applyNumberFormat="1" applyFont="1" applyBorder="1" applyAlignment="1">
      <alignment vertical="center"/>
    </xf>
    <xf numFmtId="0" fontId="2" fillId="0" borderId="17" xfId="0" applyFont="1" applyBorder="1" applyAlignment="1">
      <alignment horizontal="center" vertical="center" wrapText="1"/>
    </xf>
    <xf numFmtId="14" fontId="2" fillId="3" borderId="18" xfId="0" applyNumberFormat="1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166" fontId="2" fillId="0" borderId="0" xfId="0" applyNumberFormat="1" applyFont="1" applyFill="1" applyAlignment="1">
      <alignment vertical="center"/>
    </xf>
    <xf numFmtId="166" fontId="2" fillId="0" borderId="0" xfId="0" applyNumberFormat="1" applyFont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 wrapText="1"/>
    </xf>
    <xf numFmtId="165" fontId="6" fillId="0" borderId="14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9" fontId="6" fillId="0" borderId="17" xfId="0" applyNumberFormat="1" applyFont="1" applyFill="1" applyBorder="1" applyAlignment="1">
      <alignment vertical="center"/>
    </xf>
    <xf numFmtId="9" fontId="2" fillId="0" borderId="0" xfId="0" applyNumberFormat="1" applyFont="1" applyFill="1" applyAlignment="1">
      <alignment horizontal="center" vertical="center"/>
    </xf>
    <xf numFmtId="43" fontId="2" fillId="0" borderId="0" xfId="0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showZeros="0" tabSelected="1" topLeftCell="A2" workbookViewId="0">
      <selection activeCell="J7" sqref="J7"/>
    </sheetView>
  </sheetViews>
  <sheetFormatPr defaultColWidth="11.453125" defaultRowHeight="15"/>
  <cols>
    <col min="1" max="1" width="24.90625" style="7" bestFit="1" customWidth="1"/>
    <col min="2" max="2" width="16.453125" style="2" bestFit="1" customWidth="1"/>
    <col min="3" max="3" width="18.90625" style="2" bestFit="1" customWidth="1"/>
    <col min="4" max="4" width="14.08984375" style="2" bestFit="1" customWidth="1"/>
    <col min="5" max="5" width="21.36328125" style="2" bestFit="1" customWidth="1"/>
    <col min="6" max="6" width="3.1796875" style="7" customWidth="1"/>
    <col min="7" max="7" width="14.08984375" style="7" bestFit="1" customWidth="1"/>
    <col min="8" max="8" width="3.81640625" style="29" customWidth="1"/>
    <col min="9" max="9" width="14.08984375" style="29" bestFit="1" customWidth="1"/>
    <col min="10" max="10" width="15.26953125" style="29" bestFit="1" customWidth="1"/>
    <col min="11" max="11" width="15.36328125" style="2" bestFit="1" customWidth="1"/>
    <col min="12" max="12" width="10.54296875" style="2" bestFit="1" customWidth="1"/>
    <col min="13" max="13" width="9.36328125" style="2" bestFit="1" customWidth="1"/>
    <col min="14" max="29" width="14.1796875" style="2" bestFit="1" customWidth="1"/>
    <col min="30" max="30" width="9.36328125" style="2" bestFit="1" customWidth="1"/>
    <col min="31" max="31" width="10.54296875" style="2" bestFit="1" customWidth="1"/>
    <col min="32" max="32" width="9.36328125" style="2" bestFit="1" customWidth="1"/>
    <col min="33" max="34" width="10.453125" style="2" bestFit="1" customWidth="1"/>
    <col min="35" max="16384" width="11.453125" style="1"/>
  </cols>
  <sheetData>
    <row r="1" spans="1:34" ht="15.5" thickBot="1"/>
    <row r="2" spans="1:34" ht="15.5" thickBot="1">
      <c r="A2" s="39"/>
      <c r="B2" s="40"/>
      <c r="C2" s="40"/>
      <c r="D2" s="40"/>
      <c r="E2" s="41"/>
      <c r="H2" s="30"/>
      <c r="I2" s="30"/>
      <c r="J2" s="30"/>
    </row>
    <row r="3" spans="1:34" ht="30.5" thickBot="1">
      <c r="A3" s="8"/>
      <c r="B3" s="9" t="s">
        <v>1</v>
      </c>
      <c r="C3" s="5" t="s">
        <v>3</v>
      </c>
      <c r="D3" s="5" t="s">
        <v>0</v>
      </c>
      <c r="E3" s="10" t="s">
        <v>2</v>
      </c>
      <c r="G3" s="33" t="s">
        <v>7</v>
      </c>
      <c r="H3" s="30"/>
      <c r="I3" s="36" t="s">
        <v>8</v>
      </c>
      <c r="J3" s="42" t="s">
        <v>11</v>
      </c>
      <c r="K3" s="22">
        <v>43861</v>
      </c>
      <c r="L3" s="23">
        <f>EOMONTH(K3,1)</f>
        <v>43890</v>
      </c>
      <c r="M3" s="23">
        <f t="shared" ref="M3:AH3" si="0">EOMONTH(L3,1)</f>
        <v>43921</v>
      </c>
      <c r="N3" s="23">
        <f t="shared" si="0"/>
        <v>43951</v>
      </c>
      <c r="O3" s="23">
        <f t="shared" si="0"/>
        <v>43982</v>
      </c>
      <c r="P3" s="23">
        <f t="shared" si="0"/>
        <v>44012</v>
      </c>
      <c r="Q3" s="23">
        <f t="shared" si="0"/>
        <v>44043</v>
      </c>
      <c r="R3" s="23">
        <f t="shared" si="0"/>
        <v>44074</v>
      </c>
      <c r="S3" s="23">
        <f t="shared" si="0"/>
        <v>44104</v>
      </c>
      <c r="T3" s="23">
        <f t="shared" si="0"/>
        <v>44135</v>
      </c>
      <c r="U3" s="23">
        <f t="shared" si="0"/>
        <v>44165</v>
      </c>
      <c r="V3" s="23">
        <f t="shared" si="0"/>
        <v>44196</v>
      </c>
      <c r="W3" s="23">
        <f t="shared" si="0"/>
        <v>44227</v>
      </c>
      <c r="X3" s="23">
        <f t="shared" si="0"/>
        <v>44255</v>
      </c>
      <c r="Y3" s="23">
        <f t="shared" si="0"/>
        <v>44286</v>
      </c>
      <c r="Z3" s="23">
        <f t="shared" si="0"/>
        <v>44316</v>
      </c>
      <c r="AA3" s="23">
        <f t="shared" si="0"/>
        <v>44347</v>
      </c>
      <c r="AB3" s="23">
        <f t="shared" si="0"/>
        <v>44377</v>
      </c>
      <c r="AC3" s="23">
        <f t="shared" si="0"/>
        <v>44408</v>
      </c>
      <c r="AD3" s="23">
        <f t="shared" si="0"/>
        <v>44439</v>
      </c>
      <c r="AE3" s="23">
        <f t="shared" si="0"/>
        <v>44469</v>
      </c>
      <c r="AF3" s="23">
        <f t="shared" si="0"/>
        <v>44500</v>
      </c>
      <c r="AG3" s="23">
        <f t="shared" si="0"/>
        <v>44530</v>
      </c>
      <c r="AH3" s="23">
        <f t="shared" si="0"/>
        <v>44561</v>
      </c>
    </row>
    <row r="4" spans="1:34" ht="15.5" thickBot="1">
      <c r="A4" s="11"/>
      <c r="B4" s="12"/>
      <c r="C4" s="6"/>
      <c r="D4" s="6"/>
      <c r="E4" s="13"/>
      <c r="G4" s="18"/>
      <c r="I4" s="46">
        <v>0.05</v>
      </c>
      <c r="J4" s="45" t="s">
        <v>10</v>
      </c>
      <c r="K4" s="44">
        <f>M3</f>
        <v>43921</v>
      </c>
      <c r="L4" s="43">
        <f t="shared" ref="L4:AH4" si="1">N3</f>
        <v>43951</v>
      </c>
      <c r="M4" s="43">
        <f t="shared" si="1"/>
        <v>43982</v>
      </c>
      <c r="N4" s="43">
        <f t="shared" si="1"/>
        <v>44012</v>
      </c>
      <c r="O4" s="43">
        <f t="shared" si="1"/>
        <v>44043</v>
      </c>
      <c r="P4" s="43">
        <f t="shared" si="1"/>
        <v>44074</v>
      </c>
      <c r="Q4" s="43">
        <f t="shared" si="1"/>
        <v>44104</v>
      </c>
      <c r="R4" s="43">
        <f t="shared" si="1"/>
        <v>44135</v>
      </c>
      <c r="S4" s="43">
        <f t="shared" si="1"/>
        <v>44165</v>
      </c>
      <c r="T4" s="43">
        <f t="shared" si="1"/>
        <v>44196</v>
      </c>
      <c r="U4" s="43">
        <f t="shared" si="1"/>
        <v>44227</v>
      </c>
      <c r="V4" s="43">
        <f t="shared" si="1"/>
        <v>44255</v>
      </c>
      <c r="W4" s="43">
        <f t="shared" si="1"/>
        <v>44286</v>
      </c>
      <c r="X4" s="43">
        <f t="shared" si="1"/>
        <v>44316</v>
      </c>
      <c r="Y4" s="43">
        <f t="shared" si="1"/>
        <v>44347</v>
      </c>
      <c r="Z4" s="43">
        <f t="shared" si="1"/>
        <v>44377</v>
      </c>
      <c r="AA4" s="43">
        <f t="shared" si="1"/>
        <v>44408</v>
      </c>
      <c r="AB4" s="43">
        <f t="shared" si="1"/>
        <v>44439</v>
      </c>
      <c r="AC4" s="43">
        <f t="shared" si="1"/>
        <v>44469</v>
      </c>
      <c r="AD4" s="43">
        <f t="shared" si="1"/>
        <v>44500</v>
      </c>
      <c r="AE4" s="43">
        <f t="shared" si="1"/>
        <v>44530</v>
      </c>
      <c r="AF4" s="43">
        <f t="shared" si="1"/>
        <v>44561</v>
      </c>
      <c r="AG4" s="43"/>
      <c r="AH4" s="43"/>
    </row>
    <row r="5" spans="1:34" ht="15.5" thickBot="1">
      <c r="A5" s="17"/>
      <c r="B5" s="21"/>
      <c r="C5" s="25"/>
      <c r="D5" s="26"/>
      <c r="E5" s="27"/>
      <c r="G5" s="19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0"/>
      <c r="Z5" s="20"/>
      <c r="AA5" s="20"/>
      <c r="AB5" s="20"/>
      <c r="AC5" s="20"/>
      <c r="AD5" s="20"/>
      <c r="AE5" s="20"/>
      <c r="AF5" s="20"/>
      <c r="AG5" s="20"/>
      <c r="AH5" s="20"/>
    </row>
    <row r="6" spans="1:34" ht="30.5" thickBot="1">
      <c r="A6" s="17"/>
      <c r="B6" s="21"/>
      <c r="C6" s="25"/>
      <c r="D6" s="26"/>
      <c r="E6" s="27">
        <v>44543</v>
      </c>
      <c r="G6" s="34"/>
      <c r="H6" s="31"/>
      <c r="I6" s="31"/>
      <c r="J6" s="42" t="s">
        <v>9</v>
      </c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>
      <c r="A7" s="14" t="s">
        <v>4</v>
      </c>
      <c r="B7" s="15">
        <v>43924</v>
      </c>
      <c r="C7" s="3">
        <f>DATEDIF(B7,D7,"m")</f>
        <v>15</v>
      </c>
      <c r="D7" s="4">
        <v>44398</v>
      </c>
      <c r="E7" s="16"/>
      <c r="G7" s="35">
        <v>250000</v>
      </c>
      <c r="H7" s="31"/>
      <c r="I7" s="37">
        <f>G7*$I$4</f>
        <v>12500</v>
      </c>
      <c r="J7" s="37">
        <f>(G7-I7)/((D7-B7)+1)</f>
        <v>500</v>
      </c>
      <c r="K7" s="38">
        <f>$J7*((MAX(K$3-$B7,0)-MAX(EOMONTH(K$3,-1)-$B7,0))-(MAX(K$3-$D7,0)-MAX(EOMONTH(K$3,-1)-$D7,0))+(EOMONTH(K$3,0)=EOMONTH($B7,0)))</f>
        <v>0</v>
      </c>
      <c r="L7" s="38">
        <f t="shared" ref="L7:AH9" si="2">$J7*((MAX(L$3-$B7,0)-MAX(EOMONTH(L$3,-1)-$B7,0))-(MAX(L$3-$D7,0)-MAX(EOMONTH(L$3,-1)-$D7,0))+(EOMONTH(L$3,0)=EOMONTH($B7,0)))</f>
        <v>0</v>
      </c>
      <c r="M7" s="38">
        <f t="shared" si="2"/>
        <v>0</v>
      </c>
      <c r="N7" s="38">
        <f t="shared" si="2"/>
        <v>14000</v>
      </c>
      <c r="O7" s="38">
        <f t="shared" si="2"/>
        <v>15500</v>
      </c>
      <c r="P7" s="38">
        <f t="shared" si="2"/>
        <v>15000</v>
      </c>
      <c r="Q7" s="38">
        <f t="shared" si="2"/>
        <v>15500</v>
      </c>
      <c r="R7" s="38">
        <f t="shared" si="2"/>
        <v>15500</v>
      </c>
      <c r="S7" s="38">
        <f t="shared" si="2"/>
        <v>15000</v>
      </c>
      <c r="T7" s="38">
        <f t="shared" si="2"/>
        <v>15500</v>
      </c>
      <c r="U7" s="38">
        <f t="shared" si="2"/>
        <v>15000</v>
      </c>
      <c r="V7" s="38">
        <f t="shared" si="2"/>
        <v>15500</v>
      </c>
      <c r="W7" s="38">
        <f t="shared" si="2"/>
        <v>15500</v>
      </c>
      <c r="X7" s="38">
        <f t="shared" si="2"/>
        <v>14000</v>
      </c>
      <c r="Y7" s="38">
        <f t="shared" si="2"/>
        <v>15500</v>
      </c>
      <c r="Z7" s="38">
        <f t="shared" si="2"/>
        <v>15000</v>
      </c>
      <c r="AA7" s="38">
        <f t="shared" si="2"/>
        <v>15500</v>
      </c>
      <c r="AB7" s="38">
        <f t="shared" si="2"/>
        <v>15000</v>
      </c>
      <c r="AC7" s="38">
        <f t="shared" si="2"/>
        <v>10500</v>
      </c>
      <c r="AD7" s="38">
        <f t="shared" si="2"/>
        <v>0</v>
      </c>
      <c r="AE7" s="38">
        <f t="shared" si="2"/>
        <v>0</v>
      </c>
      <c r="AF7" s="38">
        <f t="shared" si="2"/>
        <v>0</v>
      </c>
      <c r="AG7" s="38">
        <f t="shared" si="2"/>
        <v>0</v>
      </c>
      <c r="AH7" s="38">
        <f t="shared" si="2"/>
        <v>0</v>
      </c>
    </row>
    <row r="8" spans="1:34">
      <c r="A8" s="14" t="s">
        <v>5</v>
      </c>
      <c r="B8" s="24">
        <v>43971</v>
      </c>
      <c r="C8" s="3">
        <f>DATEDIF(B8,D8,"m")</f>
        <v>12</v>
      </c>
      <c r="D8" s="4">
        <v>44357</v>
      </c>
      <c r="E8" s="16"/>
      <c r="G8" s="32">
        <v>870000</v>
      </c>
      <c r="H8" s="31"/>
      <c r="I8" s="37">
        <f t="shared" ref="I8:I9" si="3">G8*$I$4</f>
        <v>43500</v>
      </c>
      <c r="J8" s="37">
        <f t="shared" ref="J8:J9" si="4">(G8-I8)/((D8-B8)+1)</f>
        <v>2135.6589147286822</v>
      </c>
      <c r="K8" s="38">
        <f t="shared" ref="K8:K9" si="5">$J8*((MAX(K$3-$B8,0)-MAX(EOMONTH(K$3,-1)-$B8,0))-(MAX(K$3-$D8,0)-MAX(EOMONTH(K$3,-1)-$D8,0))+(EOMONTH(K$3,0)=EOMONTH($B8,0)))</f>
        <v>0</v>
      </c>
      <c r="L8" s="38">
        <f t="shared" si="2"/>
        <v>0</v>
      </c>
      <c r="M8" s="38">
        <f t="shared" si="2"/>
        <v>0</v>
      </c>
      <c r="N8" s="38">
        <f t="shared" si="2"/>
        <v>0</v>
      </c>
      <c r="O8" s="38">
        <f t="shared" si="2"/>
        <v>25627.906976744187</v>
      </c>
      <c r="P8" s="38">
        <f t="shared" si="2"/>
        <v>64069.767441860466</v>
      </c>
      <c r="Q8" s="38">
        <f t="shared" si="2"/>
        <v>66205.426356589145</v>
      </c>
      <c r="R8" s="38">
        <f t="shared" si="2"/>
        <v>66205.426356589145</v>
      </c>
      <c r="S8" s="38">
        <f t="shared" si="2"/>
        <v>64069.767441860466</v>
      </c>
      <c r="T8" s="38">
        <f t="shared" si="2"/>
        <v>66205.426356589145</v>
      </c>
      <c r="U8" s="38">
        <f t="shared" si="2"/>
        <v>64069.767441860466</v>
      </c>
      <c r="V8" s="38">
        <f t="shared" si="2"/>
        <v>66205.426356589145</v>
      </c>
      <c r="W8" s="38">
        <f t="shared" si="2"/>
        <v>66205.426356589145</v>
      </c>
      <c r="X8" s="38">
        <f t="shared" si="2"/>
        <v>59798.449612403099</v>
      </c>
      <c r="Y8" s="38">
        <f t="shared" si="2"/>
        <v>66205.426356589145</v>
      </c>
      <c r="Z8" s="38">
        <f t="shared" si="2"/>
        <v>64069.767441860466</v>
      </c>
      <c r="AA8" s="38">
        <f t="shared" si="2"/>
        <v>66205.426356589145</v>
      </c>
      <c r="AB8" s="38">
        <f t="shared" si="2"/>
        <v>21356.589147286824</v>
      </c>
      <c r="AC8" s="38">
        <f t="shared" si="2"/>
        <v>0</v>
      </c>
      <c r="AD8" s="38">
        <f t="shared" si="2"/>
        <v>0</v>
      </c>
      <c r="AE8" s="38">
        <f t="shared" si="2"/>
        <v>0</v>
      </c>
      <c r="AF8" s="38">
        <f t="shared" si="2"/>
        <v>0</v>
      </c>
      <c r="AG8" s="38">
        <f t="shared" si="2"/>
        <v>0</v>
      </c>
      <c r="AH8" s="38">
        <f t="shared" si="2"/>
        <v>0</v>
      </c>
    </row>
    <row r="9" spans="1:34">
      <c r="A9" s="14" t="s">
        <v>6</v>
      </c>
      <c r="B9" s="15">
        <v>43957</v>
      </c>
      <c r="C9" s="3">
        <f>DATEDIF(B9,D9,"m")</f>
        <v>3</v>
      </c>
      <c r="D9" s="4">
        <v>44050</v>
      </c>
      <c r="E9" s="16"/>
      <c r="G9" s="32">
        <v>100000</v>
      </c>
      <c r="H9" s="31"/>
      <c r="I9" s="37">
        <f t="shared" si="3"/>
        <v>5000</v>
      </c>
      <c r="J9" s="37">
        <f t="shared" si="4"/>
        <v>1010.6382978723404</v>
      </c>
      <c r="K9" s="38">
        <f t="shared" si="5"/>
        <v>0</v>
      </c>
      <c r="L9" s="38">
        <f t="shared" si="2"/>
        <v>0</v>
      </c>
      <c r="M9" s="38">
        <f t="shared" si="2"/>
        <v>0</v>
      </c>
      <c r="N9" s="38">
        <f t="shared" si="2"/>
        <v>0</v>
      </c>
      <c r="O9" s="38">
        <f t="shared" si="2"/>
        <v>26276.595744680853</v>
      </c>
      <c r="P9" s="38">
        <f t="shared" si="2"/>
        <v>30319.148936170212</v>
      </c>
      <c r="Q9" s="38">
        <f t="shared" si="2"/>
        <v>31329.787234042553</v>
      </c>
      <c r="R9" s="38">
        <f t="shared" si="2"/>
        <v>7074.4680851063831</v>
      </c>
      <c r="S9" s="38">
        <f t="shared" si="2"/>
        <v>0</v>
      </c>
      <c r="T9" s="38">
        <f t="shared" si="2"/>
        <v>0</v>
      </c>
      <c r="U9" s="38">
        <f t="shared" si="2"/>
        <v>0</v>
      </c>
      <c r="V9" s="38">
        <f t="shared" si="2"/>
        <v>0</v>
      </c>
      <c r="W9" s="38">
        <f t="shared" si="2"/>
        <v>0</v>
      </c>
      <c r="X9" s="38">
        <f t="shared" si="2"/>
        <v>0</v>
      </c>
      <c r="Y9" s="38">
        <f t="shared" si="2"/>
        <v>0</v>
      </c>
      <c r="Z9" s="38">
        <f t="shared" si="2"/>
        <v>0</v>
      </c>
      <c r="AA9" s="38">
        <f t="shared" si="2"/>
        <v>0</v>
      </c>
      <c r="AB9" s="38">
        <f t="shared" si="2"/>
        <v>0</v>
      </c>
      <c r="AC9" s="38">
        <f t="shared" si="2"/>
        <v>0</v>
      </c>
      <c r="AD9" s="38">
        <f t="shared" si="2"/>
        <v>0</v>
      </c>
      <c r="AE9" s="38">
        <f t="shared" si="2"/>
        <v>0</v>
      </c>
      <c r="AF9" s="38">
        <f t="shared" si="2"/>
        <v>0</v>
      </c>
      <c r="AG9" s="38">
        <f t="shared" si="2"/>
        <v>0</v>
      </c>
      <c r="AH9" s="38">
        <f t="shared" si="2"/>
        <v>0</v>
      </c>
    </row>
    <row r="10" spans="1:34">
      <c r="J10" s="47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</row>
    <row r="11" spans="1:34"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</row>
    <row r="12" spans="1:34"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</row>
    <row r="13" spans="1:34"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</row>
  </sheetData>
  <mergeCells count="1">
    <mergeCell ref="A2:E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Calendrier</vt:lpstr>
    </vt:vector>
  </TitlesOfParts>
  <Company>VINCI IMMOBILIER PROMOTION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BOULAY</dc:creator>
  <cp:lastModifiedBy>James</cp:lastModifiedBy>
  <cp:lastPrinted>2019-07-24T11:07:19Z</cp:lastPrinted>
  <dcterms:created xsi:type="dcterms:W3CDTF">2019-07-24T10:25:45Z</dcterms:created>
  <dcterms:modified xsi:type="dcterms:W3CDTF">2019-08-06T18:49:01Z</dcterms:modified>
</cp:coreProperties>
</file>