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1720" windowHeight="1080" activeTab="2"/>
  </bookViews>
  <sheets>
    <sheet name="Base" sheetId="1" r:id="rId1"/>
    <sheet name="Feuil6" sheetId="9" state="hidden" r:id="rId2"/>
    <sheet name="Feuil1" sheetId="12" r:id="rId3"/>
    <sheet name="Feuil5" sheetId="8" state="hidden" r:id="rId4"/>
  </sheets>
  <definedNames>
    <definedName name="_xlnm.Print_Area" localSheetId="2">Feuil1!$A$3:$N$18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/>
  <c r="E11"/>
  <c r="E10"/>
  <c r="E9"/>
  <c r="E8"/>
  <c r="E13"/>
  <c r="I18" i="12"/>
  <c r="H18" s="1"/>
  <c r="I13"/>
  <c r="H13" s="1"/>
  <c r="G13" l="1"/>
  <c r="F13" s="1"/>
  <c r="J13" l="1"/>
  <c r="K13" s="1"/>
  <c r="G18"/>
  <c r="J18" s="1"/>
  <c r="F18" l="1"/>
  <c r="K18"/>
  <c r="L13"/>
  <c r="L18" l="1"/>
</calcChain>
</file>

<file path=xl/sharedStrings.xml><?xml version="1.0" encoding="utf-8"?>
<sst xmlns="http://schemas.openxmlformats.org/spreadsheetml/2006/main" count="51" uniqueCount="43">
  <si>
    <t>COM</t>
  </si>
  <si>
    <t>taux</t>
  </si>
  <si>
    <t>montant</t>
  </si>
  <si>
    <t>perf</t>
  </si>
  <si>
    <t>bonus</t>
  </si>
  <si>
    <t>TOTALE</t>
  </si>
  <si>
    <t>1/13</t>
  </si>
  <si>
    <t>1/19</t>
  </si>
  <si>
    <t>1/17</t>
  </si>
  <si>
    <t>1/18</t>
  </si>
  <si>
    <t>1/20</t>
  </si>
  <si>
    <t>observations</t>
  </si>
  <si>
    <t>de</t>
  </si>
  <si>
    <t>à</t>
  </si>
  <si>
    <t>1/16</t>
  </si>
  <si>
    <t>100</t>
  </si>
  <si>
    <t>150</t>
  </si>
  <si>
    <t>200</t>
  </si>
  <si>
    <t>250</t>
  </si>
  <si>
    <t>500</t>
  </si>
  <si>
    <t>1/15</t>
  </si>
  <si>
    <t>1/14</t>
  </si>
  <si>
    <t>1/12</t>
  </si>
  <si>
    <t>1/11</t>
  </si>
  <si>
    <t>1/10</t>
  </si>
  <si>
    <t>à défalquer</t>
  </si>
  <si>
    <t>date</t>
  </si>
  <si>
    <t>contrat</t>
  </si>
  <si>
    <t>commissions</t>
  </si>
  <si>
    <t>TOTAL</t>
  </si>
  <si>
    <t>MOIS DE</t>
  </si>
  <si>
    <t>C.A</t>
  </si>
  <si>
    <t>C.I</t>
  </si>
  <si>
    <t>client</t>
  </si>
  <si>
    <t>1/22</t>
  </si>
  <si>
    <t>1/21</t>
  </si>
  <si>
    <t>1/23</t>
  </si>
  <si>
    <t>1/24</t>
  </si>
  <si>
    <t>etc….</t>
  </si>
  <si>
    <t>1/25</t>
  </si>
  <si>
    <t>BONUS</t>
  </si>
  <si>
    <t>Coupons</t>
  </si>
  <si>
    <t>Permet de simuler le nombre de coupons …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</si>
</sst>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5" formatCode="0.0000"/>
  </numFmts>
  <fonts count="1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sz val="10"/>
      <color rgb="FFFF0000"/>
      <name val="Arial"/>
      <family val="2"/>
    </font>
    <font>
      <b/>
      <i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5E0B2"/>
        <bgColor indexed="64"/>
      </patternFill>
    </fill>
  </fills>
  <borders count="53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172">
    <xf numFmtId="0" fontId="0" fillId="0" borderId="0" xfId="0"/>
    <xf numFmtId="0" fontId="0" fillId="0" borderId="0" xfId="0" applyAlignment="1">
      <alignment horizontal="center"/>
    </xf>
    <xf numFmtId="0" fontId="6" fillId="0" borderId="0" xfId="0" applyFont="1"/>
    <xf numFmtId="2" fontId="0" fillId="0" borderId="0" xfId="0" applyNumberFormat="1" applyAlignment="1">
      <alignment horizont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9" fontId="0" fillId="0" borderId="0" xfId="0" applyNumberFormat="1" applyAlignment="1">
      <alignment horizontal="center"/>
    </xf>
    <xf numFmtId="0" fontId="0" fillId="0" borderId="22" xfId="0" applyBorder="1" applyAlignment="1">
      <alignment horizontal="center"/>
    </xf>
    <xf numFmtId="3" fontId="0" fillId="0" borderId="26" xfId="0" applyNumberFormat="1" applyBorder="1" applyAlignment="1">
      <alignment horizontal="center"/>
    </xf>
    <xf numFmtId="3" fontId="0" fillId="0" borderId="23" xfId="0" applyNumberFormat="1" applyBorder="1" applyAlignment="1">
      <alignment horizontal="center"/>
    </xf>
    <xf numFmtId="9" fontId="0" fillId="0" borderId="27" xfId="0" applyNumberFormat="1" applyBorder="1" applyAlignment="1">
      <alignment horizontal="center"/>
    </xf>
    <xf numFmtId="3" fontId="0" fillId="0" borderId="30" xfId="0" applyNumberFormat="1" applyBorder="1" applyAlignment="1">
      <alignment horizontal="center"/>
    </xf>
    <xf numFmtId="3" fontId="0" fillId="0" borderId="32" xfId="0" applyNumberFormat="1" applyBorder="1" applyAlignment="1">
      <alignment horizontal="center"/>
    </xf>
    <xf numFmtId="9" fontId="0" fillId="0" borderId="31" xfId="0" applyNumberFormat="1" applyBorder="1" applyAlignment="1">
      <alignment horizontal="center"/>
    </xf>
    <xf numFmtId="0" fontId="0" fillId="2" borderId="7" xfId="0" applyFill="1" applyBorder="1"/>
    <xf numFmtId="0" fontId="8" fillId="0" borderId="21" xfId="0" applyFont="1" applyFill="1" applyBorder="1" applyAlignment="1">
      <alignment horizontal="center"/>
    </xf>
    <xf numFmtId="0" fontId="6" fillId="0" borderId="0" xfId="0" applyFont="1" applyAlignment="1">
      <alignment vertical="center"/>
    </xf>
    <xf numFmtId="9" fontId="4" fillId="3" borderId="21" xfId="0" applyNumberFormat="1" applyFont="1" applyFill="1" applyBorder="1" applyAlignment="1">
      <alignment horizontal="center"/>
    </xf>
    <xf numFmtId="0" fontId="4" fillId="3" borderId="16" xfId="0" applyFont="1" applyFill="1" applyBorder="1" applyAlignment="1">
      <alignment horizontal="center"/>
    </xf>
    <xf numFmtId="0" fontId="4" fillId="3" borderId="18" xfId="0" applyFont="1" applyFill="1" applyBorder="1" applyAlignment="1">
      <alignment horizontal="center"/>
    </xf>
    <xf numFmtId="0" fontId="0" fillId="3" borderId="17" xfId="0" applyFill="1" applyBorder="1"/>
    <xf numFmtId="0" fontId="4" fillId="3" borderId="19" xfId="0" applyFont="1" applyFill="1" applyBorder="1" applyAlignment="1">
      <alignment horizontal="center"/>
    </xf>
    <xf numFmtId="9" fontId="0" fillId="3" borderId="26" xfId="0" applyNumberFormat="1" applyFill="1" applyBorder="1" applyAlignment="1">
      <alignment horizontal="center"/>
    </xf>
    <xf numFmtId="0" fontId="0" fillId="3" borderId="27" xfId="0" applyFill="1" applyBorder="1" applyAlignment="1">
      <alignment horizontal="center"/>
    </xf>
    <xf numFmtId="164" fontId="1" fillId="3" borderId="15" xfId="0" applyNumberFormat="1" applyFont="1" applyFill="1" applyBorder="1" applyAlignment="1">
      <alignment horizontal="center"/>
    </xf>
    <xf numFmtId="9" fontId="0" fillId="2" borderId="8" xfId="0" applyNumberFormat="1" applyFill="1" applyBorder="1" applyAlignment="1">
      <alignment horizontal="center"/>
    </xf>
    <xf numFmtId="0" fontId="0" fillId="3" borderId="19" xfId="0" applyFill="1" applyBorder="1"/>
    <xf numFmtId="0" fontId="0" fillId="3" borderId="34" xfId="0" applyFill="1" applyBorder="1" applyAlignment="1">
      <alignment horizontal="center"/>
    </xf>
    <xf numFmtId="0" fontId="8" fillId="0" borderId="6" xfId="0" applyFont="1" applyFill="1" applyBorder="1" applyAlignment="1">
      <alignment horizontal="center"/>
    </xf>
    <xf numFmtId="0" fontId="8" fillId="0" borderId="1" xfId="0" applyFont="1" applyBorder="1"/>
    <xf numFmtId="0" fontId="8" fillId="0" borderId="10" xfId="0" applyFont="1" applyFill="1" applyBorder="1"/>
    <xf numFmtId="0" fontId="8" fillId="0" borderId="36" xfId="0" applyFont="1" applyBorder="1"/>
    <xf numFmtId="3" fontId="0" fillId="0" borderId="0" xfId="0" applyNumberFormat="1" applyBorder="1" applyAlignment="1">
      <alignment horizontal="center"/>
    </xf>
    <xf numFmtId="9" fontId="0" fillId="0" borderId="0" xfId="0" applyNumberFormat="1" applyBorder="1" applyAlignment="1">
      <alignment horizontal="center"/>
    </xf>
    <xf numFmtId="0" fontId="0" fillId="0" borderId="25" xfId="0" applyBorder="1"/>
    <xf numFmtId="3" fontId="0" fillId="4" borderId="27" xfId="0" applyNumberFormat="1" applyFill="1" applyBorder="1" applyAlignment="1">
      <alignment horizontal="center"/>
    </xf>
    <xf numFmtId="49" fontId="0" fillId="2" borderId="27" xfId="0" applyNumberFormat="1" applyFill="1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8" fillId="0" borderId="43" xfId="0" applyFont="1" applyFill="1" applyBorder="1" applyAlignment="1">
      <alignment horizontal="center"/>
    </xf>
    <xf numFmtId="0" fontId="8" fillId="0" borderId="34" xfId="0" applyFont="1" applyFill="1" applyBorder="1" applyAlignment="1">
      <alignment horizontal="center"/>
    </xf>
    <xf numFmtId="0" fontId="8" fillId="0" borderId="7" xfId="0" applyFont="1" applyFill="1" applyBorder="1"/>
    <xf numFmtId="0" fontId="0" fillId="0" borderId="0" xfId="0" applyBorder="1" applyAlignment="1">
      <alignment vertical="center"/>
    </xf>
    <xf numFmtId="0" fontId="8" fillId="0" borderId="42" xfId="0" applyFont="1" applyBorder="1"/>
    <xf numFmtId="0" fontId="0" fillId="0" borderId="4" xfId="0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8" fillId="0" borderId="45" xfId="0" applyFont="1" applyFill="1" applyBorder="1" applyAlignment="1">
      <alignment horizontal="center"/>
    </xf>
    <xf numFmtId="0" fontId="8" fillId="0" borderId="37" xfId="0" applyFont="1" applyFill="1" applyBorder="1" applyAlignment="1">
      <alignment horizontal="center"/>
    </xf>
    <xf numFmtId="0" fontId="8" fillId="0" borderId="40" xfId="0" applyFont="1" applyFill="1" applyBorder="1" applyAlignment="1">
      <alignment horizontal="center"/>
    </xf>
    <xf numFmtId="0" fontId="8" fillId="0" borderId="41" xfId="0" applyFont="1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1" fillId="3" borderId="38" xfId="0" applyFont="1" applyFill="1" applyBorder="1" applyAlignment="1">
      <alignment horizontal="center"/>
    </xf>
    <xf numFmtId="0" fontId="4" fillId="3" borderId="37" xfId="0" applyFont="1" applyFill="1" applyBorder="1" applyAlignment="1">
      <alignment horizontal="center"/>
    </xf>
    <xf numFmtId="0" fontId="8" fillId="0" borderId="35" xfId="0" applyFont="1" applyFill="1" applyBorder="1" applyAlignment="1">
      <alignment horizontal="center"/>
    </xf>
    <xf numFmtId="0" fontId="1" fillId="3" borderId="34" xfId="0" applyFont="1" applyFill="1" applyBorder="1" applyAlignment="1">
      <alignment horizontal="center"/>
    </xf>
    <xf numFmtId="0" fontId="9" fillId="0" borderId="3" xfId="0" applyFont="1" applyFill="1" applyBorder="1" applyAlignment="1">
      <alignment horizontal="center"/>
    </xf>
    <xf numFmtId="0" fontId="9" fillId="0" borderId="33" xfId="0" applyFont="1" applyFill="1" applyBorder="1" applyAlignment="1">
      <alignment horizontal="center"/>
    </xf>
    <xf numFmtId="0" fontId="9" fillId="0" borderId="4" xfId="0" applyFont="1" applyFill="1" applyBorder="1" applyAlignment="1">
      <alignment horizontal="center"/>
    </xf>
    <xf numFmtId="0" fontId="8" fillId="0" borderId="26" xfId="0" applyFont="1" applyFill="1" applyBorder="1" applyAlignment="1">
      <alignment horizontal="center"/>
    </xf>
    <xf numFmtId="0" fontId="8" fillId="0" borderId="27" xfId="0" applyFont="1" applyFill="1" applyBorder="1" applyAlignment="1">
      <alignment horizontal="center"/>
    </xf>
    <xf numFmtId="14" fontId="0" fillId="0" borderId="7" xfId="0" applyNumberFormat="1" applyFill="1" applyBorder="1"/>
    <xf numFmtId="0" fontId="5" fillId="0" borderId="4" xfId="0" applyFont="1" applyFill="1" applyBorder="1"/>
    <xf numFmtId="0" fontId="2" fillId="0" borderId="26" xfId="0" applyFont="1" applyFill="1" applyBorder="1"/>
    <xf numFmtId="0" fontId="2" fillId="0" borderId="27" xfId="0" applyFont="1" applyFill="1" applyBorder="1"/>
    <xf numFmtId="2" fontId="2" fillId="0" borderId="4" xfId="0" applyNumberFormat="1" applyFont="1" applyFill="1" applyBorder="1" applyAlignment="1">
      <alignment horizontal="center"/>
    </xf>
    <xf numFmtId="0" fontId="3" fillId="0" borderId="26" xfId="0" applyFont="1" applyFill="1" applyBorder="1"/>
    <xf numFmtId="0" fontId="3" fillId="0" borderId="27" xfId="0" applyFont="1" applyFill="1" applyBorder="1"/>
    <xf numFmtId="0" fontId="3" fillId="0" borderId="43" xfId="0" applyFont="1" applyFill="1" applyBorder="1"/>
    <xf numFmtId="0" fontId="3" fillId="0" borderId="34" xfId="0" applyFont="1" applyFill="1" applyBorder="1"/>
    <xf numFmtId="0" fontId="2" fillId="0" borderId="4" xfId="0" applyFont="1" applyFill="1" applyBorder="1"/>
    <xf numFmtId="0" fontId="2" fillId="0" borderId="7" xfId="0" applyFont="1" applyFill="1" applyBorder="1"/>
    <xf numFmtId="0" fontId="2" fillId="0" borderId="0" xfId="0" applyFont="1" applyFill="1" applyBorder="1"/>
    <xf numFmtId="0" fontId="0" fillId="0" borderId="42" xfId="0" applyBorder="1"/>
    <xf numFmtId="0" fontId="3" fillId="0" borderId="27" xfId="0" applyFont="1" applyFill="1" applyBorder="1" applyAlignment="1">
      <alignment horizontal="center"/>
    </xf>
    <xf numFmtId="14" fontId="0" fillId="0" borderId="47" xfId="0" applyNumberFormat="1" applyFill="1" applyBorder="1"/>
    <xf numFmtId="0" fontId="5" fillId="0" borderId="39" xfId="0" applyFont="1" applyFill="1" applyBorder="1"/>
    <xf numFmtId="0" fontId="2" fillId="0" borderId="15" xfId="0" applyFont="1" applyFill="1" applyBorder="1"/>
    <xf numFmtId="0" fontId="2" fillId="0" borderId="38" xfId="0" applyFont="1" applyFill="1" applyBorder="1"/>
    <xf numFmtId="2" fontId="2" fillId="0" borderId="39" xfId="0" applyNumberFormat="1" applyFont="1" applyFill="1" applyBorder="1" applyAlignment="1">
      <alignment horizontal="center"/>
    </xf>
    <xf numFmtId="0" fontId="3" fillId="0" borderId="38" xfId="0" applyFont="1" applyFill="1" applyBorder="1" applyAlignment="1">
      <alignment horizontal="center"/>
    </xf>
    <xf numFmtId="0" fontId="2" fillId="0" borderId="20" xfId="0" applyFont="1" applyFill="1" applyBorder="1"/>
    <xf numFmtId="0" fontId="0" fillId="0" borderId="48" xfId="0" applyBorder="1"/>
    <xf numFmtId="0" fontId="0" fillId="3" borderId="26" xfId="0" applyFill="1" applyBorder="1"/>
    <xf numFmtId="0" fontId="0" fillId="3" borderId="27" xfId="0" applyFill="1" applyBorder="1"/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2" fillId="3" borderId="26" xfId="0" applyFont="1" applyFill="1" applyBorder="1"/>
    <xf numFmtId="0" fontId="2" fillId="3" borderId="27" xfId="0" applyFont="1" applyFill="1" applyBorder="1"/>
    <xf numFmtId="0" fontId="0" fillId="3" borderId="7" xfId="0" applyFill="1" applyBorder="1"/>
    <xf numFmtId="0" fontId="0" fillId="3" borderId="0" xfId="0" applyFill="1" applyBorder="1"/>
    <xf numFmtId="0" fontId="0" fillId="3" borderId="42" xfId="0" applyFill="1" applyBorder="1"/>
    <xf numFmtId="1" fontId="1" fillId="3" borderId="39" xfId="0" applyNumberFormat="1" applyFont="1" applyFill="1" applyBorder="1"/>
    <xf numFmtId="0" fontId="1" fillId="3" borderId="15" xfId="0" applyFont="1" applyFill="1" applyBorder="1"/>
    <xf numFmtId="0" fontId="1" fillId="3" borderId="38" xfId="0" applyFont="1" applyFill="1" applyBorder="1"/>
    <xf numFmtId="2" fontId="1" fillId="3" borderId="39" xfId="0" applyNumberFormat="1" applyFont="1" applyFill="1" applyBorder="1" applyAlignment="1">
      <alignment horizontal="center"/>
    </xf>
    <xf numFmtId="0" fontId="1" fillId="3" borderId="39" xfId="0" applyFont="1" applyFill="1" applyBorder="1" applyAlignment="1">
      <alignment horizontal="center"/>
    </xf>
    <xf numFmtId="0" fontId="1" fillId="3" borderId="39" xfId="0" applyFont="1" applyFill="1" applyBorder="1" applyAlignment="1"/>
    <xf numFmtId="0" fontId="1" fillId="3" borderId="47" xfId="0" applyFont="1" applyFill="1" applyBorder="1" applyAlignment="1"/>
    <xf numFmtId="0" fontId="1" fillId="3" borderId="20" xfId="0" applyFont="1" applyFill="1" applyBorder="1" applyAlignment="1"/>
    <xf numFmtId="14" fontId="1" fillId="3" borderId="48" xfId="0" applyNumberFormat="1" applyFont="1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0" borderId="26" xfId="0" applyFill="1" applyBorder="1"/>
    <xf numFmtId="0" fontId="0" fillId="0" borderId="43" xfId="0" applyFill="1" applyBorder="1"/>
    <xf numFmtId="0" fontId="0" fillId="0" borderId="34" xfId="0" applyFill="1" applyBorder="1"/>
    <xf numFmtId="0" fontId="5" fillId="0" borderId="7" xfId="0" applyFont="1" applyFill="1" applyBorder="1"/>
    <xf numFmtId="0" fontId="3" fillId="0" borderId="15" xfId="0" applyFont="1" applyFill="1" applyBorder="1" applyAlignment="1">
      <alignment horizontal="center"/>
    </xf>
    <xf numFmtId="0" fontId="3" fillId="0" borderId="44" xfId="0" applyFont="1" applyFill="1" applyBorder="1" applyAlignment="1">
      <alignment horizontal="center"/>
    </xf>
    <xf numFmtId="0" fontId="3" fillId="0" borderId="20" xfId="0" applyFont="1" applyFill="1" applyBorder="1" applyAlignment="1">
      <alignment horizontal="center"/>
    </xf>
    <xf numFmtId="0" fontId="2" fillId="0" borderId="39" xfId="0" applyFont="1" applyFill="1" applyBorder="1" applyAlignment="1">
      <alignment horizontal="center"/>
    </xf>
    <xf numFmtId="0" fontId="2" fillId="0" borderId="47" xfId="0" applyFont="1" applyFill="1" applyBorder="1" applyAlignment="1">
      <alignment horizontal="center"/>
    </xf>
    <xf numFmtId="0" fontId="0" fillId="2" borderId="5" xfId="0" applyFill="1" applyBorder="1"/>
    <xf numFmtId="0" fontId="0" fillId="2" borderId="8" xfId="0" applyFill="1" applyBorder="1"/>
    <xf numFmtId="0" fontId="0" fillId="2" borderId="9" xfId="0" applyFill="1" applyBorder="1"/>
    <xf numFmtId="0" fontId="10" fillId="0" borderId="4" xfId="0" applyFont="1" applyBorder="1" applyAlignment="1">
      <alignment horizontal="center" vertical="center"/>
    </xf>
    <xf numFmtId="0" fontId="2" fillId="0" borderId="4" xfId="0" applyFont="1" applyFill="1" applyBorder="1" applyAlignment="1">
      <alignment horizontal="center"/>
    </xf>
    <xf numFmtId="1" fontId="0" fillId="3" borderId="4" xfId="0" applyNumberForma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6" fillId="3" borderId="21" xfId="0" applyFont="1" applyFill="1" applyBorder="1" applyAlignment="1">
      <alignment horizontal="center"/>
    </xf>
    <xf numFmtId="0" fontId="6" fillId="3" borderId="37" xfId="0" applyFont="1" applyFill="1" applyBorder="1" applyAlignment="1">
      <alignment horizontal="center"/>
    </xf>
    <xf numFmtId="0" fontId="0" fillId="3" borderId="43" xfId="0" applyNumberFormat="1" applyFill="1" applyBorder="1" applyAlignment="1">
      <alignment horizontal="center"/>
    </xf>
    <xf numFmtId="0" fontId="1" fillId="3" borderId="43" xfId="0" applyNumberFormat="1" applyFont="1" applyFill="1" applyBorder="1" applyAlignment="1">
      <alignment horizontal="center"/>
    </xf>
    <xf numFmtId="1" fontId="0" fillId="0" borderId="0" xfId="0" applyNumberFormat="1"/>
    <xf numFmtId="13" fontId="0" fillId="0" borderId="0" xfId="0" applyNumberFormat="1" applyAlignment="1">
      <alignment horizontal="center"/>
    </xf>
    <xf numFmtId="165" fontId="0" fillId="2" borderId="2" xfId="0" applyNumberFormat="1" applyFill="1" applyBorder="1" applyAlignment="1">
      <alignment horizontal="center"/>
    </xf>
    <xf numFmtId="13" fontId="6" fillId="5" borderId="5" xfId="0" applyNumberFormat="1" applyFont="1" applyFill="1" applyBorder="1" applyAlignment="1">
      <alignment horizontal="center" vertical="center"/>
    </xf>
    <xf numFmtId="1" fontId="7" fillId="3" borderId="29" xfId="0" applyNumberFormat="1" applyFont="1" applyFill="1" applyBorder="1" applyAlignment="1">
      <alignment horizontal="center"/>
    </xf>
    <xf numFmtId="13" fontId="6" fillId="5" borderId="19" xfId="0" applyNumberFormat="1" applyFont="1" applyFill="1" applyBorder="1" applyAlignment="1">
      <alignment horizontal="center" vertical="center"/>
    </xf>
    <xf numFmtId="165" fontId="0" fillId="2" borderId="51" xfId="0" applyNumberFormat="1" applyFill="1" applyBorder="1" applyAlignment="1">
      <alignment horizontal="center"/>
    </xf>
    <xf numFmtId="0" fontId="4" fillId="0" borderId="0" xfId="0" applyFont="1" applyAlignment="1">
      <alignment horizontal="center"/>
    </xf>
    <xf numFmtId="1" fontId="0" fillId="2" borderId="9" xfId="0" applyNumberFormat="1" applyFill="1" applyBorder="1" applyAlignment="1">
      <alignment horizontal="center"/>
    </xf>
    <xf numFmtId="1" fontId="0" fillId="2" borderId="37" xfId="0" applyNumberFormat="1" applyFill="1" applyBorder="1" applyAlignment="1">
      <alignment horizontal="center"/>
    </xf>
    <xf numFmtId="0" fontId="0" fillId="0" borderId="0" xfId="0" applyBorder="1" applyAlignment="1">
      <alignment horizontal="center"/>
    </xf>
    <xf numFmtId="3" fontId="0" fillId="0" borderId="27" xfId="0" applyNumberFormat="1" applyFill="1" applyBorder="1" applyAlignment="1">
      <alignment horizontal="center"/>
    </xf>
    <xf numFmtId="49" fontId="0" fillId="0" borderId="34" xfId="0" applyNumberFormat="1" applyFill="1" applyBorder="1" applyAlignment="1">
      <alignment horizontal="center"/>
    </xf>
    <xf numFmtId="49" fontId="0" fillId="4" borderId="34" xfId="0" applyNumberFormat="1" applyFill="1" applyBorder="1" applyAlignment="1">
      <alignment horizontal="center"/>
    </xf>
    <xf numFmtId="49" fontId="0" fillId="2" borderId="34" xfId="0" applyNumberFormat="1" applyFill="1" applyBorder="1" applyAlignment="1">
      <alignment horizontal="center"/>
    </xf>
    <xf numFmtId="0" fontId="0" fillId="0" borderId="24" xfId="0" applyBorder="1"/>
    <xf numFmtId="0" fontId="0" fillId="0" borderId="52" xfId="0" applyBorder="1"/>
    <xf numFmtId="0" fontId="0" fillId="0" borderId="26" xfId="0" applyBorder="1"/>
    <xf numFmtId="0" fontId="0" fillId="0" borderId="30" xfId="0" applyBorder="1"/>
    <xf numFmtId="49" fontId="0" fillId="0" borderId="35" xfId="0" applyNumberFormat="1" applyBorder="1" applyAlignment="1">
      <alignment horizontal="center"/>
    </xf>
    <xf numFmtId="49" fontId="0" fillId="4" borderId="0" xfId="0" applyNumberFormat="1" applyFill="1" applyBorder="1" applyAlignment="1">
      <alignment horizontal="center"/>
    </xf>
    <xf numFmtId="3" fontId="0" fillId="4" borderId="26" xfId="0" applyNumberFormat="1" applyFill="1" applyBorder="1" applyAlignment="1">
      <alignment horizontal="center"/>
    </xf>
    <xf numFmtId="0" fontId="0" fillId="2" borderId="26" xfId="0" applyFill="1" applyBorder="1" applyAlignment="1">
      <alignment horizontal="right"/>
    </xf>
    <xf numFmtId="0" fontId="6" fillId="3" borderId="10" xfId="0" applyFont="1" applyFill="1" applyBorder="1" applyAlignment="1">
      <alignment horizontal="center"/>
    </xf>
    <xf numFmtId="0" fontId="4" fillId="2" borderId="19" xfId="0" applyFont="1" applyFill="1" applyBorder="1" applyAlignment="1">
      <alignment horizontal="center"/>
    </xf>
    <xf numFmtId="0" fontId="0" fillId="6" borderId="7" xfId="0" applyFill="1" applyBorder="1"/>
    <xf numFmtId="0" fontId="0" fillId="6" borderId="29" xfId="0" applyFill="1" applyBorder="1"/>
    <xf numFmtId="0" fontId="0" fillId="6" borderId="12" xfId="0" applyFill="1" applyBorder="1"/>
    <xf numFmtId="0" fontId="0" fillId="6" borderId="13" xfId="0" applyFill="1" applyBorder="1"/>
    <xf numFmtId="0" fontId="6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0" fontId="0" fillId="2" borderId="5" xfId="0" applyFont="1" applyFill="1" applyBorder="1" applyAlignment="1">
      <alignment horizontal="center"/>
    </xf>
    <xf numFmtId="0" fontId="9" fillId="0" borderId="11" xfId="0" applyFont="1" applyFill="1" applyBorder="1" applyAlignment="1">
      <alignment vertical="center"/>
    </xf>
    <xf numFmtId="0" fontId="0" fillId="0" borderId="14" xfId="0" applyBorder="1" applyAlignment="1">
      <alignment vertical="center"/>
    </xf>
    <xf numFmtId="0" fontId="9" fillId="0" borderId="28" xfId="0" applyFont="1" applyFill="1" applyBorder="1" applyAlignment="1">
      <alignment horizontal="center"/>
    </xf>
    <xf numFmtId="0" fontId="9" fillId="0" borderId="46" xfId="0" applyFont="1" applyFill="1" applyBorder="1" applyAlignment="1">
      <alignment horizontal="center"/>
    </xf>
    <xf numFmtId="0" fontId="9" fillId="0" borderId="49" xfId="0" applyFont="1" applyFill="1" applyBorder="1" applyAlignment="1">
      <alignment horizontal="center"/>
    </xf>
    <xf numFmtId="0" fontId="9" fillId="0" borderId="50" xfId="0" applyFont="1" applyFill="1" applyBorder="1" applyAlignment="1">
      <alignment horizontal="center"/>
    </xf>
    <xf numFmtId="0" fontId="9" fillId="0" borderId="6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9" fillId="0" borderId="3" xfId="0" applyFont="1" applyFill="1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9" fillId="0" borderId="24" xfId="0" applyFont="1" applyFill="1" applyBorder="1" applyAlignment="1">
      <alignment horizontal="center" vertical="center"/>
    </xf>
    <xf numFmtId="0" fontId="9" fillId="0" borderId="25" xfId="0" applyFont="1" applyFill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8" fillId="0" borderId="33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5E0B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57150</xdr:colOff>
      <xdr:row>6</xdr:row>
      <xdr:rowOff>19050</xdr:rowOff>
    </xdr:from>
    <xdr:to>
      <xdr:col>12</xdr:col>
      <xdr:colOff>190500</xdr:colOff>
      <xdr:row>7</xdr:row>
      <xdr:rowOff>171450</xdr:rowOff>
    </xdr:to>
    <xdr:sp macro="" textlink="">
      <xdr:nvSpPr>
        <xdr:cNvPr id="2" name="ZoneTexte 1"/>
        <xdr:cNvSpPr txBox="1"/>
      </xdr:nvSpPr>
      <xdr:spPr>
        <a:xfrm>
          <a:off x="4667250" y="1181100"/>
          <a:ext cx="3943350" cy="342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ici  à partir de 1/21  et jusqu'à l'infini ( en fait 1/80) F est égal à 0</a:t>
          </a:r>
        </a:p>
      </xdr:txBody>
    </xdr:sp>
    <xdr:clientData/>
  </xdr:twoCellAnchor>
  <xdr:twoCellAnchor>
    <xdr:from>
      <xdr:col>7</xdr:col>
      <xdr:colOff>76200</xdr:colOff>
      <xdr:row>12</xdr:row>
      <xdr:rowOff>0</xdr:rowOff>
    </xdr:from>
    <xdr:to>
      <xdr:col>12</xdr:col>
      <xdr:colOff>209550</xdr:colOff>
      <xdr:row>13</xdr:row>
      <xdr:rowOff>152400</xdr:rowOff>
    </xdr:to>
    <xdr:sp macro="" textlink="">
      <xdr:nvSpPr>
        <xdr:cNvPr id="3" name="ZoneTexte 1"/>
        <xdr:cNvSpPr txBox="1"/>
      </xdr:nvSpPr>
      <xdr:spPr>
        <a:xfrm>
          <a:off x="4686300" y="2314575"/>
          <a:ext cx="3943350" cy="342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ici  à partir de 1/16  et jusqu'à l'infini ( en fait 1/1) F est égal à 500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19050</xdr:colOff>
      <xdr:row>21</xdr:row>
      <xdr:rowOff>9525</xdr:rowOff>
    </xdr:from>
    <xdr:to>
      <xdr:col>6</xdr:col>
      <xdr:colOff>647700</xdr:colOff>
      <xdr:row>21</xdr:row>
      <xdr:rowOff>104775</xdr:rowOff>
    </xdr:to>
    <xdr:cxnSp macro="">
      <xdr:nvCxnSpPr>
        <xdr:cNvPr id="5" name="Straight Arrow Connector 4"/>
        <xdr:cNvCxnSpPr/>
      </xdr:nvCxnSpPr>
      <xdr:spPr>
        <a:xfrm flipH="1" flipV="1">
          <a:off x="3743325" y="4114800"/>
          <a:ext cx="1343025" cy="95250"/>
        </a:xfrm>
        <a:prstGeom prst="straightConnector1">
          <a:avLst/>
        </a:prstGeom>
        <a:ln w="381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2:H20"/>
  <sheetViews>
    <sheetView workbookViewId="0">
      <selection activeCell="E8" sqref="E8"/>
    </sheetView>
  </sheetViews>
  <sheetFormatPr defaultColWidth="11.42578125" defaultRowHeight="15"/>
  <cols>
    <col min="1" max="1" width="12" bestFit="1" customWidth="1"/>
    <col min="5" max="5" width="4" customWidth="1"/>
    <col min="6" max="6" width="7.140625" customWidth="1"/>
    <col min="7" max="7" width="8.7109375" bestFit="1" customWidth="1"/>
  </cols>
  <sheetData>
    <row r="2" spans="1:8" ht="16.5" thickBot="1">
      <c r="B2" s="132" t="s">
        <v>0</v>
      </c>
      <c r="G2" s="132" t="s">
        <v>40</v>
      </c>
    </row>
    <row r="3" spans="1:8">
      <c r="A3" s="4" t="s">
        <v>12</v>
      </c>
      <c r="B3" s="7" t="s">
        <v>13</v>
      </c>
      <c r="C3" s="5" t="s">
        <v>1</v>
      </c>
      <c r="D3" s="135"/>
      <c r="E3" s="140"/>
      <c r="F3" s="141" t="s">
        <v>38</v>
      </c>
      <c r="G3" s="34"/>
    </row>
    <row r="4" spans="1:8">
      <c r="A4" s="8">
        <v>1</v>
      </c>
      <c r="B4" s="9">
        <v>5000</v>
      </c>
      <c r="C4" s="10">
        <v>0.03</v>
      </c>
      <c r="D4" s="33"/>
      <c r="E4" s="142"/>
      <c r="F4" s="137" t="s">
        <v>39</v>
      </c>
      <c r="G4" s="136">
        <v>0</v>
      </c>
      <c r="H4" s="33"/>
    </row>
    <row r="5" spans="1:8">
      <c r="A5" s="8">
        <v>5001</v>
      </c>
      <c r="B5" s="9">
        <v>10000</v>
      </c>
      <c r="C5" s="10">
        <v>0.05</v>
      </c>
      <c r="D5" s="33"/>
      <c r="E5" s="142"/>
      <c r="F5" s="137" t="s">
        <v>37</v>
      </c>
      <c r="G5" s="136">
        <v>0</v>
      </c>
      <c r="H5" s="33"/>
    </row>
    <row r="6" spans="1:8">
      <c r="A6" s="8">
        <v>10001</v>
      </c>
      <c r="B6" s="9">
        <v>13000</v>
      </c>
      <c r="C6" s="10">
        <v>7.0000000000000007E-2</v>
      </c>
      <c r="D6" s="33"/>
      <c r="E6" s="142"/>
      <c r="F6" s="137" t="s">
        <v>36</v>
      </c>
      <c r="G6" s="136">
        <v>0</v>
      </c>
      <c r="H6" s="33"/>
    </row>
    <row r="7" spans="1:8">
      <c r="A7" s="8">
        <v>13001</v>
      </c>
      <c r="B7" s="9">
        <v>15000</v>
      </c>
      <c r="C7" s="10">
        <v>0.08</v>
      </c>
      <c r="D7" s="33"/>
      <c r="E7" s="142"/>
      <c r="F7" s="137" t="s">
        <v>34</v>
      </c>
      <c r="G7" s="136">
        <v>0</v>
      </c>
      <c r="H7" s="33"/>
    </row>
    <row r="8" spans="1:8">
      <c r="A8" s="8">
        <v>15001</v>
      </c>
      <c r="B8" s="9">
        <v>20000</v>
      </c>
      <c r="C8" s="10">
        <v>0.09</v>
      </c>
      <c r="D8" s="33"/>
      <c r="E8" s="146">
        <f>VALUE(RIGHT(F8,2))</f>
        <v>21</v>
      </c>
      <c r="F8" s="145" t="s">
        <v>35</v>
      </c>
      <c r="G8" s="35">
        <v>0</v>
      </c>
      <c r="H8" s="6"/>
    </row>
    <row r="9" spans="1:8">
      <c r="A9" s="8">
        <v>20001</v>
      </c>
      <c r="B9" s="9">
        <v>25000</v>
      </c>
      <c r="C9" s="10">
        <v>0.1</v>
      </c>
      <c r="D9" s="33"/>
      <c r="E9" s="147">
        <f>VALUE(RIGHT(F9,2))</f>
        <v>20</v>
      </c>
      <c r="F9" s="139" t="s">
        <v>10</v>
      </c>
      <c r="G9" s="36" t="s">
        <v>15</v>
      </c>
      <c r="H9" s="1"/>
    </row>
    <row r="10" spans="1:8">
      <c r="A10" s="8">
        <v>25001</v>
      </c>
      <c r="B10" s="9">
        <v>30000</v>
      </c>
      <c r="C10" s="10">
        <v>0.11</v>
      </c>
      <c r="D10" s="33"/>
      <c r="E10" s="147">
        <f t="shared" ref="E10:E12" si="0">VALUE(RIGHT(F10,2))</f>
        <v>19</v>
      </c>
      <c r="F10" s="139" t="s">
        <v>7</v>
      </c>
      <c r="G10" s="36" t="s">
        <v>16</v>
      </c>
      <c r="H10" s="1"/>
    </row>
    <row r="11" spans="1:8">
      <c r="A11" s="8">
        <v>30001</v>
      </c>
      <c r="B11" s="9">
        <v>35000</v>
      </c>
      <c r="C11" s="10">
        <v>0.12</v>
      </c>
      <c r="D11" s="33"/>
      <c r="E11" s="147">
        <f t="shared" si="0"/>
        <v>18</v>
      </c>
      <c r="F11" s="139" t="s">
        <v>9</v>
      </c>
      <c r="G11" s="36" t="s">
        <v>17</v>
      </c>
      <c r="H11" s="1"/>
    </row>
    <row r="12" spans="1:8" ht="15.75" thickBot="1">
      <c r="A12" s="11">
        <v>35000</v>
      </c>
      <c r="B12" s="12"/>
      <c r="C12" s="13">
        <v>0.13</v>
      </c>
      <c r="D12" s="33"/>
      <c r="E12" s="147">
        <f t="shared" si="0"/>
        <v>17</v>
      </c>
      <c r="F12" s="139" t="s">
        <v>8</v>
      </c>
      <c r="G12" s="36" t="s">
        <v>18</v>
      </c>
      <c r="H12" s="1"/>
    </row>
    <row r="13" spans="1:8">
      <c r="A13" s="32"/>
      <c r="B13" s="32"/>
      <c r="C13" s="33"/>
      <c r="D13" s="33"/>
      <c r="E13" s="146">
        <f>VALUE(RIGHT(F13,2))</f>
        <v>16</v>
      </c>
      <c r="F13" s="138" t="s">
        <v>14</v>
      </c>
      <c r="G13" s="35" t="s">
        <v>19</v>
      </c>
      <c r="H13" s="1"/>
    </row>
    <row r="14" spans="1:8">
      <c r="E14" s="142"/>
      <c r="F14" s="137" t="s">
        <v>20</v>
      </c>
      <c r="G14" s="136" t="s">
        <v>19</v>
      </c>
      <c r="H14" s="1"/>
    </row>
    <row r="15" spans="1:8">
      <c r="E15" s="142"/>
      <c r="F15" s="137" t="s">
        <v>21</v>
      </c>
      <c r="G15" s="136">
        <v>500</v>
      </c>
      <c r="H15" s="1"/>
    </row>
    <row r="16" spans="1:8">
      <c r="E16" s="142"/>
      <c r="F16" s="137" t="s">
        <v>6</v>
      </c>
      <c r="G16" s="136">
        <v>500</v>
      </c>
      <c r="H16" s="1"/>
    </row>
    <row r="17" spans="5:8">
      <c r="E17" s="142"/>
      <c r="F17" s="137" t="s">
        <v>22</v>
      </c>
      <c r="G17" s="136">
        <v>500</v>
      </c>
      <c r="H17" s="1"/>
    </row>
    <row r="18" spans="5:8">
      <c r="E18" s="142"/>
      <c r="F18" s="137" t="s">
        <v>23</v>
      </c>
      <c r="G18" s="136">
        <v>500</v>
      </c>
      <c r="H18" s="1"/>
    </row>
    <row r="19" spans="5:8">
      <c r="E19" s="142"/>
      <c r="F19" s="137" t="s">
        <v>24</v>
      </c>
      <c r="G19" s="136">
        <v>500</v>
      </c>
      <c r="H19" s="1"/>
    </row>
    <row r="20" spans="5:8" ht="15.75" thickBot="1">
      <c r="E20" s="143"/>
      <c r="F20" s="144" t="s">
        <v>38</v>
      </c>
      <c r="G20" s="37"/>
      <c r="H20" s="1"/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O22"/>
  <sheetViews>
    <sheetView tabSelected="1" workbookViewId="0">
      <selection activeCell="A3" sqref="A3"/>
    </sheetView>
  </sheetViews>
  <sheetFormatPr defaultColWidth="11.42578125" defaultRowHeight="15"/>
  <cols>
    <col min="1" max="1" width="14" customWidth="1"/>
    <col min="2" max="2" width="11.5703125" bestFit="1" customWidth="1"/>
    <col min="3" max="13" width="10.7109375" customWidth="1"/>
    <col min="14" max="14" width="13" bestFit="1" customWidth="1"/>
    <col min="15" max="15" width="10.7109375" customWidth="1"/>
  </cols>
  <sheetData>
    <row r="1" spans="1:15" ht="15.75">
      <c r="A1" s="2"/>
      <c r="B1" s="2"/>
    </row>
    <row r="2" spans="1:15" ht="15" customHeight="1"/>
    <row r="3" spans="1:15" ht="22.5" customHeight="1" thickBot="1">
      <c r="A3" s="171" t="s">
        <v>30</v>
      </c>
      <c r="B3" s="16"/>
      <c r="F3" s="3"/>
      <c r="G3" s="3"/>
    </row>
    <row r="4" spans="1:15" ht="15" customHeight="1">
      <c r="B4" s="163" t="s">
        <v>26</v>
      </c>
      <c r="C4" s="165" t="s">
        <v>27</v>
      </c>
      <c r="D4" s="167" t="s">
        <v>33</v>
      </c>
      <c r="E4" s="168"/>
      <c r="F4" s="169" t="s">
        <v>31</v>
      </c>
      <c r="G4" s="169" t="s">
        <v>32</v>
      </c>
      <c r="H4" s="159" t="s">
        <v>28</v>
      </c>
      <c r="I4" s="160"/>
      <c r="J4" s="161" t="s">
        <v>3</v>
      </c>
      <c r="K4" s="162"/>
      <c r="L4" s="59" t="s">
        <v>0</v>
      </c>
      <c r="M4" s="28"/>
      <c r="N4" s="157" t="s">
        <v>11</v>
      </c>
      <c r="O4" s="29"/>
    </row>
    <row r="5" spans="1:15" ht="15" customHeight="1" thickBot="1">
      <c r="B5" s="164"/>
      <c r="C5" s="166"/>
      <c r="D5" s="46"/>
      <c r="E5" s="47"/>
      <c r="F5" s="170"/>
      <c r="G5" s="170"/>
      <c r="H5" s="15" t="s">
        <v>1</v>
      </c>
      <c r="I5" s="51" t="s">
        <v>2</v>
      </c>
      <c r="J5" s="50" t="s">
        <v>1</v>
      </c>
      <c r="K5" s="57" t="s">
        <v>4</v>
      </c>
      <c r="L5" s="60" t="s">
        <v>5</v>
      </c>
      <c r="M5" s="30"/>
      <c r="N5" s="158"/>
      <c r="O5" s="31"/>
    </row>
    <row r="6" spans="1:15" ht="15" customHeight="1">
      <c r="B6" s="38"/>
      <c r="C6" s="44"/>
      <c r="D6" s="48"/>
      <c r="E6" s="49"/>
      <c r="F6" s="45"/>
      <c r="G6" s="45"/>
      <c r="H6" s="52"/>
      <c r="I6" s="53"/>
      <c r="J6" s="39"/>
      <c r="K6" s="40"/>
      <c r="L6" s="61"/>
      <c r="M6" s="41"/>
      <c r="N6" s="42"/>
      <c r="O6" s="43"/>
    </row>
    <row r="7" spans="1:15" ht="15" customHeight="1">
      <c r="B7" s="38"/>
      <c r="C7" s="44"/>
      <c r="D7" s="48"/>
      <c r="E7" s="49"/>
      <c r="F7" s="45">
        <v>2000</v>
      </c>
      <c r="G7" s="117">
        <v>2</v>
      </c>
      <c r="H7" s="52"/>
      <c r="I7" s="53"/>
      <c r="J7" s="39"/>
      <c r="K7" s="40"/>
      <c r="L7" s="61"/>
      <c r="M7" s="41"/>
      <c r="N7" s="42"/>
      <c r="O7" s="43"/>
    </row>
    <row r="8" spans="1:15" ht="15" customHeight="1">
      <c r="B8" s="38"/>
      <c r="C8" s="44"/>
      <c r="D8" s="48"/>
      <c r="E8" s="49"/>
      <c r="F8" s="45">
        <v>1500</v>
      </c>
      <c r="G8" s="117">
        <v>3</v>
      </c>
      <c r="H8" s="62"/>
      <c r="I8" s="63"/>
      <c r="J8" s="39"/>
      <c r="K8" s="40"/>
      <c r="L8" s="61"/>
      <c r="M8" s="41"/>
      <c r="N8" s="42"/>
      <c r="O8" s="43"/>
    </row>
    <row r="9" spans="1:15" ht="15" customHeight="1">
      <c r="B9" s="64"/>
      <c r="C9" s="65"/>
      <c r="D9" s="66"/>
      <c r="E9" s="67"/>
      <c r="F9" s="45">
        <v>1000</v>
      </c>
      <c r="G9" s="117">
        <v>1</v>
      </c>
      <c r="H9" s="69"/>
      <c r="I9" s="70"/>
      <c r="J9" s="71"/>
      <c r="K9" s="72"/>
      <c r="L9" s="73"/>
      <c r="M9" s="74"/>
      <c r="N9" s="75"/>
      <c r="O9" s="76"/>
    </row>
    <row r="10" spans="1:15" ht="15" customHeight="1">
      <c r="B10" s="64"/>
      <c r="C10" s="65"/>
      <c r="D10" s="66"/>
      <c r="E10" s="67"/>
      <c r="F10" s="45">
        <v>2000</v>
      </c>
      <c r="G10" s="117">
        <v>1</v>
      </c>
      <c r="H10" s="69"/>
      <c r="I10" s="77"/>
      <c r="J10" s="71"/>
      <c r="K10" s="72"/>
      <c r="L10" s="73"/>
      <c r="M10" s="74"/>
      <c r="N10" s="75"/>
      <c r="O10" s="76"/>
    </row>
    <row r="11" spans="1:15" ht="15" customHeight="1">
      <c r="B11" s="64"/>
      <c r="C11" s="65"/>
      <c r="D11" s="66"/>
      <c r="E11" s="67"/>
      <c r="F11" s="68"/>
      <c r="G11" s="118"/>
      <c r="H11" s="105"/>
      <c r="I11" s="77"/>
      <c r="J11" s="106"/>
      <c r="K11" s="107"/>
      <c r="L11" s="65"/>
      <c r="M11" s="108"/>
      <c r="N11" s="75"/>
      <c r="O11" s="76"/>
    </row>
    <row r="12" spans="1:15" ht="15" customHeight="1">
      <c r="B12" s="78"/>
      <c r="C12" s="79"/>
      <c r="D12" s="80"/>
      <c r="E12" s="81"/>
      <c r="F12" s="82"/>
      <c r="G12" s="112"/>
      <c r="H12" s="109"/>
      <c r="I12" s="83"/>
      <c r="J12" s="110"/>
      <c r="K12" s="111"/>
      <c r="L12" s="112"/>
      <c r="M12" s="113"/>
      <c r="N12" s="84"/>
      <c r="O12" s="85"/>
    </row>
    <row r="13" spans="1:15" ht="15" customHeight="1">
      <c r="B13" s="14"/>
      <c r="C13" s="114"/>
      <c r="D13" s="115"/>
      <c r="E13" s="116"/>
      <c r="F13" s="128">
        <f>1/ROUND(($B$18/G13),0)</f>
        <v>2.564102564102564E-2</v>
      </c>
      <c r="G13" s="104">
        <f>SUM(G7:G12)</f>
        <v>7</v>
      </c>
      <c r="H13" s="25">
        <f>I13/SUM(F6:F12)</f>
        <v>0.05</v>
      </c>
      <c r="I13" s="54">
        <f>IF(SUM(F6:F12)="","",SUM(F6:F12)*VLOOKUP(SUM(F6:F12),Base!$A$4:$C$15,3,1))</f>
        <v>325</v>
      </c>
      <c r="J13" s="127">
        <f>$B$18/G13</f>
        <v>39.285714285714285</v>
      </c>
      <c r="K13" s="133">
        <f>IF(ROUND(J13,0)&lt;=Base!$E$13,Base!$G$13,IF(ROUND(J13,0)&gt;=Base!$E$8,Base!$G$8,INDEX(Base!$G$9:$G$12,MATCH(ROUND(J13,0),Base!$E$9:$E$12,0))))</f>
        <v>0</v>
      </c>
      <c r="L13" s="156">
        <f>I13+K13</f>
        <v>325</v>
      </c>
      <c r="M13" s="151"/>
      <c r="N13" s="152"/>
      <c r="O13" s="153"/>
    </row>
    <row r="14" spans="1:15" ht="15" customHeight="1">
      <c r="B14" s="129" t="s">
        <v>25</v>
      </c>
      <c r="C14" s="89"/>
      <c r="D14" s="86"/>
      <c r="E14" s="87"/>
      <c r="F14" s="119">
        <v>1000</v>
      </c>
      <c r="G14" s="120">
        <v>1</v>
      </c>
      <c r="H14" s="22"/>
      <c r="I14" s="23"/>
      <c r="J14" s="123"/>
      <c r="K14" s="27"/>
      <c r="L14" s="88"/>
      <c r="M14" s="150"/>
      <c r="N14" s="93"/>
      <c r="O14" s="94"/>
    </row>
    <row r="15" spans="1:15" ht="15" customHeight="1">
      <c r="B15" s="129" t="s">
        <v>25</v>
      </c>
      <c r="C15" s="89"/>
      <c r="D15" s="90"/>
      <c r="E15" s="91"/>
      <c r="F15" s="119">
        <v>1000</v>
      </c>
      <c r="G15" s="120">
        <v>1</v>
      </c>
      <c r="H15" s="22"/>
      <c r="I15" s="23"/>
      <c r="J15" s="123"/>
      <c r="K15" s="27"/>
      <c r="L15" s="88"/>
      <c r="M15" s="92"/>
      <c r="N15" s="93"/>
      <c r="O15" s="94"/>
    </row>
    <row r="16" spans="1:15" ht="15" customHeight="1">
      <c r="B16" s="129" t="s">
        <v>25</v>
      </c>
      <c r="C16" s="89"/>
      <c r="D16" s="86"/>
      <c r="E16" s="87"/>
      <c r="F16" s="119">
        <v>1000</v>
      </c>
      <c r="G16" s="120">
        <v>1</v>
      </c>
      <c r="H16" s="22"/>
      <c r="I16" s="23"/>
      <c r="J16" s="123"/>
      <c r="K16" s="27"/>
      <c r="L16" s="88"/>
      <c r="M16" s="92"/>
      <c r="N16" s="93"/>
      <c r="O16" s="94"/>
    </row>
    <row r="17" spans="1:15" ht="15" customHeight="1">
      <c r="B17" s="129" t="s">
        <v>25</v>
      </c>
      <c r="C17" s="95"/>
      <c r="D17" s="96"/>
      <c r="E17" s="97"/>
      <c r="F17" s="98"/>
      <c r="G17" s="99"/>
      <c r="H17" s="24"/>
      <c r="I17" s="55"/>
      <c r="J17" s="124"/>
      <c r="K17" s="58"/>
      <c r="L17" s="100"/>
      <c r="M17" s="101"/>
      <c r="N17" s="102"/>
      <c r="O17" s="103"/>
    </row>
    <row r="18" spans="1:15" ht="15" customHeight="1" thickBot="1">
      <c r="A18" s="154" t="s">
        <v>41</v>
      </c>
      <c r="B18" s="148">
        <v>275</v>
      </c>
      <c r="C18" s="26"/>
      <c r="D18" s="121" t="s">
        <v>29</v>
      </c>
      <c r="E18" s="122"/>
      <c r="F18" s="130">
        <f>1/ROUND(J18,0)</f>
        <v>1.4492753623188406E-2</v>
      </c>
      <c r="G18" s="21">
        <f>G13-G14-G15-G16-G17</f>
        <v>4</v>
      </c>
      <c r="H18" s="17">
        <f>I18/(SUM(F6:F12)-SUM(F14:F17))</f>
        <v>0.03</v>
      </c>
      <c r="I18" s="56">
        <f>IF((SUM(F6:F12)-SUM(F14:F17))="","",(SUM(F6:F12)-SUM(F14:F17))*VLOOKUP((SUM(F6:F12)-SUM(F14:F17)),Base!$A$4:$C$18,3,1))</f>
        <v>105</v>
      </c>
      <c r="J18" s="131">
        <f>$B$18/G18</f>
        <v>68.75</v>
      </c>
      <c r="K18" s="134">
        <f>IF(ROUND(J18,0)&lt;=Base!$E$13,Base!$G$13,IF(ROUND(J18,0)&gt;=Base!$E$8,Base!$G$8,INDEX(Base!$G$9:$G$12,MATCH(ROUND(J18,0),Base!$E$9:$E$12,0))))</f>
        <v>0</v>
      </c>
      <c r="L18" s="149">
        <f>I18+K18</f>
        <v>105</v>
      </c>
      <c r="M18" s="18"/>
      <c r="N18" s="19"/>
      <c r="O18" s="20"/>
    </row>
    <row r="20" spans="1:15">
      <c r="A20" s="1"/>
      <c r="F20" s="125"/>
      <c r="H20" s="126"/>
    </row>
    <row r="22" spans="1:15" ht="15.75">
      <c r="H22" s="155" t="s">
        <v>42</v>
      </c>
    </row>
  </sheetData>
  <mergeCells count="8">
    <mergeCell ref="N4:N5"/>
    <mergeCell ref="H4:I4"/>
    <mergeCell ref="J4:K4"/>
    <mergeCell ref="B4:B5"/>
    <mergeCell ref="C4:C5"/>
    <mergeCell ref="D4:E4"/>
    <mergeCell ref="F4:F5"/>
    <mergeCell ref="G4:G5"/>
  </mergeCells>
  <pageMargins left="0" right="0" top="0" bottom="0" header="0.31496062992125984" footer="0.31496062992125984"/>
  <pageSetup paperSize="9" orientation="landscape" horizontalDpi="4294967293" verticalDpi="0" r:id="rId1"/>
  <drawing r:id="rId2"/>
  <legacyDrawing r:id="rId3"/>
  <controls>
    <control shapeId="1025" r:id="rId4" name="ScrollBar1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1</vt:i4>
      </vt:variant>
    </vt:vector>
  </HeadingPairs>
  <TitlesOfParts>
    <vt:vector size="5" baseType="lpstr">
      <vt:lpstr>Base</vt:lpstr>
      <vt:lpstr>Feuil6</vt:lpstr>
      <vt:lpstr>Feuil1</vt:lpstr>
      <vt:lpstr>Feuil5</vt:lpstr>
      <vt:lpstr>Feuil1!Print_Area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</dc:creator>
  <cp:lastModifiedBy>Carim</cp:lastModifiedBy>
  <cp:lastPrinted>2019-05-05T15:16:32Z</cp:lastPrinted>
  <dcterms:created xsi:type="dcterms:W3CDTF">2019-04-25T15:15:37Z</dcterms:created>
  <dcterms:modified xsi:type="dcterms:W3CDTF">2019-05-12T16:28:57Z</dcterms:modified>
</cp:coreProperties>
</file>