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4003B4F9-1CED-4689-B44E-2C9E2EA9F79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ASE DE DONNEES" sheetId="1" r:id="rId1"/>
    <sheet name="NOUVEAUX" sheetId="2" r:id="rId2"/>
  </sheets>
  <externalReferences>
    <externalReference r:id="rId3"/>
  </externalReferences>
  <definedNames>
    <definedName name="ARDISMT">'[1]Liste de choix'!$F$3:$F$8</definedName>
    <definedName name="ARDSMT">'[1]Liste de choix'!$A$3:$B$10</definedName>
    <definedName name="Autres">'[1]Liste de choix'!$A$43:$A$71</definedName>
    <definedName name="COLLECTEURS">'[1]Liste de choix'!$A$75:$A$106</definedName>
    <definedName name="LISTESEHI1">'[1]Liste de choix'!$A$42:$A$71</definedName>
    <definedName name="MATERIAUX">'[1]Liste de choix'!$A$110:$A$115</definedName>
    <definedName name="NATIONALITE">'[1]Liste de choix'!$A$143:$A$152</definedName>
    <definedName name="QTIER1">'[1]Liste de choix'!$A$16:$B$39</definedName>
    <definedName name="REPERES1">'[1]Liste de choix'!$A$43:$B$71</definedName>
    <definedName name="SEXE">'[1]Liste de choix'!$A$132:$A$133</definedName>
    <definedName name="TYPE1">'[1]Liste de choix'!$A$119:$A$121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5" i="1" l="1"/>
  <c r="O15" i="1"/>
  <c r="N15" i="1"/>
  <c r="M15" i="1"/>
  <c r="L15" i="1"/>
  <c r="K15" i="1"/>
  <c r="J15" i="1"/>
  <c r="H15" i="1"/>
  <c r="F15" i="1"/>
  <c r="D15" i="1"/>
  <c r="C15" i="1"/>
  <c r="P14" i="1"/>
  <c r="O14" i="1"/>
  <c r="N14" i="1"/>
  <c r="M14" i="1"/>
  <c r="L14" i="1"/>
  <c r="K14" i="1"/>
  <c r="J14" i="1"/>
  <c r="H14" i="1"/>
  <c r="F14" i="1"/>
  <c r="D14" i="1"/>
  <c r="C14" i="1"/>
  <c r="P10" i="1"/>
  <c r="O10" i="1"/>
  <c r="N10" i="1"/>
  <c r="M10" i="1"/>
  <c r="L10" i="1"/>
  <c r="K10" i="1"/>
  <c r="J10" i="1"/>
  <c r="H10" i="1"/>
  <c r="F10" i="1"/>
  <c r="D10" i="1"/>
  <c r="C10" i="1"/>
  <c r="P7" i="1"/>
  <c r="O7" i="1"/>
  <c r="N7" i="1"/>
  <c r="M7" i="1"/>
  <c r="L7" i="1"/>
  <c r="K7" i="1"/>
  <c r="J7" i="1"/>
  <c r="H7" i="1"/>
  <c r="F7" i="1"/>
  <c r="D7" i="1"/>
  <c r="C7" i="1"/>
  <c r="A16" i="1"/>
  <c r="A15" i="1"/>
  <c r="A14" i="1"/>
  <c r="A13" i="1"/>
  <c r="A12" i="1"/>
  <c r="A11" i="1"/>
  <c r="A10" i="1"/>
  <c r="A9" i="1"/>
  <c r="A8" i="1"/>
  <c r="A6" i="1"/>
  <c r="A5" i="1"/>
  <c r="A7" i="1"/>
  <c r="I16" i="1" l="1"/>
  <c r="G16" i="1"/>
  <c r="E16" i="1"/>
  <c r="I13" i="1"/>
  <c r="G13" i="1"/>
  <c r="E13" i="1"/>
  <c r="I12" i="1"/>
  <c r="G12" i="1"/>
  <c r="E12" i="1"/>
  <c r="I11" i="1"/>
  <c r="G11" i="1"/>
  <c r="E11" i="1"/>
  <c r="I9" i="1"/>
  <c r="G9" i="1"/>
  <c r="E9" i="1"/>
  <c r="I8" i="1"/>
  <c r="G8" i="1"/>
  <c r="E8" i="1"/>
  <c r="I6" i="1"/>
  <c r="G6" i="1"/>
  <c r="E6" i="1"/>
  <c r="I5" i="1"/>
  <c r="G5" i="1"/>
  <c r="E5" i="1"/>
  <c r="B13" i="1" l="1"/>
  <c r="B6" i="1"/>
  <c r="B8" i="1"/>
  <c r="B12" i="1"/>
  <c r="B5" i="1"/>
  <c r="B9" i="1"/>
  <c r="B11" i="1"/>
  <c r="B16" i="1"/>
</calcChain>
</file>

<file path=xl/sharedStrings.xml><?xml version="1.0" encoding="utf-8"?>
<sst xmlns="http://schemas.openxmlformats.org/spreadsheetml/2006/main" count="128" uniqueCount="70">
  <si>
    <t xml:space="preserve"> N° D’ORDRE                  </t>
  </si>
  <si>
    <t>MATRICULE</t>
  </si>
  <si>
    <t>ANNEE</t>
  </si>
  <si>
    <t>ARDISMT</t>
  </si>
  <si>
    <t>QUARTIER</t>
  </si>
  <si>
    <t>REPERE</t>
  </si>
  <si>
    <t>LOCALISATION</t>
  </si>
  <si>
    <t>TYPE PM/PP</t>
  </si>
  <si>
    <t>NOM</t>
  </si>
  <si>
    <t>PRENOMS</t>
  </si>
  <si>
    <t>SEXE</t>
  </si>
  <si>
    <t>TELEPH</t>
  </si>
  <si>
    <t>PREST-ACTIV 1</t>
  </si>
  <si>
    <t>ARDISMT_1e</t>
  </si>
  <si>
    <t>ADOUKOFFIKRO</t>
  </si>
  <si>
    <t>Autres</t>
  </si>
  <si>
    <t>ECOLE PASTORALE</t>
  </si>
  <si>
    <t>PP</t>
  </si>
  <si>
    <t>BONGA</t>
  </si>
  <si>
    <t>NAMON ADELAIDE</t>
  </si>
  <si>
    <t>F</t>
  </si>
  <si>
    <t>COIFFURE</t>
  </si>
  <si>
    <t>AGNIKRO_RESIDENTIEL</t>
  </si>
  <si>
    <t>GARE DE NIABLE</t>
  </si>
  <si>
    <t>DAH</t>
  </si>
  <si>
    <t>KALANKARE</t>
  </si>
  <si>
    <t>M</t>
  </si>
  <si>
    <t>AGNIKRO</t>
  </si>
  <si>
    <t>ADOHOU</t>
  </si>
  <si>
    <t>SAHOULA</t>
  </si>
  <si>
    <t>VENTE DE CHAUSSURES</t>
  </si>
  <si>
    <t>COMMERCE</t>
  </si>
  <si>
    <t>Face Station Total</t>
  </si>
  <si>
    <t>ATTA</t>
  </si>
  <si>
    <t>ABOKON</t>
  </si>
  <si>
    <t>08 14 48 68</t>
  </si>
  <si>
    <t>DIVERS</t>
  </si>
  <si>
    <t>OUATTARA</t>
  </si>
  <si>
    <t>FATOUMAN</t>
  </si>
  <si>
    <t>05 80 12 34</t>
  </si>
  <si>
    <t>HAMISSOU</t>
  </si>
  <si>
    <t>GADO</t>
  </si>
  <si>
    <t>02 68 56 44</t>
  </si>
  <si>
    <t>QUINCAILLERIE</t>
  </si>
  <si>
    <t>AGNIKRO_EXTENSION</t>
  </si>
  <si>
    <t>NOUVEAU QUARTIER</t>
  </si>
  <si>
    <t>KOULOU</t>
  </si>
  <si>
    <t>JEANNETTE</t>
  </si>
  <si>
    <t>TRESSE</t>
  </si>
  <si>
    <t>ARDISMT_2è</t>
  </si>
  <si>
    <t>COUTURE</t>
  </si>
  <si>
    <t>DIOULAKRO_2</t>
  </si>
  <si>
    <t>GRANDE VOIE</t>
  </si>
  <si>
    <t>TANOH</t>
  </si>
  <si>
    <t>KOBENAN</t>
  </si>
  <si>
    <t>PLATE FORME</t>
  </si>
  <si>
    <t>ZERBO 1</t>
  </si>
  <si>
    <t>SEYDOU</t>
  </si>
  <si>
    <t>05 52 04 90</t>
  </si>
  <si>
    <t>VENTE DE CORDE</t>
  </si>
  <si>
    <t>Nouvelle Voie</t>
  </si>
  <si>
    <t>KOUASSI</t>
  </si>
  <si>
    <t>PLAH MARIE</t>
  </si>
  <si>
    <t>55 17 60 80</t>
  </si>
  <si>
    <t>ARDISMT_3è</t>
  </si>
  <si>
    <t>CAFETOU</t>
  </si>
  <si>
    <t>CARREFOUR</t>
  </si>
  <si>
    <t>OUEDRAOGO</t>
  </si>
  <si>
    <t>SALIMATA</t>
  </si>
  <si>
    <t>42 32 90 14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</si>
</sst>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FFFF00"/>
      <name val="Calibri"/>
      <family val="2"/>
    </font>
    <font>
      <u/>
      <sz val="8"/>
      <color theme="1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sz val="10"/>
      <color indexed="8"/>
      <name val="MS Sans Serif"/>
      <family val="2"/>
    </font>
    <font>
      <u/>
      <sz val="11"/>
      <name val="Calibri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29">
    <xf numFmtId="0" fontId="0" fillId="0" borderId="0" xfId="0"/>
    <xf numFmtId="0" fontId="8" fillId="0" borderId="1" xfId="0" applyFont="1" applyFill="1" applyBorder="1" applyAlignment="1" applyProtection="1">
      <alignment horizontal="left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Fill="1"/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5" fillId="0" borderId="1" xfId="2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2" applyFont="1" applyFill="1" applyBorder="1" applyAlignment="1" applyProtection="1">
      <alignment horizontal="center" vertical="center"/>
      <protection hidden="1"/>
    </xf>
    <xf numFmtId="0" fontId="5" fillId="0" borderId="1" xfId="2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65" fontId="1" fillId="0" borderId="1" xfId="1" applyNumberFormat="1" applyFont="1" applyFill="1" applyBorder="1" applyAlignment="1" applyProtection="1">
      <alignment horizontal="center"/>
      <protection hidden="1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0" xfId="0" applyFont="1" applyFill="1" applyProtection="1">
      <protection hidden="1"/>
    </xf>
    <xf numFmtId="165" fontId="1" fillId="0" borderId="1" xfId="1" applyNumberFormat="1" applyFont="1" applyFill="1" applyBorder="1" applyAlignment="1" applyProtection="1">
      <alignment horizontal="center" vertical="center"/>
      <protection hidden="1"/>
    </xf>
    <xf numFmtId="0" fontId="0" fillId="0" borderId="2" xfId="0" applyFill="1" applyBorder="1" applyAlignment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  <protection hidden="1"/>
    </xf>
    <xf numFmtId="0" fontId="7" fillId="0" borderId="1" xfId="2" applyFont="1" applyFill="1" applyBorder="1" applyAlignment="1" applyProtection="1">
      <alignment horizontal="center" vertical="center" wrapText="1"/>
      <protection hidden="1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  <protection hidden="1"/>
    </xf>
    <xf numFmtId="0" fontId="8" fillId="2" borderId="3" xfId="0" applyFont="1" applyFill="1" applyBorder="1" applyAlignment="1" applyProtection="1">
      <alignment horizontal="left" vertical="center"/>
      <protection locked="0"/>
    </xf>
  </cellXfs>
  <cellStyles count="4">
    <cellStyle name="Comma" xfId="1" builtinId="3"/>
    <cellStyle name="Hyperlink" xfId="2" builtinId="8"/>
    <cellStyle name="Normal" xfId="0" builtinId="0"/>
    <cellStyle name="Normal 2" xfId="3" xr:uid="{00000000-0005-0000-0000-000003000000}"/>
  </cellStyles>
  <dxfs count="26"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235322</xdr:colOff>
      <xdr:row>19</xdr:row>
      <xdr:rowOff>56029</xdr:rowOff>
    </xdr:from>
    <xdr:to>
      <xdr:col>6</xdr:col>
      <xdr:colOff>168087</xdr:colOff>
      <xdr:row>25</xdr:row>
      <xdr:rowOff>156883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40440" y="4067735"/>
          <a:ext cx="4078941" cy="12438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- Lignes (</a:t>
          </a:r>
          <a:r>
            <a:rPr lang="fr-FR" sz="1400" b="1">
              <a:solidFill>
                <a:srgbClr val="00B0F0"/>
              </a:solidFill>
            </a:rPr>
            <a:t>7-10-14-15</a:t>
          </a:r>
          <a:r>
            <a:rPr lang="fr-FR" sz="1400">
              <a:solidFill>
                <a:srgbClr val="FF0000"/>
              </a:solidFill>
            </a:rPr>
            <a:t>) à comblées par les nouveaux enregistrements</a:t>
          </a:r>
          <a:r>
            <a:rPr lang="fr-FR" sz="1400" baseline="0">
              <a:solidFill>
                <a:srgbClr val="FF0000"/>
              </a:solidFill>
            </a:rPr>
            <a:t> de l'onglet "NOUVEAU" </a:t>
          </a:r>
        </a:p>
        <a:p>
          <a:endParaRPr lang="fr-FR" sz="1400" baseline="0">
            <a:solidFill>
              <a:srgbClr val="FF0000"/>
            </a:solidFill>
          </a:endParaRPr>
        </a:p>
        <a:p>
          <a:r>
            <a:rPr lang="fr-FR" sz="1400" baseline="0">
              <a:solidFill>
                <a:srgbClr val="FF0000"/>
              </a:solidFill>
            </a:rPr>
            <a:t>-En respectant exactement les cellules(</a:t>
          </a:r>
          <a:r>
            <a:rPr lang="fr-FR" sz="1400" b="1" baseline="0">
              <a:solidFill>
                <a:schemeClr val="bg1">
                  <a:lumMod val="50000"/>
                </a:schemeClr>
              </a:solidFill>
            </a:rPr>
            <a:t>en gris</a:t>
          </a:r>
          <a:r>
            <a:rPr lang="fr-FR" sz="1400" baseline="0">
              <a:solidFill>
                <a:srgbClr val="FF0000"/>
              </a:solidFill>
            </a:rPr>
            <a:t>) concernées par les données à renseigner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246529</xdr:colOff>
      <xdr:row>6</xdr:row>
      <xdr:rowOff>67235</xdr:rowOff>
    </xdr:from>
    <xdr:to>
      <xdr:col>1</xdr:col>
      <xdr:colOff>470647</xdr:colOff>
      <xdr:row>21</xdr:row>
      <xdr:rowOff>11207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246529" y="1490382"/>
          <a:ext cx="829236" cy="29135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280147</xdr:colOff>
      <xdr:row>9</xdr:row>
      <xdr:rowOff>56029</xdr:rowOff>
    </xdr:from>
    <xdr:to>
      <xdr:col>1</xdr:col>
      <xdr:colOff>459441</xdr:colOff>
      <xdr:row>21</xdr:row>
      <xdr:rowOff>33619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 flipV="1">
          <a:off x="280147" y="2084294"/>
          <a:ext cx="784412" cy="23420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212913</xdr:colOff>
      <xdr:row>13</xdr:row>
      <xdr:rowOff>78444</xdr:rowOff>
    </xdr:from>
    <xdr:to>
      <xdr:col>1</xdr:col>
      <xdr:colOff>459441</xdr:colOff>
      <xdr:row>21</xdr:row>
      <xdr:rowOff>44823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 flipV="1">
          <a:off x="212913" y="2913532"/>
          <a:ext cx="851646" cy="152399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201707</xdr:colOff>
      <xdr:row>14</xdr:row>
      <xdr:rowOff>78444</xdr:rowOff>
    </xdr:from>
    <xdr:to>
      <xdr:col>1</xdr:col>
      <xdr:colOff>392206</xdr:colOff>
      <xdr:row>20</xdr:row>
      <xdr:rowOff>179294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 flipV="1">
          <a:off x="201707" y="3115238"/>
          <a:ext cx="795617" cy="12662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283882</xdr:colOff>
      <xdr:row>6</xdr:row>
      <xdr:rowOff>67235</xdr:rowOff>
    </xdr:from>
    <xdr:to>
      <xdr:col>5</xdr:col>
      <xdr:colOff>1348441</xdr:colOff>
      <xdr:row>23</xdr:row>
      <xdr:rowOff>134472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H="1" flipV="1">
          <a:off x="1807882" y="1546411"/>
          <a:ext cx="2894853" cy="3316943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515472</xdr:colOff>
      <xdr:row>6</xdr:row>
      <xdr:rowOff>44824</xdr:rowOff>
    </xdr:from>
    <xdr:to>
      <xdr:col>5</xdr:col>
      <xdr:colOff>1389530</xdr:colOff>
      <xdr:row>23</xdr:row>
      <xdr:rowOff>112059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 flipH="1" flipV="1">
          <a:off x="2465296" y="1467971"/>
          <a:ext cx="2140322" cy="3417794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230844</xdr:colOff>
      <xdr:row>6</xdr:row>
      <xdr:rowOff>51548</xdr:rowOff>
    </xdr:from>
    <xdr:to>
      <xdr:col>5</xdr:col>
      <xdr:colOff>1389530</xdr:colOff>
      <xdr:row>23</xdr:row>
      <xdr:rowOff>112059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flipH="1" flipV="1">
          <a:off x="3446932" y="1474695"/>
          <a:ext cx="1158686" cy="341107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1389530</xdr:colOff>
      <xdr:row>6</xdr:row>
      <xdr:rowOff>112059</xdr:rowOff>
    </xdr:from>
    <xdr:to>
      <xdr:col>7</xdr:col>
      <xdr:colOff>526676</xdr:colOff>
      <xdr:row>23</xdr:row>
      <xdr:rowOff>123266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flipV="1">
          <a:off x="4605618" y="1535206"/>
          <a:ext cx="874058" cy="336176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1400736</xdr:colOff>
      <xdr:row>6</xdr:row>
      <xdr:rowOff>109818</xdr:rowOff>
    </xdr:from>
    <xdr:to>
      <xdr:col>9</xdr:col>
      <xdr:colOff>277908</xdr:colOff>
      <xdr:row>23</xdr:row>
      <xdr:rowOff>145676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V="1">
          <a:off x="4616824" y="1532965"/>
          <a:ext cx="1824319" cy="3386417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1467971</xdr:colOff>
      <xdr:row>6</xdr:row>
      <xdr:rowOff>112059</xdr:rowOff>
    </xdr:from>
    <xdr:to>
      <xdr:col>15</xdr:col>
      <xdr:colOff>403411</xdr:colOff>
      <xdr:row>23</xdr:row>
      <xdr:rowOff>123265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 flipV="1">
          <a:off x="4684059" y="1535206"/>
          <a:ext cx="8337176" cy="336176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1344706</xdr:colOff>
      <xdr:row>6</xdr:row>
      <xdr:rowOff>67236</xdr:rowOff>
    </xdr:from>
    <xdr:to>
      <xdr:col>14</xdr:col>
      <xdr:colOff>336178</xdr:colOff>
      <xdr:row>23</xdr:row>
      <xdr:rowOff>156882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 flipV="1">
          <a:off x="4560794" y="1490383"/>
          <a:ext cx="7631208" cy="344020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1400736</xdr:colOff>
      <xdr:row>6</xdr:row>
      <xdr:rowOff>73959</xdr:rowOff>
    </xdr:from>
    <xdr:to>
      <xdr:col>13</xdr:col>
      <xdr:colOff>230843</xdr:colOff>
      <xdr:row>23</xdr:row>
      <xdr:rowOff>145676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 flipV="1">
          <a:off x="4616824" y="1497106"/>
          <a:ext cx="6707843" cy="342227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1445559</xdr:colOff>
      <xdr:row>6</xdr:row>
      <xdr:rowOff>136713</xdr:rowOff>
    </xdr:from>
    <xdr:to>
      <xdr:col>12</xdr:col>
      <xdr:colOff>416861</xdr:colOff>
      <xdr:row>23</xdr:row>
      <xdr:rowOff>134470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V="1">
          <a:off x="4661647" y="1559860"/>
          <a:ext cx="5011273" cy="334831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1434353</xdr:colOff>
      <xdr:row>6</xdr:row>
      <xdr:rowOff>98613</xdr:rowOff>
    </xdr:from>
    <xdr:to>
      <xdr:col>11</xdr:col>
      <xdr:colOff>300320</xdr:colOff>
      <xdr:row>23</xdr:row>
      <xdr:rowOff>156882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 flipV="1">
          <a:off x="4650441" y="1521760"/>
          <a:ext cx="3695703" cy="3408828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1400736</xdr:colOff>
      <xdr:row>6</xdr:row>
      <xdr:rowOff>127748</xdr:rowOff>
    </xdr:from>
    <xdr:to>
      <xdr:col>10</xdr:col>
      <xdr:colOff>228602</xdr:colOff>
      <xdr:row>23</xdr:row>
      <xdr:rowOff>112059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 flipV="1">
          <a:off x="4616824" y="1550895"/>
          <a:ext cx="3074896" cy="333487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10</xdr:row>
      <xdr:rowOff>19049</xdr:rowOff>
    </xdr:from>
    <xdr:to>
      <xdr:col>6</xdr:col>
      <xdr:colOff>600075</xdr:colOff>
      <xdr:row>23</xdr:row>
      <xdr:rowOff>142874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52500" y="2209799"/>
          <a:ext cx="4505325" cy="2600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- Renseigner</a:t>
          </a:r>
          <a:r>
            <a:rPr lang="fr-FR" sz="1400" baseline="0">
              <a:solidFill>
                <a:srgbClr val="FF0000"/>
              </a:solidFill>
            </a:rPr>
            <a:t> le numero (</a:t>
          </a:r>
          <a:r>
            <a:rPr lang="fr-FR" sz="1400" b="1" baseline="0">
              <a:solidFill>
                <a:srgbClr val="0070C0"/>
              </a:solidFill>
            </a:rPr>
            <a:t>7-10-14</a:t>
          </a:r>
          <a:r>
            <a:rPr lang="fr-FR" sz="1400" baseline="0">
              <a:solidFill>
                <a:srgbClr val="FF0000"/>
              </a:solidFill>
            </a:rPr>
            <a:t>) de la l</a:t>
          </a:r>
          <a:r>
            <a:rPr lang="fr-FR" sz="1400">
              <a:solidFill>
                <a:srgbClr val="FF0000"/>
              </a:solidFill>
            </a:rPr>
            <a:t>igne à comblée dans</a:t>
          </a:r>
          <a:r>
            <a:rPr lang="fr-FR" sz="1400" baseline="0">
              <a:solidFill>
                <a:srgbClr val="FF0000"/>
              </a:solidFill>
            </a:rPr>
            <a:t> la base de donnée</a:t>
          </a:r>
          <a:r>
            <a:rPr lang="fr-FR" sz="1400">
              <a:solidFill>
                <a:srgbClr val="FF0000"/>
              </a:solidFill>
            </a:rPr>
            <a:t> par le nouvel enregistrement dont</a:t>
          </a:r>
          <a:r>
            <a:rPr lang="fr-FR" sz="1400" baseline="0">
              <a:solidFill>
                <a:srgbClr val="FF0000"/>
              </a:solidFill>
            </a:rPr>
            <a:t> les données</a:t>
          </a:r>
          <a:r>
            <a:rPr lang="fr-FR" sz="1400">
              <a:solidFill>
                <a:srgbClr val="FF0000"/>
              </a:solidFill>
            </a:rPr>
            <a:t> seront transferées exactement</a:t>
          </a:r>
          <a:r>
            <a:rPr lang="fr-FR" sz="1400" baseline="0">
              <a:solidFill>
                <a:srgbClr val="FF0000"/>
              </a:solidFill>
            </a:rPr>
            <a:t> à la ligne indiquée dans la cellule N' d'ordre et précisement dans les cellules en gris dans la base de donnée</a:t>
          </a:r>
        </a:p>
        <a:p>
          <a:endParaRPr lang="fr-FR" sz="1400" baseline="0">
            <a:solidFill>
              <a:srgbClr val="FF0000"/>
            </a:solidFill>
          </a:endParaRPr>
        </a:p>
        <a:p>
          <a:r>
            <a:rPr lang="fr-FR" sz="1400" baseline="0">
              <a:solidFill>
                <a:srgbClr val="FF0000"/>
              </a:solidFill>
            </a:rPr>
            <a:t>-En double cliquant sur le numero de la ligne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7-10-14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fr-FR" sz="1400" baseline="0">
              <a:solidFill>
                <a:srgbClr val="FF0000"/>
              </a:solidFill>
            </a:rPr>
            <a:t>, proceder automatiquement au transfert des données comme sus indiqué. En respectant exactement les cellules concernées par les données à renseigner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552450</xdr:colOff>
      <xdr:row>3</xdr:row>
      <xdr:rowOff>323850</xdr:rowOff>
    </xdr:from>
    <xdr:to>
      <xdr:col>1</xdr:col>
      <xdr:colOff>314326</xdr:colOff>
      <xdr:row>10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 flipV="1">
          <a:off x="552450" y="895350"/>
          <a:ext cx="523876" cy="1466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381002</xdr:colOff>
      <xdr:row>6</xdr:row>
      <xdr:rowOff>161926</xdr:rowOff>
    </xdr:from>
    <xdr:to>
      <xdr:col>1</xdr:col>
      <xdr:colOff>314325</xdr:colOff>
      <xdr:row>17</xdr:row>
      <xdr:rowOff>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 flipV="1">
          <a:off x="381002" y="1581151"/>
          <a:ext cx="695323" cy="19430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CTEUR\Desktop\SYGEC%20ABENGOUROU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 de Données"/>
      <sheetName val="Base de Données Mché"/>
      <sheetName val="Base de Données STAT"/>
      <sheetName val="CONTRIB PAR COL"/>
      <sheetName val="CONTRIB MCHE"/>
      <sheetName val="CONTRIB TRANS"/>
      <sheetName val="CARTE TF"/>
      <sheetName val="CARTE Mché"/>
      <sheetName val="CARTE STAT"/>
      <sheetName val="STAT-COL1"/>
      <sheetName val="STAT-COL2"/>
      <sheetName val="STAT-COL3"/>
      <sheetName val="STAT-COL4"/>
      <sheetName val="Liste de choix"/>
      <sheetName val="LIENS"/>
      <sheetName val="SYSTEME IMMA"/>
      <sheetName val="SYSTEME IMMA (2)"/>
      <sheetName val="NVO CONTRIB"/>
      <sheetName val="FOND-A5"/>
      <sheetName val="CALENDRIER Com"/>
      <sheetName val="CALENDRIER Tra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3">
          <cell r="A3" t="str">
            <v>ARDISMT_1e</v>
          </cell>
          <cell r="B3" t="str">
            <v>1A</v>
          </cell>
          <cell r="F3" t="str">
            <v>ARDISMT_1e</v>
          </cell>
        </row>
        <row r="4">
          <cell r="A4" t="str">
            <v>ARDISMT_2è</v>
          </cell>
          <cell r="B4" t="str">
            <v>2A</v>
          </cell>
          <cell r="F4" t="str">
            <v>ARDISMT_2è</v>
          </cell>
        </row>
        <row r="5">
          <cell r="A5" t="str">
            <v>ARDISMT_3è</v>
          </cell>
          <cell r="B5" t="str">
            <v>3A</v>
          </cell>
          <cell r="F5" t="str">
            <v>ARDISMT_3è</v>
          </cell>
        </row>
        <row r="6">
          <cell r="A6" t="str">
            <v>ARDISMT_4è</v>
          </cell>
          <cell r="B6" t="str">
            <v>4A</v>
          </cell>
          <cell r="F6" t="str">
            <v>ARDISMT_4è</v>
          </cell>
        </row>
        <row r="7">
          <cell r="A7" t="str">
            <v>ARDISMT_5è</v>
          </cell>
          <cell r="B7" t="str">
            <v>5A</v>
          </cell>
          <cell r="F7" t="str">
            <v>ARDISMT_5è</v>
          </cell>
        </row>
        <row r="8">
          <cell r="A8" t="str">
            <v>AUTRES</v>
          </cell>
          <cell r="F8" t="str">
            <v>GROUPE</v>
          </cell>
        </row>
        <row r="9">
          <cell r="A9" t="str">
            <v>CAMION</v>
          </cell>
        </row>
        <row r="10">
          <cell r="A10" t="str">
            <v>TAXI</v>
          </cell>
        </row>
        <row r="16">
          <cell r="A16" t="str">
            <v>ADAOU</v>
          </cell>
          <cell r="B16" t="str">
            <v>21</v>
          </cell>
        </row>
        <row r="17">
          <cell r="A17" t="str">
            <v>ADONIKRO</v>
          </cell>
          <cell r="B17" t="str">
            <v>24</v>
          </cell>
        </row>
        <row r="18">
          <cell r="A18" t="str">
            <v>ADOUKOFFIKRO</v>
          </cell>
          <cell r="B18" t="str">
            <v>23</v>
          </cell>
        </row>
        <row r="19">
          <cell r="A19" t="str">
            <v>AGNIKRO</v>
          </cell>
          <cell r="B19" t="str">
            <v>02</v>
          </cell>
        </row>
        <row r="20">
          <cell r="A20" t="str">
            <v>AGNIKRO_EXTENSION</v>
          </cell>
          <cell r="B20" t="str">
            <v>06</v>
          </cell>
        </row>
        <row r="21">
          <cell r="A21" t="str">
            <v>AGNIKRO_RESIDENTIEL</v>
          </cell>
          <cell r="B21" t="str">
            <v>05</v>
          </cell>
        </row>
        <row r="22">
          <cell r="A22" t="str">
            <v>AKOIKRO</v>
          </cell>
          <cell r="B22" t="str">
            <v>22</v>
          </cell>
        </row>
        <row r="23">
          <cell r="A23" t="str">
            <v>BAOULEKRO</v>
          </cell>
          <cell r="B23" t="str">
            <v>08</v>
          </cell>
        </row>
        <row r="24">
          <cell r="A24" t="str">
            <v>BONZOU_1er</v>
          </cell>
          <cell r="B24" t="str">
            <v>19</v>
          </cell>
        </row>
        <row r="25">
          <cell r="A25" t="str">
            <v>CAFETOU</v>
          </cell>
          <cell r="B25" t="str">
            <v>14</v>
          </cell>
        </row>
        <row r="26">
          <cell r="A26" t="str">
            <v>CAFETOU_EXTENSION</v>
          </cell>
          <cell r="B26" t="str">
            <v>15</v>
          </cell>
        </row>
        <row r="27">
          <cell r="A27" t="str">
            <v>COMIKRO</v>
          </cell>
          <cell r="B27" t="str">
            <v>04</v>
          </cell>
        </row>
        <row r="28">
          <cell r="A28" t="str">
            <v>COMMERCE</v>
          </cell>
          <cell r="B28" t="str">
            <v>01</v>
          </cell>
        </row>
        <row r="29">
          <cell r="A29" t="str">
            <v>DIOULAKRO_1</v>
          </cell>
          <cell r="B29" t="str">
            <v>12</v>
          </cell>
        </row>
        <row r="30">
          <cell r="A30" t="str">
            <v>DIOULAKRO_2</v>
          </cell>
          <cell r="B30" t="str">
            <v>07</v>
          </cell>
        </row>
        <row r="31">
          <cell r="A31" t="str">
            <v>DIOULAKRO_3</v>
          </cell>
          <cell r="B31" t="str">
            <v>09</v>
          </cell>
        </row>
        <row r="32">
          <cell r="A32" t="str">
            <v>DIOULAKRO_4</v>
          </cell>
          <cell r="B32" t="str">
            <v>13</v>
          </cell>
        </row>
        <row r="33">
          <cell r="A33" t="str">
            <v>DIOULAKRO_SUD</v>
          </cell>
          <cell r="B33" t="str">
            <v>10</v>
          </cell>
        </row>
        <row r="34">
          <cell r="A34" t="str">
            <v>INDENIE_2000</v>
          </cell>
          <cell r="B34" t="str">
            <v>18</v>
          </cell>
        </row>
        <row r="35">
          <cell r="A35" t="str">
            <v>LOBIKRO</v>
          </cell>
          <cell r="B35" t="str">
            <v>20</v>
          </cell>
        </row>
        <row r="36">
          <cell r="A36" t="str">
            <v>MOSSIKRO</v>
          </cell>
          <cell r="B36" t="str">
            <v>03</v>
          </cell>
        </row>
        <row r="37">
          <cell r="A37" t="str">
            <v>PLATEAU</v>
          </cell>
          <cell r="B37" t="str">
            <v>16</v>
          </cell>
        </row>
        <row r="38">
          <cell r="A38" t="str">
            <v>RESIDENTIEL</v>
          </cell>
          <cell r="B38" t="str">
            <v>17</v>
          </cell>
        </row>
        <row r="39">
          <cell r="A39" t="str">
            <v>SOUNGALOBOUGOU</v>
          </cell>
          <cell r="B39" t="str">
            <v>11</v>
          </cell>
        </row>
        <row r="42">
          <cell r="A42" t="str">
            <v>REPERES</v>
          </cell>
        </row>
        <row r="43">
          <cell r="A43" t="str">
            <v>1er ARD</v>
          </cell>
          <cell r="B43" t="str">
            <v>K</v>
          </cell>
        </row>
        <row r="44">
          <cell r="A44" t="str">
            <v>2e ARD</v>
          </cell>
          <cell r="B44" t="str">
            <v>K</v>
          </cell>
        </row>
        <row r="45">
          <cell r="A45" t="str">
            <v>3e ARD</v>
          </cell>
          <cell r="B45" t="str">
            <v>K</v>
          </cell>
        </row>
        <row r="46">
          <cell r="A46" t="str">
            <v>4e ARD</v>
          </cell>
          <cell r="B46" t="str">
            <v>K</v>
          </cell>
        </row>
        <row r="47">
          <cell r="A47" t="str">
            <v>5e ARD</v>
          </cell>
          <cell r="B47" t="str">
            <v>K</v>
          </cell>
        </row>
        <row r="48">
          <cell r="A48" t="str">
            <v>6e ARD</v>
          </cell>
          <cell r="B48" t="str">
            <v>K</v>
          </cell>
        </row>
        <row r="49">
          <cell r="A49" t="str">
            <v>Abattoire</v>
          </cell>
          <cell r="B49" t="str">
            <v>E</v>
          </cell>
        </row>
        <row r="50">
          <cell r="A50" t="str">
            <v>Ambulant</v>
          </cell>
          <cell r="B50" t="str">
            <v>B</v>
          </cell>
        </row>
        <row r="51">
          <cell r="A51" t="str">
            <v>Autres</v>
          </cell>
          <cell r="B51" t="str">
            <v>A</v>
          </cell>
        </row>
        <row r="52">
          <cell r="A52" t="str">
            <v>Centre Artisanal</v>
          </cell>
          <cell r="B52" t="str">
            <v>L</v>
          </cell>
        </row>
        <row r="53">
          <cell r="A53" t="str">
            <v>Centre Commercial</v>
          </cell>
          <cell r="B53" t="str">
            <v>R</v>
          </cell>
        </row>
        <row r="54">
          <cell r="A54" t="str">
            <v>Château</v>
          </cell>
          <cell r="B54" t="str">
            <v>H</v>
          </cell>
        </row>
        <row r="55">
          <cell r="A55" t="str">
            <v>Etat Civil</v>
          </cell>
          <cell r="B55" t="str">
            <v>V</v>
          </cell>
        </row>
        <row r="56">
          <cell r="A56" t="str">
            <v>Gare Niablé</v>
          </cell>
          <cell r="B56" t="str">
            <v>N</v>
          </cell>
        </row>
        <row r="57">
          <cell r="A57" t="str">
            <v>HKB</v>
          </cell>
          <cell r="B57" t="str">
            <v>B</v>
          </cell>
        </row>
        <row r="58">
          <cell r="A58" t="str">
            <v>Marché</v>
          </cell>
          <cell r="B58" t="str">
            <v>M</v>
          </cell>
        </row>
        <row r="59">
          <cell r="A59" t="str">
            <v>Marché Adaou</v>
          </cell>
          <cell r="B59" t="str">
            <v>M</v>
          </cell>
        </row>
        <row r="60">
          <cell r="A60" t="str">
            <v>Marché Cafétou</v>
          </cell>
          <cell r="B60" t="str">
            <v>M</v>
          </cell>
        </row>
        <row r="61">
          <cell r="A61" t="str">
            <v>Marché Central</v>
          </cell>
          <cell r="B61" t="str">
            <v>M</v>
          </cell>
        </row>
        <row r="62">
          <cell r="A62" t="str">
            <v>Marché de Gros</v>
          </cell>
          <cell r="B62" t="str">
            <v>G</v>
          </cell>
        </row>
        <row r="63">
          <cell r="A63" t="str">
            <v>Marché Lobikro</v>
          </cell>
          <cell r="B63" t="str">
            <v>M</v>
          </cell>
        </row>
        <row r="64">
          <cell r="A64" t="str">
            <v>Marché Relais</v>
          </cell>
          <cell r="B64" t="str">
            <v>M</v>
          </cell>
        </row>
        <row r="65">
          <cell r="A65" t="str">
            <v>Pêcheur</v>
          </cell>
          <cell r="B65" t="str">
            <v>P</v>
          </cell>
        </row>
        <row r="66">
          <cell r="A66" t="str">
            <v>Photographe</v>
          </cell>
          <cell r="B66" t="str">
            <v>H</v>
          </cell>
        </row>
        <row r="67">
          <cell r="A67" t="str">
            <v>Relais</v>
          </cell>
          <cell r="B67" t="str">
            <v>S</v>
          </cell>
        </row>
        <row r="68">
          <cell r="A68" t="str">
            <v>Rue Princesse</v>
          </cell>
          <cell r="B68" t="str">
            <v>R</v>
          </cell>
        </row>
        <row r="69">
          <cell r="A69" t="str">
            <v>Soungalobougou</v>
          </cell>
          <cell r="B69" t="str">
            <v>U</v>
          </cell>
        </row>
        <row r="70">
          <cell r="A70" t="str">
            <v>Tickets</v>
          </cell>
          <cell r="B70" t="str">
            <v>K</v>
          </cell>
        </row>
        <row r="71">
          <cell r="A71" t="str">
            <v>Zamanamabougou</v>
          </cell>
          <cell r="B71" t="str">
            <v>Z</v>
          </cell>
        </row>
        <row r="75">
          <cell r="A75" t="str">
            <v>ADONI TIGORI</v>
          </cell>
        </row>
        <row r="76">
          <cell r="A76" t="str">
            <v>ADOU EKRA PARFAIT</v>
          </cell>
        </row>
        <row r="77">
          <cell r="A77" t="str">
            <v>AMANI KONAN</v>
          </cell>
        </row>
        <row r="78">
          <cell r="A78" t="str">
            <v>AMOAKON ALEXANDRE</v>
          </cell>
        </row>
        <row r="79">
          <cell r="A79" t="str">
            <v>AMOIKON MIAN MICHEL</v>
          </cell>
        </row>
        <row r="80">
          <cell r="A80" t="str">
            <v>ANOH HERMANN</v>
          </cell>
        </row>
        <row r="81">
          <cell r="A81" t="str">
            <v>ANOH HERMANN2</v>
          </cell>
        </row>
        <row r="82">
          <cell r="A82" t="str">
            <v>ASSANE CISSE</v>
          </cell>
        </row>
        <row r="83">
          <cell r="A83" t="str">
            <v>ASSANE CISSE2</v>
          </cell>
        </row>
        <row r="84">
          <cell r="A84" t="str">
            <v>DIANE ADAMA</v>
          </cell>
        </row>
        <row r="85">
          <cell r="A85" t="str">
            <v>DIOMANDE MOUSSA</v>
          </cell>
        </row>
        <row r="86">
          <cell r="A86" t="str">
            <v>DIOMANDE YOUSSOUF</v>
          </cell>
        </row>
        <row r="87">
          <cell r="A87" t="str">
            <v>DIOMANDE IDRISSA</v>
          </cell>
        </row>
        <row r="88">
          <cell r="A88" t="str">
            <v>ETTIEN ESSAN</v>
          </cell>
        </row>
        <row r="89">
          <cell r="A89" t="str">
            <v>KOFFI KAN DIDIER</v>
          </cell>
        </row>
        <row r="90">
          <cell r="A90" t="str">
            <v>KONAN KOUASSI DESNOCES</v>
          </cell>
        </row>
        <row r="91">
          <cell r="A91" t="str">
            <v>KONAN KOUASSI DESNOCES2</v>
          </cell>
        </row>
        <row r="92">
          <cell r="A92" t="str">
            <v>KOUASSI SYLVAIN</v>
          </cell>
        </row>
        <row r="93">
          <cell r="A93" t="str">
            <v>MIAN KOUADIO</v>
          </cell>
        </row>
        <row r="94">
          <cell r="A94" t="str">
            <v>MIAN KOUADIO JP</v>
          </cell>
        </row>
        <row r="95">
          <cell r="A95" t="str">
            <v>MIDA DANIEL</v>
          </cell>
        </row>
        <row r="96">
          <cell r="A96" t="str">
            <v>NANDIE KOUAO</v>
          </cell>
        </row>
        <row r="97">
          <cell r="A97" t="str">
            <v>N'DA IRENE</v>
          </cell>
        </row>
        <row r="98">
          <cell r="A98" t="str">
            <v>N'DA IRENE2</v>
          </cell>
        </row>
        <row r="99">
          <cell r="A99" t="str">
            <v>N'DA SUZANNE</v>
          </cell>
        </row>
        <row r="100">
          <cell r="A100" t="str">
            <v>N'DIAMOI VINCENT</v>
          </cell>
        </row>
        <row r="101">
          <cell r="A101" t="str">
            <v>N'GOUANDI JEAN-MARIE</v>
          </cell>
        </row>
        <row r="102">
          <cell r="A102" t="str">
            <v>ORDRE DE RECETTE</v>
          </cell>
        </row>
        <row r="103">
          <cell r="A103" t="str">
            <v>OUATTARA AMADOU</v>
          </cell>
        </row>
        <row r="104">
          <cell r="A104" t="str">
            <v>TANO ADJEI HERVE</v>
          </cell>
        </row>
        <row r="105">
          <cell r="A105" t="str">
            <v>BAUX A LOYER</v>
          </cell>
        </row>
        <row r="106">
          <cell r="A106" t="str">
            <v>GROUPES</v>
          </cell>
        </row>
        <row r="110">
          <cell r="A110" t="str">
            <v>BOIS</v>
          </cell>
        </row>
        <row r="111">
          <cell r="A111" t="str">
            <v>CONTENEUR</v>
          </cell>
        </row>
        <row r="112">
          <cell r="A112" t="str">
            <v>DUR</v>
          </cell>
        </row>
        <row r="113">
          <cell r="A113" t="str">
            <v>LIBRE</v>
          </cell>
        </row>
        <row r="114">
          <cell r="A114" t="str">
            <v>TENTE</v>
          </cell>
        </row>
        <row r="115">
          <cell r="A115" t="str">
            <v>TOLE</v>
          </cell>
        </row>
        <row r="119">
          <cell r="A119" t="str">
            <v>PM</v>
          </cell>
        </row>
        <row r="120">
          <cell r="A120" t="str">
            <v>PP</v>
          </cell>
        </row>
        <row r="121">
          <cell r="A121" t="str">
            <v>AUTRE</v>
          </cell>
        </row>
        <row r="132">
          <cell r="A132" t="str">
            <v>F</v>
          </cell>
        </row>
        <row r="133">
          <cell r="A133" t="str">
            <v>M</v>
          </cell>
        </row>
        <row r="143">
          <cell r="A143" t="str">
            <v>IVOIRIENNE</v>
          </cell>
        </row>
        <row r="144">
          <cell r="A144" t="str">
            <v>BENINOISE</v>
          </cell>
        </row>
        <row r="145">
          <cell r="A145" t="str">
            <v>BURKINABEE</v>
          </cell>
        </row>
        <row r="146">
          <cell r="A146" t="str">
            <v>GHANEENNE</v>
          </cell>
        </row>
        <row r="147">
          <cell r="A147" t="str">
            <v>NIGERIENNE</v>
          </cell>
        </row>
        <row r="148">
          <cell r="A148" t="str">
            <v>SENEGALAISE</v>
          </cell>
        </row>
        <row r="149">
          <cell r="A149" t="str">
            <v>GUINNEENNE</v>
          </cell>
        </row>
        <row r="150">
          <cell r="A150" t="str">
            <v>MAURITANIENNE</v>
          </cell>
        </row>
        <row r="151">
          <cell r="A151" t="str">
            <v>TOGOLAISE</v>
          </cell>
        </row>
        <row r="152">
          <cell r="A152" t="str">
            <v>MALIENNE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P16"/>
  <sheetViews>
    <sheetView tabSelected="1" topLeftCell="A4" zoomScale="85" zoomScaleNormal="85" workbookViewId="0">
      <selection activeCell="C7" sqref="C7"/>
    </sheetView>
  </sheetViews>
  <sheetFormatPr defaultColWidth="11.453125" defaultRowHeight="14.5" x14ac:dyDescent="0.35"/>
  <cols>
    <col min="1" max="1" width="9" style="5" bestFit="1" customWidth="1"/>
    <col min="2" max="2" width="12.81640625" style="5" bestFit="1" customWidth="1"/>
    <col min="3" max="3" width="7.1796875" style="5" bestFit="1" customWidth="1"/>
    <col min="4" max="4" width="13.54296875" style="5" customWidth="1"/>
    <col min="5" max="5" width="5.453125" style="5" customWidth="1"/>
    <col min="6" max="6" width="23" style="5" bestFit="1" customWidth="1"/>
    <col min="7" max="7" width="3" style="5" bestFit="1" customWidth="1"/>
    <col min="8" max="8" width="15.81640625" style="5" bestFit="1" customWidth="1"/>
    <col min="9" max="9" width="2.26953125" style="5" bestFit="1" customWidth="1"/>
    <col min="10" max="10" width="19.453125" style="5" bestFit="1" customWidth="1"/>
    <col min="11" max="11" width="8.7265625" style="5" bestFit="1" customWidth="1"/>
    <col min="12" max="12" width="18.1796875" style="5" customWidth="1"/>
    <col min="13" max="13" width="27.54296875" style="5" customWidth="1"/>
    <col min="14" max="15" width="11.453125" style="5"/>
    <col min="16" max="16" width="21.54296875" style="5" bestFit="1" customWidth="1"/>
    <col min="17" max="16384" width="11.453125" style="5"/>
  </cols>
  <sheetData>
    <row r="3" spans="1:16" ht="21" x14ac:dyDescent="0.5">
      <c r="C3" s="26">
        <v>1</v>
      </c>
      <c r="D3" s="26">
        <v>2</v>
      </c>
      <c r="E3" s="26"/>
      <c r="F3" s="26">
        <v>3</v>
      </c>
      <c r="G3" s="26"/>
      <c r="H3" s="26">
        <v>4</v>
      </c>
      <c r="I3" s="26"/>
      <c r="J3" s="26">
        <v>5</v>
      </c>
      <c r="K3" s="26">
        <v>6</v>
      </c>
      <c r="L3" s="26">
        <v>7</v>
      </c>
      <c r="M3" s="26">
        <v>8</v>
      </c>
      <c r="N3" s="26">
        <v>9</v>
      </c>
      <c r="O3" s="26">
        <v>10</v>
      </c>
      <c r="P3" s="26">
        <v>11</v>
      </c>
    </row>
    <row r="4" spans="1:16" s="13" customFormat="1" ht="35.25" customHeight="1" x14ac:dyDescent="0.35">
      <c r="A4" s="6" t="s">
        <v>0</v>
      </c>
      <c r="B4" s="7" t="s">
        <v>1</v>
      </c>
      <c r="C4" s="8" t="s">
        <v>2</v>
      </c>
      <c r="D4" s="9" t="s">
        <v>3</v>
      </c>
      <c r="E4" s="10"/>
      <c r="F4" s="9" t="s">
        <v>4</v>
      </c>
      <c r="G4" s="10"/>
      <c r="H4" s="23" t="s">
        <v>5</v>
      </c>
      <c r="I4" s="11"/>
      <c r="J4" s="10" t="s">
        <v>6</v>
      </c>
      <c r="K4" s="24" t="s">
        <v>7</v>
      </c>
      <c r="L4" s="8" t="s">
        <v>8</v>
      </c>
      <c r="M4" s="8" t="s">
        <v>9</v>
      </c>
      <c r="N4" s="12" t="s">
        <v>10</v>
      </c>
      <c r="O4" s="8" t="s">
        <v>11</v>
      </c>
      <c r="P4" s="8" t="s">
        <v>12</v>
      </c>
    </row>
    <row r="5" spans="1:16" s="20" customFormat="1" ht="15.75" customHeight="1" x14ac:dyDescent="0.35">
      <c r="A5" s="27" t="str">
        <f t="shared" ref="A5:A6" si="0">TEXT(ROW(),"0000")</f>
        <v>0005</v>
      </c>
      <c r="B5" s="14" t="str">
        <f t="shared" ref="B5:B16" si="1">CONCATENATE(E5,G5,"/",A5,I5)</f>
        <v>1A23/0005A</v>
      </c>
      <c r="C5" s="15">
        <v>2019</v>
      </c>
      <c r="D5" s="16" t="s">
        <v>13</v>
      </c>
      <c r="E5" s="17" t="str">
        <f t="shared" ref="E5:E16" si="2">VLOOKUP(D5,ARDSMT,2)</f>
        <v>1A</v>
      </c>
      <c r="F5" s="18" t="s">
        <v>14</v>
      </c>
      <c r="G5" s="17" t="str">
        <f t="shared" ref="G5:G16" si="3">VLOOKUP(F5,QTIER1,2)</f>
        <v>23</v>
      </c>
      <c r="H5" s="17" t="s">
        <v>15</v>
      </c>
      <c r="I5" s="17" t="str">
        <f t="shared" ref="I5:I16" si="4">VLOOKUP(H5,REPERES1,2)</f>
        <v>A</v>
      </c>
      <c r="J5" s="17" t="s">
        <v>16</v>
      </c>
      <c r="K5" s="17" t="s">
        <v>17</v>
      </c>
      <c r="L5" s="1" t="s">
        <v>18</v>
      </c>
      <c r="M5" s="19" t="s">
        <v>19</v>
      </c>
      <c r="N5" s="3" t="s">
        <v>20</v>
      </c>
      <c r="O5" s="2"/>
      <c r="P5" s="3" t="s">
        <v>21</v>
      </c>
    </row>
    <row r="6" spans="1:16" s="20" customFormat="1" ht="15.75" customHeight="1" x14ac:dyDescent="0.35">
      <c r="A6" s="27" t="str">
        <f t="shared" si="0"/>
        <v>0006</v>
      </c>
      <c r="B6" s="14" t="str">
        <f t="shared" si="1"/>
        <v>1A05/0006A</v>
      </c>
      <c r="C6" s="15">
        <v>2018</v>
      </c>
      <c r="D6" s="16" t="s">
        <v>13</v>
      </c>
      <c r="E6" s="17" t="str">
        <f t="shared" si="2"/>
        <v>1A</v>
      </c>
      <c r="F6" s="18" t="s">
        <v>22</v>
      </c>
      <c r="G6" s="17" t="str">
        <f t="shared" si="3"/>
        <v>05</v>
      </c>
      <c r="H6" s="17" t="s">
        <v>15</v>
      </c>
      <c r="I6" s="17" t="str">
        <f t="shared" si="4"/>
        <v>A</v>
      </c>
      <c r="J6" s="17" t="s">
        <v>23</v>
      </c>
      <c r="K6" s="17" t="s">
        <v>17</v>
      </c>
      <c r="L6" s="1" t="s">
        <v>24</v>
      </c>
      <c r="M6" s="19" t="s">
        <v>25</v>
      </c>
      <c r="N6" s="3" t="s">
        <v>26</v>
      </c>
      <c r="O6" s="2"/>
      <c r="P6" s="3"/>
    </row>
    <row r="7" spans="1:16" s="20" customFormat="1" ht="15.75" customHeight="1" x14ac:dyDescent="0.35">
      <c r="A7" s="27" t="str">
        <f>TEXT(ROW(),"0000")</f>
        <v>0007</v>
      </c>
      <c r="B7" s="14"/>
      <c r="C7" s="25">
        <f>INDEX(NOUVEAUX!$A$4:$L$8,MATCH(VALUE($A7),NOUVEAUX!$A$4:$A$8,0),MATCH(C$4,NOUVEAUX!$A$4:$L$4,0))</f>
        <v>2014</v>
      </c>
      <c r="D7" s="25" t="str">
        <f>INDEX(NOUVEAUX!$A$4:$L$8,MATCH(VALUE($A7),NOUVEAUX!$A$4:$A$8,0),MATCH(D$4,NOUVEAUX!$A$4:$L$4,0))</f>
        <v>ARDISMT_1e</v>
      </c>
      <c r="E7" s="17"/>
      <c r="F7" s="25" t="str">
        <f>INDEX(NOUVEAUX!$A$4:$L$8,MATCH(VALUE($A7),NOUVEAUX!$A$4:$A$8,0),MATCH(F$4,NOUVEAUX!$A$4:$L$4,0))</f>
        <v>COMMERCE</v>
      </c>
      <c r="G7" s="17"/>
      <c r="H7" s="25" t="str">
        <f>INDEX(NOUVEAUX!$A$4:$L$8,MATCH(VALUE($A7),NOUVEAUX!$A$4:$A$8,0),MATCH(H$4,NOUVEAUX!$A$4:$L$4,0))</f>
        <v>Autres</v>
      </c>
      <c r="I7" s="17"/>
      <c r="J7" s="25" t="str">
        <f>INDEX(NOUVEAUX!$A$4:$L$8,MATCH(VALUE($A7),NOUVEAUX!$A$4:$A$8,0),MATCH(J$4,NOUVEAUX!$A$4:$L$4,0))</f>
        <v>PLATE FORME</v>
      </c>
      <c r="K7" s="25" t="str">
        <f>INDEX(NOUVEAUX!$A$4:$L$8,MATCH(VALUE($A7),NOUVEAUX!$A$4:$A$8,0),MATCH(K$4,NOUVEAUX!$A$4:$L$4,0))</f>
        <v>PP</v>
      </c>
      <c r="L7" s="28" t="str">
        <f>INDEX(NOUVEAUX!$A$4:$L$8,MATCH(VALUE($A7),NOUVEAUX!$A$4:$A$8,0),MATCH(L$4,NOUVEAUX!$A$4:$L$4,0))</f>
        <v>ZERBO 1</v>
      </c>
      <c r="M7" s="28" t="str">
        <f>INDEX(NOUVEAUX!$A$4:$L$8,MATCH(VALUE($A7),NOUVEAUX!$A$4:$A$8,0),MATCH(M$4,NOUVEAUX!$A$4:$L$4,0))</f>
        <v>SEYDOU</v>
      </c>
      <c r="N7" s="28" t="str">
        <f>INDEX(NOUVEAUX!$A$4:$L$8,MATCH(VALUE($A7),NOUVEAUX!$A$4:$A$8,0),MATCH(N$4,NOUVEAUX!$A$4:$L$4,0))</f>
        <v>M</v>
      </c>
      <c r="O7" s="28" t="str">
        <f>INDEX(NOUVEAUX!$A$4:$L$8,MATCH(VALUE($A7),NOUVEAUX!$A$4:$A$8,0),MATCH(O$4,NOUVEAUX!$A$4:$L$4,0))</f>
        <v>05 52 04 90</v>
      </c>
      <c r="P7" s="28" t="str">
        <f>INDEX(NOUVEAUX!$A$4:$L$8,MATCH(VALUE($A7),NOUVEAUX!$A$4:$A$8,0),MATCH(P$4,NOUVEAUX!$A$4:$L$4,0))</f>
        <v>VENTE DE CORDE</v>
      </c>
    </row>
    <row r="8" spans="1:16" s="20" customFormat="1" ht="15.75" customHeight="1" x14ac:dyDescent="0.35">
      <c r="A8" s="27" t="str">
        <f t="shared" ref="A8:A16" si="5">TEXT(ROW(),"0000")</f>
        <v>0008</v>
      </c>
      <c r="B8" s="14" t="str">
        <f t="shared" si="1"/>
        <v>1A23/0008A</v>
      </c>
      <c r="C8" s="15">
        <v>2018</v>
      </c>
      <c r="D8" s="16" t="s">
        <v>13</v>
      </c>
      <c r="E8" s="17" t="str">
        <f t="shared" si="2"/>
        <v>1A</v>
      </c>
      <c r="F8" s="21" t="s">
        <v>14</v>
      </c>
      <c r="G8" s="17" t="str">
        <f t="shared" si="3"/>
        <v>23</v>
      </c>
      <c r="H8" s="17" t="s">
        <v>15</v>
      </c>
      <c r="I8" s="17" t="str">
        <f t="shared" si="4"/>
        <v>A</v>
      </c>
      <c r="J8" s="17" t="s">
        <v>14</v>
      </c>
      <c r="K8" s="17" t="s">
        <v>17</v>
      </c>
      <c r="L8" s="1" t="s">
        <v>28</v>
      </c>
      <c r="M8" s="19" t="s">
        <v>29</v>
      </c>
      <c r="N8" s="3" t="s">
        <v>26</v>
      </c>
      <c r="O8" s="2"/>
      <c r="P8" s="3" t="s">
        <v>30</v>
      </c>
    </row>
    <row r="9" spans="1:16" s="20" customFormat="1" ht="15.75" customHeight="1" x14ac:dyDescent="0.35">
      <c r="A9" s="27" t="str">
        <f t="shared" si="5"/>
        <v>0009</v>
      </c>
      <c r="B9" s="14" t="str">
        <f t="shared" si="1"/>
        <v>1A01/0009A</v>
      </c>
      <c r="C9" s="15">
        <v>2014</v>
      </c>
      <c r="D9" s="16" t="s">
        <v>13</v>
      </c>
      <c r="E9" s="17" t="str">
        <f t="shared" si="2"/>
        <v>1A</v>
      </c>
      <c r="F9" s="17" t="s">
        <v>31</v>
      </c>
      <c r="G9" s="17" t="str">
        <f t="shared" si="3"/>
        <v>01</v>
      </c>
      <c r="H9" s="17" t="s">
        <v>15</v>
      </c>
      <c r="I9" s="17" t="str">
        <f t="shared" si="4"/>
        <v>A</v>
      </c>
      <c r="J9" s="17" t="s">
        <v>32</v>
      </c>
      <c r="K9" s="17" t="s">
        <v>17</v>
      </c>
      <c r="L9" s="4" t="s">
        <v>33</v>
      </c>
      <c r="M9" s="19" t="s">
        <v>34</v>
      </c>
      <c r="N9" s="3" t="s">
        <v>26</v>
      </c>
      <c r="O9" s="2" t="s">
        <v>35</v>
      </c>
      <c r="P9" s="3" t="s">
        <v>36</v>
      </c>
    </row>
    <row r="10" spans="1:16" s="20" customFormat="1" ht="15.75" customHeight="1" x14ac:dyDescent="0.35">
      <c r="A10" s="27" t="str">
        <f t="shared" si="5"/>
        <v>0010</v>
      </c>
      <c r="B10" s="14"/>
      <c r="C10" s="25">
        <f>INDEX(NOUVEAUX!$A$4:$L$8,MATCH(VALUE($A10),NOUVEAUX!$A$4:$A$8,0),MATCH(C$4,NOUVEAUX!$A$4:$L$4,0))</f>
        <v>2014</v>
      </c>
      <c r="D10" s="25" t="str">
        <f>INDEX(NOUVEAUX!$A$4:$L$8,MATCH(VALUE($A10),NOUVEAUX!$A$4:$A$8,0),MATCH(D$4,NOUVEAUX!$A$4:$L$4,0))</f>
        <v>ARDISMT_1e</v>
      </c>
      <c r="E10" s="17"/>
      <c r="F10" s="25" t="str">
        <f>INDEX(NOUVEAUX!$A$4:$L$8,MATCH(VALUE($A10),NOUVEAUX!$A$4:$A$8,0),MATCH(F$4,NOUVEAUX!$A$4:$L$4,0))</f>
        <v>AGNIKRO</v>
      </c>
      <c r="G10" s="17"/>
      <c r="H10" s="25" t="str">
        <f>INDEX(NOUVEAUX!$A$4:$L$8,MATCH(VALUE($A10),NOUVEAUX!$A$4:$A$8,0),MATCH(H$4,NOUVEAUX!$A$4:$L$4,0))</f>
        <v>Autres</v>
      </c>
      <c r="I10" s="17"/>
      <c r="J10" s="25" t="str">
        <f>INDEX(NOUVEAUX!$A$4:$L$8,MATCH(VALUE($A10),NOUVEAUX!$A$4:$A$8,0),MATCH(J$4,NOUVEAUX!$A$4:$L$4,0))</f>
        <v>Nouvelle Voie</v>
      </c>
      <c r="K10" s="25" t="str">
        <f>INDEX(NOUVEAUX!$A$4:$L$8,MATCH(VALUE($A10),NOUVEAUX!$A$4:$A$8,0),MATCH(K$4,NOUVEAUX!$A$4:$L$4,0))</f>
        <v>PP</v>
      </c>
      <c r="L10" s="28" t="str">
        <f>INDEX(NOUVEAUX!$A$4:$L$8,MATCH(VALUE($A10),NOUVEAUX!$A$4:$A$8,0),MATCH(L$4,NOUVEAUX!$A$4:$L$4,0))</f>
        <v>KOUASSI</v>
      </c>
      <c r="M10" s="28" t="str">
        <f>INDEX(NOUVEAUX!$A$4:$L$8,MATCH(VALUE($A10),NOUVEAUX!$A$4:$A$8,0),MATCH(M$4,NOUVEAUX!$A$4:$L$4,0))</f>
        <v>PLAH MARIE</v>
      </c>
      <c r="N10" s="28" t="str">
        <f>INDEX(NOUVEAUX!$A$4:$L$8,MATCH(VALUE($A10),NOUVEAUX!$A$4:$A$8,0),MATCH(N$4,NOUVEAUX!$A$4:$L$4,0))</f>
        <v>F</v>
      </c>
      <c r="O10" s="28" t="str">
        <f>INDEX(NOUVEAUX!$A$4:$L$8,MATCH(VALUE($A10),NOUVEAUX!$A$4:$A$8,0),MATCH(O$4,NOUVEAUX!$A$4:$L$4,0))</f>
        <v>55 17 60 80</v>
      </c>
      <c r="P10" s="28" t="str">
        <f>INDEX(NOUVEAUX!$A$4:$L$8,MATCH(VALUE($A10),NOUVEAUX!$A$4:$A$8,0),MATCH(P$4,NOUVEAUX!$A$4:$L$4,0))</f>
        <v>COUTURE</v>
      </c>
    </row>
    <row r="11" spans="1:16" s="20" customFormat="1" ht="15.75" customHeight="1" x14ac:dyDescent="0.35">
      <c r="A11" s="27" t="str">
        <f t="shared" si="5"/>
        <v>0011</v>
      </c>
      <c r="B11" s="14" t="str">
        <f t="shared" si="1"/>
        <v>1A01/0011A</v>
      </c>
      <c r="C11" s="15">
        <v>2014</v>
      </c>
      <c r="D11" s="16" t="s">
        <v>13</v>
      </c>
      <c r="E11" s="17" t="str">
        <f t="shared" si="2"/>
        <v>1A</v>
      </c>
      <c r="F11" s="17" t="s">
        <v>31</v>
      </c>
      <c r="G11" s="17" t="str">
        <f t="shared" si="3"/>
        <v>01</v>
      </c>
      <c r="H11" s="17" t="s">
        <v>15</v>
      </c>
      <c r="I11" s="17" t="str">
        <f t="shared" si="4"/>
        <v>A</v>
      </c>
      <c r="J11" s="17" t="s">
        <v>32</v>
      </c>
      <c r="K11" s="17" t="s">
        <v>17</v>
      </c>
      <c r="L11" s="4" t="s">
        <v>37</v>
      </c>
      <c r="M11" s="19" t="s">
        <v>38</v>
      </c>
      <c r="N11" s="3" t="s">
        <v>20</v>
      </c>
      <c r="O11" s="2" t="s">
        <v>39</v>
      </c>
      <c r="P11" s="3" t="s">
        <v>36</v>
      </c>
    </row>
    <row r="12" spans="1:16" s="20" customFormat="1" ht="15.75" customHeight="1" x14ac:dyDescent="0.35">
      <c r="A12" s="27" t="str">
        <f t="shared" si="5"/>
        <v>0012</v>
      </c>
      <c r="B12" s="14" t="str">
        <f t="shared" si="1"/>
        <v>1A01/0012A</v>
      </c>
      <c r="C12" s="15">
        <v>2014</v>
      </c>
      <c r="D12" s="16" t="s">
        <v>13</v>
      </c>
      <c r="E12" s="17" t="str">
        <f t="shared" si="2"/>
        <v>1A</v>
      </c>
      <c r="F12" s="17" t="s">
        <v>31</v>
      </c>
      <c r="G12" s="17" t="str">
        <f t="shared" si="3"/>
        <v>01</v>
      </c>
      <c r="H12" s="17" t="s">
        <v>15</v>
      </c>
      <c r="I12" s="17" t="str">
        <f t="shared" si="4"/>
        <v>A</v>
      </c>
      <c r="J12" s="17" t="s">
        <v>32</v>
      </c>
      <c r="K12" s="17" t="s">
        <v>17</v>
      </c>
      <c r="L12" s="4" t="s">
        <v>40</v>
      </c>
      <c r="M12" s="19" t="s">
        <v>41</v>
      </c>
      <c r="N12" s="3" t="s">
        <v>26</v>
      </c>
      <c r="O12" s="2" t="s">
        <v>42</v>
      </c>
      <c r="P12" s="3" t="s">
        <v>43</v>
      </c>
    </row>
    <row r="13" spans="1:16" s="20" customFormat="1" ht="15.75" customHeight="1" x14ac:dyDescent="0.35">
      <c r="A13" s="27" t="str">
        <f t="shared" si="5"/>
        <v>0013</v>
      </c>
      <c r="B13" s="14" t="str">
        <f t="shared" si="1"/>
        <v>1A06/0013A</v>
      </c>
      <c r="C13" s="15">
        <v>2018</v>
      </c>
      <c r="D13" s="16" t="s">
        <v>13</v>
      </c>
      <c r="E13" s="17" t="str">
        <f t="shared" si="2"/>
        <v>1A</v>
      </c>
      <c r="F13" s="17" t="s">
        <v>44</v>
      </c>
      <c r="G13" s="17" t="str">
        <f t="shared" si="3"/>
        <v>06</v>
      </c>
      <c r="H13" s="17" t="s">
        <v>15</v>
      </c>
      <c r="I13" s="17" t="str">
        <f t="shared" si="4"/>
        <v>A</v>
      </c>
      <c r="J13" s="17" t="s">
        <v>45</v>
      </c>
      <c r="K13" s="17" t="s">
        <v>17</v>
      </c>
      <c r="L13" s="4" t="s">
        <v>46</v>
      </c>
      <c r="M13" s="19" t="s">
        <v>47</v>
      </c>
      <c r="N13" s="3" t="s">
        <v>20</v>
      </c>
      <c r="O13" s="2"/>
      <c r="P13" s="3" t="s">
        <v>48</v>
      </c>
    </row>
    <row r="14" spans="1:16" s="20" customFormat="1" ht="15.75" customHeight="1" x14ac:dyDescent="0.35">
      <c r="A14" s="27" t="str">
        <f t="shared" si="5"/>
        <v>0014</v>
      </c>
      <c r="B14" s="14"/>
      <c r="C14" s="25">
        <f>INDEX(NOUVEAUX!$A$4:$L$8,MATCH(VALUE($A14),NOUVEAUX!$A$4:$A$8,0),MATCH(C$4,NOUVEAUX!$A$4:$L$4,0))</f>
        <v>2019</v>
      </c>
      <c r="D14" s="25" t="str">
        <f>INDEX(NOUVEAUX!$A$4:$L$8,MATCH(VALUE($A14),NOUVEAUX!$A$4:$A$8,0),MATCH(D$4,NOUVEAUX!$A$4:$L$4,0))</f>
        <v>ARDISMT_3è</v>
      </c>
      <c r="E14" s="17"/>
      <c r="F14" s="25" t="str">
        <f>INDEX(NOUVEAUX!$A$4:$L$8,MATCH(VALUE($A14),NOUVEAUX!$A$4:$A$8,0),MATCH(F$4,NOUVEAUX!$A$4:$L$4,0))</f>
        <v>CAFETOU</v>
      </c>
      <c r="G14" s="17"/>
      <c r="H14" s="25" t="str">
        <f>INDEX(NOUVEAUX!$A$4:$L$8,MATCH(VALUE($A14),NOUVEAUX!$A$4:$A$8,0),MATCH(H$4,NOUVEAUX!$A$4:$L$4,0))</f>
        <v>Autres</v>
      </c>
      <c r="I14" s="17"/>
      <c r="J14" s="25" t="str">
        <f>INDEX(NOUVEAUX!$A$4:$L$8,MATCH(VALUE($A14),NOUVEAUX!$A$4:$A$8,0),MATCH(J$4,NOUVEAUX!$A$4:$L$4,0))</f>
        <v>CARREFOUR</v>
      </c>
      <c r="K14" s="25" t="str">
        <f>INDEX(NOUVEAUX!$A$4:$L$8,MATCH(VALUE($A14),NOUVEAUX!$A$4:$A$8,0),MATCH(K$4,NOUVEAUX!$A$4:$L$4,0))</f>
        <v>PP</v>
      </c>
      <c r="L14" s="28" t="str">
        <f>INDEX(NOUVEAUX!$A$4:$L$8,MATCH(VALUE($A14),NOUVEAUX!$A$4:$A$8,0),MATCH(L$4,NOUVEAUX!$A$4:$L$4,0))</f>
        <v>OUEDRAOGO</v>
      </c>
      <c r="M14" s="28" t="str">
        <f>INDEX(NOUVEAUX!$A$4:$L$8,MATCH(VALUE($A14),NOUVEAUX!$A$4:$A$8,0),MATCH(M$4,NOUVEAUX!$A$4:$L$4,0))</f>
        <v>SALIMATA</v>
      </c>
      <c r="N14" s="28" t="str">
        <f>INDEX(NOUVEAUX!$A$4:$L$8,MATCH(VALUE($A14),NOUVEAUX!$A$4:$A$8,0),MATCH(N$4,NOUVEAUX!$A$4:$L$4,0))</f>
        <v>F</v>
      </c>
      <c r="O14" s="28" t="str">
        <f>INDEX(NOUVEAUX!$A$4:$L$8,MATCH(VALUE($A14),NOUVEAUX!$A$4:$A$8,0),MATCH(O$4,NOUVEAUX!$A$4:$L$4,0))</f>
        <v>42 32 90 14</v>
      </c>
      <c r="P14" s="28" t="str">
        <f>INDEX(NOUVEAUX!$A$4:$L$8,MATCH(VALUE($A14),NOUVEAUX!$A$4:$A$8,0),MATCH(P$4,NOUVEAUX!$A$4:$L$4,0))</f>
        <v>DIVERS</v>
      </c>
    </row>
    <row r="15" spans="1:16" s="20" customFormat="1" ht="15.75" customHeight="1" x14ac:dyDescent="0.35">
      <c r="A15" s="27" t="str">
        <f t="shared" si="5"/>
        <v>0015</v>
      </c>
      <c r="B15" s="14"/>
      <c r="C15" s="25">
        <f>INDEX(NOUVEAUX!$A$4:$L$8,MATCH(VALUE($A15),NOUVEAUX!$A$4:$A$8,0),MATCH(C$4,NOUVEAUX!$A$4:$L$4,0))</f>
        <v>0</v>
      </c>
      <c r="D15" s="25">
        <f>INDEX(NOUVEAUX!$A$4:$L$8,MATCH(VALUE($A15),NOUVEAUX!$A$4:$A$8,0),MATCH(D$4,NOUVEAUX!$A$4:$L$4,0))</f>
        <v>0</v>
      </c>
      <c r="E15" s="17"/>
      <c r="F15" s="25">
        <f>INDEX(NOUVEAUX!$A$4:$L$8,MATCH(VALUE($A15),NOUVEAUX!$A$4:$A$8,0),MATCH(F$4,NOUVEAUX!$A$4:$L$4,0))</f>
        <v>0</v>
      </c>
      <c r="G15" s="17"/>
      <c r="H15" s="25">
        <f>INDEX(NOUVEAUX!$A$4:$L$8,MATCH(VALUE($A15),NOUVEAUX!$A$4:$A$8,0),MATCH(H$4,NOUVEAUX!$A$4:$L$4,0))</f>
        <v>0</v>
      </c>
      <c r="I15" s="17"/>
      <c r="J15" s="25">
        <f>INDEX(NOUVEAUX!$A$4:$L$8,MATCH(VALUE($A15),NOUVEAUX!$A$4:$A$8,0),MATCH(J$4,NOUVEAUX!$A$4:$L$4,0))</f>
        <v>0</v>
      </c>
      <c r="K15" s="25">
        <f>INDEX(NOUVEAUX!$A$4:$L$8,MATCH(VALUE($A15),NOUVEAUX!$A$4:$A$8,0),MATCH(K$4,NOUVEAUX!$A$4:$L$4,0))</f>
        <v>0</v>
      </c>
      <c r="L15" s="28">
        <f>INDEX(NOUVEAUX!$A$4:$L$8,MATCH(VALUE($A15),NOUVEAUX!$A$4:$A$8,0),MATCH(L$4,NOUVEAUX!$A$4:$L$4,0))</f>
        <v>0</v>
      </c>
      <c r="M15" s="28">
        <f>INDEX(NOUVEAUX!$A$4:$L$8,MATCH(VALUE($A15),NOUVEAUX!$A$4:$A$8,0),MATCH(M$4,NOUVEAUX!$A$4:$L$4,0))</f>
        <v>0</v>
      </c>
      <c r="N15" s="28">
        <f>INDEX(NOUVEAUX!$A$4:$L$8,MATCH(VALUE($A15),NOUVEAUX!$A$4:$A$8,0),MATCH(N$4,NOUVEAUX!$A$4:$L$4,0))</f>
        <v>0</v>
      </c>
      <c r="O15" s="28">
        <f>INDEX(NOUVEAUX!$A$4:$L$8,MATCH(VALUE($A15),NOUVEAUX!$A$4:$A$8,0),MATCH(O$4,NOUVEAUX!$A$4:$L$4,0))</f>
        <v>0</v>
      </c>
      <c r="P15" s="28">
        <f>INDEX(NOUVEAUX!$A$4:$L$8,MATCH(VALUE($A15),NOUVEAUX!$A$4:$A$8,0),MATCH(P$4,NOUVEAUX!$A$4:$L$4,0))</f>
        <v>0</v>
      </c>
    </row>
    <row r="16" spans="1:16" s="20" customFormat="1" ht="15.75" customHeight="1" x14ac:dyDescent="0.35">
      <c r="A16" s="27" t="str">
        <f t="shared" si="5"/>
        <v>0016</v>
      </c>
      <c r="B16" s="14" t="str">
        <f t="shared" si="1"/>
        <v>2A07/0016A</v>
      </c>
      <c r="C16" s="15">
        <v>2018</v>
      </c>
      <c r="D16" s="16" t="s">
        <v>49</v>
      </c>
      <c r="E16" s="17" t="str">
        <f t="shared" si="2"/>
        <v>2A</v>
      </c>
      <c r="F16" s="17" t="s">
        <v>51</v>
      </c>
      <c r="G16" s="17" t="str">
        <f t="shared" si="3"/>
        <v>07</v>
      </c>
      <c r="H16" s="17" t="s">
        <v>15</v>
      </c>
      <c r="I16" s="17" t="str">
        <f t="shared" si="4"/>
        <v>A</v>
      </c>
      <c r="J16" s="17" t="s">
        <v>52</v>
      </c>
      <c r="K16" s="17" t="s">
        <v>17</v>
      </c>
      <c r="L16" s="4" t="s">
        <v>53</v>
      </c>
      <c r="M16" s="19" t="s">
        <v>54</v>
      </c>
      <c r="N16" s="3" t="s">
        <v>26</v>
      </c>
      <c r="O16" s="2"/>
      <c r="P16" s="3"/>
    </row>
  </sheetData>
  <conditionalFormatting sqref="D5:D6 D11:D13 D16 D8:D9">
    <cfRule type="containsText" dxfId="25" priority="12" operator="containsText" text="ARDISMT_5è">
      <formula>NOT(ISERROR(SEARCH("ARDISMT_5è",D5)))</formula>
    </cfRule>
    <cfRule type="containsText" dxfId="24" priority="13" operator="containsText" text="ARDISMT_4è">
      <formula>NOT(ISERROR(SEARCH("ARDISMT_4è",D5)))</formula>
    </cfRule>
    <cfRule type="containsText" dxfId="23" priority="14" operator="containsText" text="ARDISMT_3è">
      <formula>NOT(ISERROR(SEARCH("ARDISMT_3è",D5)))</formula>
    </cfRule>
    <cfRule type="containsText" dxfId="22" priority="15" operator="containsText" text="ARDISMT_2è">
      <formula>NOT(ISERROR(SEARCH("ARDISMT_2è",D5)))</formula>
    </cfRule>
    <cfRule type="containsText" dxfId="21" priority="16" operator="containsText" text="ARDISMT_1e">
      <formula>NOT(ISERROR(SEARCH("ARDISMT_1e",D5)))</formula>
    </cfRule>
  </conditionalFormatting>
  <conditionalFormatting sqref="D5">
    <cfRule type="containsText" dxfId="20" priority="11" operator="containsText" text="ARDISMT_1e">
      <formula>NOT(ISERROR(SEARCH("ARDISMT_1e",D5)))</formula>
    </cfRule>
  </conditionalFormatting>
  <dataValidations count="6">
    <dataValidation type="list" allowBlank="1" showInputMessage="1" showErrorMessage="1" sqref="D5:D6 D8:D9 D11:D13 D16" xr:uid="{00000000-0002-0000-0000-000000000000}">
      <formula1>ARDISMT</formula1>
    </dataValidation>
    <dataValidation type="list" allowBlank="1" showInputMessage="1" showErrorMessage="1" sqref="H5:H6 H8:H9 H11:H13 H16" xr:uid="{00000000-0002-0000-0000-000001000000}">
      <formula1>Autres</formula1>
    </dataValidation>
    <dataValidation type="list" allowBlank="1" showInputMessage="1" showErrorMessage="1" sqref="K5:K6 K8:K9 K11:K13 K16" xr:uid="{00000000-0002-0000-0000-000002000000}">
      <formula1>TYPE1</formula1>
    </dataValidation>
    <dataValidation type="list" allowBlank="1" showInputMessage="1" showErrorMessage="1" sqref="H4:I4" xr:uid="{00000000-0002-0000-0000-000003000000}">
      <formula1>LISTESEHI1</formula1>
    </dataValidation>
    <dataValidation type="list" allowBlank="1" showInputMessage="1" showErrorMessage="1" sqref="N5:N6 N8:N9 N11:N13 N16" xr:uid="{00000000-0002-0000-0000-000004000000}">
      <formula1>SEXE</formula1>
    </dataValidation>
    <dataValidation type="list" allowBlank="1" showInputMessage="1" showErrorMessage="1" sqref="F5:F6 F8:F9 F11:F13 F16" xr:uid="{00000000-0002-0000-0000-000005000000}">
      <formula1>INDIRECT(D5)</formula1>
    </dataValidation>
  </dataValidations>
  <hyperlinks>
    <hyperlink ref="D4" location="ARRONDISSEMENT" display="ARRONDISSEMENT" xr:uid="{00000000-0004-0000-0000-000000000000}"/>
    <hyperlink ref="F4" location="QUARTIER" display="QUARTIER" xr:uid="{00000000-0004-0000-0000-000001000000}"/>
    <hyperlink ref="H4" location="REPERES" tooltip="Se réfère au Matricule Contribuable" display="REPERE" xr:uid="{00000000-0004-0000-0000-000002000000}"/>
    <hyperlink ref="K4" location="TYPE1" display="TYPE PM/PP" xr:uid="{00000000-0004-0000-0000-000003000000}"/>
    <hyperlink ref="N4" location="SEXE" display="SEXE" xr:uid="{00000000-0004-0000-0000-000004000000}"/>
  </hyperlinks>
  <pageMargins left="0.7" right="0.7" top="0.75" bottom="0.75" header="0.3" footer="0.3"/>
  <pageSetup paperSize="9" orientation="portrait" r:id="rId1"/>
  <ignoredErrors>
    <ignoredError sqref="C7:P7 C10:P1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L8"/>
  <sheetViews>
    <sheetView workbookViewId="0">
      <selection activeCell="A5" sqref="A5"/>
    </sheetView>
  </sheetViews>
  <sheetFormatPr defaultColWidth="10.90625" defaultRowHeight="14.5" x14ac:dyDescent="0.35"/>
  <cols>
    <col min="6" max="6" width="15.7265625" customWidth="1"/>
    <col min="8" max="8" width="16.81640625" customWidth="1"/>
    <col min="9" max="9" width="23.26953125" customWidth="1"/>
    <col min="11" max="11" width="13.453125" customWidth="1"/>
    <col min="12" max="12" width="15.81640625" bestFit="1" customWidth="1"/>
  </cols>
  <sheetData>
    <row r="3" spans="1:12" ht="21" x14ac:dyDescent="0.5">
      <c r="B3" s="26">
        <v>1</v>
      </c>
      <c r="C3" s="26">
        <v>2</v>
      </c>
      <c r="D3" s="26">
        <v>3</v>
      </c>
      <c r="E3" s="26">
        <v>4</v>
      </c>
      <c r="F3" s="26">
        <v>5</v>
      </c>
      <c r="G3" s="26">
        <v>6</v>
      </c>
      <c r="H3" s="26">
        <v>7</v>
      </c>
      <c r="I3" s="26">
        <v>8</v>
      </c>
      <c r="J3" s="26">
        <v>9</v>
      </c>
      <c r="K3" s="26">
        <v>10</v>
      </c>
      <c r="L3" s="26">
        <v>11</v>
      </c>
    </row>
    <row r="4" spans="1:12" s="13" customFormat="1" ht="35.25" customHeight="1" x14ac:dyDescent="0.35">
      <c r="A4" s="6" t="s">
        <v>0</v>
      </c>
      <c r="B4" s="8" t="s">
        <v>2</v>
      </c>
      <c r="C4" s="9" t="s">
        <v>3</v>
      </c>
      <c r="D4" s="9" t="s">
        <v>4</v>
      </c>
      <c r="E4" s="23" t="s">
        <v>5</v>
      </c>
      <c r="F4" s="10" t="s">
        <v>6</v>
      </c>
      <c r="G4" s="24" t="s">
        <v>7</v>
      </c>
      <c r="H4" s="8" t="s">
        <v>8</v>
      </c>
      <c r="I4" s="8" t="s">
        <v>9</v>
      </c>
      <c r="J4" s="12" t="s">
        <v>10</v>
      </c>
      <c r="K4" s="8" t="s">
        <v>11</v>
      </c>
      <c r="L4" s="8" t="s">
        <v>12</v>
      </c>
    </row>
    <row r="5" spans="1:12" s="20" customFormat="1" ht="15.75" customHeight="1" x14ac:dyDescent="0.35">
      <c r="A5" s="27">
        <v>7</v>
      </c>
      <c r="B5" s="15">
        <v>2014</v>
      </c>
      <c r="C5" s="22" t="s">
        <v>13</v>
      </c>
      <c r="D5" s="17" t="s">
        <v>31</v>
      </c>
      <c r="E5" s="17" t="s">
        <v>15</v>
      </c>
      <c r="F5" s="17" t="s">
        <v>55</v>
      </c>
      <c r="G5" s="17" t="s">
        <v>17</v>
      </c>
      <c r="H5" s="4" t="s">
        <v>56</v>
      </c>
      <c r="I5" s="19" t="s">
        <v>57</v>
      </c>
      <c r="J5" s="3" t="s">
        <v>26</v>
      </c>
      <c r="K5" s="2" t="s">
        <v>58</v>
      </c>
      <c r="L5" s="3" t="s">
        <v>59</v>
      </c>
    </row>
    <row r="6" spans="1:12" s="20" customFormat="1" ht="15.75" customHeight="1" x14ac:dyDescent="0.35">
      <c r="A6" s="27">
        <v>10</v>
      </c>
      <c r="B6" s="15">
        <v>2014</v>
      </c>
      <c r="C6" s="16" t="s">
        <v>13</v>
      </c>
      <c r="D6" s="17" t="s">
        <v>27</v>
      </c>
      <c r="E6" s="17" t="s">
        <v>15</v>
      </c>
      <c r="F6" s="17" t="s">
        <v>60</v>
      </c>
      <c r="G6" s="17" t="s">
        <v>17</v>
      </c>
      <c r="H6" s="4" t="s">
        <v>61</v>
      </c>
      <c r="I6" s="19" t="s">
        <v>62</v>
      </c>
      <c r="J6" s="3" t="s">
        <v>20</v>
      </c>
      <c r="K6" s="2" t="s">
        <v>63</v>
      </c>
      <c r="L6" s="3" t="s">
        <v>50</v>
      </c>
    </row>
    <row r="7" spans="1:12" s="20" customFormat="1" ht="15.75" customHeight="1" x14ac:dyDescent="0.35">
      <c r="A7" s="27">
        <v>14</v>
      </c>
      <c r="B7" s="15">
        <v>2019</v>
      </c>
      <c r="C7" s="16" t="s">
        <v>64</v>
      </c>
      <c r="D7" s="17" t="s">
        <v>65</v>
      </c>
      <c r="E7" s="17" t="s">
        <v>15</v>
      </c>
      <c r="F7" s="17" t="s">
        <v>66</v>
      </c>
      <c r="G7" s="17" t="s">
        <v>17</v>
      </c>
      <c r="H7" s="4" t="s">
        <v>67</v>
      </c>
      <c r="I7" s="19" t="s">
        <v>68</v>
      </c>
      <c r="J7" s="3" t="s">
        <v>20</v>
      </c>
      <c r="K7" s="2" t="s">
        <v>69</v>
      </c>
      <c r="L7" s="3" t="s">
        <v>36</v>
      </c>
    </row>
    <row r="8" spans="1:12" s="20" customFormat="1" ht="15.75" customHeight="1" x14ac:dyDescent="0.35">
      <c r="A8" s="27">
        <v>15</v>
      </c>
      <c r="B8" s="15"/>
      <c r="C8" s="16"/>
      <c r="D8" s="17"/>
      <c r="E8" s="17"/>
      <c r="F8" s="17"/>
      <c r="G8" s="17"/>
      <c r="H8" s="4"/>
      <c r="I8" s="19"/>
      <c r="J8" s="3"/>
      <c r="K8" s="2"/>
      <c r="L8" s="3"/>
    </row>
  </sheetData>
  <conditionalFormatting sqref="C5:C7">
    <cfRule type="containsText" dxfId="9" priority="7" operator="containsText" text="ARDISMT_5è">
      <formula>NOT(ISERROR(SEARCH("ARDISMT_5è",C5)))</formula>
    </cfRule>
    <cfRule type="containsText" dxfId="8" priority="8" operator="containsText" text="ARDISMT_4è">
      <formula>NOT(ISERROR(SEARCH("ARDISMT_4è",C5)))</formula>
    </cfRule>
    <cfRule type="containsText" dxfId="7" priority="9" operator="containsText" text="ARDISMT_3è">
      <formula>NOT(ISERROR(SEARCH("ARDISMT_3è",C5)))</formula>
    </cfRule>
    <cfRule type="containsText" dxfId="6" priority="10" operator="containsText" text="ARDISMT_2è">
      <formula>NOT(ISERROR(SEARCH("ARDISMT_2è",C5)))</formula>
    </cfRule>
    <cfRule type="containsText" dxfId="5" priority="11" operator="containsText" text="ARDISMT_1e">
      <formula>NOT(ISERROR(SEARCH("ARDISMT_1e",C5)))</formula>
    </cfRule>
  </conditionalFormatting>
  <conditionalFormatting sqref="C8">
    <cfRule type="containsText" dxfId="4" priority="1" operator="containsText" text="ARDISMT_5è">
      <formula>NOT(ISERROR(SEARCH("ARDISMT_5è",C8)))</formula>
    </cfRule>
    <cfRule type="containsText" dxfId="3" priority="2" operator="containsText" text="ARDISMT_4è">
      <formula>NOT(ISERROR(SEARCH("ARDISMT_4è",C8)))</formula>
    </cfRule>
    <cfRule type="containsText" dxfId="2" priority="3" operator="containsText" text="ARDISMT_3è">
      <formula>NOT(ISERROR(SEARCH("ARDISMT_3è",C8)))</formula>
    </cfRule>
    <cfRule type="containsText" dxfId="1" priority="4" operator="containsText" text="ARDISMT_2è">
      <formula>NOT(ISERROR(SEARCH("ARDISMT_2è",C8)))</formula>
    </cfRule>
    <cfRule type="containsText" dxfId="0" priority="5" operator="containsText" text="ARDISMT_1e">
      <formula>NOT(ISERROR(SEARCH("ARDISMT_1e",C8)))</formula>
    </cfRule>
  </conditionalFormatting>
  <dataValidations count="6">
    <dataValidation type="list" allowBlank="1" showInputMessage="1" showErrorMessage="1" sqref="E4" xr:uid="{00000000-0002-0000-0100-000000000000}">
      <formula1>LISTESEHI1</formula1>
    </dataValidation>
    <dataValidation type="list" allowBlank="1" showInputMessage="1" showErrorMessage="1" sqref="J5:J8" xr:uid="{00000000-0002-0000-0100-000001000000}">
      <formula1>SEXE</formula1>
    </dataValidation>
    <dataValidation type="list" allowBlank="1" showInputMessage="1" showErrorMessage="1" sqref="G5:G8" xr:uid="{00000000-0002-0000-0100-000002000000}">
      <formula1>TYPE1</formula1>
    </dataValidation>
    <dataValidation type="list" allowBlank="1" showInputMessage="1" showErrorMessage="1" sqref="E5:E8" xr:uid="{00000000-0002-0000-0100-000003000000}">
      <formula1>Autres</formula1>
    </dataValidation>
    <dataValidation type="list" allowBlank="1" showInputMessage="1" showErrorMessage="1" sqref="C5:C8" xr:uid="{00000000-0002-0000-0100-000004000000}">
      <formula1>ARDISMT</formula1>
    </dataValidation>
    <dataValidation type="list" allowBlank="1" showInputMessage="1" showErrorMessage="1" sqref="D5:D8" xr:uid="{00000000-0002-0000-0100-000005000000}">
      <formula1>INDIRECT(C5)</formula1>
    </dataValidation>
  </dataValidations>
  <hyperlinks>
    <hyperlink ref="C4" location="ARRONDISSEMENT" display="ARRONDISSEMENT" xr:uid="{00000000-0004-0000-0100-000000000000}"/>
    <hyperlink ref="D4" location="QUARTIER" display="QUARTIER" xr:uid="{00000000-0004-0000-0100-000001000000}"/>
    <hyperlink ref="E4" location="REPERES" tooltip="Se réfère au Matricule Contribuable" display="REPERE" xr:uid="{00000000-0004-0000-0100-000002000000}"/>
    <hyperlink ref="G4" location="TYPE1" display="TYPE PM/PP" xr:uid="{00000000-0004-0000-0100-000003000000}"/>
    <hyperlink ref="J4" location="SEXE" display="SEXE" xr:uid="{00000000-0004-0000-0100-000004000000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DONNEES</vt:lpstr>
      <vt:lpstr>NOUVEAUX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DOCTEUR</dc:creator>
  <cp:lastModifiedBy>James</cp:lastModifiedBy>
  <dcterms:created xsi:type="dcterms:W3CDTF">2019-12-14T01:34:39Z</dcterms:created>
  <dcterms:modified xsi:type="dcterms:W3CDTF">2019-12-14T20:36:29Z</dcterms:modified>
</cp:coreProperties>
</file>