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21720" windowHeight="12840" activeTab="2"/>
  </bookViews>
  <sheets>
    <sheet name="Réservations" sheetId="1" r:id="rId1"/>
    <sheet name="Départ(s) " sheetId="2" r:id="rId2"/>
    <sheet name="Recouche(s)" sheetId="3" r:id="rId3"/>
  </sheets>
  <definedNames>
    <definedName name="_xlnm._FilterDatabase" localSheetId="0" hidden="1">Réservations!$A$1:$Q$25</definedName>
    <definedName name="_xlnm.Print_Area" localSheetId="0">Réservations!$A$1:$Q$25</definedName>
  </definedNames>
  <calcPr calcId="125725" concurrentCalc="0"/>
</workbook>
</file>

<file path=xl/calcChain.xml><?xml version="1.0" encoding="utf-8"?>
<calcChain xmlns="http://schemas.openxmlformats.org/spreadsheetml/2006/main">
  <c r="D4" i="3"/>
  <c r="D5"/>
  <c r="D6"/>
  <c r="D7"/>
  <c r="D8"/>
  <c r="D9"/>
  <c r="D10"/>
  <c r="D11"/>
  <c r="D12"/>
  <c r="D13"/>
  <c r="D14"/>
  <c r="D15"/>
  <c r="D16"/>
  <c r="D17"/>
  <c r="D18"/>
  <c r="D19"/>
  <c r="D20"/>
  <c r="C4"/>
  <c r="C5"/>
  <c r="C6"/>
  <c r="C7"/>
  <c r="C8"/>
  <c r="C9"/>
  <c r="C10"/>
  <c r="C11"/>
  <c r="C12"/>
  <c r="C13"/>
  <c r="C14"/>
  <c r="C15"/>
  <c r="C16"/>
  <c r="C17"/>
  <c r="C18"/>
  <c r="C19"/>
  <c r="C20"/>
  <c r="B4"/>
  <c r="B5"/>
  <c r="B6"/>
  <c r="B7"/>
  <c r="B8"/>
  <c r="B9"/>
  <c r="B10"/>
  <c r="B11"/>
  <c r="B12"/>
  <c r="B13"/>
  <c r="B14"/>
  <c r="B15"/>
  <c r="B16"/>
  <c r="B17"/>
  <c r="B18"/>
  <c r="B19"/>
  <c r="B20"/>
  <c r="A4" a="1"/>
  <c r="A4"/>
  <c r="A5" a="1"/>
  <c r="A5"/>
  <c r="A6" a="1"/>
  <c r="A6"/>
  <c r="A7" a="1"/>
  <c r="A7"/>
  <c r="A8" a="1"/>
  <c r="A8"/>
  <c r="A9" a="1"/>
  <c r="A9"/>
  <c r="A10" a="1"/>
  <c r="A10"/>
  <c r="A11" a="1"/>
  <c r="A11"/>
  <c r="A12" a="1"/>
  <c r="A12"/>
  <c r="A13" a="1"/>
  <c r="A13"/>
  <c r="A14" a="1"/>
  <c r="A14"/>
  <c r="A15" a="1"/>
  <c r="A15"/>
  <c r="A16" a="1"/>
  <c r="A16"/>
  <c r="A17" a="1"/>
  <c r="A17"/>
  <c r="A18" a="1"/>
  <c r="A18"/>
  <c r="A19" a="1"/>
  <c r="A19"/>
  <c r="A20" a="1"/>
  <c r="A20"/>
  <c r="A3" a="1"/>
  <c r="A3"/>
  <c r="Q20"/>
  <c r="P20"/>
  <c r="O20"/>
  <c r="N20"/>
  <c r="M20"/>
  <c r="L20"/>
  <c r="K20"/>
  <c r="J20"/>
  <c r="I20"/>
  <c r="H20"/>
  <c r="G20"/>
  <c r="F20"/>
  <c r="E20"/>
  <c r="Q19"/>
  <c r="P19"/>
  <c r="O19"/>
  <c r="N19"/>
  <c r="M19"/>
  <c r="L19"/>
  <c r="K19"/>
  <c r="J19"/>
  <c r="I19"/>
  <c r="H19"/>
  <c r="G19"/>
  <c r="F19"/>
  <c r="E19"/>
  <c r="Q18"/>
  <c r="P18"/>
  <c r="O18"/>
  <c r="N18"/>
  <c r="M18"/>
  <c r="L18"/>
  <c r="K18"/>
  <c r="J18"/>
  <c r="I18"/>
  <c r="H18"/>
  <c r="G18"/>
  <c r="F18"/>
  <c r="E18"/>
  <c r="Q17"/>
  <c r="P17"/>
  <c r="O17"/>
  <c r="N17"/>
  <c r="M17"/>
  <c r="L17"/>
  <c r="K17"/>
  <c r="J17"/>
  <c r="I17"/>
  <c r="H17"/>
  <c r="G17"/>
  <c r="F17"/>
  <c r="E17"/>
  <c r="Q16"/>
  <c r="P16"/>
  <c r="O16"/>
  <c r="N16"/>
  <c r="M16"/>
  <c r="L16"/>
  <c r="K16"/>
  <c r="J16"/>
  <c r="I16"/>
  <c r="H16"/>
  <c r="G16"/>
  <c r="F16"/>
  <c r="E16"/>
  <c r="Q15"/>
  <c r="P15"/>
  <c r="O15"/>
  <c r="N15"/>
  <c r="M15"/>
  <c r="L15"/>
  <c r="K15"/>
  <c r="J15"/>
  <c r="I15"/>
  <c r="H15"/>
  <c r="G15"/>
  <c r="F15"/>
  <c r="E15"/>
  <c r="Q14"/>
  <c r="P14"/>
  <c r="O14"/>
  <c r="N14"/>
  <c r="M14"/>
  <c r="L14"/>
  <c r="K14"/>
  <c r="J14"/>
  <c r="I14"/>
  <c r="H14"/>
  <c r="G14"/>
  <c r="F14"/>
  <c r="E14"/>
  <c r="Q13"/>
  <c r="P13"/>
  <c r="O13"/>
  <c r="N13"/>
  <c r="M13"/>
  <c r="L13"/>
  <c r="K13"/>
  <c r="J13"/>
  <c r="I13"/>
  <c r="H13"/>
  <c r="G13"/>
  <c r="F13"/>
  <c r="E13"/>
  <c r="Q12"/>
  <c r="P12"/>
  <c r="O12"/>
  <c r="N12"/>
  <c r="M12"/>
  <c r="L12"/>
  <c r="K12"/>
  <c r="J12"/>
  <c r="I12"/>
  <c r="H12"/>
  <c r="G12"/>
  <c r="F12"/>
  <c r="E12"/>
  <c r="Q11"/>
  <c r="P11"/>
  <c r="O11"/>
  <c r="N11"/>
  <c r="M11"/>
  <c r="L11"/>
  <c r="K11"/>
  <c r="J11"/>
  <c r="I11"/>
  <c r="H11"/>
  <c r="G11"/>
  <c r="F11"/>
  <c r="E11"/>
  <c r="Q10"/>
  <c r="P10"/>
  <c r="O10"/>
  <c r="N10"/>
  <c r="M10"/>
  <c r="L10"/>
  <c r="K10"/>
  <c r="J10"/>
  <c r="I10"/>
  <c r="H10"/>
  <c r="G10"/>
  <c r="F10"/>
  <c r="E10"/>
  <c r="Q9"/>
  <c r="P9"/>
  <c r="O9"/>
  <c r="N9"/>
  <c r="M9"/>
  <c r="L9"/>
  <c r="K9"/>
  <c r="J9"/>
  <c r="I9"/>
  <c r="H9"/>
  <c r="G9"/>
  <c r="F9"/>
  <c r="E9"/>
  <c r="Q8"/>
  <c r="P8"/>
  <c r="O8"/>
  <c r="N8"/>
  <c r="M8"/>
  <c r="L8"/>
  <c r="K8"/>
  <c r="J8"/>
  <c r="I8"/>
  <c r="H8"/>
  <c r="G8"/>
  <c r="F8"/>
  <c r="E8"/>
  <c r="Q7"/>
  <c r="P7"/>
  <c r="O7"/>
  <c r="N7"/>
  <c r="M7"/>
  <c r="L7"/>
  <c r="K7"/>
  <c r="J7"/>
  <c r="I7"/>
  <c r="H7"/>
  <c r="G7"/>
  <c r="F7"/>
  <c r="E7"/>
  <c r="Q6"/>
  <c r="P6"/>
  <c r="O6"/>
  <c r="N6"/>
  <c r="M6"/>
  <c r="L6"/>
  <c r="K6"/>
  <c r="J6"/>
  <c r="I6"/>
  <c r="H6"/>
  <c r="G6"/>
  <c r="F6"/>
  <c r="E6"/>
  <c r="Q5"/>
  <c r="P5"/>
  <c r="O5"/>
  <c r="N5"/>
  <c r="M5"/>
  <c r="L5"/>
  <c r="K5"/>
  <c r="J5"/>
  <c r="I5"/>
  <c r="H5"/>
  <c r="G5"/>
  <c r="F5"/>
  <c r="E5"/>
  <c r="Q4"/>
  <c r="P4"/>
  <c r="O4"/>
  <c r="N4"/>
  <c r="M4"/>
  <c r="L4"/>
  <c r="K4"/>
  <c r="J4"/>
  <c r="I4"/>
  <c r="H4"/>
  <c r="G4"/>
  <c r="F4"/>
  <c r="E4"/>
  <c r="Q3"/>
  <c r="P3"/>
  <c r="O3"/>
  <c r="N3"/>
  <c r="M3"/>
  <c r="L3"/>
  <c r="K3"/>
  <c r="J3"/>
  <c r="I3"/>
  <c r="H3"/>
  <c r="G3"/>
  <c r="F3"/>
  <c r="E3"/>
  <c r="D3"/>
  <c r="C3"/>
  <c r="B3"/>
  <c r="A20" i="2" a="1"/>
  <c r="A20"/>
  <c r="Q20"/>
  <c r="P20"/>
  <c r="O20"/>
  <c r="N20"/>
  <c r="M20"/>
  <c r="L20"/>
  <c r="K20"/>
  <c r="J20"/>
  <c r="I20"/>
  <c r="H20"/>
  <c r="G20"/>
  <c r="F20"/>
  <c r="E20"/>
  <c r="D20"/>
  <c r="C20"/>
  <c r="B20"/>
  <c r="A19" a="1"/>
  <c r="A19"/>
  <c r="Q19"/>
  <c r="P19"/>
  <c r="O19"/>
  <c r="N19"/>
  <c r="M19"/>
  <c r="L19"/>
  <c r="K19"/>
  <c r="J19"/>
  <c r="I19"/>
  <c r="H19"/>
  <c r="G19"/>
  <c r="F19"/>
  <c r="E19"/>
  <c r="D19"/>
  <c r="C19"/>
  <c r="B19"/>
  <c r="A18" a="1"/>
  <c r="A18"/>
  <c r="Q18"/>
  <c r="P18"/>
  <c r="O18"/>
  <c r="N18"/>
  <c r="M18"/>
  <c r="L18"/>
  <c r="K18"/>
  <c r="J18"/>
  <c r="I18"/>
  <c r="H18"/>
  <c r="G18"/>
  <c r="F18"/>
  <c r="E18"/>
  <c r="D18"/>
  <c r="C18"/>
  <c r="B18"/>
  <c r="A17" a="1"/>
  <c r="A17"/>
  <c r="Q17"/>
  <c r="P17"/>
  <c r="O17"/>
  <c r="N17"/>
  <c r="M17"/>
  <c r="L17"/>
  <c r="K17"/>
  <c r="J17"/>
  <c r="I17"/>
  <c r="H17"/>
  <c r="G17"/>
  <c r="F17"/>
  <c r="E17"/>
  <c r="D17"/>
  <c r="C17"/>
  <c r="B17"/>
  <c r="A16" a="1"/>
  <c r="A16"/>
  <c r="Q16"/>
  <c r="P16"/>
  <c r="O16"/>
  <c r="N16"/>
  <c r="M16"/>
  <c r="L16"/>
  <c r="K16"/>
  <c r="J16"/>
  <c r="I16"/>
  <c r="H16"/>
  <c r="G16"/>
  <c r="F16"/>
  <c r="E16"/>
  <c r="D16"/>
  <c r="C16"/>
  <c r="B16"/>
  <c r="A15" a="1"/>
  <c r="A15"/>
  <c r="Q15"/>
  <c r="P15"/>
  <c r="O15"/>
  <c r="N15"/>
  <c r="M15"/>
  <c r="L15"/>
  <c r="K15"/>
  <c r="J15"/>
  <c r="I15"/>
  <c r="H15"/>
  <c r="G15"/>
  <c r="F15"/>
  <c r="E15"/>
  <c r="D15"/>
  <c r="C15"/>
  <c r="B15"/>
  <c r="A14" a="1"/>
  <c r="A14"/>
  <c r="Q14"/>
  <c r="P14"/>
  <c r="O14"/>
  <c r="N14"/>
  <c r="M14"/>
  <c r="L14"/>
  <c r="K14"/>
  <c r="J14"/>
  <c r="I14"/>
  <c r="H14"/>
  <c r="G14"/>
  <c r="F14"/>
  <c r="E14"/>
  <c r="D14"/>
  <c r="C14"/>
  <c r="B14"/>
  <c r="A4" a="1"/>
  <c r="A4"/>
  <c r="A5" a="1"/>
  <c r="A5"/>
  <c r="A6" a="1"/>
  <c r="A6"/>
  <c r="A7" a="1"/>
  <c r="A7"/>
  <c r="A8" a="1"/>
  <c r="A8"/>
  <c r="A9" a="1"/>
  <c r="A9"/>
  <c r="A10" a="1"/>
  <c r="A10"/>
  <c r="A11" a="1"/>
  <c r="A11"/>
  <c r="A12" a="1"/>
  <c r="A12"/>
  <c r="A13" a="1"/>
  <c r="A13"/>
  <c r="E4"/>
  <c r="E5"/>
  <c r="E6"/>
  <c r="E7"/>
  <c r="E8"/>
  <c r="E9"/>
  <c r="E10"/>
  <c r="E11"/>
  <c r="E12"/>
  <c r="E13"/>
  <c r="D4"/>
  <c r="D5"/>
  <c r="D6"/>
  <c r="D7"/>
  <c r="D8"/>
  <c r="D9"/>
  <c r="D10"/>
  <c r="D11"/>
  <c r="D12"/>
  <c r="D13"/>
  <c r="C4"/>
  <c r="C5"/>
  <c r="C6"/>
  <c r="C7"/>
  <c r="C8"/>
  <c r="C9"/>
  <c r="C10"/>
  <c r="C11"/>
  <c r="C12"/>
  <c r="C13"/>
  <c r="B4"/>
  <c r="B5"/>
  <c r="B6"/>
  <c r="B7"/>
  <c r="B8"/>
  <c r="B9"/>
  <c r="B10"/>
  <c r="B11"/>
  <c r="B12"/>
  <c r="B13"/>
  <c r="A3" a="1"/>
  <c r="A3"/>
  <c r="B3"/>
  <c r="C3"/>
  <c r="D3"/>
  <c r="E3"/>
  <c r="F3"/>
  <c r="G3"/>
  <c r="H3"/>
  <c r="I3"/>
  <c r="J3"/>
  <c r="K12" i="1"/>
  <c r="K3" i="2"/>
  <c r="L3"/>
  <c r="M12" i="1"/>
  <c r="M3" i="2"/>
  <c r="N12" i="1"/>
  <c r="N3" i="2"/>
  <c r="O3"/>
  <c r="P3"/>
  <c r="Q3"/>
  <c r="Q8"/>
  <c r="Q5"/>
  <c r="Q6"/>
  <c r="Q13"/>
  <c r="Q4"/>
  <c r="Q12"/>
  <c r="Q9"/>
  <c r="Q11"/>
  <c r="Q10"/>
  <c r="Q7"/>
  <c r="P8"/>
  <c r="O8"/>
  <c r="K17" i="1"/>
  <c r="M17"/>
  <c r="N17"/>
  <c r="N8" i="2"/>
  <c r="M8"/>
  <c r="L8"/>
  <c r="K8"/>
  <c r="J8"/>
  <c r="I8"/>
  <c r="H8"/>
  <c r="G8"/>
  <c r="F8"/>
  <c r="P5"/>
  <c r="O5"/>
  <c r="K16" i="1"/>
  <c r="M16"/>
  <c r="N16"/>
  <c r="N5" i="2"/>
  <c r="M5"/>
  <c r="L5"/>
  <c r="K5"/>
  <c r="J5"/>
  <c r="I5"/>
  <c r="H5"/>
  <c r="G5"/>
  <c r="F5"/>
  <c r="P6"/>
  <c r="O6"/>
  <c r="K14" i="1"/>
  <c r="M14"/>
  <c r="N14"/>
  <c r="N6" i="2"/>
  <c r="M6"/>
  <c r="L6"/>
  <c r="K6"/>
  <c r="J6"/>
  <c r="I6"/>
  <c r="H6"/>
  <c r="G6"/>
  <c r="F6"/>
  <c r="P13"/>
  <c r="O13"/>
  <c r="K11" i="1"/>
  <c r="M11"/>
  <c r="N11"/>
  <c r="N13" i="2"/>
  <c r="M13"/>
  <c r="L13"/>
  <c r="K13"/>
  <c r="J13"/>
  <c r="I13"/>
  <c r="H13"/>
  <c r="G13"/>
  <c r="F13"/>
  <c r="P4"/>
  <c r="O4"/>
  <c r="K13" i="1"/>
  <c r="M13"/>
  <c r="N13"/>
  <c r="N4" i="2"/>
  <c r="M4"/>
  <c r="L4"/>
  <c r="K4"/>
  <c r="J4"/>
  <c r="I4"/>
  <c r="H4"/>
  <c r="G4"/>
  <c r="F4"/>
  <c r="P12"/>
  <c r="O12"/>
  <c r="K10" i="1"/>
  <c r="M10"/>
  <c r="N10"/>
  <c r="N12" i="2"/>
  <c r="M12"/>
  <c r="L12"/>
  <c r="K12"/>
  <c r="J12"/>
  <c r="I12"/>
  <c r="H12"/>
  <c r="G12"/>
  <c r="F12"/>
  <c r="P9"/>
  <c r="O9"/>
  <c r="K7" i="1"/>
  <c r="M7"/>
  <c r="N7"/>
  <c r="N9" i="2"/>
  <c r="M9"/>
  <c r="L9"/>
  <c r="K9"/>
  <c r="J9"/>
  <c r="I9"/>
  <c r="H9"/>
  <c r="G9"/>
  <c r="F9"/>
  <c r="P11"/>
  <c r="O11"/>
  <c r="K19" i="1"/>
  <c r="M19"/>
  <c r="N19"/>
  <c r="N11" i="2"/>
  <c r="M11"/>
  <c r="L11"/>
  <c r="K11"/>
  <c r="J11"/>
  <c r="I11"/>
  <c r="H11"/>
  <c r="G11"/>
  <c r="F11"/>
  <c r="P10"/>
  <c r="O10"/>
  <c r="K18" i="1"/>
  <c r="M18"/>
  <c r="N18"/>
  <c r="N10" i="2"/>
  <c r="M10"/>
  <c r="L10"/>
  <c r="K10"/>
  <c r="J10"/>
  <c r="I10"/>
  <c r="H10"/>
  <c r="G10"/>
  <c r="F10"/>
  <c r="P7"/>
  <c r="O7"/>
  <c r="K15" i="1"/>
  <c r="M15"/>
  <c r="N15"/>
  <c r="N7" i="2"/>
  <c r="M7"/>
  <c r="L7"/>
  <c r="K7"/>
  <c r="J7"/>
  <c r="I7"/>
  <c r="H7"/>
  <c r="G7"/>
  <c r="F7"/>
  <c r="N25" i="1"/>
  <c r="M25"/>
  <c r="K25"/>
  <c r="N24"/>
  <c r="M24"/>
  <c r="K24"/>
  <c r="N23"/>
  <c r="M23"/>
  <c r="K23"/>
  <c r="N22"/>
  <c r="M22"/>
  <c r="K22"/>
  <c r="N21"/>
  <c r="M21"/>
  <c r="K21"/>
  <c r="N20"/>
  <c r="M20"/>
  <c r="K20"/>
  <c r="K9"/>
  <c r="M9"/>
  <c r="N9"/>
  <c r="K8"/>
  <c r="M8"/>
  <c r="N8"/>
  <c r="K6"/>
  <c r="M6"/>
  <c r="N6"/>
  <c r="K5"/>
  <c r="M5"/>
  <c r="N5"/>
  <c r="K4"/>
  <c r="M4"/>
  <c r="N4"/>
  <c r="K3"/>
  <c r="M3"/>
  <c r="N3"/>
  <c r="K2"/>
  <c r="M2"/>
  <c r="N2"/>
</calcChain>
</file>

<file path=xl/sharedStrings.xml><?xml version="1.0" encoding="utf-8"?>
<sst xmlns="http://schemas.openxmlformats.org/spreadsheetml/2006/main" count="148" uniqueCount="63">
  <si>
    <t>Booking No</t>
  </si>
  <si>
    <t>Nom</t>
  </si>
  <si>
    <t>Prénom</t>
  </si>
  <si>
    <t>Tarif</t>
  </si>
  <si>
    <t>Arrhes</t>
  </si>
  <si>
    <t>Prise en charge / Garantie</t>
  </si>
  <si>
    <t>CB à débiter / Débiteur</t>
  </si>
  <si>
    <t>Petit-déjeuner</t>
  </si>
  <si>
    <t>Arrivée</t>
  </si>
  <si>
    <t>Départ</t>
  </si>
  <si>
    <t>Nuitées</t>
  </si>
  <si>
    <t>Adultes</t>
  </si>
  <si>
    <t>Taxe(s) de séjour</t>
  </si>
  <si>
    <t>Reste à payer</t>
  </si>
  <si>
    <t>Type</t>
  </si>
  <si>
    <t>VIVES</t>
  </si>
  <si>
    <t>Non inclus</t>
  </si>
  <si>
    <t>+ PDJ si pris</t>
  </si>
  <si>
    <t>DOUBLE</t>
  </si>
  <si>
    <t>SINGLE</t>
  </si>
  <si>
    <t>Carole</t>
  </si>
  <si>
    <t>TWIN</t>
  </si>
  <si>
    <t xml:space="preserve">VAUTHIER </t>
  </si>
  <si>
    <t>Rosa</t>
  </si>
  <si>
    <t>Anh</t>
  </si>
  <si>
    <t>Pablo</t>
  </si>
  <si>
    <t>Roger</t>
  </si>
  <si>
    <t>Pas de PDJ</t>
  </si>
  <si>
    <t>Michel</t>
  </si>
  <si>
    <t>Inclus</t>
  </si>
  <si>
    <t>BERNARD</t>
  </si>
  <si>
    <t>Mathilde</t>
  </si>
  <si>
    <t>Sylvana</t>
  </si>
  <si>
    <t>DISSOUILLEZ</t>
  </si>
  <si>
    <t>Gilles</t>
  </si>
  <si>
    <t>DUPIC</t>
  </si>
  <si>
    <t>Eddy</t>
  </si>
  <si>
    <t>JAILLET</t>
  </si>
  <si>
    <t>KEMPF</t>
  </si>
  <si>
    <t>Alain</t>
  </si>
  <si>
    <t>Anais</t>
  </si>
  <si>
    <t>Thibault</t>
  </si>
  <si>
    <t>BARCELONA</t>
  </si>
  <si>
    <t>NYANGH</t>
  </si>
  <si>
    <t>Lo</t>
  </si>
  <si>
    <t>Maria</t>
  </si>
  <si>
    <t>Marc</t>
  </si>
  <si>
    <t xml:space="preserve">AMORO </t>
  </si>
  <si>
    <t>Agence</t>
  </si>
  <si>
    <t>Société</t>
  </si>
  <si>
    <t>CHUNI</t>
  </si>
  <si>
    <t>DIAZ DOMINGO</t>
  </si>
  <si>
    <t>BERTRAND</t>
  </si>
  <si>
    <t>BAILLY</t>
  </si>
  <si>
    <t>CHATELAIN</t>
  </si>
  <si>
    <t>CORSINI</t>
  </si>
  <si>
    <t>LOCATTI</t>
  </si>
  <si>
    <t>PUTOT</t>
  </si>
  <si>
    <t>Lucie</t>
  </si>
  <si>
    <t>DEPART(S) DU :</t>
  </si>
  <si>
    <t>RECOUCHE(S) DU :</t>
  </si>
  <si>
    <t>N°</t>
  </si>
  <si>
    <t>PDJ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</si>
</sst>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8">
    <font>
      <sz val="10"/>
      <name val="Arial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rgb="FFFFFF00"/>
      <name val="Verdana"/>
      <family val="2"/>
    </font>
    <font>
      <b/>
      <sz val="10"/>
      <color rgb="FFFFFF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shrinkToFit="1"/>
    </xf>
    <xf numFmtId="164" fontId="1" fillId="2" borderId="1" xfId="0" applyNumberFormat="1" applyFont="1" applyFill="1" applyBorder="1" applyAlignment="1" applyProtection="1">
      <alignment horizontal="center" vertical="center" wrapText="1" shrinkToFi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0" fontId="4" fillId="0" borderId="0" xfId="0" applyFont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center"/>
      <protection locked="0"/>
    </xf>
    <xf numFmtId="15" fontId="3" fillId="0" borderId="1" xfId="0" applyNumberFormat="1" applyFon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64" fontId="4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164" fontId="3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1" fillId="2" borderId="4" xfId="0" applyNumberFormat="1" applyFont="1" applyFill="1" applyBorder="1" applyAlignment="1" applyProtection="1">
      <alignment horizontal="left" vertical="center" wrapText="1" shrinkToFit="1"/>
    </xf>
    <xf numFmtId="165" fontId="1" fillId="2" borderId="3" xfId="0" applyNumberFormat="1" applyFont="1" applyFill="1" applyBorder="1" applyAlignment="1" applyProtection="1">
      <alignment horizontal="left" vertical="center" wrapText="1" shrinkToFit="1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1" fillId="2" borderId="5" xfId="0" applyNumberFormat="1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right"/>
      <protection locked="0"/>
    </xf>
    <xf numFmtId="0" fontId="2" fillId="2" borderId="5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 vertical="center" wrapText="1" shrinkToFit="1"/>
    </xf>
    <xf numFmtId="15" fontId="3" fillId="0" borderId="0" xfId="0" applyNumberFormat="1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 vertical="center" wrapText="1" shrinkToFit="1"/>
    </xf>
    <xf numFmtId="164" fontId="4" fillId="0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right"/>
    </xf>
    <xf numFmtId="0" fontId="5" fillId="0" borderId="0" xfId="0" applyFont="1" applyAlignment="1">
      <alignment horizontal="center"/>
    </xf>
    <xf numFmtId="165" fontId="6" fillId="2" borderId="4" xfId="0" applyNumberFormat="1" applyFont="1" applyFill="1" applyBorder="1" applyAlignment="1" applyProtection="1">
      <alignment horizontal="left" vertical="center" wrapText="1" shrinkToFit="1"/>
    </xf>
    <xf numFmtId="165" fontId="6" fillId="2" borderId="3" xfId="0" applyNumberFormat="1" applyFont="1" applyFill="1" applyBorder="1" applyAlignment="1" applyProtection="1">
      <alignment horizontal="center" vertical="center" wrapText="1" shrinkToFit="1"/>
    </xf>
    <xf numFmtId="0" fontId="1" fillId="2" borderId="1" xfId="0" applyFont="1" applyFill="1" applyBorder="1" applyAlignment="1" applyProtection="1">
      <alignment horizontal="center" vertical="center" shrinkToFit="1"/>
    </xf>
    <xf numFmtId="165" fontId="7" fillId="2" borderId="2" xfId="0" applyNumberFormat="1" applyFont="1" applyFill="1" applyBorder="1" applyAlignment="1" applyProtection="1">
      <alignment horizontal="center" vertical="center" shrinkToFit="1"/>
    </xf>
    <xf numFmtId="0" fontId="2" fillId="2" borderId="2" xfId="0" applyFont="1" applyFill="1" applyBorder="1" applyAlignment="1" applyProtection="1">
      <alignment horizontal="center" vertical="center" wrapText="1" shrinkToFit="1"/>
    </xf>
    <xf numFmtId="0" fontId="2" fillId="2" borderId="3" xfId="0" applyFont="1" applyFill="1" applyBorder="1" applyAlignment="1" applyProtection="1">
      <alignment horizontal="center" vertical="center" wrapText="1" shrinkToFit="1"/>
    </xf>
    <xf numFmtId="0" fontId="1" fillId="2" borderId="2" xfId="0" applyFont="1" applyFill="1" applyBorder="1" applyAlignment="1" applyProtection="1">
      <alignment horizontal="right" vertical="center" wrapText="1" shrinkToFit="1"/>
    </xf>
    <xf numFmtId="0" fontId="1" fillId="2" borderId="4" xfId="0" applyFont="1" applyFill="1" applyBorder="1" applyAlignment="1" applyProtection="1">
      <alignment horizontal="right" vertical="center" wrapText="1" shrinkToFit="1"/>
    </xf>
    <xf numFmtId="0" fontId="1" fillId="2" borderId="3" xfId="0" applyFont="1" applyFill="1" applyBorder="1" applyAlignment="1" applyProtection="1">
      <alignment horizontal="right" vertical="center" wrapText="1" shrinkToFit="1"/>
    </xf>
  </cellXfs>
  <cellStyles count="2">
    <cellStyle name="Normal" xfId="0" builtinId="0"/>
    <cellStyle name="Normal 2" xfId="1"/>
  </cellStyles>
  <dxfs count="70"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fill>
        <patternFill>
          <bgColor indexed="44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25"/>
  <sheetViews>
    <sheetView showGridLines="0" zoomScale="90" zoomScaleNormal="90" workbookViewId="0"/>
  </sheetViews>
  <sheetFormatPr defaultColWidth="9.140625" defaultRowHeight="12.75"/>
  <cols>
    <col min="1" max="1" width="15.42578125" style="18" customWidth="1"/>
    <col min="2" max="2" width="20" style="19" bestFit="1" customWidth="1"/>
    <col min="3" max="3" width="12.42578125" style="19" bestFit="1" customWidth="1"/>
    <col min="4" max="4" width="9.85546875" style="20" bestFit="1" customWidth="1"/>
    <col min="5" max="5" width="11.5703125" style="21" bestFit="1" customWidth="1"/>
    <col min="6" max="6" width="27.7109375" style="21" bestFit="1" customWidth="1"/>
    <col min="7" max="7" width="13.28515625" style="18" customWidth="1"/>
    <col min="8" max="8" width="14.5703125" style="18" bestFit="1" customWidth="1"/>
    <col min="9" max="9" width="13" style="22" customWidth="1"/>
    <col min="10" max="10" width="13.140625" style="22" customWidth="1"/>
    <col min="11" max="11" width="10.28515625" style="22" customWidth="1"/>
    <col min="12" max="12" width="10" style="22" customWidth="1"/>
    <col min="13" max="13" width="10.85546875" style="18" customWidth="1"/>
    <col min="14" max="14" width="11.28515625" style="23" customWidth="1"/>
    <col min="15" max="15" width="21" style="22" bestFit="1" customWidth="1"/>
    <col min="16" max="17" width="10.28515625" style="18" bestFit="1" customWidth="1"/>
    <col min="18" max="16384" width="9.140625" style="16"/>
  </cols>
  <sheetData>
    <row r="1" spans="1:17" s="4" customFormat="1" ht="42" customHeigh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2" t="s">
        <v>13</v>
      </c>
      <c r="O1" s="43"/>
      <c r="P1" s="1" t="s">
        <v>14</v>
      </c>
      <c r="Q1" s="1" t="s">
        <v>61</v>
      </c>
    </row>
    <row r="2" spans="1:17">
      <c r="A2" s="5">
        <v>324810660</v>
      </c>
      <c r="B2" s="6" t="s">
        <v>15</v>
      </c>
      <c r="C2" s="7" t="s">
        <v>45</v>
      </c>
      <c r="D2" s="8">
        <v>332</v>
      </c>
      <c r="E2" s="9">
        <v>332</v>
      </c>
      <c r="F2" s="9" t="s">
        <v>4</v>
      </c>
      <c r="G2" s="9"/>
      <c r="H2" s="5" t="s">
        <v>16</v>
      </c>
      <c r="I2" s="10">
        <v>43035</v>
      </c>
      <c r="J2" s="10">
        <v>43040</v>
      </c>
      <c r="K2" s="11">
        <f>IF(J2-I2=0,"",J2-I2)</f>
        <v>5</v>
      </c>
      <c r="L2" s="12">
        <v>2</v>
      </c>
      <c r="M2" s="13">
        <f t="shared" ref="M2:M19" si="0">IF(ISBLANK(I2),"",K2*L2*1.1)</f>
        <v>11</v>
      </c>
      <c r="N2" s="14">
        <f>IF(ISBLANK(I2),"",D2-E2-G2+M2)</f>
        <v>11</v>
      </c>
      <c r="O2" s="15" t="s">
        <v>17</v>
      </c>
      <c r="P2" s="5" t="s">
        <v>18</v>
      </c>
      <c r="Q2" s="5">
        <v>12</v>
      </c>
    </row>
    <row r="3" spans="1:17">
      <c r="A3" s="5">
        <v>324810661</v>
      </c>
      <c r="B3" s="6" t="s">
        <v>42</v>
      </c>
      <c r="C3" s="7" t="s">
        <v>20</v>
      </c>
      <c r="D3" s="8">
        <v>177</v>
      </c>
      <c r="E3" s="9">
        <v>177</v>
      </c>
      <c r="F3" s="9" t="s">
        <v>4</v>
      </c>
      <c r="G3" s="9"/>
      <c r="H3" s="5" t="s">
        <v>16</v>
      </c>
      <c r="I3" s="10">
        <v>43040</v>
      </c>
      <c r="J3" s="10">
        <v>43043</v>
      </c>
      <c r="K3" s="11">
        <f t="shared" ref="K3:K19" si="1">IF(J3-I3=0,"",J3-I3)</f>
        <v>3</v>
      </c>
      <c r="L3" s="12">
        <v>2</v>
      </c>
      <c r="M3" s="13">
        <f t="shared" si="0"/>
        <v>6.6000000000000005</v>
      </c>
      <c r="N3" s="14">
        <f t="shared" ref="N3:N25" si="2">IF(ISBLANK(I3),"",D3-E3-G3+M3)</f>
        <v>6.6000000000000005</v>
      </c>
      <c r="O3" s="15" t="s">
        <v>17</v>
      </c>
      <c r="P3" s="5" t="s">
        <v>21</v>
      </c>
      <c r="Q3" s="5">
        <v>8</v>
      </c>
    </row>
    <row r="4" spans="1:17">
      <c r="A4" s="5">
        <v>324810662</v>
      </c>
      <c r="B4" s="6" t="s">
        <v>43</v>
      </c>
      <c r="C4" s="7" t="s">
        <v>44</v>
      </c>
      <c r="D4" s="8">
        <v>90</v>
      </c>
      <c r="E4" s="9"/>
      <c r="F4" s="17" t="s">
        <v>48</v>
      </c>
      <c r="G4" s="9">
        <v>90</v>
      </c>
      <c r="H4" s="5" t="s">
        <v>16</v>
      </c>
      <c r="I4" s="10">
        <v>43041</v>
      </c>
      <c r="J4" s="10">
        <v>43042</v>
      </c>
      <c r="K4" s="11">
        <f t="shared" si="1"/>
        <v>1</v>
      </c>
      <c r="L4" s="12">
        <v>2</v>
      </c>
      <c r="M4" s="13">
        <f t="shared" si="0"/>
        <v>2.2000000000000002</v>
      </c>
      <c r="N4" s="14">
        <f t="shared" si="2"/>
        <v>2.2000000000000002</v>
      </c>
      <c r="O4" s="15" t="s">
        <v>17</v>
      </c>
      <c r="P4" s="5" t="s">
        <v>21</v>
      </c>
      <c r="Q4" s="5">
        <v>9</v>
      </c>
    </row>
    <row r="5" spans="1:17">
      <c r="A5" s="5">
        <v>324810663</v>
      </c>
      <c r="B5" s="6" t="s">
        <v>22</v>
      </c>
      <c r="C5" s="7" t="s">
        <v>46</v>
      </c>
      <c r="D5" s="8">
        <v>115</v>
      </c>
      <c r="E5" s="9">
        <v>115</v>
      </c>
      <c r="F5" s="9" t="s">
        <v>4</v>
      </c>
      <c r="G5" s="9"/>
      <c r="H5" s="5" t="s">
        <v>16</v>
      </c>
      <c r="I5" s="10">
        <v>43041</v>
      </c>
      <c r="J5" s="10">
        <v>43042</v>
      </c>
      <c r="K5" s="11">
        <f t="shared" si="1"/>
        <v>1</v>
      </c>
      <c r="L5" s="12">
        <v>1</v>
      </c>
      <c r="M5" s="13">
        <f t="shared" si="0"/>
        <v>1.1000000000000001</v>
      </c>
      <c r="N5" s="14">
        <f t="shared" si="2"/>
        <v>1.1000000000000001</v>
      </c>
      <c r="O5" s="15" t="s">
        <v>17</v>
      </c>
      <c r="P5" s="5" t="s">
        <v>18</v>
      </c>
      <c r="Q5" s="5">
        <v>10</v>
      </c>
    </row>
    <row r="6" spans="1:17">
      <c r="A6" s="5">
        <v>324810664</v>
      </c>
      <c r="B6" s="6" t="s">
        <v>47</v>
      </c>
      <c r="C6" s="7" t="s">
        <v>23</v>
      </c>
      <c r="D6" s="8">
        <v>115</v>
      </c>
      <c r="E6" s="9">
        <v>115</v>
      </c>
      <c r="F6" s="9" t="s">
        <v>4</v>
      </c>
      <c r="G6" s="9"/>
      <c r="H6" s="5" t="s">
        <v>16</v>
      </c>
      <c r="I6" s="10">
        <v>43042</v>
      </c>
      <c r="J6" s="10">
        <v>43044</v>
      </c>
      <c r="K6" s="11">
        <f t="shared" si="1"/>
        <v>2</v>
      </c>
      <c r="L6" s="12">
        <v>1</v>
      </c>
      <c r="M6" s="13">
        <f t="shared" si="0"/>
        <v>2.2000000000000002</v>
      </c>
      <c r="N6" s="14">
        <f t="shared" si="2"/>
        <v>2.2000000000000002</v>
      </c>
      <c r="O6" s="15" t="s">
        <v>17</v>
      </c>
      <c r="P6" s="5" t="s">
        <v>18</v>
      </c>
      <c r="Q6" s="5">
        <v>4</v>
      </c>
    </row>
    <row r="7" spans="1:17">
      <c r="A7" s="5">
        <v>324810665</v>
      </c>
      <c r="B7" s="6" t="s">
        <v>50</v>
      </c>
      <c r="C7" s="7" t="s">
        <v>24</v>
      </c>
      <c r="D7" s="8">
        <v>130</v>
      </c>
      <c r="E7" s="9"/>
      <c r="F7" s="17" t="s">
        <v>48</v>
      </c>
      <c r="G7" s="9">
        <v>130</v>
      </c>
      <c r="H7" s="5" t="s">
        <v>16</v>
      </c>
      <c r="I7" s="10">
        <v>43042</v>
      </c>
      <c r="J7" s="10">
        <v>43045</v>
      </c>
      <c r="K7" s="11">
        <f t="shared" si="1"/>
        <v>3</v>
      </c>
      <c r="L7" s="12">
        <v>2</v>
      </c>
      <c r="M7" s="13">
        <f t="shared" si="0"/>
        <v>6.6000000000000005</v>
      </c>
      <c r="N7" s="14">
        <f t="shared" si="2"/>
        <v>6.6000000000000005</v>
      </c>
      <c r="O7" s="15" t="s">
        <v>17</v>
      </c>
      <c r="P7" s="5" t="s">
        <v>18</v>
      </c>
      <c r="Q7" s="5">
        <v>12</v>
      </c>
    </row>
    <row r="8" spans="1:17">
      <c r="A8" s="5">
        <v>324810666</v>
      </c>
      <c r="B8" s="6" t="s">
        <v>51</v>
      </c>
      <c r="C8" s="7" t="s">
        <v>25</v>
      </c>
      <c r="D8" s="8">
        <v>80</v>
      </c>
      <c r="E8" s="9">
        <v>80</v>
      </c>
      <c r="F8" s="9" t="s">
        <v>4</v>
      </c>
      <c r="G8" s="9"/>
      <c r="H8" s="5" t="s">
        <v>16</v>
      </c>
      <c r="I8" s="10">
        <v>43042</v>
      </c>
      <c r="J8" s="10">
        <v>43043</v>
      </c>
      <c r="K8" s="11">
        <f t="shared" si="1"/>
        <v>1</v>
      </c>
      <c r="L8" s="12">
        <v>1</v>
      </c>
      <c r="M8" s="13">
        <f t="shared" si="0"/>
        <v>1.1000000000000001</v>
      </c>
      <c r="N8" s="14">
        <f t="shared" si="2"/>
        <v>1.1000000000000001</v>
      </c>
      <c r="O8" s="15" t="s">
        <v>17</v>
      </c>
      <c r="P8" s="5" t="s">
        <v>18</v>
      </c>
      <c r="Q8" s="5">
        <v>6</v>
      </c>
    </row>
    <row r="9" spans="1:17">
      <c r="A9" s="5">
        <v>324810668</v>
      </c>
      <c r="B9" s="6" t="s">
        <v>52</v>
      </c>
      <c r="C9" s="7" t="s">
        <v>26</v>
      </c>
      <c r="D9" s="8">
        <v>230</v>
      </c>
      <c r="E9" s="9"/>
      <c r="F9" s="9" t="s">
        <v>4</v>
      </c>
      <c r="G9" s="9"/>
      <c r="H9" s="5" t="s">
        <v>27</v>
      </c>
      <c r="I9" s="10">
        <v>43042</v>
      </c>
      <c r="J9" s="10">
        <v>43044</v>
      </c>
      <c r="K9" s="11">
        <f t="shared" si="1"/>
        <v>2</v>
      </c>
      <c r="L9" s="12">
        <v>2</v>
      </c>
      <c r="M9" s="13">
        <f t="shared" si="0"/>
        <v>4.4000000000000004</v>
      </c>
      <c r="N9" s="14">
        <f t="shared" si="2"/>
        <v>234.4</v>
      </c>
      <c r="O9" s="15"/>
      <c r="P9" s="5" t="s">
        <v>21</v>
      </c>
      <c r="Q9" s="5">
        <v>9</v>
      </c>
    </row>
    <row r="10" spans="1:17">
      <c r="A10" s="5">
        <v>324810670</v>
      </c>
      <c r="B10" s="6" t="s">
        <v>53</v>
      </c>
      <c r="C10" s="7" t="s">
        <v>28</v>
      </c>
      <c r="D10" s="8">
        <v>120</v>
      </c>
      <c r="E10" s="9"/>
      <c r="F10" s="17" t="s">
        <v>49</v>
      </c>
      <c r="G10" s="9">
        <v>121.1</v>
      </c>
      <c r="H10" s="5" t="s">
        <v>29</v>
      </c>
      <c r="I10" s="10">
        <v>43044</v>
      </c>
      <c r="J10" s="10">
        <v>43045</v>
      </c>
      <c r="K10" s="11">
        <f t="shared" si="1"/>
        <v>1</v>
      </c>
      <c r="L10" s="12">
        <v>1</v>
      </c>
      <c r="M10" s="13">
        <f t="shared" si="0"/>
        <v>1.1000000000000001</v>
      </c>
      <c r="N10" s="14">
        <f t="shared" si="2"/>
        <v>5.773159728050814E-15</v>
      </c>
      <c r="O10" s="12"/>
      <c r="P10" s="5" t="s">
        <v>19</v>
      </c>
      <c r="Q10" s="5">
        <v>15</v>
      </c>
    </row>
    <row r="11" spans="1:17">
      <c r="A11" s="5">
        <v>324810671</v>
      </c>
      <c r="B11" s="6" t="s">
        <v>30</v>
      </c>
      <c r="C11" s="7" t="s">
        <v>31</v>
      </c>
      <c r="D11" s="8">
        <v>120</v>
      </c>
      <c r="E11" s="9"/>
      <c r="F11" s="17" t="s">
        <v>49</v>
      </c>
      <c r="G11" s="9">
        <v>121.1</v>
      </c>
      <c r="H11" s="5" t="s">
        <v>29</v>
      </c>
      <c r="I11" s="10">
        <v>43044</v>
      </c>
      <c r="J11" s="10">
        <v>43045</v>
      </c>
      <c r="K11" s="11">
        <f t="shared" si="1"/>
        <v>1</v>
      </c>
      <c r="L11" s="12">
        <v>1</v>
      </c>
      <c r="M11" s="13">
        <f t="shared" si="0"/>
        <v>1.1000000000000001</v>
      </c>
      <c r="N11" s="14">
        <f t="shared" si="2"/>
        <v>5.773159728050814E-15</v>
      </c>
      <c r="O11" s="12"/>
      <c r="P11" s="5" t="s">
        <v>19</v>
      </c>
      <c r="Q11" s="5">
        <v>16</v>
      </c>
    </row>
    <row r="12" spans="1:17">
      <c r="A12" s="5">
        <v>324810672</v>
      </c>
      <c r="B12" s="6" t="s">
        <v>54</v>
      </c>
      <c r="C12" s="7" t="s">
        <v>32</v>
      </c>
      <c r="D12" s="8">
        <v>120</v>
      </c>
      <c r="E12" s="9"/>
      <c r="F12" s="17" t="s">
        <v>49</v>
      </c>
      <c r="G12" s="9">
        <v>121.1</v>
      </c>
      <c r="H12" s="5" t="s">
        <v>29</v>
      </c>
      <c r="I12" s="10">
        <v>43044</v>
      </c>
      <c r="J12" s="10">
        <v>43045</v>
      </c>
      <c r="K12" s="11">
        <f t="shared" si="1"/>
        <v>1</v>
      </c>
      <c r="L12" s="12">
        <v>1</v>
      </c>
      <c r="M12" s="13">
        <f t="shared" si="0"/>
        <v>1.1000000000000001</v>
      </c>
      <c r="N12" s="14">
        <f t="shared" si="2"/>
        <v>5.773159728050814E-15</v>
      </c>
      <c r="O12" s="12"/>
      <c r="P12" s="5" t="s">
        <v>19</v>
      </c>
      <c r="Q12" s="5">
        <v>1</v>
      </c>
    </row>
    <row r="13" spans="1:17">
      <c r="A13" s="5">
        <v>324810673</v>
      </c>
      <c r="B13" s="6" t="s">
        <v>55</v>
      </c>
      <c r="C13" s="7" t="s">
        <v>40</v>
      </c>
      <c r="D13" s="8">
        <v>120</v>
      </c>
      <c r="E13" s="9"/>
      <c r="F13" s="17" t="s">
        <v>49</v>
      </c>
      <c r="G13" s="9">
        <v>121.1</v>
      </c>
      <c r="H13" s="5" t="s">
        <v>29</v>
      </c>
      <c r="I13" s="10">
        <v>43044</v>
      </c>
      <c r="J13" s="10">
        <v>43045</v>
      </c>
      <c r="K13" s="11">
        <f t="shared" si="1"/>
        <v>1</v>
      </c>
      <c r="L13" s="12">
        <v>1</v>
      </c>
      <c r="M13" s="13">
        <f t="shared" si="0"/>
        <v>1.1000000000000001</v>
      </c>
      <c r="N13" s="14">
        <f t="shared" si="2"/>
        <v>5.773159728050814E-15</v>
      </c>
      <c r="O13" s="12"/>
      <c r="P13" s="5" t="s">
        <v>19</v>
      </c>
      <c r="Q13" s="5">
        <v>2</v>
      </c>
    </row>
    <row r="14" spans="1:17">
      <c r="A14" s="5">
        <v>324810674</v>
      </c>
      <c r="B14" s="6" t="s">
        <v>33</v>
      </c>
      <c r="C14" s="7" t="s">
        <v>34</v>
      </c>
      <c r="D14" s="8">
        <v>120</v>
      </c>
      <c r="E14" s="9"/>
      <c r="F14" s="17" t="s">
        <v>49</v>
      </c>
      <c r="G14" s="9">
        <v>121.1</v>
      </c>
      <c r="H14" s="5" t="s">
        <v>29</v>
      </c>
      <c r="I14" s="10">
        <v>43044</v>
      </c>
      <c r="J14" s="10">
        <v>43045</v>
      </c>
      <c r="K14" s="11">
        <f t="shared" si="1"/>
        <v>1</v>
      </c>
      <c r="L14" s="12">
        <v>1</v>
      </c>
      <c r="M14" s="13">
        <f t="shared" si="0"/>
        <v>1.1000000000000001</v>
      </c>
      <c r="N14" s="14">
        <f t="shared" si="2"/>
        <v>5.773159728050814E-15</v>
      </c>
      <c r="O14" s="12"/>
      <c r="P14" s="5" t="s">
        <v>19</v>
      </c>
      <c r="Q14" s="5">
        <v>5</v>
      </c>
    </row>
    <row r="15" spans="1:17">
      <c r="A15" s="5">
        <v>324810675</v>
      </c>
      <c r="B15" s="6" t="s">
        <v>35</v>
      </c>
      <c r="C15" s="7" t="s">
        <v>36</v>
      </c>
      <c r="D15" s="8">
        <v>120</v>
      </c>
      <c r="E15" s="9"/>
      <c r="F15" s="17" t="s">
        <v>49</v>
      </c>
      <c r="G15" s="9">
        <v>121.1</v>
      </c>
      <c r="H15" s="5" t="s">
        <v>29</v>
      </c>
      <c r="I15" s="10">
        <v>43044</v>
      </c>
      <c r="J15" s="10">
        <v>43045</v>
      </c>
      <c r="K15" s="11">
        <f t="shared" si="1"/>
        <v>1</v>
      </c>
      <c r="L15" s="12">
        <v>1</v>
      </c>
      <c r="M15" s="13">
        <f t="shared" si="0"/>
        <v>1.1000000000000001</v>
      </c>
      <c r="N15" s="14">
        <f t="shared" si="2"/>
        <v>5.773159728050814E-15</v>
      </c>
      <c r="O15" s="12"/>
      <c r="P15" s="5" t="s">
        <v>19</v>
      </c>
      <c r="Q15" s="5">
        <v>7</v>
      </c>
    </row>
    <row r="16" spans="1:17">
      <c r="A16" s="5">
        <v>324810676</v>
      </c>
      <c r="B16" s="6" t="s">
        <v>37</v>
      </c>
      <c r="C16" s="7" t="s">
        <v>41</v>
      </c>
      <c r="D16" s="8">
        <v>120</v>
      </c>
      <c r="E16" s="9"/>
      <c r="F16" s="17" t="s">
        <v>49</v>
      </c>
      <c r="G16" s="9">
        <v>121.1</v>
      </c>
      <c r="H16" s="5" t="s">
        <v>29</v>
      </c>
      <c r="I16" s="10">
        <v>43044</v>
      </c>
      <c r="J16" s="10">
        <v>43045</v>
      </c>
      <c r="K16" s="11">
        <f t="shared" si="1"/>
        <v>1</v>
      </c>
      <c r="L16" s="12">
        <v>1</v>
      </c>
      <c r="M16" s="13">
        <f t="shared" si="0"/>
        <v>1.1000000000000001</v>
      </c>
      <c r="N16" s="14">
        <f t="shared" si="2"/>
        <v>5.773159728050814E-15</v>
      </c>
      <c r="O16" s="12"/>
      <c r="P16" s="5" t="s">
        <v>19</v>
      </c>
      <c r="Q16" s="5">
        <v>3</v>
      </c>
    </row>
    <row r="17" spans="1:17">
      <c r="A17" s="5">
        <v>324810677</v>
      </c>
      <c r="B17" s="6" t="s">
        <v>38</v>
      </c>
      <c r="C17" s="7" t="s">
        <v>39</v>
      </c>
      <c r="D17" s="8">
        <v>120</v>
      </c>
      <c r="E17" s="9"/>
      <c r="F17" s="17" t="s">
        <v>49</v>
      </c>
      <c r="G17" s="9">
        <v>121.1</v>
      </c>
      <c r="H17" s="5" t="s">
        <v>29</v>
      </c>
      <c r="I17" s="10">
        <v>43044</v>
      </c>
      <c r="J17" s="10">
        <v>43045</v>
      </c>
      <c r="K17" s="11">
        <f t="shared" si="1"/>
        <v>1</v>
      </c>
      <c r="L17" s="12">
        <v>1</v>
      </c>
      <c r="M17" s="13">
        <f t="shared" si="0"/>
        <v>1.1000000000000001</v>
      </c>
      <c r="N17" s="14">
        <f t="shared" si="2"/>
        <v>5.773159728050814E-15</v>
      </c>
      <c r="O17" s="12"/>
      <c r="P17" s="5" t="s">
        <v>19</v>
      </c>
      <c r="Q17" s="5">
        <v>11</v>
      </c>
    </row>
    <row r="18" spans="1:17">
      <c r="A18" s="5">
        <v>324810678</v>
      </c>
      <c r="B18" s="6" t="s">
        <v>56</v>
      </c>
      <c r="C18" s="7" t="s">
        <v>58</v>
      </c>
      <c r="D18" s="8">
        <v>120</v>
      </c>
      <c r="E18" s="9"/>
      <c r="F18" s="17" t="s">
        <v>49</v>
      </c>
      <c r="G18" s="9">
        <v>121.1</v>
      </c>
      <c r="H18" s="5" t="s">
        <v>29</v>
      </c>
      <c r="I18" s="10">
        <v>43044</v>
      </c>
      <c r="J18" s="10">
        <v>43045</v>
      </c>
      <c r="K18" s="11">
        <f t="shared" si="1"/>
        <v>1</v>
      </c>
      <c r="L18" s="12">
        <v>1</v>
      </c>
      <c r="M18" s="13">
        <f t="shared" si="0"/>
        <v>1.1000000000000001</v>
      </c>
      <c r="N18" s="14">
        <f t="shared" si="2"/>
        <v>5.773159728050814E-15</v>
      </c>
      <c r="O18" s="12"/>
      <c r="P18" s="5" t="s">
        <v>19</v>
      </c>
      <c r="Q18" s="5">
        <v>13</v>
      </c>
    </row>
    <row r="19" spans="1:17">
      <c r="A19" s="5">
        <v>324810679</v>
      </c>
      <c r="B19" s="6" t="s">
        <v>57</v>
      </c>
      <c r="C19" s="7" t="s">
        <v>36</v>
      </c>
      <c r="D19" s="8">
        <v>120</v>
      </c>
      <c r="E19" s="9"/>
      <c r="F19" s="17" t="s">
        <v>49</v>
      </c>
      <c r="G19" s="9">
        <v>121.1</v>
      </c>
      <c r="H19" s="5" t="s">
        <v>29</v>
      </c>
      <c r="I19" s="10">
        <v>43044</v>
      </c>
      <c r="J19" s="10">
        <v>43045</v>
      </c>
      <c r="K19" s="11">
        <f t="shared" si="1"/>
        <v>1</v>
      </c>
      <c r="L19" s="12">
        <v>1</v>
      </c>
      <c r="M19" s="13">
        <f t="shared" si="0"/>
        <v>1.1000000000000001</v>
      </c>
      <c r="N19" s="14">
        <f t="shared" si="2"/>
        <v>5.773159728050814E-15</v>
      </c>
      <c r="O19" s="12"/>
      <c r="P19" s="5" t="s">
        <v>19</v>
      </c>
      <c r="Q19" s="5">
        <v>14</v>
      </c>
    </row>
    <row r="20" spans="1:17">
      <c r="A20" s="5"/>
      <c r="B20" s="7"/>
      <c r="C20" s="7"/>
      <c r="D20" s="8"/>
      <c r="E20" s="9"/>
      <c r="F20" s="9"/>
      <c r="G20" s="9"/>
      <c r="H20" s="5"/>
      <c r="I20" s="10"/>
      <c r="J20" s="10"/>
      <c r="K20" s="11" t="str">
        <f>IF(J20-I20=0,"",J20-I20)</f>
        <v/>
      </c>
      <c r="L20" s="12"/>
      <c r="M20" s="13" t="str">
        <f>IF(ISBLANK(I20),"",K20*L20*1.1)</f>
        <v/>
      </c>
      <c r="N20" s="14" t="str">
        <f t="shared" si="2"/>
        <v/>
      </c>
      <c r="O20" s="12"/>
      <c r="P20" s="5"/>
      <c r="Q20" s="5"/>
    </row>
    <row r="21" spans="1:17">
      <c r="A21" s="5"/>
      <c r="B21" s="7"/>
      <c r="C21" s="7"/>
      <c r="D21" s="8"/>
      <c r="E21" s="9"/>
      <c r="F21" s="9"/>
      <c r="G21" s="9"/>
      <c r="H21" s="5"/>
      <c r="I21" s="10"/>
      <c r="J21" s="10"/>
      <c r="K21" s="11" t="str">
        <f t="shared" ref="K21:K25" si="3">IF(J21-I21=0,"",J21-I21)</f>
        <v/>
      </c>
      <c r="L21" s="12"/>
      <c r="M21" s="13" t="str">
        <f t="shared" ref="M21:M25" si="4">IF(ISBLANK(I21),"",K21*L21*1.1)</f>
        <v/>
      </c>
      <c r="N21" s="14" t="str">
        <f t="shared" si="2"/>
        <v/>
      </c>
      <c r="O21" s="12"/>
      <c r="P21" s="5"/>
      <c r="Q21" s="5"/>
    </row>
    <row r="22" spans="1:17">
      <c r="A22" s="5"/>
      <c r="B22" s="7"/>
      <c r="C22" s="7"/>
      <c r="D22" s="8"/>
      <c r="E22" s="9"/>
      <c r="F22" s="9"/>
      <c r="G22" s="9"/>
      <c r="H22" s="5"/>
      <c r="I22" s="10"/>
      <c r="J22" s="10"/>
      <c r="K22" s="11" t="str">
        <f t="shared" si="3"/>
        <v/>
      </c>
      <c r="L22" s="12"/>
      <c r="M22" s="13" t="str">
        <f t="shared" si="4"/>
        <v/>
      </c>
      <c r="N22" s="14" t="str">
        <f t="shared" si="2"/>
        <v/>
      </c>
      <c r="O22" s="12"/>
      <c r="P22" s="5"/>
      <c r="Q22" s="5"/>
    </row>
    <row r="23" spans="1:17">
      <c r="A23" s="5"/>
      <c r="B23" s="7"/>
      <c r="C23" s="7"/>
      <c r="D23" s="8"/>
      <c r="E23" s="9"/>
      <c r="F23" s="9"/>
      <c r="G23" s="9"/>
      <c r="H23" s="5"/>
      <c r="I23" s="10"/>
      <c r="J23" s="10"/>
      <c r="K23" s="11" t="str">
        <f t="shared" si="3"/>
        <v/>
      </c>
      <c r="L23" s="12"/>
      <c r="M23" s="13" t="str">
        <f t="shared" si="4"/>
        <v/>
      </c>
      <c r="N23" s="14" t="str">
        <f t="shared" si="2"/>
        <v/>
      </c>
      <c r="O23" s="12"/>
      <c r="P23" s="5"/>
      <c r="Q23" s="5"/>
    </row>
    <row r="24" spans="1:17">
      <c r="A24" s="5"/>
      <c r="B24" s="7"/>
      <c r="C24" s="7"/>
      <c r="D24" s="8"/>
      <c r="E24" s="9"/>
      <c r="F24" s="9"/>
      <c r="G24" s="9"/>
      <c r="H24" s="5"/>
      <c r="I24" s="10"/>
      <c r="J24" s="10"/>
      <c r="K24" s="11" t="str">
        <f t="shared" si="3"/>
        <v/>
      </c>
      <c r="L24" s="12"/>
      <c r="M24" s="13" t="str">
        <f t="shared" si="4"/>
        <v/>
      </c>
      <c r="N24" s="14" t="str">
        <f t="shared" si="2"/>
        <v/>
      </c>
      <c r="O24" s="12"/>
      <c r="P24" s="5"/>
      <c r="Q24" s="5"/>
    </row>
    <row r="25" spans="1:17">
      <c r="A25" s="5"/>
      <c r="B25" s="7"/>
      <c r="C25" s="7"/>
      <c r="D25" s="8"/>
      <c r="E25" s="9"/>
      <c r="F25" s="9"/>
      <c r="G25" s="9"/>
      <c r="H25" s="5"/>
      <c r="I25" s="10"/>
      <c r="J25" s="10"/>
      <c r="K25" s="11" t="str">
        <f t="shared" si="3"/>
        <v/>
      </c>
      <c r="L25" s="12"/>
      <c r="M25" s="13" t="str">
        <f t="shared" si="4"/>
        <v/>
      </c>
      <c r="N25" s="14" t="str">
        <f t="shared" si="2"/>
        <v/>
      </c>
      <c r="O25" s="12"/>
      <c r="P25" s="5"/>
      <c r="Q25" s="5"/>
    </row>
  </sheetData>
  <sheetProtection sort="0" autoFilter="0"/>
  <mergeCells count="1">
    <mergeCell ref="N1:O1"/>
  </mergeCells>
  <conditionalFormatting sqref="C2:E10 Q2:Q12 C11:C21 E11:E12 D11:D19 C22:E25 A2:B25 F2:O25 P22:Q25">
    <cfRule type="expression" dxfId="69" priority="27" stopIfTrue="1">
      <formula>AND($C2&lt;&gt;"",$J2&lt;TODAY())</formula>
    </cfRule>
    <cfRule type="expression" dxfId="68" priority="28" stopIfTrue="1">
      <formula>AND($C2&lt;&gt;"",$I2&lt;TODAY(),$J2&gt;TODAY())</formula>
    </cfRule>
  </conditionalFormatting>
  <conditionalFormatting sqref="D20:D21">
    <cfRule type="expression" dxfId="67" priority="21" stopIfTrue="1">
      <formula>AND($C20&lt;&gt;"",$J20&lt;TODAY())</formula>
    </cfRule>
    <cfRule type="expression" dxfId="66" priority="22" stopIfTrue="1">
      <formula>AND($C20&lt;&gt;"",$I20&lt;TODAY(),$J20&gt;TODAY())</formula>
    </cfRule>
  </conditionalFormatting>
  <conditionalFormatting sqref="E13:E21">
    <cfRule type="expression" dxfId="65" priority="19" stopIfTrue="1">
      <formula>AND($C13&lt;&gt;"",$J13&lt;TODAY())</formula>
    </cfRule>
    <cfRule type="expression" dxfId="64" priority="20" stopIfTrue="1">
      <formula>AND($C13&lt;&gt;"",$I13&lt;TODAY(),$J13&gt;TODAY())</formula>
    </cfRule>
  </conditionalFormatting>
  <conditionalFormatting sqref="Q13:Q21">
    <cfRule type="expression" dxfId="63" priority="13" stopIfTrue="1">
      <formula>AND($C13&lt;&gt;"",$J13&lt;TODAY())</formula>
    </cfRule>
    <cfRule type="expression" dxfId="62" priority="14" stopIfTrue="1">
      <formula>AND($C13&lt;&gt;"",$I13&lt;TODAY(),$J13&gt;TODAY())</formula>
    </cfRule>
  </conditionalFormatting>
  <conditionalFormatting sqref="P2:P12">
    <cfRule type="expression" dxfId="61" priority="3" stopIfTrue="1">
      <formula>AND($C2&lt;&gt;"",$J2&lt;TODAY())</formula>
    </cfRule>
    <cfRule type="expression" dxfId="60" priority="4" stopIfTrue="1">
      <formula>AND($C2&lt;&gt;"",$I2&lt;TODAY(),$J2&gt;TODAY())</formula>
    </cfRule>
  </conditionalFormatting>
  <conditionalFormatting sqref="P13:P21">
    <cfRule type="expression" dxfId="59" priority="1" stopIfTrue="1">
      <formula>AND($C13&lt;&gt;"",$J13&lt;TODAY())</formula>
    </cfRule>
    <cfRule type="expression" dxfId="58" priority="2" stopIfTrue="1">
      <formula>AND($C13&lt;&gt;"",$I13&lt;TODAY(),$J13&gt;TODAY())</formula>
    </cfRule>
  </conditionalFormatting>
  <pageMargins left="0.78740157499999996" right="0.78740157499999996" top="0.984251969" bottom="0.984251969" header="0.5" footer="0.5"/>
  <pageSetup paperSize="9" scale="54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20"/>
  <sheetViews>
    <sheetView workbookViewId="0">
      <selection activeCell="I1" sqref="I1"/>
    </sheetView>
  </sheetViews>
  <sheetFormatPr defaultColWidth="11.42578125" defaultRowHeight="12.75"/>
  <cols>
    <col min="1" max="1" width="11.42578125" style="27"/>
    <col min="2" max="2" width="12.7109375" bestFit="1" customWidth="1"/>
    <col min="9" max="10" width="12.42578125" bestFit="1" customWidth="1"/>
    <col min="16" max="16" width="11.42578125" style="27"/>
    <col min="17" max="17" width="7.7109375" style="27" customWidth="1"/>
  </cols>
  <sheetData>
    <row r="1" spans="1:17" s="4" customFormat="1" ht="42" customHeight="1">
      <c r="A1" s="44" t="s">
        <v>59</v>
      </c>
      <c r="B1" s="45"/>
      <c r="C1" s="45"/>
      <c r="D1" s="45"/>
      <c r="E1" s="45"/>
      <c r="F1" s="45"/>
      <c r="G1" s="45"/>
      <c r="H1" s="46"/>
      <c r="I1" s="41">
        <v>43045</v>
      </c>
      <c r="J1" s="38"/>
      <c r="K1" s="38"/>
      <c r="L1" s="38"/>
      <c r="M1" s="38"/>
      <c r="N1" s="38"/>
      <c r="O1" s="38"/>
      <c r="P1" s="39"/>
      <c r="Q1" s="39"/>
    </row>
    <row r="2" spans="1:17" s="4" customFormat="1" ht="42" customHeight="1">
      <c r="A2" s="40" t="s">
        <v>0</v>
      </c>
      <c r="B2" s="1" t="s">
        <v>1</v>
      </c>
      <c r="C2" s="1" t="s">
        <v>2</v>
      </c>
      <c r="D2" s="28" t="s">
        <v>3</v>
      </c>
      <c r="E2" s="28" t="s">
        <v>4</v>
      </c>
      <c r="F2" s="2" t="s">
        <v>5</v>
      </c>
      <c r="G2" s="30" t="s">
        <v>6</v>
      </c>
      <c r="H2" s="1" t="s">
        <v>7</v>
      </c>
      <c r="I2" s="32" t="s">
        <v>8</v>
      </c>
      <c r="J2" s="32" t="s">
        <v>9</v>
      </c>
      <c r="K2" s="1" t="s">
        <v>10</v>
      </c>
      <c r="L2" s="1" t="s">
        <v>11</v>
      </c>
      <c r="M2" s="32" t="s">
        <v>12</v>
      </c>
      <c r="N2" s="34" t="s">
        <v>13</v>
      </c>
      <c r="O2" s="1" t="s">
        <v>62</v>
      </c>
      <c r="P2" s="1" t="s">
        <v>14</v>
      </c>
      <c r="Q2" s="1" t="s">
        <v>61</v>
      </c>
    </row>
    <row r="3" spans="1:17">
      <c r="A3" s="37">
        <f t="array" ref="A3">IFERROR(INDEX(Réservations!$A$2:$A$21,MATCH(SMALL(IF($I$1=Réservations!$J$2:$J$21,Réservations!$Q$2:$Q$21,""),ROW(A1)),IF($I$1=Réservations!$J$2:$J$21,Réservations!$Q$2:$Q$21,""),0)),"")</f>
        <v>324810672</v>
      </c>
      <c r="B3" s="26" t="str">
        <f>IF($A3="","",INDEX(Réservations!B:B,MATCH($A3,Réservations!$A:$A,0)))</f>
        <v>CHATELAIN</v>
      </c>
      <c r="C3" s="26" t="str">
        <f>IF($A3="","",INDEX(Réservations!C:C,MATCH($A3,Réservations!$A:$A,0)))</f>
        <v>Sylvana</v>
      </c>
      <c r="D3" s="29">
        <f>IF($A3="","",INDEX(Réservations!D:D,MATCH($A3,Réservations!$A:$A,0)))</f>
        <v>120</v>
      </c>
      <c r="E3" s="29">
        <f>IF($A3="","",INDEX(Réservations!E:E,MATCH($A3,Réservations!$A:$A,0)))</f>
        <v>0</v>
      </c>
      <c r="F3" s="26" t="str">
        <f>IF($A3="","",INDEX(Réservations!F:F,MATCH($A3,Réservations!$A:$A,0)))</f>
        <v>Société</v>
      </c>
      <c r="G3" s="31">
        <f>IF($A3="","",INDEX(Réservations!G:G,MATCH($A3,Réservations!$A:$A,0)))</f>
        <v>121.1</v>
      </c>
      <c r="H3" s="26" t="str">
        <f>IF($A3="","",INDEX(Réservations!H:H,MATCH($A3,Réservations!$A:$A,0)))</f>
        <v>Inclus</v>
      </c>
      <c r="I3" s="33">
        <f>IF($A3="","",INDEX(Réservations!I:I,MATCH($A3,Réservations!$A:$A,0)))</f>
        <v>43044</v>
      </c>
      <c r="J3" s="33">
        <f>IF($A3="","",INDEX(Réservations!J:J,MATCH($A3,Réservations!$A:$A,0)))</f>
        <v>43045</v>
      </c>
      <c r="K3" s="37">
        <f>IF($A3="","",INDEX(Réservations!K:K,MATCH($A3,Réservations!$A:$A,0)))</f>
        <v>1</v>
      </c>
      <c r="L3" s="37">
        <f>IF($A3="","",INDEX(Réservations!L:L,MATCH($A3,Réservations!$A:$A,0)))</f>
        <v>1</v>
      </c>
      <c r="M3" s="35">
        <f>IF($A3="","",INDEX(Réservations!M:M,MATCH($A3,Réservations!$A:$A,0)))</f>
        <v>1.1000000000000001</v>
      </c>
      <c r="N3" s="36">
        <f>IF($A3="","",INDEX(Réservations!N:N,MATCH($A3,Réservations!$A:$A,0)))</f>
        <v>5.773159728050814E-15</v>
      </c>
      <c r="O3" s="37">
        <f>IF($A3="","",INDEX(Réservations!O:O,MATCH($A3,Réservations!$A:$A,0)))</f>
        <v>0</v>
      </c>
      <c r="P3" s="37" t="str">
        <f>IF($A3="","",INDEX(Réservations!P:P,MATCH($A3,Réservations!$A:$A,0)))</f>
        <v>SINGLE</v>
      </c>
      <c r="Q3" s="37">
        <f>IF($A3="","",INDEX(Réservations!Q:Q,MATCH($A3,Réservations!$A:$A,0)))</f>
        <v>1</v>
      </c>
    </row>
    <row r="4" spans="1:17">
      <c r="A4" s="37">
        <f t="array" ref="A4">IFERROR(INDEX(Réservations!$A$2:$A$21,MATCH(SMALL(IF($I$1=Réservations!$J$2:$J$21,Réservations!$Q$2:$Q$21,""),ROW(A2)),IF($I$1=Réservations!$J$2:$J$21,Réservations!$Q$2:$Q$21,""),0)),"")</f>
        <v>324810673</v>
      </c>
      <c r="B4" s="26" t="str">
        <f>IF($A4="","",INDEX(Réservations!B:B,MATCH($A4,Réservations!$A:$A,0)))</f>
        <v>CORSINI</v>
      </c>
      <c r="C4" s="26" t="str">
        <f>IF($A4="","",INDEX(Réservations!C:C,MATCH($A4,Réservations!$A:$A,0)))</f>
        <v>Anais</v>
      </c>
      <c r="D4" s="29">
        <f>IF($A4="","",INDEX(Réservations!D:D,MATCH($A4,Réservations!$A:$A,0)))</f>
        <v>120</v>
      </c>
      <c r="E4" s="29">
        <f>IF($A4="","",INDEX(Réservations!E:E,MATCH($A4,Réservations!$A:$A,0)))</f>
        <v>0</v>
      </c>
      <c r="F4" s="26" t="str">
        <f>IF($A4="","",INDEX(Réservations!F:F,MATCH($A4,Réservations!$A:$A,0)))</f>
        <v>Société</v>
      </c>
      <c r="G4" s="31">
        <f>IF($A4="","",INDEX(Réservations!G:G,MATCH($A4,Réservations!$A:$A,0)))</f>
        <v>121.1</v>
      </c>
      <c r="H4" s="26" t="str">
        <f>IF($A4="","",INDEX(Réservations!H:H,MATCH($A4,Réservations!$A:$A,0)))</f>
        <v>Inclus</v>
      </c>
      <c r="I4" s="33">
        <f>IF($A4="","",INDEX(Réservations!I:I,MATCH($A4,Réservations!$A:$A,0)))</f>
        <v>43044</v>
      </c>
      <c r="J4" s="33">
        <f>IF($A4="","",INDEX(Réservations!J:J,MATCH($A4,Réservations!$A:$A,0)))</f>
        <v>43045</v>
      </c>
      <c r="K4" s="37">
        <f>IF($A4="","",INDEX(Réservations!K:K,MATCH($A4,Réservations!$A:$A,0)))</f>
        <v>1</v>
      </c>
      <c r="L4" s="37">
        <f>IF($A4="","",INDEX(Réservations!L:L,MATCH($A4,Réservations!$A:$A,0)))</f>
        <v>1</v>
      </c>
      <c r="M4" s="35">
        <f>IF($A4="","",INDEX(Réservations!M:M,MATCH($A4,Réservations!$A:$A,0)))</f>
        <v>1.1000000000000001</v>
      </c>
      <c r="N4" s="36">
        <f>IF($A4="","",INDEX(Réservations!N:N,MATCH($A4,Réservations!$A:$A,0)))</f>
        <v>5.773159728050814E-15</v>
      </c>
      <c r="O4" s="37">
        <f>IF($A4="","",INDEX(Réservations!O:O,MATCH($A4,Réservations!$A:$A,0)))</f>
        <v>0</v>
      </c>
      <c r="P4" s="37" t="str">
        <f>IF($A4="","",INDEX(Réservations!P:P,MATCH($A4,Réservations!$A:$A,0)))</f>
        <v>SINGLE</v>
      </c>
      <c r="Q4" s="37">
        <f>IF($A4="","",INDEX(Réservations!Q:Q,MATCH($A4,Réservations!$A:$A,0)))</f>
        <v>2</v>
      </c>
    </row>
    <row r="5" spans="1:17">
      <c r="A5" s="37">
        <f t="array" ref="A5">IFERROR(INDEX(Réservations!$A$2:$A$21,MATCH(SMALL(IF($I$1=Réservations!$J$2:$J$21,Réservations!$Q$2:$Q$21,""),ROW(A3)),IF($I$1=Réservations!$J$2:$J$21,Réservations!$Q$2:$Q$21,""),0)),"")</f>
        <v>324810676</v>
      </c>
      <c r="B5" s="26" t="str">
        <f>IF($A5="","",INDEX(Réservations!B:B,MATCH($A5,Réservations!$A:$A,0)))</f>
        <v>JAILLET</v>
      </c>
      <c r="C5" s="26" t="str">
        <f>IF($A5="","",INDEX(Réservations!C:C,MATCH($A5,Réservations!$A:$A,0)))</f>
        <v>Thibault</v>
      </c>
      <c r="D5" s="29">
        <f>IF($A5="","",INDEX(Réservations!D:D,MATCH($A5,Réservations!$A:$A,0)))</f>
        <v>120</v>
      </c>
      <c r="E5" s="29">
        <f>IF($A5="","",INDEX(Réservations!E:E,MATCH($A5,Réservations!$A:$A,0)))</f>
        <v>0</v>
      </c>
      <c r="F5" s="26" t="str">
        <f>IF($A5="","",INDEX(Réservations!F:F,MATCH($A5,Réservations!$A:$A,0)))</f>
        <v>Société</v>
      </c>
      <c r="G5" s="31">
        <f>IF($A5="","",INDEX(Réservations!G:G,MATCH($A5,Réservations!$A:$A,0)))</f>
        <v>121.1</v>
      </c>
      <c r="H5" s="26" t="str">
        <f>IF($A5="","",INDEX(Réservations!H:H,MATCH($A5,Réservations!$A:$A,0)))</f>
        <v>Inclus</v>
      </c>
      <c r="I5" s="33">
        <f>IF($A5="","",INDEX(Réservations!I:I,MATCH($A5,Réservations!$A:$A,0)))</f>
        <v>43044</v>
      </c>
      <c r="J5" s="33">
        <f>IF($A5="","",INDEX(Réservations!J:J,MATCH($A5,Réservations!$A:$A,0)))</f>
        <v>43045</v>
      </c>
      <c r="K5" s="37">
        <f>IF($A5="","",INDEX(Réservations!K:K,MATCH($A5,Réservations!$A:$A,0)))</f>
        <v>1</v>
      </c>
      <c r="L5" s="37">
        <f>IF($A5="","",INDEX(Réservations!L:L,MATCH($A5,Réservations!$A:$A,0)))</f>
        <v>1</v>
      </c>
      <c r="M5" s="35">
        <f>IF($A5="","",INDEX(Réservations!M:M,MATCH($A5,Réservations!$A:$A,0)))</f>
        <v>1.1000000000000001</v>
      </c>
      <c r="N5" s="36">
        <f>IF($A5="","",INDEX(Réservations!N:N,MATCH($A5,Réservations!$A:$A,0)))</f>
        <v>5.773159728050814E-15</v>
      </c>
      <c r="O5" s="37">
        <f>IF($A5="","",INDEX(Réservations!O:O,MATCH($A5,Réservations!$A:$A,0)))</f>
        <v>0</v>
      </c>
      <c r="P5" s="37" t="str">
        <f>IF($A5="","",INDEX(Réservations!P:P,MATCH($A5,Réservations!$A:$A,0)))</f>
        <v>SINGLE</v>
      </c>
      <c r="Q5" s="37">
        <f>IF($A5="","",INDEX(Réservations!Q:Q,MATCH($A5,Réservations!$A:$A,0)))</f>
        <v>3</v>
      </c>
    </row>
    <row r="6" spans="1:17">
      <c r="A6" s="37">
        <f t="array" ref="A6">IFERROR(INDEX(Réservations!$A$2:$A$21,MATCH(SMALL(IF($I$1=Réservations!$J$2:$J$21,Réservations!$Q$2:$Q$21,""),ROW(A4)),IF($I$1=Réservations!$J$2:$J$21,Réservations!$Q$2:$Q$21,""),0)),"")</f>
        <v>324810674</v>
      </c>
      <c r="B6" s="26" t="str">
        <f>IF($A6="","",INDEX(Réservations!B:B,MATCH($A6,Réservations!$A:$A,0)))</f>
        <v>DISSOUILLEZ</v>
      </c>
      <c r="C6" s="26" t="str">
        <f>IF($A6="","",INDEX(Réservations!C:C,MATCH($A6,Réservations!$A:$A,0)))</f>
        <v>Gilles</v>
      </c>
      <c r="D6" s="29">
        <f>IF($A6="","",INDEX(Réservations!D:D,MATCH($A6,Réservations!$A:$A,0)))</f>
        <v>120</v>
      </c>
      <c r="E6" s="29">
        <f>IF($A6="","",INDEX(Réservations!E:E,MATCH($A6,Réservations!$A:$A,0)))</f>
        <v>0</v>
      </c>
      <c r="F6" s="26" t="str">
        <f>IF($A6="","",INDEX(Réservations!F:F,MATCH($A6,Réservations!$A:$A,0)))</f>
        <v>Société</v>
      </c>
      <c r="G6" s="31">
        <f>IF($A6="","",INDEX(Réservations!G:G,MATCH($A6,Réservations!$A:$A,0)))</f>
        <v>121.1</v>
      </c>
      <c r="H6" s="26" t="str">
        <f>IF($A6="","",INDEX(Réservations!H:H,MATCH($A6,Réservations!$A:$A,0)))</f>
        <v>Inclus</v>
      </c>
      <c r="I6" s="33">
        <f>IF($A6="","",INDEX(Réservations!I:I,MATCH($A6,Réservations!$A:$A,0)))</f>
        <v>43044</v>
      </c>
      <c r="J6" s="33">
        <f>IF($A6="","",INDEX(Réservations!J:J,MATCH($A6,Réservations!$A:$A,0)))</f>
        <v>43045</v>
      </c>
      <c r="K6" s="37">
        <f>IF($A6="","",INDEX(Réservations!K:K,MATCH($A6,Réservations!$A:$A,0)))</f>
        <v>1</v>
      </c>
      <c r="L6" s="37">
        <f>IF($A6="","",INDEX(Réservations!L:L,MATCH($A6,Réservations!$A:$A,0)))</f>
        <v>1</v>
      </c>
      <c r="M6" s="35">
        <f>IF($A6="","",INDEX(Réservations!M:M,MATCH($A6,Réservations!$A:$A,0)))</f>
        <v>1.1000000000000001</v>
      </c>
      <c r="N6" s="36">
        <f>IF($A6="","",INDEX(Réservations!N:N,MATCH($A6,Réservations!$A:$A,0)))</f>
        <v>5.773159728050814E-15</v>
      </c>
      <c r="O6" s="37">
        <f>IF($A6="","",INDEX(Réservations!O:O,MATCH($A6,Réservations!$A:$A,0)))</f>
        <v>0</v>
      </c>
      <c r="P6" s="37" t="str">
        <f>IF($A6="","",INDEX(Réservations!P:P,MATCH($A6,Réservations!$A:$A,0)))</f>
        <v>SINGLE</v>
      </c>
      <c r="Q6" s="37">
        <f>IF($A6="","",INDEX(Réservations!Q:Q,MATCH($A6,Réservations!$A:$A,0)))</f>
        <v>5</v>
      </c>
    </row>
    <row r="7" spans="1:17">
      <c r="A7" s="37">
        <f t="array" ref="A7">IFERROR(INDEX(Réservations!$A$2:$A$21,MATCH(SMALL(IF($I$1=Réservations!$J$2:$J$21,Réservations!$Q$2:$Q$21,""),ROW(A5)),IF($I$1=Réservations!$J$2:$J$21,Réservations!$Q$2:$Q$21,""),0)),"")</f>
        <v>324810675</v>
      </c>
      <c r="B7" s="26" t="str">
        <f>IF($A7="","",INDEX(Réservations!B:B,MATCH($A7,Réservations!$A:$A,0)))</f>
        <v>DUPIC</v>
      </c>
      <c r="C7" s="26" t="str">
        <f>IF($A7="","",INDEX(Réservations!C:C,MATCH($A7,Réservations!$A:$A,0)))</f>
        <v>Eddy</v>
      </c>
      <c r="D7" s="29">
        <f>IF($A7="","",INDEX(Réservations!D:D,MATCH($A7,Réservations!$A:$A,0)))</f>
        <v>120</v>
      </c>
      <c r="E7" s="29">
        <f>IF($A7="","",INDEX(Réservations!E:E,MATCH($A7,Réservations!$A:$A,0)))</f>
        <v>0</v>
      </c>
      <c r="F7" s="26" t="str">
        <f>IF($A7="","",INDEX(Réservations!F:F,MATCH($A7,Réservations!$A:$A,0)))</f>
        <v>Société</v>
      </c>
      <c r="G7" s="31">
        <f>IF($A7="","",INDEX(Réservations!G:G,MATCH($A7,Réservations!$A:$A,0)))</f>
        <v>121.1</v>
      </c>
      <c r="H7" s="26" t="str">
        <f>IF($A7="","",INDEX(Réservations!H:H,MATCH($A7,Réservations!$A:$A,0)))</f>
        <v>Inclus</v>
      </c>
      <c r="I7" s="33">
        <f>IF($A7="","",INDEX(Réservations!I:I,MATCH($A7,Réservations!$A:$A,0)))</f>
        <v>43044</v>
      </c>
      <c r="J7" s="33">
        <f>IF($A7="","",INDEX(Réservations!J:J,MATCH($A7,Réservations!$A:$A,0)))</f>
        <v>43045</v>
      </c>
      <c r="K7" s="37">
        <f>IF($A7="","",INDEX(Réservations!K:K,MATCH($A7,Réservations!$A:$A,0)))</f>
        <v>1</v>
      </c>
      <c r="L7" s="37">
        <f>IF($A7="","",INDEX(Réservations!L:L,MATCH($A7,Réservations!$A:$A,0)))</f>
        <v>1</v>
      </c>
      <c r="M7" s="35">
        <f>IF($A7="","",INDEX(Réservations!M:M,MATCH($A7,Réservations!$A:$A,0)))</f>
        <v>1.1000000000000001</v>
      </c>
      <c r="N7" s="36">
        <f>IF($A7="","",INDEX(Réservations!N:N,MATCH($A7,Réservations!$A:$A,0)))</f>
        <v>5.773159728050814E-15</v>
      </c>
      <c r="O7" s="37">
        <f>IF($A7="","",INDEX(Réservations!O:O,MATCH($A7,Réservations!$A:$A,0)))</f>
        <v>0</v>
      </c>
      <c r="P7" s="37" t="str">
        <f>IF($A7="","",INDEX(Réservations!P:P,MATCH($A7,Réservations!$A:$A,0)))</f>
        <v>SINGLE</v>
      </c>
      <c r="Q7" s="37">
        <f>IF($A7="","",INDEX(Réservations!Q:Q,MATCH($A7,Réservations!$A:$A,0)))</f>
        <v>7</v>
      </c>
    </row>
    <row r="8" spans="1:17">
      <c r="A8" s="37">
        <f t="array" ref="A8">IFERROR(INDEX(Réservations!$A$2:$A$21,MATCH(SMALL(IF($I$1=Réservations!$J$2:$J$21,Réservations!$Q$2:$Q$21,""),ROW(A6)),IF($I$1=Réservations!$J$2:$J$21,Réservations!$Q$2:$Q$21,""),0)),"")</f>
        <v>324810677</v>
      </c>
      <c r="B8" s="26" t="str">
        <f>IF($A8="","",INDEX(Réservations!B:B,MATCH($A8,Réservations!$A:$A,0)))</f>
        <v>KEMPF</v>
      </c>
      <c r="C8" s="26" t="str">
        <f>IF($A8="","",INDEX(Réservations!C:C,MATCH($A8,Réservations!$A:$A,0)))</f>
        <v>Alain</v>
      </c>
      <c r="D8" s="29">
        <f>IF($A8="","",INDEX(Réservations!D:D,MATCH($A8,Réservations!$A:$A,0)))</f>
        <v>120</v>
      </c>
      <c r="E8" s="29">
        <f>IF($A8="","",INDEX(Réservations!E:E,MATCH($A8,Réservations!$A:$A,0)))</f>
        <v>0</v>
      </c>
      <c r="F8" s="26" t="str">
        <f>IF($A8="","",INDEX(Réservations!F:F,MATCH($A8,Réservations!$A:$A,0)))</f>
        <v>Société</v>
      </c>
      <c r="G8" s="31">
        <f>IF($A8="","",INDEX(Réservations!G:G,MATCH($A8,Réservations!$A:$A,0)))</f>
        <v>121.1</v>
      </c>
      <c r="H8" s="26" t="str">
        <f>IF($A8="","",INDEX(Réservations!H:H,MATCH($A8,Réservations!$A:$A,0)))</f>
        <v>Inclus</v>
      </c>
      <c r="I8" s="33">
        <f>IF($A8="","",INDEX(Réservations!I:I,MATCH($A8,Réservations!$A:$A,0)))</f>
        <v>43044</v>
      </c>
      <c r="J8" s="33">
        <f>IF($A8="","",INDEX(Réservations!J:J,MATCH($A8,Réservations!$A:$A,0)))</f>
        <v>43045</v>
      </c>
      <c r="K8" s="37">
        <f>IF($A8="","",INDEX(Réservations!K:K,MATCH($A8,Réservations!$A:$A,0)))</f>
        <v>1</v>
      </c>
      <c r="L8" s="37">
        <f>IF($A8="","",INDEX(Réservations!L:L,MATCH($A8,Réservations!$A:$A,0)))</f>
        <v>1</v>
      </c>
      <c r="M8" s="35">
        <f>IF($A8="","",INDEX(Réservations!M:M,MATCH($A8,Réservations!$A:$A,0)))</f>
        <v>1.1000000000000001</v>
      </c>
      <c r="N8" s="36">
        <f>IF($A8="","",INDEX(Réservations!N:N,MATCH($A8,Réservations!$A:$A,0)))</f>
        <v>5.773159728050814E-15</v>
      </c>
      <c r="O8" s="37">
        <f>IF($A8="","",INDEX(Réservations!O:O,MATCH($A8,Réservations!$A:$A,0)))</f>
        <v>0</v>
      </c>
      <c r="P8" s="37" t="str">
        <f>IF($A8="","",INDEX(Réservations!P:P,MATCH($A8,Réservations!$A:$A,0)))</f>
        <v>SINGLE</v>
      </c>
      <c r="Q8" s="37">
        <f>IF($A8="","",INDEX(Réservations!Q:Q,MATCH($A8,Réservations!$A:$A,0)))</f>
        <v>11</v>
      </c>
    </row>
    <row r="9" spans="1:17">
      <c r="A9" s="37">
        <f t="array" ref="A9">IFERROR(INDEX(Réservations!$A$2:$A$21,MATCH(SMALL(IF($I$1=Réservations!$J$2:$J$21,Réservations!$Q$2:$Q$21,""),ROW(A7)),IF($I$1=Réservations!$J$2:$J$21,Réservations!$Q$2:$Q$21,""),0)),"")</f>
        <v>324810665</v>
      </c>
      <c r="B9" s="26" t="str">
        <f>IF($A9="","",INDEX(Réservations!B:B,MATCH($A9,Réservations!$A:$A,0)))</f>
        <v>CHUNI</v>
      </c>
      <c r="C9" s="26" t="str">
        <f>IF($A9="","",INDEX(Réservations!C:C,MATCH($A9,Réservations!$A:$A,0)))</f>
        <v>Anh</v>
      </c>
      <c r="D9" s="29">
        <f>IF($A9="","",INDEX(Réservations!D:D,MATCH($A9,Réservations!$A:$A,0)))</f>
        <v>130</v>
      </c>
      <c r="E9" s="29">
        <f>IF($A9="","",INDEX(Réservations!E:E,MATCH($A9,Réservations!$A:$A,0)))</f>
        <v>0</v>
      </c>
      <c r="F9" s="26" t="str">
        <f>IF($A9="","",INDEX(Réservations!F:F,MATCH($A9,Réservations!$A:$A,0)))</f>
        <v>Agence</v>
      </c>
      <c r="G9" s="31">
        <f>IF($A9="","",INDEX(Réservations!G:G,MATCH($A9,Réservations!$A:$A,0)))</f>
        <v>130</v>
      </c>
      <c r="H9" s="26" t="str">
        <f>IF($A9="","",INDEX(Réservations!H:H,MATCH($A9,Réservations!$A:$A,0)))</f>
        <v>Non inclus</v>
      </c>
      <c r="I9" s="33">
        <f>IF($A9="","",INDEX(Réservations!I:I,MATCH($A9,Réservations!$A:$A,0)))</f>
        <v>43042</v>
      </c>
      <c r="J9" s="33">
        <f>IF($A9="","",INDEX(Réservations!J:J,MATCH($A9,Réservations!$A:$A,0)))</f>
        <v>43045</v>
      </c>
      <c r="K9" s="37">
        <f>IF($A9="","",INDEX(Réservations!K:K,MATCH($A9,Réservations!$A:$A,0)))</f>
        <v>3</v>
      </c>
      <c r="L9" s="37">
        <f>IF($A9="","",INDEX(Réservations!L:L,MATCH($A9,Réservations!$A:$A,0)))</f>
        <v>2</v>
      </c>
      <c r="M9" s="35">
        <f>IF($A9="","",INDEX(Réservations!M:M,MATCH($A9,Réservations!$A:$A,0)))</f>
        <v>6.6000000000000005</v>
      </c>
      <c r="N9" s="36">
        <f>IF($A9="","",INDEX(Réservations!N:N,MATCH($A9,Réservations!$A:$A,0)))</f>
        <v>6.6000000000000005</v>
      </c>
      <c r="O9" s="37" t="str">
        <f>IF($A9="","",INDEX(Réservations!O:O,MATCH($A9,Réservations!$A:$A,0)))</f>
        <v>+ PDJ si pris</v>
      </c>
      <c r="P9" s="37" t="str">
        <f>IF($A9="","",INDEX(Réservations!P:P,MATCH($A9,Réservations!$A:$A,0)))</f>
        <v>DOUBLE</v>
      </c>
      <c r="Q9" s="37">
        <f>IF($A9="","",INDEX(Réservations!Q:Q,MATCH($A9,Réservations!$A:$A,0)))</f>
        <v>12</v>
      </c>
    </row>
    <row r="10" spans="1:17">
      <c r="A10" s="37">
        <f t="array" ref="A10">IFERROR(INDEX(Réservations!$A$2:$A$21,MATCH(SMALL(IF($I$1=Réservations!$J$2:$J$21,Réservations!$Q$2:$Q$21,""),ROW(A8)),IF($I$1=Réservations!$J$2:$J$21,Réservations!$Q$2:$Q$21,""),0)),"")</f>
        <v>324810678</v>
      </c>
      <c r="B10" s="26" t="str">
        <f>IF($A10="","",INDEX(Réservations!B:B,MATCH($A10,Réservations!$A:$A,0)))</f>
        <v>LOCATTI</v>
      </c>
      <c r="C10" s="26" t="str">
        <f>IF($A10="","",INDEX(Réservations!C:C,MATCH($A10,Réservations!$A:$A,0)))</f>
        <v>Lucie</v>
      </c>
      <c r="D10" s="29">
        <f>IF($A10="","",INDEX(Réservations!D:D,MATCH($A10,Réservations!$A:$A,0)))</f>
        <v>120</v>
      </c>
      <c r="E10" s="29">
        <f>IF($A10="","",INDEX(Réservations!E:E,MATCH($A10,Réservations!$A:$A,0)))</f>
        <v>0</v>
      </c>
      <c r="F10" s="26" t="str">
        <f>IF($A10="","",INDEX(Réservations!F:F,MATCH($A10,Réservations!$A:$A,0)))</f>
        <v>Société</v>
      </c>
      <c r="G10" s="31">
        <f>IF($A10="","",INDEX(Réservations!G:G,MATCH($A10,Réservations!$A:$A,0)))</f>
        <v>121.1</v>
      </c>
      <c r="H10" s="26" t="str">
        <f>IF($A10="","",INDEX(Réservations!H:H,MATCH($A10,Réservations!$A:$A,0)))</f>
        <v>Inclus</v>
      </c>
      <c r="I10" s="33">
        <f>IF($A10="","",INDEX(Réservations!I:I,MATCH($A10,Réservations!$A:$A,0)))</f>
        <v>43044</v>
      </c>
      <c r="J10" s="33">
        <f>IF($A10="","",INDEX(Réservations!J:J,MATCH($A10,Réservations!$A:$A,0)))</f>
        <v>43045</v>
      </c>
      <c r="K10" s="37">
        <f>IF($A10="","",INDEX(Réservations!K:K,MATCH($A10,Réservations!$A:$A,0)))</f>
        <v>1</v>
      </c>
      <c r="L10" s="37">
        <f>IF($A10="","",INDEX(Réservations!L:L,MATCH($A10,Réservations!$A:$A,0)))</f>
        <v>1</v>
      </c>
      <c r="M10" s="35">
        <f>IF($A10="","",INDEX(Réservations!M:M,MATCH($A10,Réservations!$A:$A,0)))</f>
        <v>1.1000000000000001</v>
      </c>
      <c r="N10" s="36">
        <f>IF($A10="","",INDEX(Réservations!N:N,MATCH($A10,Réservations!$A:$A,0)))</f>
        <v>5.773159728050814E-15</v>
      </c>
      <c r="O10" s="37">
        <f>IF($A10="","",INDEX(Réservations!O:O,MATCH($A10,Réservations!$A:$A,0)))</f>
        <v>0</v>
      </c>
      <c r="P10" s="37" t="str">
        <f>IF($A10="","",INDEX(Réservations!P:P,MATCH($A10,Réservations!$A:$A,0)))</f>
        <v>SINGLE</v>
      </c>
      <c r="Q10" s="37">
        <f>IF($A10="","",INDEX(Réservations!Q:Q,MATCH($A10,Réservations!$A:$A,0)))</f>
        <v>13</v>
      </c>
    </row>
    <row r="11" spans="1:17">
      <c r="A11" s="37">
        <f t="array" ref="A11">IFERROR(INDEX(Réservations!$A$2:$A$21,MATCH(SMALL(IF($I$1=Réservations!$J$2:$J$21,Réservations!$Q$2:$Q$21,""),ROW(A9)),IF($I$1=Réservations!$J$2:$J$21,Réservations!$Q$2:$Q$21,""),0)),"")</f>
        <v>324810679</v>
      </c>
      <c r="B11" s="26" t="str">
        <f>IF($A11="","",INDEX(Réservations!B:B,MATCH($A11,Réservations!$A:$A,0)))</f>
        <v>PUTOT</v>
      </c>
      <c r="C11" s="26" t="str">
        <f>IF($A11="","",INDEX(Réservations!C:C,MATCH($A11,Réservations!$A:$A,0)))</f>
        <v>Eddy</v>
      </c>
      <c r="D11" s="29">
        <f>IF($A11="","",INDEX(Réservations!D:D,MATCH($A11,Réservations!$A:$A,0)))</f>
        <v>120</v>
      </c>
      <c r="E11" s="29">
        <f>IF($A11="","",INDEX(Réservations!E:E,MATCH($A11,Réservations!$A:$A,0)))</f>
        <v>0</v>
      </c>
      <c r="F11" s="26" t="str">
        <f>IF($A11="","",INDEX(Réservations!F:F,MATCH($A11,Réservations!$A:$A,0)))</f>
        <v>Société</v>
      </c>
      <c r="G11" s="31">
        <f>IF($A11="","",INDEX(Réservations!G:G,MATCH($A11,Réservations!$A:$A,0)))</f>
        <v>121.1</v>
      </c>
      <c r="H11" s="26" t="str">
        <f>IF($A11="","",INDEX(Réservations!H:H,MATCH($A11,Réservations!$A:$A,0)))</f>
        <v>Inclus</v>
      </c>
      <c r="I11" s="33">
        <f>IF($A11="","",INDEX(Réservations!I:I,MATCH($A11,Réservations!$A:$A,0)))</f>
        <v>43044</v>
      </c>
      <c r="J11" s="33">
        <f>IF($A11="","",INDEX(Réservations!J:J,MATCH($A11,Réservations!$A:$A,0)))</f>
        <v>43045</v>
      </c>
      <c r="K11" s="37">
        <f>IF($A11="","",INDEX(Réservations!K:K,MATCH($A11,Réservations!$A:$A,0)))</f>
        <v>1</v>
      </c>
      <c r="L11" s="37">
        <f>IF($A11="","",INDEX(Réservations!L:L,MATCH($A11,Réservations!$A:$A,0)))</f>
        <v>1</v>
      </c>
      <c r="M11" s="35">
        <f>IF($A11="","",INDEX(Réservations!M:M,MATCH($A11,Réservations!$A:$A,0)))</f>
        <v>1.1000000000000001</v>
      </c>
      <c r="N11" s="36">
        <f>IF($A11="","",INDEX(Réservations!N:N,MATCH($A11,Réservations!$A:$A,0)))</f>
        <v>5.773159728050814E-15</v>
      </c>
      <c r="O11" s="37">
        <f>IF($A11="","",INDEX(Réservations!O:O,MATCH($A11,Réservations!$A:$A,0)))</f>
        <v>0</v>
      </c>
      <c r="P11" s="37" t="str">
        <f>IF($A11="","",INDEX(Réservations!P:P,MATCH($A11,Réservations!$A:$A,0)))</f>
        <v>SINGLE</v>
      </c>
      <c r="Q11" s="37">
        <f>IF($A11="","",INDEX(Réservations!Q:Q,MATCH($A11,Réservations!$A:$A,0)))</f>
        <v>14</v>
      </c>
    </row>
    <row r="12" spans="1:17">
      <c r="A12" s="37">
        <f t="array" ref="A12">IFERROR(INDEX(Réservations!$A$2:$A$21,MATCH(SMALL(IF($I$1=Réservations!$J$2:$J$21,Réservations!$Q$2:$Q$21,""),ROW(A10)),IF($I$1=Réservations!$J$2:$J$21,Réservations!$Q$2:$Q$21,""),0)),"")</f>
        <v>324810670</v>
      </c>
      <c r="B12" s="26" t="str">
        <f>IF($A12="","",INDEX(Réservations!B:B,MATCH($A12,Réservations!$A:$A,0)))</f>
        <v>BAILLY</v>
      </c>
      <c r="C12" s="26" t="str">
        <f>IF($A12="","",INDEX(Réservations!C:C,MATCH($A12,Réservations!$A:$A,0)))</f>
        <v>Michel</v>
      </c>
      <c r="D12" s="29">
        <f>IF($A12="","",INDEX(Réservations!D:D,MATCH($A12,Réservations!$A:$A,0)))</f>
        <v>120</v>
      </c>
      <c r="E12" s="29">
        <f>IF($A12="","",INDEX(Réservations!E:E,MATCH($A12,Réservations!$A:$A,0)))</f>
        <v>0</v>
      </c>
      <c r="F12" s="26" t="str">
        <f>IF($A12="","",INDEX(Réservations!F:F,MATCH($A12,Réservations!$A:$A,0)))</f>
        <v>Société</v>
      </c>
      <c r="G12" s="31">
        <f>IF($A12="","",INDEX(Réservations!G:G,MATCH($A12,Réservations!$A:$A,0)))</f>
        <v>121.1</v>
      </c>
      <c r="H12" s="26" t="str">
        <f>IF($A12="","",INDEX(Réservations!H:H,MATCH($A12,Réservations!$A:$A,0)))</f>
        <v>Inclus</v>
      </c>
      <c r="I12" s="33">
        <f>IF($A12="","",INDEX(Réservations!I:I,MATCH($A12,Réservations!$A:$A,0)))</f>
        <v>43044</v>
      </c>
      <c r="J12" s="33">
        <f>IF($A12="","",INDEX(Réservations!J:J,MATCH($A12,Réservations!$A:$A,0)))</f>
        <v>43045</v>
      </c>
      <c r="K12" s="37">
        <f>IF($A12="","",INDEX(Réservations!K:K,MATCH($A12,Réservations!$A:$A,0)))</f>
        <v>1</v>
      </c>
      <c r="L12" s="37">
        <f>IF($A12="","",INDEX(Réservations!L:L,MATCH($A12,Réservations!$A:$A,0)))</f>
        <v>1</v>
      </c>
      <c r="M12" s="35">
        <f>IF($A12="","",INDEX(Réservations!M:M,MATCH($A12,Réservations!$A:$A,0)))</f>
        <v>1.1000000000000001</v>
      </c>
      <c r="N12" s="36">
        <f>IF($A12="","",INDEX(Réservations!N:N,MATCH($A12,Réservations!$A:$A,0)))</f>
        <v>5.773159728050814E-15</v>
      </c>
      <c r="O12" s="37">
        <f>IF($A12="","",INDEX(Réservations!O:O,MATCH($A12,Réservations!$A:$A,0)))</f>
        <v>0</v>
      </c>
      <c r="P12" s="37" t="str">
        <f>IF($A12="","",INDEX(Réservations!P:P,MATCH($A12,Réservations!$A:$A,0)))</f>
        <v>SINGLE</v>
      </c>
      <c r="Q12" s="37">
        <f>IF($A12="","",INDEX(Réservations!Q:Q,MATCH($A12,Réservations!$A:$A,0)))</f>
        <v>15</v>
      </c>
    </row>
    <row r="13" spans="1:17">
      <c r="A13" s="37">
        <f t="array" ref="A13">IFERROR(INDEX(Réservations!$A$2:$A$21,MATCH(SMALL(IF($I$1=Réservations!$J$2:$J$21,Réservations!$Q$2:$Q$21,""),ROW(A11)),IF($I$1=Réservations!$J$2:$J$21,Réservations!$Q$2:$Q$21,""),0)),"")</f>
        <v>324810671</v>
      </c>
      <c r="B13" s="26" t="str">
        <f>IF($A13="","",INDEX(Réservations!B:B,MATCH($A13,Réservations!$A:$A,0)))</f>
        <v>BERNARD</v>
      </c>
      <c r="C13" s="26" t="str">
        <f>IF($A13="","",INDEX(Réservations!C:C,MATCH($A13,Réservations!$A:$A,0)))</f>
        <v>Mathilde</v>
      </c>
      <c r="D13" s="29">
        <f>IF($A13="","",INDEX(Réservations!D:D,MATCH($A13,Réservations!$A:$A,0)))</f>
        <v>120</v>
      </c>
      <c r="E13" s="29">
        <f>IF($A13="","",INDEX(Réservations!E:E,MATCH($A13,Réservations!$A:$A,0)))</f>
        <v>0</v>
      </c>
      <c r="F13" s="26" t="str">
        <f>IF($A13="","",INDEX(Réservations!F:F,MATCH($A13,Réservations!$A:$A,0)))</f>
        <v>Société</v>
      </c>
      <c r="G13" s="31">
        <f>IF($A13="","",INDEX(Réservations!G:G,MATCH($A13,Réservations!$A:$A,0)))</f>
        <v>121.1</v>
      </c>
      <c r="H13" s="26" t="str">
        <f>IF($A13="","",INDEX(Réservations!H:H,MATCH($A13,Réservations!$A:$A,0)))</f>
        <v>Inclus</v>
      </c>
      <c r="I13" s="33">
        <f>IF($A13="","",INDEX(Réservations!I:I,MATCH($A13,Réservations!$A:$A,0)))</f>
        <v>43044</v>
      </c>
      <c r="J13" s="33">
        <f>IF($A13="","",INDEX(Réservations!J:J,MATCH($A13,Réservations!$A:$A,0)))</f>
        <v>43045</v>
      </c>
      <c r="K13" s="37">
        <f>IF($A13="","",INDEX(Réservations!K:K,MATCH($A13,Réservations!$A:$A,0)))</f>
        <v>1</v>
      </c>
      <c r="L13" s="37">
        <f>IF($A13="","",INDEX(Réservations!L:L,MATCH($A13,Réservations!$A:$A,0)))</f>
        <v>1</v>
      </c>
      <c r="M13" s="35">
        <f>IF($A13="","",INDEX(Réservations!M:M,MATCH($A13,Réservations!$A:$A,0)))</f>
        <v>1.1000000000000001</v>
      </c>
      <c r="N13" s="36">
        <f>IF($A13="","",INDEX(Réservations!N:N,MATCH($A13,Réservations!$A:$A,0)))</f>
        <v>5.773159728050814E-15</v>
      </c>
      <c r="O13" s="37">
        <f>IF($A13="","",INDEX(Réservations!O:O,MATCH($A13,Réservations!$A:$A,0)))</f>
        <v>0</v>
      </c>
      <c r="P13" s="37" t="str">
        <f>IF($A13="","",INDEX(Réservations!P:P,MATCH($A13,Réservations!$A:$A,0)))</f>
        <v>SINGLE</v>
      </c>
      <c r="Q13" s="37">
        <f>IF($A13="","",INDEX(Réservations!Q:Q,MATCH($A13,Réservations!$A:$A,0)))</f>
        <v>16</v>
      </c>
    </row>
    <row r="14" spans="1:17">
      <c r="A14" s="37" t="str">
        <f t="array" ref="A14">IFERROR(INDEX(Réservations!$A$2:$A$21,MATCH(SMALL(IF($I$1=Réservations!$J$2:$J$21,Réservations!$Q$2:$Q$21,""),ROW(A12)),IF($I$1=Réservations!$J$2:$J$21,Réservations!$Q$2:$Q$21,""),0)),"")</f>
        <v/>
      </c>
      <c r="B14" s="26" t="str">
        <f>IF($A14="","",INDEX(Réservations!B:B,MATCH($A14,Réservations!$A:$A,0)))</f>
        <v/>
      </c>
      <c r="C14" s="26" t="str">
        <f>IF($A14="","",INDEX(Réservations!C:C,MATCH($A14,Réservations!$A:$A,0)))</f>
        <v/>
      </c>
      <c r="D14" s="29" t="str">
        <f>IF($A14="","",INDEX(Réservations!D:D,MATCH($A14,Réservations!$A:$A,0)))</f>
        <v/>
      </c>
      <c r="E14" s="29" t="str">
        <f>IF($A14="","",INDEX(Réservations!E:E,MATCH($A14,Réservations!$A:$A,0)))</f>
        <v/>
      </c>
      <c r="F14" s="26" t="str">
        <f>IF($A14="","",INDEX(Réservations!F:F,MATCH($A14,Réservations!$A:$A,0)))</f>
        <v/>
      </c>
      <c r="G14" s="31" t="str">
        <f>IF($A14="","",INDEX(Réservations!G:G,MATCH($A14,Réservations!$A:$A,0)))</f>
        <v/>
      </c>
      <c r="H14" s="26" t="str">
        <f>IF($A14="","",INDEX(Réservations!H:H,MATCH($A14,Réservations!$A:$A,0)))</f>
        <v/>
      </c>
      <c r="I14" s="33" t="str">
        <f>IF($A14="","",INDEX(Réservations!I:I,MATCH($A14,Réservations!$A:$A,0)))</f>
        <v/>
      </c>
      <c r="J14" s="33" t="str">
        <f>IF($A14="","",INDEX(Réservations!J:J,MATCH($A14,Réservations!$A:$A,0)))</f>
        <v/>
      </c>
      <c r="K14" s="37" t="str">
        <f>IF($A14="","",INDEX(Réservations!K:K,MATCH($A14,Réservations!$A:$A,0)))</f>
        <v/>
      </c>
      <c r="L14" s="37" t="str">
        <f>IF($A14="","",INDEX(Réservations!L:L,MATCH($A14,Réservations!$A:$A,0)))</f>
        <v/>
      </c>
      <c r="M14" s="35" t="str">
        <f>IF($A14="","",INDEX(Réservations!M:M,MATCH($A14,Réservations!$A:$A,0)))</f>
        <v/>
      </c>
      <c r="N14" s="36" t="str">
        <f>IF($A14="","",INDEX(Réservations!N:N,MATCH($A14,Réservations!$A:$A,0)))</f>
        <v/>
      </c>
      <c r="O14" s="37" t="str">
        <f>IF($A14="","",INDEX(Réservations!O:O,MATCH($A14,Réservations!$A:$A,0)))</f>
        <v/>
      </c>
      <c r="P14" s="37" t="str">
        <f>IF($A14="","",INDEX(Réservations!P:P,MATCH($A14,Réservations!$A:$A,0)))</f>
        <v/>
      </c>
      <c r="Q14" s="37" t="str">
        <f>IF($A14="","",INDEX(Réservations!Q:Q,MATCH($A14,Réservations!$A:$A,0)))</f>
        <v/>
      </c>
    </row>
    <row r="15" spans="1:17">
      <c r="A15" s="37" t="str">
        <f t="array" ref="A15">IFERROR(INDEX(Réservations!$A$2:$A$21,MATCH(SMALL(IF($I$1=Réservations!$J$2:$J$21,Réservations!$Q$2:$Q$21,""),ROW(A13)),IF($I$1=Réservations!$J$2:$J$21,Réservations!$Q$2:$Q$21,""),0)),"")</f>
        <v/>
      </c>
      <c r="B15" s="26" t="str">
        <f>IF($A15="","",INDEX(Réservations!B:B,MATCH($A15,Réservations!$A:$A,0)))</f>
        <v/>
      </c>
      <c r="C15" s="26" t="str">
        <f>IF($A15="","",INDEX(Réservations!C:C,MATCH($A15,Réservations!$A:$A,0)))</f>
        <v/>
      </c>
      <c r="D15" s="29" t="str">
        <f>IF($A15="","",INDEX(Réservations!D:D,MATCH($A15,Réservations!$A:$A,0)))</f>
        <v/>
      </c>
      <c r="E15" s="29" t="str">
        <f>IF($A15="","",INDEX(Réservations!E:E,MATCH($A15,Réservations!$A:$A,0)))</f>
        <v/>
      </c>
      <c r="F15" s="26" t="str">
        <f>IF($A15="","",INDEX(Réservations!F:F,MATCH($A15,Réservations!$A:$A,0)))</f>
        <v/>
      </c>
      <c r="G15" s="31" t="str">
        <f>IF($A15="","",INDEX(Réservations!G:G,MATCH($A15,Réservations!$A:$A,0)))</f>
        <v/>
      </c>
      <c r="H15" s="26" t="str">
        <f>IF($A15="","",INDEX(Réservations!H:H,MATCH($A15,Réservations!$A:$A,0)))</f>
        <v/>
      </c>
      <c r="I15" s="33" t="str">
        <f>IF($A15="","",INDEX(Réservations!I:I,MATCH($A15,Réservations!$A:$A,0)))</f>
        <v/>
      </c>
      <c r="J15" s="33" t="str">
        <f>IF($A15="","",INDEX(Réservations!J:J,MATCH($A15,Réservations!$A:$A,0)))</f>
        <v/>
      </c>
      <c r="K15" s="37" t="str">
        <f>IF($A15="","",INDEX(Réservations!K:K,MATCH($A15,Réservations!$A:$A,0)))</f>
        <v/>
      </c>
      <c r="L15" s="37" t="str">
        <f>IF($A15="","",INDEX(Réservations!L:L,MATCH($A15,Réservations!$A:$A,0)))</f>
        <v/>
      </c>
      <c r="M15" s="35" t="str">
        <f>IF($A15="","",INDEX(Réservations!M:M,MATCH($A15,Réservations!$A:$A,0)))</f>
        <v/>
      </c>
      <c r="N15" s="36" t="str">
        <f>IF($A15="","",INDEX(Réservations!N:N,MATCH($A15,Réservations!$A:$A,0)))</f>
        <v/>
      </c>
      <c r="O15" s="37" t="str">
        <f>IF($A15="","",INDEX(Réservations!O:O,MATCH($A15,Réservations!$A:$A,0)))</f>
        <v/>
      </c>
      <c r="P15" s="37" t="str">
        <f>IF($A15="","",INDEX(Réservations!P:P,MATCH($A15,Réservations!$A:$A,0)))</f>
        <v/>
      </c>
      <c r="Q15" s="37" t="str">
        <f>IF($A15="","",INDEX(Réservations!Q:Q,MATCH($A15,Réservations!$A:$A,0)))</f>
        <v/>
      </c>
    </row>
    <row r="16" spans="1:17">
      <c r="A16" s="37" t="str">
        <f t="array" ref="A16">IFERROR(INDEX(Réservations!$A$2:$A$21,MATCH(SMALL(IF($I$1=Réservations!$J$2:$J$21,Réservations!$Q$2:$Q$21,""),ROW(A14)),IF($I$1=Réservations!$J$2:$J$21,Réservations!$Q$2:$Q$21,""),0)),"")</f>
        <v/>
      </c>
      <c r="B16" s="26" t="str">
        <f>IF($A16="","",INDEX(Réservations!B:B,MATCH($A16,Réservations!$A:$A,0)))</f>
        <v/>
      </c>
      <c r="C16" s="26" t="str">
        <f>IF($A16="","",INDEX(Réservations!C:C,MATCH($A16,Réservations!$A:$A,0)))</f>
        <v/>
      </c>
      <c r="D16" s="29" t="str">
        <f>IF($A16="","",INDEX(Réservations!D:D,MATCH($A16,Réservations!$A:$A,0)))</f>
        <v/>
      </c>
      <c r="E16" s="29" t="str">
        <f>IF($A16="","",INDEX(Réservations!E:E,MATCH($A16,Réservations!$A:$A,0)))</f>
        <v/>
      </c>
      <c r="F16" s="26" t="str">
        <f>IF($A16="","",INDEX(Réservations!F:F,MATCH($A16,Réservations!$A:$A,0)))</f>
        <v/>
      </c>
      <c r="G16" s="31" t="str">
        <f>IF($A16="","",INDEX(Réservations!G:G,MATCH($A16,Réservations!$A:$A,0)))</f>
        <v/>
      </c>
      <c r="H16" s="26" t="str">
        <f>IF($A16="","",INDEX(Réservations!H:H,MATCH($A16,Réservations!$A:$A,0)))</f>
        <v/>
      </c>
      <c r="I16" s="33" t="str">
        <f>IF($A16="","",INDEX(Réservations!I:I,MATCH($A16,Réservations!$A:$A,0)))</f>
        <v/>
      </c>
      <c r="J16" s="33" t="str">
        <f>IF($A16="","",INDEX(Réservations!J:J,MATCH($A16,Réservations!$A:$A,0)))</f>
        <v/>
      </c>
      <c r="K16" s="37" t="str">
        <f>IF($A16="","",INDEX(Réservations!K:K,MATCH($A16,Réservations!$A:$A,0)))</f>
        <v/>
      </c>
      <c r="L16" s="37" t="str">
        <f>IF($A16="","",INDEX(Réservations!L:L,MATCH($A16,Réservations!$A:$A,0)))</f>
        <v/>
      </c>
      <c r="M16" s="35" t="str">
        <f>IF($A16="","",INDEX(Réservations!M:M,MATCH($A16,Réservations!$A:$A,0)))</f>
        <v/>
      </c>
      <c r="N16" s="36" t="str">
        <f>IF($A16="","",INDEX(Réservations!N:N,MATCH($A16,Réservations!$A:$A,0)))</f>
        <v/>
      </c>
      <c r="O16" s="37" t="str">
        <f>IF($A16="","",INDEX(Réservations!O:O,MATCH($A16,Réservations!$A:$A,0)))</f>
        <v/>
      </c>
      <c r="P16" s="37" t="str">
        <f>IF($A16="","",INDEX(Réservations!P:P,MATCH($A16,Réservations!$A:$A,0)))</f>
        <v/>
      </c>
      <c r="Q16" s="37" t="str">
        <f>IF($A16="","",INDEX(Réservations!Q:Q,MATCH($A16,Réservations!$A:$A,0)))</f>
        <v/>
      </c>
    </row>
    <row r="17" spans="1:17">
      <c r="A17" s="37" t="str">
        <f t="array" ref="A17">IFERROR(INDEX(Réservations!$A$2:$A$21,MATCH(SMALL(IF($I$1=Réservations!$J$2:$J$21,Réservations!$Q$2:$Q$21,""),ROW(A15)),IF($I$1=Réservations!$J$2:$J$21,Réservations!$Q$2:$Q$21,""),0)),"")</f>
        <v/>
      </c>
      <c r="B17" s="26" t="str">
        <f>IF($A17="","",INDEX(Réservations!B:B,MATCH($A17,Réservations!$A:$A,0)))</f>
        <v/>
      </c>
      <c r="C17" s="26" t="str">
        <f>IF($A17="","",INDEX(Réservations!C:C,MATCH($A17,Réservations!$A:$A,0)))</f>
        <v/>
      </c>
      <c r="D17" s="29" t="str">
        <f>IF($A17="","",INDEX(Réservations!D:D,MATCH($A17,Réservations!$A:$A,0)))</f>
        <v/>
      </c>
      <c r="E17" s="29" t="str">
        <f>IF($A17="","",INDEX(Réservations!E:E,MATCH($A17,Réservations!$A:$A,0)))</f>
        <v/>
      </c>
      <c r="F17" s="26" t="str">
        <f>IF($A17="","",INDEX(Réservations!F:F,MATCH($A17,Réservations!$A:$A,0)))</f>
        <v/>
      </c>
      <c r="G17" s="31" t="str">
        <f>IF($A17="","",INDEX(Réservations!G:G,MATCH($A17,Réservations!$A:$A,0)))</f>
        <v/>
      </c>
      <c r="H17" s="26" t="str">
        <f>IF($A17="","",INDEX(Réservations!H:H,MATCH($A17,Réservations!$A:$A,0)))</f>
        <v/>
      </c>
      <c r="I17" s="33" t="str">
        <f>IF($A17="","",INDEX(Réservations!I:I,MATCH($A17,Réservations!$A:$A,0)))</f>
        <v/>
      </c>
      <c r="J17" s="33" t="str">
        <f>IF($A17="","",INDEX(Réservations!J:J,MATCH($A17,Réservations!$A:$A,0)))</f>
        <v/>
      </c>
      <c r="K17" s="37" t="str">
        <f>IF($A17="","",INDEX(Réservations!K:K,MATCH($A17,Réservations!$A:$A,0)))</f>
        <v/>
      </c>
      <c r="L17" s="37" t="str">
        <f>IF($A17="","",INDEX(Réservations!L:L,MATCH($A17,Réservations!$A:$A,0)))</f>
        <v/>
      </c>
      <c r="M17" s="35" t="str">
        <f>IF($A17="","",INDEX(Réservations!M:M,MATCH($A17,Réservations!$A:$A,0)))</f>
        <v/>
      </c>
      <c r="N17" s="36" t="str">
        <f>IF($A17="","",INDEX(Réservations!N:N,MATCH($A17,Réservations!$A:$A,0)))</f>
        <v/>
      </c>
      <c r="O17" s="37" t="str">
        <f>IF($A17="","",INDEX(Réservations!O:O,MATCH($A17,Réservations!$A:$A,0)))</f>
        <v/>
      </c>
      <c r="P17" s="37" t="str">
        <f>IF($A17="","",INDEX(Réservations!P:P,MATCH($A17,Réservations!$A:$A,0)))</f>
        <v/>
      </c>
      <c r="Q17" s="37" t="str">
        <f>IF($A17="","",INDEX(Réservations!Q:Q,MATCH($A17,Réservations!$A:$A,0)))</f>
        <v/>
      </c>
    </row>
    <row r="18" spans="1:17">
      <c r="A18" s="37" t="str">
        <f t="array" ref="A18">IFERROR(INDEX(Réservations!$A$2:$A$21,MATCH(SMALL(IF($I$1=Réservations!$J$2:$J$21,Réservations!$Q$2:$Q$21,""),ROW(A16)),IF($I$1=Réservations!$J$2:$J$21,Réservations!$Q$2:$Q$21,""),0)),"")</f>
        <v/>
      </c>
      <c r="B18" s="26" t="str">
        <f>IF($A18="","",INDEX(Réservations!B:B,MATCH($A18,Réservations!$A:$A,0)))</f>
        <v/>
      </c>
      <c r="C18" s="26" t="str">
        <f>IF($A18="","",INDEX(Réservations!C:C,MATCH($A18,Réservations!$A:$A,0)))</f>
        <v/>
      </c>
      <c r="D18" s="29" t="str">
        <f>IF($A18="","",INDEX(Réservations!D:D,MATCH($A18,Réservations!$A:$A,0)))</f>
        <v/>
      </c>
      <c r="E18" s="29" t="str">
        <f>IF($A18="","",INDEX(Réservations!E:E,MATCH($A18,Réservations!$A:$A,0)))</f>
        <v/>
      </c>
      <c r="F18" s="26" t="str">
        <f>IF($A18="","",INDEX(Réservations!F:F,MATCH($A18,Réservations!$A:$A,0)))</f>
        <v/>
      </c>
      <c r="G18" s="31" t="str">
        <f>IF($A18="","",INDEX(Réservations!G:G,MATCH($A18,Réservations!$A:$A,0)))</f>
        <v/>
      </c>
      <c r="H18" s="26" t="str">
        <f>IF($A18="","",INDEX(Réservations!H:H,MATCH($A18,Réservations!$A:$A,0)))</f>
        <v/>
      </c>
      <c r="I18" s="33" t="str">
        <f>IF($A18="","",INDEX(Réservations!I:I,MATCH($A18,Réservations!$A:$A,0)))</f>
        <v/>
      </c>
      <c r="J18" s="33" t="str">
        <f>IF($A18="","",INDEX(Réservations!J:J,MATCH($A18,Réservations!$A:$A,0)))</f>
        <v/>
      </c>
      <c r="K18" s="37" t="str">
        <f>IF($A18="","",INDEX(Réservations!K:K,MATCH($A18,Réservations!$A:$A,0)))</f>
        <v/>
      </c>
      <c r="L18" s="37" t="str">
        <f>IF($A18="","",INDEX(Réservations!L:L,MATCH($A18,Réservations!$A:$A,0)))</f>
        <v/>
      </c>
      <c r="M18" s="35" t="str">
        <f>IF($A18="","",INDEX(Réservations!M:M,MATCH($A18,Réservations!$A:$A,0)))</f>
        <v/>
      </c>
      <c r="N18" s="36" t="str">
        <f>IF($A18="","",INDEX(Réservations!N:N,MATCH($A18,Réservations!$A:$A,0)))</f>
        <v/>
      </c>
      <c r="O18" s="37" t="str">
        <f>IF($A18="","",INDEX(Réservations!O:O,MATCH($A18,Réservations!$A:$A,0)))</f>
        <v/>
      </c>
      <c r="P18" s="37" t="str">
        <f>IF($A18="","",INDEX(Réservations!P:P,MATCH($A18,Réservations!$A:$A,0)))</f>
        <v/>
      </c>
      <c r="Q18" s="37" t="str">
        <f>IF($A18="","",INDEX(Réservations!Q:Q,MATCH($A18,Réservations!$A:$A,0)))</f>
        <v/>
      </c>
    </row>
    <row r="19" spans="1:17">
      <c r="A19" s="37" t="str">
        <f t="array" ref="A19">IFERROR(INDEX(Réservations!$A$2:$A$21,MATCH(SMALL(IF($I$1=Réservations!$J$2:$J$21,Réservations!$Q$2:$Q$21,""),ROW(A17)),IF($I$1=Réservations!$J$2:$J$21,Réservations!$Q$2:$Q$21,""),0)),"")</f>
        <v/>
      </c>
      <c r="B19" s="26" t="str">
        <f>IF($A19="","",INDEX(Réservations!B:B,MATCH($A19,Réservations!$A:$A,0)))</f>
        <v/>
      </c>
      <c r="C19" s="26" t="str">
        <f>IF($A19="","",INDEX(Réservations!C:C,MATCH($A19,Réservations!$A:$A,0)))</f>
        <v/>
      </c>
      <c r="D19" s="29" t="str">
        <f>IF($A19="","",INDEX(Réservations!D:D,MATCH($A19,Réservations!$A:$A,0)))</f>
        <v/>
      </c>
      <c r="E19" s="29" t="str">
        <f>IF($A19="","",INDEX(Réservations!E:E,MATCH($A19,Réservations!$A:$A,0)))</f>
        <v/>
      </c>
      <c r="F19" s="26" t="str">
        <f>IF($A19="","",INDEX(Réservations!F:F,MATCH($A19,Réservations!$A:$A,0)))</f>
        <v/>
      </c>
      <c r="G19" s="31" t="str">
        <f>IF($A19="","",INDEX(Réservations!G:G,MATCH($A19,Réservations!$A:$A,0)))</f>
        <v/>
      </c>
      <c r="H19" s="26" t="str">
        <f>IF($A19="","",INDEX(Réservations!H:H,MATCH($A19,Réservations!$A:$A,0)))</f>
        <v/>
      </c>
      <c r="I19" s="33" t="str">
        <f>IF($A19="","",INDEX(Réservations!I:I,MATCH($A19,Réservations!$A:$A,0)))</f>
        <v/>
      </c>
      <c r="J19" s="33" t="str">
        <f>IF($A19="","",INDEX(Réservations!J:J,MATCH($A19,Réservations!$A:$A,0)))</f>
        <v/>
      </c>
      <c r="K19" s="37" t="str">
        <f>IF($A19="","",INDEX(Réservations!K:K,MATCH($A19,Réservations!$A:$A,0)))</f>
        <v/>
      </c>
      <c r="L19" s="37" t="str">
        <f>IF($A19="","",INDEX(Réservations!L:L,MATCH($A19,Réservations!$A:$A,0)))</f>
        <v/>
      </c>
      <c r="M19" s="35" t="str">
        <f>IF($A19="","",INDEX(Réservations!M:M,MATCH($A19,Réservations!$A:$A,0)))</f>
        <v/>
      </c>
      <c r="N19" s="36" t="str">
        <f>IF($A19="","",INDEX(Réservations!N:N,MATCH($A19,Réservations!$A:$A,0)))</f>
        <v/>
      </c>
      <c r="O19" s="37" t="str">
        <f>IF($A19="","",INDEX(Réservations!O:O,MATCH($A19,Réservations!$A:$A,0)))</f>
        <v/>
      </c>
      <c r="P19" s="37" t="str">
        <f>IF($A19="","",INDEX(Réservations!P:P,MATCH($A19,Réservations!$A:$A,0)))</f>
        <v/>
      </c>
      <c r="Q19" s="37" t="str">
        <f>IF($A19="","",INDEX(Réservations!Q:Q,MATCH($A19,Réservations!$A:$A,0)))</f>
        <v/>
      </c>
    </row>
    <row r="20" spans="1:17">
      <c r="A20" s="37" t="str">
        <f t="array" ref="A20">IFERROR(INDEX(Réservations!$A$2:$A$21,MATCH(SMALL(IF($I$1=Réservations!$J$2:$J$21,Réservations!$Q$2:$Q$21,""),ROW(A18)),IF($I$1=Réservations!$J$2:$J$21,Réservations!$Q$2:$Q$21,""),0)),"")</f>
        <v/>
      </c>
      <c r="B20" s="26" t="str">
        <f>IF($A20="","",INDEX(Réservations!B:B,MATCH($A20,Réservations!$A:$A,0)))</f>
        <v/>
      </c>
      <c r="C20" s="26" t="str">
        <f>IF($A20="","",INDEX(Réservations!C:C,MATCH($A20,Réservations!$A:$A,0)))</f>
        <v/>
      </c>
      <c r="D20" s="29" t="str">
        <f>IF($A20="","",INDEX(Réservations!D:D,MATCH($A20,Réservations!$A:$A,0)))</f>
        <v/>
      </c>
      <c r="E20" s="29" t="str">
        <f>IF($A20="","",INDEX(Réservations!E:E,MATCH($A20,Réservations!$A:$A,0)))</f>
        <v/>
      </c>
      <c r="F20" s="26" t="str">
        <f>IF($A20="","",INDEX(Réservations!F:F,MATCH($A20,Réservations!$A:$A,0)))</f>
        <v/>
      </c>
      <c r="G20" s="31" t="str">
        <f>IF($A20="","",INDEX(Réservations!G:G,MATCH($A20,Réservations!$A:$A,0)))</f>
        <v/>
      </c>
      <c r="H20" s="26" t="str">
        <f>IF($A20="","",INDEX(Réservations!H:H,MATCH($A20,Réservations!$A:$A,0)))</f>
        <v/>
      </c>
      <c r="I20" s="33" t="str">
        <f>IF($A20="","",INDEX(Réservations!I:I,MATCH($A20,Réservations!$A:$A,0)))</f>
        <v/>
      </c>
      <c r="J20" s="33" t="str">
        <f>IF($A20="","",INDEX(Réservations!J:J,MATCH($A20,Réservations!$A:$A,0)))</f>
        <v/>
      </c>
      <c r="K20" s="37" t="str">
        <f>IF($A20="","",INDEX(Réservations!K:K,MATCH($A20,Réservations!$A:$A,0)))</f>
        <v/>
      </c>
      <c r="L20" s="37" t="str">
        <f>IF($A20="","",INDEX(Réservations!L:L,MATCH($A20,Réservations!$A:$A,0)))</f>
        <v/>
      </c>
      <c r="M20" s="35" t="str">
        <f>IF($A20="","",INDEX(Réservations!M:M,MATCH($A20,Réservations!$A:$A,0)))</f>
        <v/>
      </c>
      <c r="N20" s="36" t="str">
        <f>IF($A20="","",INDEX(Réservations!N:N,MATCH($A20,Réservations!$A:$A,0)))</f>
        <v/>
      </c>
      <c r="O20" s="37" t="str">
        <f>IF($A20="","",INDEX(Réservations!O:O,MATCH($A20,Réservations!$A:$A,0)))</f>
        <v/>
      </c>
      <c r="P20" s="37" t="str">
        <f>IF($A20="","",INDEX(Réservations!P:P,MATCH($A20,Réservations!$A:$A,0)))</f>
        <v/>
      </c>
      <c r="Q20" s="37" t="str">
        <f>IF($A20="","",INDEX(Réservations!Q:Q,MATCH($A20,Réservations!$A:$A,0)))</f>
        <v/>
      </c>
    </row>
  </sheetData>
  <sortState ref="A3:Q13">
    <sortCondition ref="Q3:Q13"/>
  </sortState>
  <mergeCells count="1">
    <mergeCell ref="A1:H1"/>
  </mergeCells>
  <conditionalFormatting sqref="M4:N20 G4:G20 I4:J20 D3:E20">
    <cfRule type="expression" dxfId="57" priority="41" stopIfTrue="1">
      <formula>AND($C3&lt;&gt;"",$J3&lt;TODAY())</formula>
    </cfRule>
    <cfRule type="expression" dxfId="56" priority="42" stopIfTrue="1">
      <formula>AND($C3&lt;&gt;"",$I3&lt;TODAY(),$J3&gt;TODAY())</formula>
    </cfRule>
  </conditionalFormatting>
  <conditionalFormatting sqref="D4:D13">
    <cfRule type="expression" dxfId="55" priority="39" stopIfTrue="1">
      <formula>AND($C4&lt;&gt;"",$J4&lt;TODAY())</formula>
    </cfRule>
    <cfRule type="expression" dxfId="54" priority="40" stopIfTrue="1">
      <formula>AND($C4&lt;&gt;"",$I4&lt;TODAY(),$J4&gt;TODAY())</formula>
    </cfRule>
  </conditionalFormatting>
  <conditionalFormatting sqref="G3">
    <cfRule type="expression" dxfId="53" priority="35" stopIfTrue="1">
      <formula>AND($C3&lt;&gt;"",$J3&lt;TODAY())</formula>
    </cfRule>
    <cfRule type="expression" dxfId="52" priority="36" stopIfTrue="1">
      <formula>AND($C3&lt;&gt;"",$I3&lt;TODAY(),$J3&gt;TODAY())</formula>
    </cfRule>
  </conditionalFormatting>
  <conditionalFormatting sqref="G4:G13">
    <cfRule type="expression" dxfId="51" priority="33" stopIfTrue="1">
      <formula>AND($C4&lt;&gt;"",$J4&lt;TODAY())</formula>
    </cfRule>
    <cfRule type="expression" dxfId="50" priority="34" stopIfTrue="1">
      <formula>AND($C4&lt;&gt;"",$I4&lt;TODAY(),$J4&gt;TODAY())</formula>
    </cfRule>
  </conditionalFormatting>
  <conditionalFormatting sqref="I3:J3">
    <cfRule type="expression" dxfId="49" priority="31" stopIfTrue="1">
      <formula>AND($C3&lt;&gt;"",$J3&lt;TODAY())</formula>
    </cfRule>
    <cfRule type="expression" dxfId="48" priority="32" stopIfTrue="1">
      <formula>AND($C3&lt;&gt;"",$I3&lt;TODAY(),$J3&gt;TODAY())</formula>
    </cfRule>
  </conditionalFormatting>
  <conditionalFormatting sqref="I4:I13">
    <cfRule type="expression" dxfId="47" priority="29" stopIfTrue="1">
      <formula>AND($C4&lt;&gt;"",$J4&lt;TODAY())</formula>
    </cfRule>
    <cfRule type="expression" dxfId="46" priority="30" stopIfTrue="1">
      <formula>AND($C4&lt;&gt;"",$I4&lt;TODAY(),$J4&gt;TODAY())</formula>
    </cfRule>
  </conditionalFormatting>
  <conditionalFormatting sqref="J4:J13">
    <cfRule type="expression" dxfId="45" priority="27" stopIfTrue="1">
      <formula>AND($C4&lt;&gt;"",$J4&lt;TODAY())</formula>
    </cfRule>
    <cfRule type="expression" dxfId="44" priority="28" stopIfTrue="1">
      <formula>AND($C4&lt;&gt;"",$I4&lt;TODAY(),$J4&gt;TODAY())</formula>
    </cfRule>
  </conditionalFormatting>
  <conditionalFormatting sqref="M3:N3">
    <cfRule type="expression" dxfId="43" priority="25" stopIfTrue="1">
      <formula>AND($C3&lt;&gt;"",$J3&lt;TODAY())</formula>
    </cfRule>
    <cfRule type="expression" dxfId="42" priority="26" stopIfTrue="1">
      <formula>AND($C3&lt;&gt;"",$I3&lt;TODAY(),$J3&gt;TODAY())</formula>
    </cfRule>
  </conditionalFormatting>
  <conditionalFormatting sqref="M4:M13">
    <cfRule type="expression" dxfId="41" priority="23" stopIfTrue="1">
      <formula>AND($C4&lt;&gt;"",$J4&lt;TODAY())</formula>
    </cfRule>
    <cfRule type="expression" dxfId="40" priority="24" stopIfTrue="1">
      <formula>AND($C4&lt;&gt;"",$I4&lt;TODAY(),$J4&gt;TODAY())</formula>
    </cfRule>
  </conditionalFormatting>
  <conditionalFormatting sqref="N4:N13">
    <cfRule type="expression" dxfId="39" priority="21" stopIfTrue="1">
      <formula>AND($C4&lt;&gt;"",$J4&lt;TODAY())</formula>
    </cfRule>
    <cfRule type="expression" dxfId="38" priority="22" stopIfTrue="1">
      <formula>AND($C4&lt;&gt;"",$I4&lt;TODAY(),$J4&gt;TODAY())</formula>
    </cfRule>
  </conditionalFormatting>
  <conditionalFormatting sqref="D14:D20">
    <cfRule type="expression" dxfId="37" priority="11" stopIfTrue="1">
      <formula>AND($C14&lt;&gt;"",$J14&lt;TODAY())</formula>
    </cfRule>
    <cfRule type="expression" dxfId="36" priority="12" stopIfTrue="1">
      <formula>AND($C14&lt;&gt;"",$I14&lt;TODAY(),$J14&gt;TODAY())</formula>
    </cfRule>
  </conditionalFormatting>
  <conditionalFormatting sqref="G14:G20">
    <cfRule type="expression" dxfId="35" priority="9" stopIfTrue="1">
      <formula>AND($C14&lt;&gt;"",$J14&lt;TODAY())</formula>
    </cfRule>
    <cfRule type="expression" dxfId="34" priority="10" stopIfTrue="1">
      <formula>AND($C14&lt;&gt;"",$I14&lt;TODAY(),$J14&gt;TODAY())</formula>
    </cfRule>
  </conditionalFormatting>
  <conditionalFormatting sqref="I14:I20">
    <cfRule type="expression" dxfId="33" priority="7" stopIfTrue="1">
      <formula>AND($C14&lt;&gt;"",$J14&lt;TODAY())</formula>
    </cfRule>
    <cfRule type="expression" dxfId="32" priority="8" stopIfTrue="1">
      <formula>AND($C14&lt;&gt;"",$I14&lt;TODAY(),$J14&gt;TODAY())</formula>
    </cfRule>
  </conditionalFormatting>
  <conditionalFormatting sqref="J14:J20">
    <cfRule type="expression" dxfId="31" priority="5" stopIfTrue="1">
      <formula>AND($C14&lt;&gt;"",$J14&lt;TODAY())</formula>
    </cfRule>
    <cfRule type="expression" dxfId="30" priority="6" stopIfTrue="1">
      <formula>AND($C14&lt;&gt;"",$I14&lt;TODAY(),$J14&gt;TODAY())</formula>
    </cfRule>
  </conditionalFormatting>
  <conditionalFormatting sqref="M14:M20">
    <cfRule type="expression" dxfId="29" priority="3" stopIfTrue="1">
      <formula>AND($C14&lt;&gt;"",$J14&lt;TODAY())</formula>
    </cfRule>
    <cfRule type="expression" dxfId="28" priority="4" stopIfTrue="1">
      <formula>AND($C14&lt;&gt;"",$I14&lt;TODAY(),$J14&gt;TODAY())</formula>
    </cfRule>
  </conditionalFormatting>
  <conditionalFormatting sqref="N14:N20">
    <cfRule type="expression" dxfId="27" priority="1" stopIfTrue="1">
      <formula>AND($C14&lt;&gt;"",$J14&lt;TODAY())</formula>
    </cfRule>
    <cfRule type="expression" dxfId="26" priority="2" stopIfTrue="1">
      <formula>AND($C14&lt;&gt;"",$I14&lt;TODAY(),$J14&gt;TODAY())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20"/>
  <sheetViews>
    <sheetView tabSelected="1" workbookViewId="0">
      <selection activeCell="A3" sqref="A3"/>
    </sheetView>
  </sheetViews>
  <sheetFormatPr defaultColWidth="11.42578125" defaultRowHeight="12.75"/>
  <cols>
    <col min="2" max="2" width="12.42578125" bestFit="1" customWidth="1"/>
    <col min="9" max="10" width="12.42578125" bestFit="1" customWidth="1"/>
  </cols>
  <sheetData>
    <row r="1" spans="1:17" s="4" customFormat="1" ht="42" customHeight="1">
      <c r="A1" s="44" t="s">
        <v>60</v>
      </c>
      <c r="B1" s="45"/>
      <c r="C1" s="45"/>
      <c r="D1" s="45"/>
      <c r="E1" s="45"/>
      <c r="F1" s="45"/>
      <c r="G1" s="45"/>
      <c r="H1" s="46"/>
      <c r="I1" s="41">
        <v>43043</v>
      </c>
      <c r="J1" s="24"/>
      <c r="K1" s="24"/>
      <c r="L1" s="24"/>
      <c r="M1" s="24"/>
      <c r="N1" s="24"/>
      <c r="O1" s="24"/>
      <c r="P1" s="25"/>
      <c r="Q1" s="25"/>
    </row>
    <row r="2" spans="1:17" s="4" customFormat="1" ht="42" customHeight="1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42" t="s">
        <v>13</v>
      </c>
      <c r="O2" s="43"/>
      <c r="P2" s="1" t="s">
        <v>14</v>
      </c>
      <c r="Q2" s="1" t="s">
        <v>61</v>
      </c>
    </row>
    <row r="3" spans="1:17">
      <c r="A3" s="37">
        <f t="array" ref="A3">IFERROR(INDEX(Réservations!$A$2:$A$21,MATCH(SMALL(IF((Réservations!$I$2:$I$21&lt;$I$1)*($I$1&lt;Réservations!$J$2:$J$21),Réservations!$Q$2:$Q$21,""),ROW(A1)),IF((Réservations!$I$2:$I$21&lt;$I$1)*($I$1&lt;Réservations!$J$2:$J$21),Réservations!$Q$2:$Q$21,""),0)),"")</f>
        <v>324810664</v>
      </c>
      <c r="B3" s="26" t="str">
        <f>IF($A3="","",INDEX(Réservations!B:B,MATCH($A3,Réservations!$A:$A,0)))</f>
        <v xml:space="preserve">AMORO </v>
      </c>
      <c r="C3" s="26" t="str">
        <f>IF($A3="","",INDEX(Réservations!C:C,MATCH($A3,Réservations!$A:$A,0)))</f>
        <v>Rosa</v>
      </c>
      <c r="D3" s="29">
        <f>IF($A3="","",INDEX(Réservations!D:D,MATCH($A3,Réservations!$A:$A,0)))</f>
        <v>115</v>
      </c>
      <c r="E3" s="29">
        <f>IF($A3="","",INDEX(Réservations!E:E,MATCH($A3,Réservations!$A:$A,0)))</f>
        <v>115</v>
      </c>
      <c r="F3" s="26" t="str">
        <f>IF($A3="","",INDEX(Réservations!F:F,MATCH($A3,Réservations!$A:$A,0)))</f>
        <v>Arrhes</v>
      </c>
      <c r="G3" s="31">
        <f>IF($A3="","",INDEX(Réservations!G:G,MATCH($A3,Réservations!$A:$A,0)))</f>
        <v>0</v>
      </c>
      <c r="H3" s="26" t="str">
        <f>IF($A3="","",INDEX(Réservations!H:H,MATCH($A3,Réservations!$A:$A,0)))</f>
        <v>Non inclus</v>
      </c>
      <c r="I3" s="33">
        <f>IF($A3="","",INDEX(Réservations!I:I,MATCH($A3,Réservations!$A:$A,0)))</f>
        <v>43042</v>
      </c>
      <c r="J3" s="33">
        <f>IF($A3="","",INDEX(Réservations!J:J,MATCH($A3,Réservations!$A:$A,0)))</f>
        <v>43044</v>
      </c>
      <c r="K3" s="37">
        <f>IF($A3="","",INDEX(Réservations!K:K,MATCH($A3,Réservations!$A:$A,0)))</f>
        <v>2</v>
      </c>
      <c r="L3" s="37">
        <f>IF($A3="","",INDEX(Réservations!L:L,MATCH($A3,Réservations!$A:$A,0)))</f>
        <v>1</v>
      </c>
      <c r="M3" s="35">
        <f>IF($A3="","",INDEX(Réservations!M:M,MATCH($A3,Réservations!$A:$A,0)))</f>
        <v>2.2000000000000002</v>
      </c>
      <c r="N3" s="36">
        <f>IF($A3="","",INDEX(Réservations!N:N,MATCH($A3,Réservations!$A:$A,0)))</f>
        <v>2.2000000000000002</v>
      </c>
      <c r="O3" s="37" t="str">
        <f>IF($A3="","",INDEX(Réservations!O:O,MATCH($A3,Réservations!$A:$A,0)))</f>
        <v>+ PDJ si pris</v>
      </c>
      <c r="P3" s="37" t="str">
        <f>IF($A3="","",INDEX(Réservations!P:P,MATCH($A3,Réservations!$A:$A,0)))</f>
        <v>DOUBLE</v>
      </c>
      <c r="Q3" s="37">
        <f>IF($A3="","",INDEX(Réservations!Q:Q,MATCH($A3,Réservations!$A:$A,0)))</f>
        <v>4</v>
      </c>
    </row>
    <row r="4" spans="1:17">
      <c r="A4" s="37">
        <f t="array" ref="A4">IFERROR(INDEX(Réservations!$A$2:$A$21,MATCH(SMALL(IF((Réservations!$I$2:$I$21&lt;$I$1)*($I$1&lt;Réservations!$J$2:$J$21),Réservations!$Q$2:$Q$21,""),ROW(A2)),IF((Réservations!$I$2:$I$21&lt;$I$1)*($I$1&lt;Réservations!$J$2:$J$21),Réservations!$Q$2:$Q$21,""),0)),"")</f>
        <v>324810668</v>
      </c>
      <c r="B4" s="26" t="str">
        <f>IF($A4="","",INDEX(Réservations!B:B,MATCH($A4,Réservations!$A:$A,0)))</f>
        <v>BERTRAND</v>
      </c>
      <c r="C4" s="26" t="str">
        <f>IF($A4="","",INDEX(Réservations!C:C,MATCH($A4,Réservations!$A:$A,0)))</f>
        <v>Roger</v>
      </c>
      <c r="D4" s="29">
        <f>IF($A4="","",INDEX(Réservations!D:D,MATCH($A4,Réservations!$A:$A,0)))</f>
        <v>230</v>
      </c>
      <c r="E4" s="29">
        <f>IF($A4="","",INDEX(Réservations!E:E,MATCH($A4,Réservations!$A:$A,0)))</f>
        <v>0</v>
      </c>
      <c r="F4" s="26" t="str">
        <f>IF($A4="","",INDEX(Réservations!F:F,MATCH($A4,Réservations!$A:$A,0)))</f>
        <v>Arrhes</v>
      </c>
      <c r="G4" s="31">
        <f>IF($A4="","",INDEX(Réservations!G:G,MATCH($A4,Réservations!$A:$A,0)))</f>
        <v>0</v>
      </c>
      <c r="H4" s="26" t="str">
        <f>IF($A4="","",INDEX(Réservations!H:H,MATCH($A4,Réservations!$A:$A,0)))</f>
        <v>Pas de PDJ</v>
      </c>
      <c r="I4" s="33">
        <f>IF($A4="","",INDEX(Réservations!I:I,MATCH($A4,Réservations!$A:$A,0)))</f>
        <v>43042</v>
      </c>
      <c r="J4" s="33">
        <f>IF($A4="","",INDEX(Réservations!J:J,MATCH($A4,Réservations!$A:$A,0)))</f>
        <v>43044</v>
      </c>
      <c r="K4" s="37">
        <f>IF($A4="","",INDEX(Réservations!K:K,MATCH($A4,Réservations!$A:$A,0)))</f>
        <v>2</v>
      </c>
      <c r="L4" s="37">
        <f>IF($A4="","",INDEX(Réservations!L:L,MATCH($A4,Réservations!$A:$A,0)))</f>
        <v>2</v>
      </c>
      <c r="M4" s="35">
        <f>IF($A4="","",INDEX(Réservations!M:M,MATCH($A4,Réservations!$A:$A,0)))</f>
        <v>4.4000000000000004</v>
      </c>
      <c r="N4" s="36">
        <f>IF($A4="","",INDEX(Réservations!N:N,MATCH($A4,Réservations!$A:$A,0)))</f>
        <v>234.4</v>
      </c>
      <c r="O4" s="37">
        <f>IF($A4="","",INDEX(Réservations!O:O,MATCH($A4,Réservations!$A:$A,0)))</f>
        <v>0</v>
      </c>
      <c r="P4" s="37" t="str">
        <f>IF($A4="","",INDEX(Réservations!P:P,MATCH($A4,Réservations!$A:$A,0)))</f>
        <v>TWIN</v>
      </c>
      <c r="Q4" s="37">
        <f>IF($A4="","",INDEX(Réservations!Q:Q,MATCH($A4,Réservations!$A:$A,0)))</f>
        <v>9</v>
      </c>
    </row>
    <row r="5" spans="1:17">
      <c r="A5" s="37">
        <f t="array" ref="A5">IFERROR(INDEX(Réservations!$A$2:$A$21,MATCH(SMALL(IF((Réservations!$I$2:$I$21&lt;$I$1)*($I$1&lt;Réservations!$J$2:$J$21),Réservations!$Q$2:$Q$21,""),ROW(A3)),IF((Réservations!$I$2:$I$21&lt;$I$1)*($I$1&lt;Réservations!$J$2:$J$21),Réservations!$Q$2:$Q$21,""),0)),"")</f>
        <v>324810665</v>
      </c>
      <c r="B5" s="26" t="str">
        <f>IF($A5="","",INDEX(Réservations!B:B,MATCH($A5,Réservations!$A:$A,0)))</f>
        <v>CHUNI</v>
      </c>
      <c r="C5" s="26" t="str">
        <f>IF($A5="","",INDEX(Réservations!C:C,MATCH($A5,Réservations!$A:$A,0)))</f>
        <v>Anh</v>
      </c>
      <c r="D5" s="29">
        <f>IF($A5="","",INDEX(Réservations!D:D,MATCH($A5,Réservations!$A:$A,0)))</f>
        <v>130</v>
      </c>
      <c r="E5" s="29">
        <f>IF($A5="","",INDEX(Réservations!E:E,MATCH($A5,Réservations!$A:$A,0)))</f>
        <v>0</v>
      </c>
      <c r="F5" s="26" t="str">
        <f>IF($A5="","",INDEX(Réservations!F:F,MATCH($A5,Réservations!$A:$A,0)))</f>
        <v>Agence</v>
      </c>
      <c r="G5" s="31">
        <f>IF($A5="","",INDEX(Réservations!G:G,MATCH($A5,Réservations!$A:$A,0)))</f>
        <v>130</v>
      </c>
      <c r="H5" s="26" t="str">
        <f>IF($A5="","",INDEX(Réservations!H:H,MATCH($A5,Réservations!$A:$A,0)))</f>
        <v>Non inclus</v>
      </c>
      <c r="I5" s="33">
        <f>IF($A5="","",INDEX(Réservations!I:I,MATCH($A5,Réservations!$A:$A,0)))</f>
        <v>43042</v>
      </c>
      <c r="J5" s="33">
        <f>IF($A5="","",INDEX(Réservations!J:J,MATCH($A5,Réservations!$A:$A,0)))</f>
        <v>43045</v>
      </c>
      <c r="K5" s="37">
        <f>IF($A5="","",INDEX(Réservations!K:K,MATCH($A5,Réservations!$A:$A,0)))</f>
        <v>3</v>
      </c>
      <c r="L5" s="37">
        <f>IF($A5="","",INDEX(Réservations!L:L,MATCH($A5,Réservations!$A:$A,0)))</f>
        <v>2</v>
      </c>
      <c r="M5" s="35">
        <f>IF($A5="","",INDEX(Réservations!M:M,MATCH($A5,Réservations!$A:$A,0)))</f>
        <v>6.6000000000000005</v>
      </c>
      <c r="N5" s="36">
        <f>IF($A5="","",INDEX(Réservations!N:N,MATCH($A5,Réservations!$A:$A,0)))</f>
        <v>6.6000000000000005</v>
      </c>
      <c r="O5" s="37" t="str">
        <f>IF($A5="","",INDEX(Réservations!O:O,MATCH($A5,Réservations!$A:$A,0)))</f>
        <v>+ PDJ si pris</v>
      </c>
      <c r="P5" s="37" t="str">
        <f>IF($A5="","",INDEX(Réservations!P:P,MATCH($A5,Réservations!$A:$A,0)))</f>
        <v>DOUBLE</v>
      </c>
      <c r="Q5" s="37">
        <f>IF($A5="","",INDEX(Réservations!Q:Q,MATCH($A5,Réservations!$A:$A,0)))</f>
        <v>12</v>
      </c>
    </row>
    <row r="6" spans="1:17">
      <c r="A6" s="37" t="str">
        <f t="array" ref="A6">IFERROR(INDEX(Réservations!$A$2:$A$21,MATCH(SMALL(IF((Réservations!$I$2:$I$21&lt;$I$1)*($I$1&lt;Réservations!$J$2:$J$21),Réservations!$Q$2:$Q$21,""),ROW(A4)),IF((Réservations!$I$2:$I$21&lt;$I$1)*($I$1&lt;Réservations!$J$2:$J$21),Réservations!$Q$2:$Q$21,""),0)),"")</f>
        <v/>
      </c>
      <c r="B6" s="26" t="str">
        <f>IF($A6="","",INDEX(Réservations!B:B,MATCH($A6,Réservations!$A:$A,0)))</f>
        <v/>
      </c>
      <c r="C6" s="26" t="str">
        <f>IF($A6="","",INDEX(Réservations!C:C,MATCH($A6,Réservations!$A:$A,0)))</f>
        <v/>
      </c>
      <c r="D6" s="29" t="str">
        <f>IF($A6="","",INDEX(Réservations!D:D,MATCH($A6,Réservations!$A:$A,0)))</f>
        <v/>
      </c>
      <c r="E6" s="29" t="str">
        <f>IF($A6="","",INDEX(Réservations!E:E,MATCH($A6,Réservations!$A:$A,0)))</f>
        <v/>
      </c>
      <c r="F6" s="26" t="str">
        <f>IF($A6="","",INDEX(Réservations!F:F,MATCH($A6,Réservations!$A:$A,0)))</f>
        <v/>
      </c>
      <c r="G6" s="31" t="str">
        <f>IF($A6="","",INDEX(Réservations!G:G,MATCH($A6,Réservations!$A:$A,0)))</f>
        <v/>
      </c>
      <c r="H6" s="26" t="str">
        <f>IF($A6="","",INDEX(Réservations!H:H,MATCH($A6,Réservations!$A:$A,0)))</f>
        <v/>
      </c>
      <c r="I6" s="33" t="str">
        <f>IF($A6="","",INDEX(Réservations!I:I,MATCH($A6,Réservations!$A:$A,0)))</f>
        <v/>
      </c>
      <c r="J6" s="33" t="str">
        <f>IF($A6="","",INDEX(Réservations!J:J,MATCH($A6,Réservations!$A:$A,0)))</f>
        <v/>
      </c>
      <c r="K6" s="37" t="str">
        <f>IF($A6="","",INDEX(Réservations!K:K,MATCH($A6,Réservations!$A:$A,0)))</f>
        <v/>
      </c>
      <c r="L6" s="37" t="str">
        <f>IF($A6="","",INDEX(Réservations!L:L,MATCH($A6,Réservations!$A:$A,0)))</f>
        <v/>
      </c>
      <c r="M6" s="35" t="str">
        <f>IF($A6="","",INDEX(Réservations!M:M,MATCH($A6,Réservations!$A:$A,0)))</f>
        <v/>
      </c>
      <c r="N6" s="36" t="str">
        <f>IF($A6="","",INDEX(Réservations!N:N,MATCH($A6,Réservations!$A:$A,0)))</f>
        <v/>
      </c>
      <c r="O6" s="37" t="str">
        <f>IF($A6="","",INDEX(Réservations!O:O,MATCH($A6,Réservations!$A:$A,0)))</f>
        <v/>
      </c>
      <c r="P6" s="37" t="str">
        <f>IF($A6="","",INDEX(Réservations!P:P,MATCH($A6,Réservations!$A:$A,0)))</f>
        <v/>
      </c>
      <c r="Q6" s="37" t="str">
        <f>IF($A6="","",INDEX(Réservations!Q:Q,MATCH($A6,Réservations!$A:$A,0)))</f>
        <v/>
      </c>
    </row>
    <row r="7" spans="1:17">
      <c r="A7" s="37" t="str">
        <f t="array" ref="A7">IFERROR(INDEX(Réservations!$A$2:$A$21,MATCH(SMALL(IF((Réservations!$I$2:$I$21&lt;$I$1)*($I$1&lt;Réservations!$J$2:$J$21),Réservations!$Q$2:$Q$21,""),ROW(A5)),IF((Réservations!$I$2:$I$21&lt;$I$1)*($I$1&lt;Réservations!$J$2:$J$21),Réservations!$Q$2:$Q$21,""),0)),"")</f>
        <v/>
      </c>
      <c r="B7" s="26" t="str">
        <f>IF($A7="","",INDEX(Réservations!B:B,MATCH($A7,Réservations!$A:$A,0)))</f>
        <v/>
      </c>
      <c r="C7" s="26" t="str">
        <f>IF($A7="","",INDEX(Réservations!C:C,MATCH($A7,Réservations!$A:$A,0)))</f>
        <v/>
      </c>
      <c r="D7" s="29" t="str">
        <f>IF($A7="","",INDEX(Réservations!D:D,MATCH($A7,Réservations!$A:$A,0)))</f>
        <v/>
      </c>
      <c r="E7" s="29" t="str">
        <f>IF($A7="","",INDEX(Réservations!E:E,MATCH($A7,Réservations!$A:$A,0)))</f>
        <v/>
      </c>
      <c r="F7" s="26" t="str">
        <f>IF($A7="","",INDEX(Réservations!F:F,MATCH($A7,Réservations!$A:$A,0)))</f>
        <v/>
      </c>
      <c r="G7" s="31" t="str">
        <f>IF($A7="","",INDEX(Réservations!G:G,MATCH($A7,Réservations!$A:$A,0)))</f>
        <v/>
      </c>
      <c r="H7" s="26" t="str">
        <f>IF($A7="","",INDEX(Réservations!H:H,MATCH($A7,Réservations!$A:$A,0)))</f>
        <v/>
      </c>
      <c r="I7" s="33" t="str">
        <f>IF($A7="","",INDEX(Réservations!I:I,MATCH($A7,Réservations!$A:$A,0)))</f>
        <v/>
      </c>
      <c r="J7" s="33" t="str">
        <f>IF($A7="","",INDEX(Réservations!J:J,MATCH($A7,Réservations!$A:$A,0)))</f>
        <v/>
      </c>
      <c r="K7" s="37" t="str">
        <f>IF($A7="","",INDEX(Réservations!K:K,MATCH($A7,Réservations!$A:$A,0)))</f>
        <v/>
      </c>
      <c r="L7" s="37" t="str">
        <f>IF($A7="","",INDEX(Réservations!L:L,MATCH($A7,Réservations!$A:$A,0)))</f>
        <v/>
      </c>
      <c r="M7" s="35" t="str">
        <f>IF($A7="","",INDEX(Réservations!M:M,MATCH($A7,Réservations!$A:$A,0)))</f>
        <v/>
      </c>
      <c r="N7" s="36" t="str">
        <f>IF($A7="","",INDEX(Réservations!N:N,MATCH($A7,Réservations!$A:$A,0)))</f>
        <v/>
      </c>
      <c r="O7" s="37" t="str">
        <f>IF($A7="","",INDEX(Réservations!O:O,MATCH($A7,Réservations!$A:$A,0)))</f>
        <v/>
      </c>
      <c r="P7" s="37" t="str">
        <f>IF($A7="","",INDEX(Réservations!P:P,MATCH($A7,Réservations!$A:$A,0)))</f>
        <v/>
      </c>
      <c r="Q7" s="37" t="str">
        <f>IF($A7="","",INDEX(Réservations!Q:Q,MATCH($A7,Réservations!$A:$A,0)))</f>
        <v/>
      </c>
    </row>
    <row r="8" spans="1:17">
      <c r="A8" s="37" t="str">
        <f t="array" ref="A8">IFERROR(INDEX(Réservations!$A$2:$A$21,MATCH(SMALL(IF((Réservations!$I$2:$I$21&lt;$I$1)*($I$1&lt;Réservations!$J$2:$J$21),Réservations!$Q$2:$Q$21,""),ROW(A6)),IF((Réservations!$I$2:$I$21&lt;$I$1)*($I$1&lt;Réservations!$J$2:$J$21),Réservations!$Q$2:$Q$21,""),0)),"")</f>
        <v/>
      </c>
      <c r="B8" s="26" t="str">
        <f>IF($A8="","",INDEX(Réservations!B:B,MATCH($A8,Réservations!$A:$A,0)))</f>
        <v/>
      </c>
      <c r="C8" s="26" t="str">
        <f>IF($A8="","",INDEX(Réservations!C:C,MATCH($A8,Réservations!$A:$A,0)))</f>
        <v/>
      </c>
      <c r="D8" s="29" t="str">
        <f>IF($A8="","",INDEX(Réservations!D:D,MATCH($A8,Réservations!$A:$A,0)))</f>
        <v/>
      </c>
      <c r="E8" s="29" t="str">
        <f>IF($A8="","",INDEX(Réservations!E:E,MATCH($A8,Réservations!$A:$A,0)))</f>
        <v/>
      </c>
      <c r="F8" s="26" t="str">
        <f>IF($A8="","",INDEX(Réservations!F:F,MATCH($A8,Réservations!$A:$A,0)))</f>
        <v/>
      </c>
      <c r="G8" s="31" t="str">
        <f>IF($A8="","",INDEX(Réservations!G:G,MATCH($A8,Réservations!$A:$A,0)))</f>
        <v/>
      </c>
      <c r="H8" s="26" t="str">
        <f>IF($A8="","",INDEX(Réservations!H:H,MATCH($A8,Réservations!$A:$A,0)))</f>
        <v/>
      </c>
      <c r="I8" s="33" t="str">
        <f>IF($A8="","",INDEX(Réservations!I:I,MATCH($A8,Réservations!$A:$A,0)))</f>
        <v/>
      </c>
      <c r="J8" s="33" t="str">
        <f>IF($A8="","",INDEX(Réservations!J:J,MATCH($A8,Réservations!$A:$A,0)))</f>
        <v/>
      </c>
      <c r="K8" s="37" t="str">
        <f>IF($A8="","",INDEX(Réservations!K:K,MATCH($A8,Réservations!$A:$A,0)))</f>
        <v/>
      </c>
      <c r="L8" s="37" t="str">
        <f>IF($A8="","",INDEX(Réservations!L:L,MATCH($A8,Réservations!$A:$A,0)))</f>
        <v/>
      </c>
      <c r="M8" s="35" t="str">
        <f>IF($A8="","",INDEX(Réservations!M:M,MATCH($A8,Réservations!$A:$A,0)))</f>
        <v/>
      </c>
      <c r="N8" s="36" t="str">
        <f>IF($A8="","",INDEX(Réservations!N:N,MATCH($A8,Réservations!$A:$A,0)))</f>
        <v/>
      </c>
      <c r="O8" s="37" t="str">
        <f>IF($A8="","",INDEX(Réservations!O:O,MATCH($A8,Réservations!$A:$A,0)))</f>
        <v/>
      </c>
      <c r="P8" s="37" t="str">
        <f>IF($A8="","",INDEX(Réservations!P:P,MATCH($A8,Réservations!$A:$A,0)))</f>
        <v/>
      </c>
      <c r="Q8" s="37" t="str">
        <f>IF($A8="","",INDEX(Réservations!Q:Q,MATCH($A8,Réservations!$A:$A,0)))</f>
        <v/>
      </c>
    </row>
    <row r="9" spans="1:17">
      <c r="A9" s="37" t="str">
        <f t="array" ref="A9">IFERROR(INDEX(Réservations!$A$2:$A$21,MATCH(SMALL(IF((Réservations!$I$2:$I$21&lt;$I$1)*($I$1&lt;Réservations!$J$2:$J$21),Réservations!$Q$2:$Q$21,""),ROW(A7)),IF((Réservations!$I$2:$I$21&lt;$I$1)*($I$1&lt;Réservations!$J$2:$J$21),Réservations!$Q$2:$Q$21,""),0)),"")</f>
        <v/>
      </c>
      <c r="B9" s="26" t="str">
        <f>IF($A9="","",INDEX(Réservations!B:B,MATCH($A9,Réservations!$A:$A,0)))</f>
        <v/>
      </c>
      <c r="C9" s="26" t="str">
        <f>IF($A9="","",INDEX(Réservations!C:C,MATCH($A9,Réservations!$A:$A,0)))</f>
        <v/>
      </c>
      <c r="D9" s="29" t="str">
        <f>IF($A9="","",INDEX(Réservations!D:D,MATCH($A9,Réservations!$A:$A,0)))</f>
        <v/>
      </c>
      <c r="E9" s="29" t="str">
        <f>IF($A9="","",INDEX(Réservations!E:E,MATCH($A9,Réservations!$A:$A,0)))</f>
        <v/>
      </c>
      <c r="F9" s="26" t="str">
        <f>IF($A9="","",INDEX(Réservations!F:F,MATCH($A9,Réservations!$A:$A,0)))</f>
        <v/>
      </c>
      <c r="G9" s="31" t="str">
        <f>IF($A9="","",INDEX(Réservations!G:G,MATCH($A9,Réservations!$A:$A,0)))</f>
        <v/>
      </c>
      <c r="H9" s="26" t="str">
        <f>IF($A9="","",INDEX(Réservations!H:H,MATCH($A9,Réservations!$A:$A,0)))</f>
        <v/>
      </c>
      <c r="I9" s="33" t="str">
        <f>IF($A9="","",INDEX(Réservations!I:I,MATCH($A9,Réservations!$A:$A,0)))</f>
        <v/>
      </c>
      <c r="J9" s="33" t="str">
        <f>IF($A9="","",INDEX(Réservations!J:J,MATCH($A9,Réservations!$A:$A,0)))</f>
        <v/>
      </c>
      <c r="K9" s="37" t="str">
        <f>IF($A9="","",INDEX(Réservations!K:K,MATCH($A9,Réservations!$A:$A,0)))</f>
        <v/>
      </c>
      <c r="L9" s="37" t="str">
        <f>IF($A9="","",INDEX(Réservations!L:L,MATCH($A9,Réservations!$A:$A,0)))</f>
        <v/>
      </c>
      <c r="M9" s="35" t="str">
        <f>IF($A9="","",INDEX(Réservations!M:M,MATCH($A9,Réservations!$A:$A,0)))</f>
        <v/>
      </c>
      <c r="N9" s="36" t="str">
        <f>IF($A9="","",INDEX(Réservations!N:N,MATCH($A9,Réservations!$A:$A,0)))</f>
        <v/>
      </c>
      <c r="O9" s="37" t="str">
        <f>IF($A9="","",INDEX(Réservations!O:O,MATCH($A9,Réservations!$A:$A,0)))</f>
        <v/>
      </c>
      <c r="P9" s="37" t="str">
        <f>IF($A9="","",INDEX(Réservations!P:P,MATCH($A9,Réservations!$A:$A,0)))</f>
        <v/>
      </c>
      <c r="Q9" s="37" t="str">
        <f>IF($A9="","",INDEX(Réservations!Q:Q,MATCH($A9,Réservations!$A:$A,0)))</f>
        <v/>
      </c>
    </row>
    <row r="10" spans="1:17">
      <c r="A10" s="37" t="str">
        <f t="array" ref="A10">IFERROR(INDEX(Réservations!$A$2:$A$21,MATCH(SMALL(IF((Réservations!$I$2:$I$21&lt;$I$1)*($I$1&lt;Réservations!$J$2:$J$21),Réservations!$Q$2:$Q$21,""),ROW(A8)),IF((Réservations!$I$2:$I$21&lt;$I$1)*($I$1&lt;Réservations!$J$2:$J$21),Réservations!$Q$2:$Q$21,""),0)),"")</f>
        <v/>
      </c>
      <c r="B10" s="26" t="str">
        <f>IF($A10="","",INDEX(Réservations!B:B,MATCH($A10,Réservations!$A:$A,0)))</f>
        <v/>
      </c>
      <c r="C10" s="26" t="str">
        <f>IF($A10="","",INDEX(Réservations!C:C,MATCH($A10,Réservations!$A:$A,0)))</f>
        <v/>
      </c>
      <c r="D10" s="29" t="str">
        <f>IF($A10="","",INDEX(Réservations!D:D,MATCH($A10,Réservations!$A:$A,0)))</f>
        <v/>
      </c>
      <c r="E10" s="29" t="str">
        <f>IF($A10="","",INDEX(Réservations!E:E,MATCH($A10,Réservations!$A:$A,0)))</f>
        <v/>
      </c>
      <c r="F10" s="26" t="str">
        <f>IF($A10="","",INDEX(Réservations!F:F,MATCH($A10,Réservations!$A:$A,0)))</f>
        <v/>
      </c>
      <c r="G10" s="31" t="str">
        <f>IF($A10="","",INDEX(Réservations!G:G,MATCH($A10,Réservations!$A:$A,0)))</f>
        <v/>
      </c>
      <c r="H10" s="26" t="str">
        <f>IF($A10="","",INDEX(Réservations!H:H,MATCH($A10,Réservations!$A:$A,0)))</f>
        <v/>
      </c>
      <c r="I10" s="33" t="str">
        <f>IF($A10="","",INDEX(Réservations!I:I,MATCH($A10,Réservations!$A:$A,0)))</f>
        <v/>
      </c>
      <c r="J10" s="33" t="str">
        <f>IF($A10="","",INDEX(Réservations!J:J,MATCH($A10,Réservations!$A:$A,0)))</f>
        <v/>
      </c>
      <c r="K10" s="37" t="str">
        <f>IF($A10="","",INDEX(Réservations!K:K,MATCH($A10,Réservations!$A:$A,0)))</f>
        <v/>
      </c>
      <c r="L10" s="37" t="str">
        <f>IF($A10="","",INDEX(Réservations!L:L,MATCH($A10,Réservations!$A:$A,0)))</f>
        <v/>
      </c>
      <c r="M10" s="35" t="str">
        <f>IF($A10="","",INDEX(Réservations!M:M,MATCH($A10,Réservations!$A:$A,0)))</f>
        <v/>
      </c>
      <c r="N10" s="36" t="str">
        <f>IF($A10="","",INDEX(Réservations!N:N,MATCH($A10,Réservations!$A:$A,0)))</f>
        <v/>
      </c>
      <c r="O10" s="37" t="str">
        <f>IF($A10="","",INDEX(Réservations!O:O,MATCH($A10,Réservations!$A:$A,0)))</f>
        <v/>
      </c>
      <c r="P10" s="37" t="str">
        <f>IF($A10="","",INDEX(Réservations!P:P,MATCH($A10,Réservations!$A:$A,0)))</f>
        <v/>
      </c>
      <c r="Q10" s="37" t="str">
        <f>IF($A10="","",INDEX(Réservations!Q:Q,MATCH($A10,Réservations!$A:$A,0)))</f>
        <v/>
      </c>
    </row>
    <row r="11" spans="1:17">
      <c r="A11" s="37" t="str">
        <f t="array" ref="A11">IFERROR(INDEX(Réservations!$A$2:$A$21,MATCH(SMALL(IF((Réservations!$I$2:$I$21&lt;$I$1)*($I$1&lt;Réservations!$J$2:$J$21),Réservations!$Q$2:$Q$21,""),ROW(A9)),IF((Réservations!$I$2:$I$21&lt;$I$1)*($I$1&lt;Réservations!$J$2:$J$21),Réservations!$Q$2:$Q$21,""),0)),"")</f>
        <v/>
      </c>
      <c r="B11" s="26" t="str">
        <f>IF($A11="","",INDEX(Réservations!B:B,MATCH($A11,Réservations!$A:$A,0)))</f>
        <v/>
      </c>
      <c r="C11" s="26" t="str">
        <f>IF($A11="","",INDEX(Réservations!C:C,MATCH($A11,Réservations!$A:$A,0)))</f>
        <v/>
      </c>
      <c r="D11" s="29" t="str">
        <f>IF($A11="","",INDEX(Réservations!D:D,MATCH($A11,Réservations!$A:$A,0)))</f>
        <v/>
      </c>
      <c r="E11" s="29" t="str">
        <f>IF($A11="","",INDEX(Réservations!E:E,MATCH($A11,Réservations!$A:$A,0)))</f>
        <v/>
      </c>
      <c r="F11" s="26" t="str">
        <f>IF($A11="","",INDEX(Réservations!F:F,MATCH($A11,Réservations!$A:$A,0)))</f>
        <v/>
      </c>
      <c r="G11" s="31" t="str">
        <f>IF($A11="","",INDEX(Réservations!G:G,MATCH($A11,Réservations!$A:$A,0)))</f>
        <v/>
      </c>
      <c r="H11" s="26" t="str">
        <f>IF($A11="","",INDEX(Réservations!H:H,MATCH($A11,Réservations!$A:$A,0)))</f>
        <v/>
      </c>
      <c r="I11" s="33" t="str">
        <f>IF($A11="","",INDEX(Réservations!I:I,MATCH($A11,Réservations!$A:$A,0)))</f>
        <v/>
      </c>
      <c r="J11" s="33" t="str">
        <f>IF($A11="","",INDEX(Réservations!J:J,MATCH($A11,Réservations!$A:$A,0)))</f>
        <v/>
      </c>
      <c r="K11" s="37" t="str">
        <f>IF($A11="","",INDEX(Réservations!K:K,MATCH($A11,Réservations!$A:$A,0)))</f>
        <v/>
      </c>
      <c r="L11" s="37" t="str">
        <f>IF($A11="","",INDEX(Réservations!L:L,MATCH($A11,Réservations!$A:$A,0)))</f>
        <v/>
      </c>
      <c r="M11" s="35" t="str">
        <f>IF($A11="","",INDEX(Réservations!M:M,MATCH($A11,Réservations!$A:$A,0)))</f>
        <v/>
      </c>
      <c r="N11" s="36" t="str">
        <f>IF($A11="","",INDEX(Réservations!N:N,MATCH($A11,Réservations!$A:$A,0)))</f>
        <v/>
      </c>
      <c r="O11" s="37" t="str">
        <f>IF($A11="","",INDEX(Réservations!O:O,MATCH($A11,Réservations!$A:$A,0)))</f>
        <v/>
      </c>
      <c r="P11" s="37" t="str">
        <f>IF($A11="","",INDEX(Réservations!P:P,MATCH($A11,Réservations!$A:$A,0)))</f>
        <v/>
      </c>
      <c r="Q11" s="37" t="str">
        <f>IF($A11="","",INDEX(Réservations!Q:Q,MATCH($A11,Réservations!$A:$A,0)))</f>
        <v/>
      </c>
    </row>
    <row r="12" spans="1:17">
      <c r="A12" s="37" t="str">
        <f t="array" ref="A12">IFERROR(INDEX(Réservations!$A$2:$A$21,MATCH(SMALL(IF((Réservations!$I$2:$I$21&lt;$I$1)*($I$1&lt;Réservations!$J$2:$J$21),Réservations!$Q$2:$Q$21,""),ROW(A10)),IF((Réservations!$I$2:$I$21&lt;$I$1)*($I$1&lt;Réservations!$J$2:$J$21),Réservations!$Q$2:$Q$21,""),0)),"")</f>
        <v/>
      </c>
      <c r="B12" s="26" t="str">
        <f>IF($A12="","",INDEX(Réservations!B:B,MATCH($A12,Réservations!$A:$A,0)))</f>
        <v/>
      </c>
      <c r="C12" s="26" t="str">
        <f>IF($A12="","",INDEX(Réservations!C:C,MATCH($A12,Réservations!$A:$A,0)))</f>
        <v/>
      </c>
      <c r="D12" s="29" t="str">
        <f>IF($A12="","",INDEX(Réservations!D:D,MATCH($A12,Réservations!$A:$A,0)))</f>
        <v/>
      </c>
      <c r="E12" s="29" t="str">
        <f>IF($A12="","",INDEX(Réservations!E:E,MATCH($A12,Réservations!$A:$A,0)))</f>
        <v/>
      </c>
      <c r="F12" s="26" t="str">
        <f>IF($A12="","",INDEX(Réservations!F:F,MATCH($A12,Réservations!$A:$A,0)))</f>
        <v/>
      </c>
      <c r="G12" s="31" t="str">
        <f>IF($A12="","",INDEX(Réservations!G:G,MATCH($A12,Réservations!$A:$A,0)))</f>
        <v/>
      </c>
      <c r="H12" s="26" t="str">
        <f>IF($A12="","",INDEX(Réservations!H:H,MATCH($A12,Réservations!$A:$A,0)))</f>
        <v/>
      </c>
      <c r="I12" s="33" t="str">
        <f>IF($A12="","",INDEX(Réservations!I:I,MATCH($A12,Réservations!$A:$A,0)))</f>
        <v/>
      </c>
      <c r="J12" s="33" t="str">
        <f>IF($A12="","",INDEX(Réservations!J:J,MATCH($A12,Réservations!$A:$A,0)))</f>
        <v/>
      </c>
      <c r="K12" s="37" t="str">
        <f>IF($A12="","",INDEX(Réservations!K:K,MATCH($A12,Réservations!$A:$A,0)))</f>
        <v/>
      </c>
      <c r="L12" s="37" t="str">
        <f>IF($A12="","",INDEX(Réservations!L:L,MATCH($A12,Réservations!$A:$A,0)))</f>
        <v/>
      </c>
      <c r="M12" s="35" t="str">
        <f>IF($A12="","",INDEX(Réservations!M:M,MATCH($A12,Réservations!$A:$A,0)))</f>
        <v/>
      </c>
      <c r="N12" s="36" t="str">
        <f>IF($A12="","",INDEX(Réservations!N:N,MATCH($A12,Réservations!$A:$A,0)))</f>
        <v/>
      </c>
      <c r="O12" s="37" t="str">
        <f>IF($A12="","",INDEX(Réservations!O:O,MATCH($A12,Réservations!$A:$A,0)))</f>
        <v/>
      </c>
      <c r="P12" s="37" t="str">
        <f>IF($A12="","",INDEX(Réservations!P:P,MATCH($A12,Réservations!$A:$A,0)))</f>
        <v/>
      </c>
      <c r="Q12" s="37" t="str">
        <f>IF($A12="","",INDEX(Réservations!Q:Q,MATCH($A12,Réservations!$A:$A,0)))</f>
        <v/>
      </c>
    </row>
    <row r="13" spans="1:17">
      <c r="A13" s="37" t="str">
        <f t="array" ref="A13">IFERROR(INDEX(Réservations!$A$2:$A$21,MATCH(SMALL(IF((Réservations!$I$2:$I$21&lt;$I$1)*($I$1&lt;Réservations!$J$2:$J$21),Réservations!$Q$2:$Q$21,""),ROW(A11)),IF((Réservations!$I$2:$I$21&lt;$I$1)*($I$1&lt;Réservations!$J$2:$J$21),Réservations!$Q$2:$Q$21,""),0)),"")</f>
        <v/>
      </c>
      <c r="B13" s="26" t="str">
        <f>IF($A13="","",INDEX(Réservations!B:B,MATCH($A13,Réservations!$A:$A,0)))</f>
        <v/>
      </c>
      <c r="C13" s="26" t="str">
        <f>IF($A13="","",INDEX(Réservations!C:C,MATCH($A13,Réservations!$A:$A,0)))</f>
        <v/>
      </c>
      <c r="D13" s="29" t="str">
        <f>IF($A13="","",INDEX(Réservations!D:D,MATCH($A13,Réservations!$A:$A,0)))</f>
        <v/>
      </c>
      <c r="E13" s="29" t="str">
        <f>IF($A13="","",INDEX(Réservations!E:E,MATCH($A13,Réservations!$A:$A,0)))</f>
        <v/>
      </c>
      <c r="F13" s="26" t="str">
        <f>IF($A13="","",INDEX(Réservations!F:F,MATCH($A13,Réservations!$A:$A,0)))</f>
        <v/>
      </c>
      <c r="G13" s="31" t="str">
        <f>IF($A13="","",INDEX(Réservations!G:G,MATCH($A13,Réservations!$A:$A,0)))</f>
        <v/>
      </c>
      <c r="H13" s="26" t="str">
        <f>IF($A13="","",INDEX(Réservations!H:H,MATCH($A13,Réservations!$A:$A,0)))</f>
        <v/>
      </c>
      <c r="I13" s="33" t="str">
        <f>IF($A13="","",INDEX(Réservations!I:I,MATCH($A13,Réservations!$A:$A,0)))</f>
        <v/>
      </c>
      <c r="J13" s="33" t="str">
        <f>IF($A13="","",INDEX(Réservations!J:J,MATCH($A13,Réservations!$A:$A,0)))</f>
        <v/>
      </c>
      <c r="K13" s="37" t="str">
        <f>IF($A13="","",INDEX(Réservations!K:K,MATCH($A13,Réservations!$A:$A,0)))</f>
        <v/>
      </c>
      <c r="L13" s="37" t="str">
        <f>IF($A13="","",INDEX(Réservations!L:L,MATCH($A13,Réservations!$A:$A,0)))</f>
        <v/>
      </c>
      <c r="M13" s="35" t="str">
        <f>IF($A13="","",INDEX(Réservations!M:M,MATCH($A13,Réservations!$A:$A,0)))</f>
        <v/>
      </c>
      <c r="N13" s="36" t="str">
        <f>IF($A13="","",INDEX(Réservations!N:N,MATCH($A13,Réservations!$A:$A,0)))</f>
        <v/>
      </c>
      <c r="O13" s="37" t="str">
        <f>IF($A13="","",INDEX(Réservations!O:O,MATCH($A13,Réservations!$A:$A,0)))</f>
        <v/>
      </c>
      <c r="P13" s="37" t="str">
        <f>IF($A13="","",INDEX(Réservations!P:P,MATCH($A13,Réservations!$A:$A,0)))</f>
        <v/>
      </c>
      <c r="Q13" s="37" t="str">
        <f>IF($A13="","",INDEX(Réservations!Q:Q,MATCH($A13,Réservations!$A:$A,0)))</f>
        <v/>
      </c>
    </row>
    <row r="14" spans="1:17">
      <c r="A14" s="37" t="str">
        <f t="array" ref="A14">IFERROR(INDEX(Réservations!$A$2:$A$21,MATCH(SMALL(IF((Réservations!$I$2:$I$21&lt;$I$1)*($I$1&lt;Réservations!$J$2:$J$21),Réservations!$Q$2:$Q$21,""),ROW(A12)),IF((Réservations!$I$2:$I$21&lt;$I$1)*($I$1&lt;Réservations!$J$2:$J$21),Réservations!$Q$2:$Q$21,""),0)),"")</f>
        <v/>
      </c>
      <c r="B14" s="26" t="str">
        <f>IF($A14="","",INDEX(Réservations!B:B,MATCH($A14,Réservations!$A:$A,0)))</f>
        <v/>
      </c>
      <c r="C14" s="26" t="str">
        <f>IF($A14="","",INDEX(Réservations!C:C,MATCH($A14,Réservations!$A:$A,0)))</f>
        <v/>
      </c>
      <c r="D14" s="29" t="str">
        <f>IF($A14="","",INDEX(Réservations!D:D,MATCH($A14,Réservations!$A:$A,0)))</f>
        <v/>
      </c>
      <c r="E14" s="29" t="str">
        <f>IF($A14="","",INDEX(Réservations!E:E,MATCH($A14,Réservations!$A:$A,0)))</f>
        <v/>
      </c>
      <c r="F14" s="26" t="str">
        <f>IF($A14="","",INDEX(Réservations!F:F,MATCH($A14,Réservations!$A:$A,0)))</f>
        <v/>
      </c>
      <c r="G14" s="31" t="str">
        <f>IF($A14="","",INDEX(Réservations!G:G,MATCH($A14,Réservations!$A:$A,0)))</f>
        <v/>
      </c>
      <c r="H14" s="26" t="str">
        <f>IF($A14="","",INDEX(Réservations!H:H,MATCH($A14,Réservations!$A:$A,0)))</f>
        <v/>
      </c>
      <c r="I14" s="33" t="str">
        <f>IF($A14="","",INDEX(Réservations!I:I,MATCH($A14,Réservations!$A:$A,0)))</f>
        <v/>
      </c>
      <c r="J14" s="33" t="str">
        <f>IF($A14="","",INDEX(Réservations!J:J,MATCH($A14,Réservations!$A:$A,0)))</f>
        <v/>
      </c>
      <c r="K14" s="37" t="str">
        <f>IF($A14="","",INDEX(Réservations!K:K,MATCH($A14,Réservations!$A:$A,0)))</f>
        <v/>
      </c>
      <c r="L14" s="37" t="str">
        <f>IF($A14="","",INDEX(Réservations!L:L,MATCH($A14,Réservations!$A:$A,0)))</f>
        <v/>
      </c>
      <c r="M14" s="35" t="str">
        <f>IF($A14="","",INDEX(Réservations!M:M,MATCH($A14,Réservations!$A:$A,0)))</f>
        <v/>
      </c>
      <c r="N14" s="36" t="str">
        <f>IF($A14="","",INDEX(Réservations!N:N,MATCH($A14,Réservations!$A:$A,0)))</f>
        <v/>
      </c>
      <c r="O14" s="37" t="str">
        <f>IF($A14="","",INDEX(Réservations!O:O,MATCH($A14,Réservations!$A:$A,0)))</f>
        <v/>
      </c>
      <c r="P14" s="37" t="str">
        <f>IF($A14="","",INDEX(Réservations!P:P,MATCH($A14,Réservations!$A:$A,0)))</f>
        <v/>
      </c>
      <c r="Q14" s="37" t="str">
        <f>IF($A14="","",INDEX(Réservations!Q:Q,MATCH($A14,Réservations!$A:$A,0)))</f>
        <v/>
      </c>
    </row>
    <row r="15" spans="1:17">
      <c r="A15" s="37" t="str">
        <f t="array" ref="A15">IFERROR(INDEX(Réservations!$A$2:$A$21,MATCH(SMALL(IF((Réservations!$I$2:$I$21&lt;$I$1)*($I$1&lt;Réservations!$J$2:$J$21),Réservations!$Q$2:$Q$21,""),ROW(A13)),IF((Réservations!$I$2:$I$21&lt;$I$1)*($I$1&lt;Réservations!$J$2:$J$21),Réservations!$Q$2:$Q$21,""),0)),"")</f>
        <v/>
      </c>
      <c r="B15" s="26" t="str">
        <f>IF($A15="","",INDEX(Réservations!B:B,MATCH($A15,Réservations!$A:$A,0)))</f>
        <v/>
      </c>
      <c r="C15" s="26" t="str">
        <f>IF($A15="","",INDEX(Réservations!C:C,MATCH($A15,Réservations!$A:$A,0)))</f>
        <v/>
      </c>
      <c r="D15" s="29" t="str">
        <f>IF($A15="","",INDEX(Réservations!D:D,MATCH($A15,Réservations!$A:$A,0)))</f>
        <v/>
      </c>
      <c r="E15" s="29" t="str">
        <f>IF($A15="","",INDEX(Réservations!E:E,MATCH($A15,Réservations!$A:$A,0)))</f>
        <v/>
      </c>
      <c r="F15" s="26" t="str">
        <f>IF($A15="","",INDEX(Réservations!F:F,MATCH($A15,Réservations!$A:$A,0)))</f>
        <v/>
      </c>
      <c r="G15" s="31" t="str">
        <f>IF($A15="","",INDEX(Réservations!G:G,MATCH($A15,Réservations!$A:$A,0)))</f>
        <v/>
      </c>
      <c r="H15" s="26" t="str">
        <f>IF($A15="","",INDEX(Réservations!H:H,MATCH($A15,Réservations!$A:$A,0)))</f>
        <v/>
      </c>
      <c r="I15" s="33" t="str">
        <f>IF($A15="","",INDEX(Réservations!I:I,MATCH($A15,Réservations!$A:$A,0)))</f>
        <v/>
      </c>
      <c r="J15" s="33" t="str">
        <f>IF($A15="","",INDEX(Réservations!J:J,MATCH($A15,Réservations!$A:$A,0)))</f>
        <v/>
      </c>
      <c r="K15" s="37" t="str">
        <f>IF($A15="","",INDEX(Réservations!K:K,MATCH($A15,Réservations!$A:$A,0)))</f>
        <v/>
      </c>
      <c r="L15" s="37" t="str">
        <f>IF($A15="","",INDEX(Réservations!L:L,MATCH($A15,Réservations!$A:$A,0)))</f>
        <v/>
      </c>
      <c r="M15" s="35" t="str">
        <f>IF($A15="","",INDEX(Réservations!M:M,MATCH($A15,Réservations!$A:$A,0)))</f>
        <v/>
      </c>
      <c r="N15" s="36" t="str">
        <f>IF($A15="","",INDEX(Réservations!N:N,MATCH($A15,Réservations!$A:$A,0)))</f>
        <v/>
      </c>
      <c r="O15" s="37" t="str">
        <f>IF($A15="","",INDEX(Réservations!O:O,MATCH($A15,Réservations!$A:$A,0)))</f>
        <v/>
      </c>
      <c r="P15" s="37" t="str">
        <f>IF($A15="","",INDEX(Réservations!P:P,MATCH($A15,Réservations!$A:$A,0)))</f>
        <v/>
      </c>
      <c r="Q15" s="37" t="str">
        <f>IF($A15="","",INDEX(Réservations!Q:Q,MATCH($A15,Réservations!$A:$A,0)))</f>
        <v/>
      </c>
    </row>
    <row r="16" spans="1:17">
      <c r="A16" s="37" t="str">
        <f t="array" ref="A16">IFERROR(INDEX(Réservations!$A$2:$A$21,MATCH(SMALL(IF((Réservations!$I$2:$I$21&lt;$I$1)*($I$1&lt;Réservations!$J$2:$J$21),Réservations!$Q$2:$Q$21,""),ROW(A14)),IF((Réservations!$I$2:$I$21&lt;$I$1)*($I$1&lt;Réservations!$J$2:$J$21),Réservations!$Q$2:$Q$21,""),0)),"")</f>
        <v/>
      </c>
      <c r="B16" s="26" t="str">
        <f>IF($A16="","",INDEX(Réservations!B:B,MATCH($A16,Réservations!$A:$A,0)))</f>
        <v/>
      </c>
      <c r="C16" s="26" t="str">
        <f>IF($A16="","",INDEX(Réservations!C:C,MATCH($A16,Réservations!$A:$A,0)))</f>
        <v/>
      </c>
      <c r="D16" s="29" t="str">
        <f>IF($A16="","",INDEX(Réservations!D:D,MATCH($A16,Réservations!$A:$A,0)))</f>
        <v/>
      </c>
      <c r="E16" s="29" t="str">
        <f>IF($A16="","",INDEX(Réservations!E:E,MATCH($A16,Réservations!$A:$A,0)))</f>
        <v/>
      </c>
      <c r="F16" s="26" t="str">
        <f>IF($A16="","",INDEX(Réservations!F:F,MATCH($A16,Réservations!$A:$A,0)))</f>
        <v/>
      </c>
      <c r="G16" s="31" t="str">
        <f>IF($A16="","",INDEX(Réservations!G:G,MATCH($A16,Réservations!$A:$A,0)))</f>
        <v/>
      </c>
      <c r="H16" s="26" t="str">
        <f>IF($A16="","",INDEX(Réservations!H:H,MATCH($A16,Réservations!$A:$A,0)))</f>
        <v/>
      </c>
      <c r="I16" s="33" t="str">
        <f>IF($A16="","",INDEX(Réservations!I:I,MATCH($A16,Réservations!$A:$A,0)))</f>
        <v/>
      </c>
      <c r="J16" s="33" t="str">
        <f>IF($A16="","",INDEX(Réservations!J:J,MATCH($A16,Réservations!$A:$A,0)))</f>
        <v/>
      </c>
      <c r="K16" s="37" t="str">
        <f>IF($A16="","",INDEX(Réservations!K:K,MATCH($A16,Réservations!$A:$A,0)))</f>
        <v/>
      </c>
      <c r="L16" s="37" t="str">
        <f>IF($A16="","",INDEX(Réservations!L:L,MATCH($A16,Réservations!$A:$A,0)))</f>
        <v/>
      </c>
      <c r="M16" s="35" t="str">
        <f>IF($A16="","",INDEX(Réservations!M:M,MATCH($A16,Réservations!$A:$A,0)))</f>
        <v/>
      </c>
      <c r="N16" s="36" t="str">
        <f>IF($A16="","",INDEX(Réservations!N:N,MATCH($A16,Réservations!$A:$A,0)))</f>
        <v/>
      </c>
      <c r="O16" s="37" t="str">
        <f>IF($A16="","",INDEX(Réservations!O:O,MATCH($A16,Réservations!$A:$A,0)))</f>
        <v/>
      </c>
      <c r="P16" s="37" t="str">
        <f>IF($A16="","",INDEX(Réservations!P:P,MATCH($A16,Réservations!$A:$A,0)))</f>
        <v/>
      </c>
      <c r="Q16" s="37" t="str">
        <f>IF($A16="","",INDEX(Réservations!Q:Q,MATCH($A16,Réservations!$A:$A,0)))</f>
        <v/>
      </c>
    </row>
    <row r="17" spans="1:17">
      <c r="A17" s="37" t="str">
        <f t="array" ref="A17">IFERROR(INDEX(Réservations!$A$2:$A$21,MATCH(SMALL(IF((Réservations!$I$2:$I$21&lt;$I$1)*($I$1&lt;Réservations!$J$2:$J$21),Réservations!$Q$2:$Q$21,""),ROW(A15)),IF((Réservations!$I$2:$I$21&lt;$I$1)*($I$1&lt;Réservations!$J$2:$J$21),Réservations!$Q$2:$Q$21,""),0)),"")</f>
        <v/>
      </c>
      <c r="B17" s="26" t="str">
        <f>IF($A17="","",INDEX(Réservations!B:B,MATCH($A17,Réservations!$A:$A,0)))</f>
        <v/>
      </c>
      <c r="C17" s="26" t="str">
        <f>IF($A17="","",INDEX(Réservations!C:C,MATCH($A17,Réservations!$A:$A,0)))</f>
        <v/>
      </c>
      <c r="D17" s="29" t="str">
        <f>IF($A17="","",INDEX(Réservations!D:D,MATCH($A17,Réservations!$A:$A,0)))</f>
        <v/>
      </c>
      <c r="E17" s="29" t="str">
        <f>IF($A17="","",INDEX(Réservations!E:E,MATCH($A17,Réservations!$A:$A,0)))</f>
        <v/>
      </c>
      <c r="F17" s="26" t="str">
        <f>IF($A17="","",INDEX(Réservations!F:F,MATCH($A17,Réservations!$A:$A,0)))</f>
        <v/>
      </c>
      <c r="G17" s="31" t="str">
        <f>IF($A17="","",INDEX(Réservations!G:G,MATCH($A17,Réservations!$A:$A,0)))</f>
        <v/>
      </c>
      <c r="H17" s="26" t="str">
        <f>IF($A17="","",INDEX(Réservations!H:H,MATCH($A17,Réservations!$A:$A,0)))</f>
        <v/>
      </c>
      <c r="I17" s="33" t="str">
        <f>IF($A17="","",INDEX(Réservations!I:I,MATCH($A17,Réservations!$A:$A,0)))</f>
        <v/>
      </c>
      <c r="J17" s="33" t="str">
        <f>IF($A17="","",INDEX(Réservations!J:J,MATCH($A17,Réservations!$A:$A,0)))</f>
        <v/>
      </c>
      <c r="K17" s="37" t="str">
        <f>IF($A17="","",INDEX(Réservations!K:K,MATCH($A17,Réservations!$A:$A,0)))</f>
        <v/>
      </c>
      <c r="L17" s="37" t="str">
        <f>IF($A17="","",INDEX(Réservations!L:L,MATCH($A17,Réservations!$A:$A,0)))</f>
        <v/>
      </c>
      <c r="M17" s="35" t="str">
        <f>IF($A17="","",INDEX(Réservations!M:M,MATCH($A17,Réservations!$A:$A,0)))</f>
        <v/>
      </c>
      <c r="N17" s="36" t="str">
        <f>IF($A17="","",INDEX(Réservations!N:N,MATCH($A17,Réservations!$A:$A,0)))</f>
        <v/>
      </c>
      <c r="O17" s="37" t="str">
        <f>IF($A17="","",INDEX(Réservations!O:O,MATCH($A17,Réservations!$A:$A,0)))</f>
        <v/>
      </c>
      <c r="P17" s="37" t="str">
        <f>IF($A17="","",INDEX(Réservations!P:P,MATCH($A17,Réservations!$A:$A,0)))</f>
        <v/>
      </c>
      <c r="Q17" s="37" t="str">
        <f>IF($A17="","",INDEX(Réservations!Q:Q,MATCH($A17,Réservations!$A:$A,0)))</f>
        <v/>
      </c>
    </row>
    <row r="18" spans="1:17">
      <c r="A18" s="37" t="str">
        <f t="array" ref="A18">IFERROR(INDEX(Réservations!$A$2:$A$21,MATCH(SMALL(IF((Réservations!$I$2:$I$21&lt;$I$1)*($I$1&lt;Réservations!$J$2:$J$21),Réservations!$Q$2:$Q$21,""),ROW(A16)),IF((Réservations!$I$2:$I$21&lt;$I$1)*($I$1&lt;Réservations!$J$2:$J$21),Réservations!$Q$2:$Q$21,""),0)),"")</f>
        <v/>
      </c>
      <c r="B18" s="26" t="str">
        <f>IF($A18="","",INDEX(Réservations!B:B,MATCH($A18,Réservations!$A:$A,0)))</f>
        <v/>
      </c>
      <c r="C18" s="26" t="str">
        <f>IF($A18="","",INDEX(Réservations!C:C,MATCH($A18,Réservations!$A:$A,0)))</f>
        <v/>
      </c>
      <c r="D18" s="29" t="str">
        <f>IF($A18="","",INDEX(Réservations!D:D,MATCH($A18,Réservations!$A:$A,0)))</f>
        <v/>
      </c>
      <c r="E18" s="29" t="str">
        <f>IF($A18="","",INDEX(Réservations!E:E,MATCH($A18,Réservations!$A:$A,0)))</f>
        <v/>
      </c>
      <c r="F18" s="26" t="str">
        <f>IF($A18="","",INDEX(Réservations!F:F,MATCH($A18,Réservations!$A:$A,0)))</f>
        <v/>
      </c>
      <c r="G18" s="31" t="str">
        <f>IF($A18="","",INDEX(Réservations!G:G,MATCH($A18,Réservations!$A:$A,0)))</f>
        <v/>
      </c>
      <c r="H18" s="26" t="str">
        <f>IF($A18="","",INDEX(Réservations!H:H,MATCH($A18,Réservations!$A:$A,0)))</f>
        <v/>
      </c>
      <c r="I18" s="33" t="str">
        <f>IF($A18="","",INDEX(Réservations!I:I,MATCH($A18,Réservations!$A:$A,0)))</f>
        <v/>
      </c>
      <c r="J18" s="33" t="str">
        <f>IF($A18="","",INDEX(Réservations!J:J,MATCH($A18,Réservations!$A:$A,0)))</f>
        <v/>
      </c>
      <c r="K18" s="37" t="str">
        <f>IF($A18="","",INDEX(Réservations!K:K,MATCH($A18,Réservations!$A:$A,0)))</f>
        <v/>
      </c>
      <c r="L18" s="37" t="str">
        <f>IF($A18="","",INDEX(Réservations!L:L,MATCH($A18,Réservations!$A:$A,0)))</f>
        <v/>
      </c>
      <c r="M18" s="35" t="str">
        <f>IF($A18="","",INDEX(Réservations!M:M,MATCH($A18,Réservations!$A:$A,0)))</f>
        <v/>
      </c>
      <c r="N18" s="36" t="str">
        <f>IF($A18="","",INDEX(Réservations!N:N,MATCH($A18,Réservations!$A:$A,0)))</f>
        <v/>
      </c>
      <c r="O18" s="37" t="str">
        <f>IF($A18="","",INDEX(Réservations!O:O,MATCH($A18,Réservations!$A:$A,0)))</f>
        <v/>
      </c>
      <c r="P18" s="37" t="str">
        <f>IF($A18="","",INDEX(Réservations!P:P,MATCH($A18,Réservations!$A:$A,0)))</f>
        <v/>
      </c>
      <c r="Q18" s="37" t="str">
        <f>IF($A18="","",INDEX(Réservations!Q:Q,MATCH($A18,Réservations!$A:$A,0)))</f>
        <v/>
      </c>
    </row>
    <row r="19" spans="1:17">
      <c r="A19" s="37" t="str">
        <f t="array" ref="A19">IFERROR(INDEX(Réservations!$A$2:$A$21,MATCH(SMALL(IF((Réservations!$I$2:$I$21&lt;$I$1)*($I$1&lt;Réservations!$J$2:$J$21),Réservations!$Q$2:$Q$21,""),ROW(A17)),IF((Réservations!$I$2:$I$21&lt;$I$1)*($I$1&lt;Réservations!$J$2:$J$21),Réservations!$Q$2:$Q$21,""),0)),"")</f>
        <v/>
      </c>
      <c r="B19" s="26" t="str">
        <f>IF($A19="","",INDEX(Réservations!B:B,MATCH($A19,Réservations!$A:$A,0)))</f>
        <v/>
      </c>
      <c r="C19" s="26" t="str">
        <f>IF($A19="","",INDEX(Réservations!C:C,MATCH($A19,Réservations!$A:$A,0)))</f>
        <v/>
      </c>
      <c r="D19" s="29" t="str">
        <f>IF($A19="","",INDEX(Réservations!D:D,MATCH($A19,Réservations!$A:$A,0)))</f>
        <v/>
      </c>
      <c r="E19" s="29" t="str">
        <f>IF($A19="","",INDEX(Réservations!E:E,MATCH($A19,Réservations!$A:$A,0)))</f>
        <v/>
      </c>
      <c r="F19" s="26" t="str">
        <f>IF($A19="","",INDEX(Réservations!F:F,MATCH($A19,Réservations!$A:$A,0)))</f>
        <v/>
      </c>
      <c r="G19" s="31" t="str">
        <f>IF($A19="","",INDEX(Réservations!G:G,MATCH($A19,Réservations!$A:$A,0)))</f>
        <v/>
      </c>
      <c r="H19" s="26" t="str">
        <f>IF($A19="","",INDEX(Réservations!H:H,MATCH($A19,Réservations!$A:$A,0)))</f>
        <v/>
      </c>
      <c r="I19" s="33" t="str">
        <f>IF($A19="","",INDEX(Réservations!I:I,MATCH($A19,Réservations!$A:$A,0)))</f>
        <v/>
      </c>
      <c r="J19" s="33" t="str">
        <f>IF($A19="","",INDEX(Réservations!J:J,MATCH($A19,Réservations!$A:$A,0)))</f>
        <v/>
      </c>
      <c r="K19" s="37" t="str">
        <f>IF($A19="","",INDEX(Réservations!K:K,MATCH($A19,Réservations!$A:$A,0)))</f>
        <v/>
      </c>
      <c r="L19" s="37" t="str">
        <f>IF($A19="","",INDEX(Réservations!L:L,MATCH($A19,Réservations!$A:$A,0)))</f>
        <v/>
      </c>
      <c r="M19" s="35" t="str">
        <f>IF($A19="","",INDEX(Réservations!M:M,MATCH($A19,Réservations!$A:$A,0)))</f>
        <v/>
      </c>
      <c r="N19" s="36" t="str">
        <f>IF($A19="","",INDEX(Réservations!N:N,MATCH($A19,Réservations!$A:$A,0)))</f>
        <v/>
      </c>
      <c r="O19" s="37" t="str">
        <f>IF($A19="","",INDEX(Réservations!O:O,MATCH($A19,Réservations!$A:$A,0)))</f>
        <v/>
      </c>
      <c r="P19" s="37" t="str">
        <f>IF($A19="","",INDEX(Réservations!P:P,MATCH($A19,Réservations!$A:$A,0)))</f>
        <v/>
      </c>
      <c r="Q19" s="37" t="str">
        <f>IF($A19="","",INDEX(Réservations!Q:Q,MATCH($A19,Réservations!$A:$A,0)))</f>
        <v/>
      </c>
    </row>
    <row r="20" spans="1:17">
      <c r="A20" s="37" t="str">
        <f t="array" ref="A20">IFERROR(INDEX(Réservations!$A$2:$A$21,MATCH(SMALL(IF((Réservations!$I$2:$I$21&lt;$I$1)*($I$1&lt;Réservations!$J$2:$J$21),Réservations!$Q$2:$Q$21,""),ROW(A18)),IF((Réservations!$I$2:$I$21&lt;$I$1)*($I$1&lt;Réservations!$J$2:$J$21),Réservations!$Q$2:$Q$21,""),0)),"")</f>
        <v/>
      </c>
      <c r="B20" s="26" t="str">
        <f>IF($A20="","",INDEX(Réservations!B:B,MATCH($A20,Réservations!$A:$A,0)))</f>
        <v/>
      </c>
      <c r="C20" s="26" t="str">
        <f>IF($A20="","",INDEX(Réservations!C:C,MATCH($A20,Réservations!$A:$A,0)))</f>
        <v/>
      </c>
      <c r="D20" s="29" t="str">
        <f>IF($A20="","",INDEX(Réservations!D:D,MATCH($A20,Réservations!$A:$A,0)))</f>
        <v/>
      </c>
      <c r="E20" s="29" t="str">
        <f>IF($A20="","",INDEX(Réservations!E:E,MATCH($A20,Réservations!$A:$A,0)))</f>
        <v/>
      </c>
      <c r="F20" s="26" t="str">
        <f>IF($A20="","",INDEX(Réservations!F:F,MATCH($A20,Réservations!$A:$A,0)))</f>
        <v/>
      </c>
      <c r="G20" s="31" t="str">
        <f>IF($A20="","",INDEX(Réservations!G:G,MATCH($A20,Réservations!$A:$A,0)))</f>
        <v/>
      </c>
      <c r="H20" s="26" t="str">
        <f>IF($A20="","",INDEX(Réservations!H:H,MATCH($A20,Réservations!$A:$A,0)))</f>
        <v/>
      </c>
      <c r="I20" s="33" t="str">
        <f>IF($A20="","",INDEX(Réservations!I:I,MATCH($A20,Réservations!$A:$A,0)))</f>
        <v/>
      </c>
      <c r="J20" s="33" t="str">
        <f>IF($A20="","",INDEX(Réservations!J:J,MATCH($A20,Réservations!$A:$A,0)))</f>
        <v/>
      </c>
      <c r="K20" s="37" t="str">
        <f>IF($A20="","",INDEX(Réservations!K:K,MATCH($A20,Réservations!$A:$A,0)))</f>
        <v/>
      </c>
      <c r="L20" s="37" t="str">
        <f>IF($A20="","",INDEX(Réservations!L:L,MATCH($A20,Réservations!$A:$A,0)))</f>
        <v/>
      </c>
      <c r="M20" s="35" t="str">
        <f>IF($A20="","",INDEX(Réservations!M:M,MATCH($A20,Réservations!$A:$A,0)))</f>
        <v/>
      </c>
      <c r="N20" s="36" t="str">
        <f>IF($A20="","",INDEX(Réservations!N:N,MATCH($A20,Réservations!$A:$A,0)))</f>
        <v/>
      </c>
      <c r="O20" s="37" t="str">
        <f>IF($A20="","",INDEX(Réservations!O:O,MATCH($A20,Réservations!$A:$A,0)))</f>
        <v/>
      </c>
      <c r="P20" s="37" t="str">
        <f>IF($A20="","",INDEX(Réservations!P:P,MATCH($A20,Réservations!$A:$A,0)))</f>
        <v/>
      </c>
      <c r="Q20" s="37" t="str">
        <f>IF($A20="","",INDEX(Réservations!Q:Q,MATCH($A20,Réservations!$A:$A,0)))</f>
        <v/>
      </c>
    </row>
  </sheetData>
  <mergeCells count="2">
    <mergeCell ref="N2:O2"/>
    <mergeCell ref="A1:H1"/>
  </mergeCells>
  <conditionalFormatting sqref="D3:E3 D4:D20">
    <cfRule type="expression" dxfId="25" priority="23" stopIfTrue="1">
      <formula>AND($C3&lt;&gt;"",$J3&lt;TODAY())</formula>
    </cfRule>
    <cfRule type="expression" dxfId="24" priority="24" stopIfTrue="1">
      <formula>AND($C3&lt;&gt;"",$I3&lt;TODAY(),$J3&gt;TODAY())</formula>
    </cfRule>
  </conditionalFormatting>
  <conditionalFormatting sqref="G3">
    <cfRule type="expression" dxfId="23" priority="21" stopIfTrue="1">
      <formula>AND($C3&lt;&gt;"",$J3&lt;TODAY())</formula>
    </cfRule>
    <cfRule type="expression" dxfId="22" priority="22" stopIfTrue="1">
      <formula>AND($C3&lt;&gt;"",$I3&lt;TODAY(),$J3&gt;TODAY())</formula>
    </cfRule>
  </conditionalFormatting>
  <conditionalFormatting sqref="I3:J3">
    <cfRule type="expression" dxfId="21" priority="19" stopIfTrue="1">
      <formula>AND($C3&lt;&gt;"",$J3&lt;TODAY())</formula>
    </cfRule>
    <cfRule type="expression" dxfId="20" priority="20" stopIfTrue="1">
      <formula>AND($C3&lt;&gt;"",$I3&lt;TODAY(),$J3&gt;TODAY())</formula>
    </cfRule>
  </conditionalFormatting>
  <conditionalFormatting sqref="M3:N3">
    <cfRule type="expression" dxfId="19" priority="17" stopIfTrue="1">
      <formula>AND($C3&lt;&gt;"",$J3&lt;TODAY())</formula>
    </cfRule>
    <cfRule type="expression" dxfId="18" priority="18" stopIfTrue="1">
      <formula>AND($C3&lt;&gt;"",$I3&lt;TODAY(),$J3&gt;TODAY())</formula>
    </cfRule>
  </conditionalFormatting>
  <conditionalFormatting sqref="D4:E5">
    <cfRule type="expression" dxfId="17" priority="15" stopIfTrue="1">
      <formula>AND($C4&lt;&gt;"",$J4&lt;TODAY())</formula>
    </cfRule>
    <cfRule type="expression" dxfId="16" priority="16" stopIfTrue="1">
      <formula>AND($C4&lt;&gt;"",$I4&lt;TODAY(),$J4&gt;TODAY())</formula>
    </cfRule>
  </conditionalFormatting>
  <conditionalFormatting sqref="G4:G5">
    <cfRule type="expression" dxfId="15" priority="13" stopIfTrue="1">
      <formula>AND($C4&lt;&gt;"",$J4&lt;TODAY())</formula>
    </cfRule>
    <cfRule type="expression" dxfId="14" priority="14" stopIfTrue="1">
      <formula>AND($C4&lt;&gt;"",$I4&lt;TODAY(),$J4&gt;TODAY())</formula>
    </cfRule>
  </conditionalFormatting>
  <conditionalFormatting sqref="I4:J5">
    <cfRule type="expression" dxfId="13" priority="11" stopIfTrue="1">
      <formula>AND($C4&lt;&gt;"",$J4&lt;TODAY())</formula>
    </cfRule>
    <cfRule type="expression" dxfId="12" priority="12" stopIfTrue="1">
      <formula>AND($C4&lt;&gt;"",$I4&lt;TODAY(),$J4&gt;TODAY())</formula>
    </cfRule>
  </conditionalFormatting>
  <conditionalFormatting sqref="M4:N5">
    <cfRule type="expression" dxfId="11" priority="9" stopIfTrue="1">
      <formula>AND($C4&lt;&gt;"",$J4&lt;TODAY())</formula>
    </cfRule>
    <cfRule type="expression" dxfId="10" priority="10" stopIfTrue="1">
      <formula>AND($C4&lt;&gt;"",$I4&lt;TODAY(),$J4&gt;TODAY())</formula>
    </cfRule>
  </conditionalFormatting>
  <conditionalFormatting sqref="D6:E20">
    <cfRule type="expression" dxfId="9" priority="7" stopIfTrue="1">
      <formula>AND($C6&lt;&gt;"",$J6&lt;TODAY())</formula>
    </cfRule>
    <cfRule type="expression" dxfId="8" priority="8" stopIfTrue="1">
      <formula>AND($C6&lt;&gt;"",$I6&lt;TODAY(),$J6&gt;TODAY())</formula>
    </cfRule>
  </conditionalFormatting>
  <conditionalFormatting sqref="G6:G20">
    <cfRule type="expression" dxfId="7" priority="5" stopIfTrue="1">
      <formula>AND($C6&lt;&gt;"",$J6&lt;TODAY())</formula>
    </cfRule>
    <cfRule type="expression" dxfId="6" priority="6" stopIfTrue="1">
      <formula>AND($C6&lt;&gt;"",$I6&lt;TODAY(),$J6&gt;TODAY())</formula>
    </cfRule>
  </conditionalFormatting>
  <conditionalFormatting sqref="I6:J20">
    <cfRule type="expression" dxfId="5" priority="3" stopIfTrue="1">
      <formula>AND($C6&lt;&gt;"",$J6&lt;TODAY())</formula>
    </cfRule>
    <cfRule type="expression" dxfId="4" priority="4" stopIfTrue="1">
      <formula>AND($C6&lt;&gt;"",$I6&lt;TODAY(),$J6&gt;TODAY())</formula>
    </cfRule>
  </conditionalFormatting>
  <conditionalFormatting sqref="M6:N20">
    <cfRule type="expression" dxfId="3" priority="1" stopIfTrue="1">
      <formula>AND($C6&lt;&gt;"",$J6&lt;TODAY())</formula>
    </cfRule>
    <cfRule type="expression" dxfId="2" priority="2" stopIfTrue="1">
      <formula>AND($C6&lt;&gt;"",$I6&lt;TODAY(),$J6&gt;TODAY())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Réservations</vt:lpstr>
      <vt:lpstr>Départ(s) </vt:lpstr>
      <vt:lpstr>Recouche(s)</vt:lpstr>
      <vt:lpstr>Réservations!Print_Area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2017-10-14T22:32:54Z</dcterms:created>
  <dcterms:modified xsi:type="dcterms:W3CDTF">2017-10-17T10:25:40Z</dcterms:modified>
</cp:coreProperties>
</file>