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 codeName="ThisWorkbook"/>
  <bookViews>
    <workbookView xWindow="0" yWindow="4500" windowWidth="21720" windowHeight="12645"/>
  </bookViews>
  <sheets>
    <sheet name="Client" sheetId="1" r:id="rId1"/>
    <sheet name="BDD" sheetId="2" r:id="rId2"/>
  </sheets>
  <definedNames>
    <definedName name="_xlnm._FilterDatabase" localSheetId="0" hidden="1">Client!$AR$8:$AW$14</definedName>
    <definedName name="com_etape_1">Client!$AS$9:$AW$12</definedName>
    <definedName name="_xlnm.Criteria" localSheetId="0">Client!$B$19</definedName>
    <definedName name="date_ouverture">Client!$H$10</definedName>
    <definedName name="debut_etape_1">Client!$AV$8</definedName>
    <definedName name="debut_etape_10">Client!$AV$21</definedName>
    <definedName name="debut_etape_11">Client!$AV$22</definedName>
    <definedName name="debut_etape_12">Client!$AV$23</definedName>
    <definedName name="debut_etape_13">Client!$AV$24</definedName>
    <definedName name="debut_etape_14">Client!$AV$25</definedName>
    <definedName name="debut_etape_15">Client!$AV$26</definedName>
    <definedName name="debut_etape_16">Client!$AV$27</definedName>
    <definedName name="debut_etape_17">Client!$AV$28</definedName>
    <definedName name="debut_etape_18">Client!$AV$29</definedName>
    <definedName name="debut_etape_19">Client!$AV$30</definedName>
    <definedName name="debut_etape_2">Client!$AV$13</definedName>
    <definedName name="debut_etape_20">Client!$AV$31</definedName>
    <definedName name="debut_etape_21">Client!$AV$32</definedName>
    <definedName name="debut_etape_22">Client!$AV$33</definedName>
    <definedName name="debut_etape_23">Client!$AV$34</definedName>
    <definedName name="debut_etape_24">Client!$AV$35</definedName>
    <definedName name="debut_etape_25">Client!$AV$36</definedName>
    <definedName name="debut_etape_26">Client!$AV$37</definedName>
    <definedName name="debut_etape_27">Client!$AV$38</definedName>
    <definedName name="debut_etape_28">Client!$AV$39</definedName>
    <definedName name="debut_etape_29">Client!$AV$40</definedName>
    <definedName name="debut_etape_3">Client!$AV$14</definedName>
    <definedName name="debut_etape_30">Client!$AV$41</definedName>
    <definedName name="debut_etape_31">Client!$AV$42</definedName>
    <definedName name="debut_etape_32">Client!$AV$43</definedName>
    <definedName name="debut_etape_33">Client!$AV$44</definedName>
    <definedName name="debut_etape_34">Client!$AV$45</definedName>
    <definedName name="debut_etape_35">Client!$AV$46</definedName>
    <definedName name="debut_etape_36">Client!$AV$47</definedName>
    <definedName name="debut_etape_37">Client!$AV$48</definedName>
    <definedName name="debut_etape_38">Client!$AV$49</definedName>
    <definedName name="debut_etape_39">Client!$AV$50</definedName>
    <definedName name="debut_etape_4">Client!$AV$15</definedName>
    <definedName name="debut_etape_40">Client!$AV$51</definedName>
    <definedName name="debut_etape_5">Client!$AV$16</definedName>
    <definedName name="debut_etape_6">Client!$AV$17</definedName>
    <definedName name="debut_etape_7">Client!$AV$18</definedName>
    <definedName name="debut_etape_8">Client!$AV$19</definedName>
    <definedName name="debut_etape_9">Client!$AV$20</definedName>
    <definedName name="fin_etape_1">Client!$AX$8</definedName>
    <definedName name="fin_etape_10">Client!$AX$21</definedName>
    <definedName name="fin_etape_11">Client!$AX$22</definedName>
    <definedName name="fin_etape_12">Client!$AX$23</definedName>
    <definedName name="fin_etape_13">Client!$AX$24</definedName>
    <definedName name="fin_etape_14">Client!$AX$25</definedName>
    <definedName name="fin_etape_15">Client!$AX$26</definedName>
    <definedName name="fin_etape_16">Client!$AX$27</definedName>
    <definedName name="fin_etape_17">Client!$AX$28</definedName>
    <definedName name="fin_etape_18">Client!$AX$29</definedName>
    <definedName name="fin_etape_19">Client!$AX$30</definedName>
    <definedName name="fin_etape_2">Client!$AX$13</definedName>
    <definedName name="fin_etape_20">Client!$AX$31</definedName>
    <definedName name="fin_etape_21">Client!$AX$32</definedName>
    <definedName name="fin_etape_22">Client!$AX$33</definedName>
    <definedName name="fin_etape_23">Client!$AX$34</definedName>
    <definedName name="fin_etape_24">Client!$AX$35</definedName>
    <definedName name="fin_etape_25">Client!$AX$36</definedName>
    <definedName name="fin_etape_26">Client!$AX$37</definedName>
    <definedName name="fin_etape_27">Client!$AX$38</definedName>
    <definedName name="fin_etape_28">Client!$AX$39</definedName>
    <definedName name="fin_etape_29">Client!$AX$40</definedName>
    <definedName name="fin_etape_3">Client!$AX$14</definedName>
    <definedName name="fin_etape_30">Client!$AX$41</definedName>
    <definedName name="fin_etape_31">Client!$AX$42</definedName>
    <definedName name="fin_etape_32">Client!$AX$43</definedName>
    <definedName name="fin_etape_33">Client!$AX$44</definedName>
    <definedName name="fin_etape_34">Client!$AX$45</definedName>
    <definedName name="fin_etape_35">Client!$AX$46</definedName>
    <definedName name="fin_etape_36">Client!$AX$47</definedName>
    <definedName name="fin_etape_37">Client!$AX$48</definedName>
    <definedName name="fin_etape_38">Client!$AX$49</definedName>
    <definedName name="fin_etape_39">Client!$AX$50</definedName>
    <definedName name="fin_etape_4">Client!$AX$15</definedName>
    <definedName name="fin_etape_40">Client!$AX$51</definedName>
    <definedName name="fin_etape_5">Client!$AX$16</definedName>
    <definedName name="fin_etape_6">Client!$AX$17</definedName>
    <definedName name="fin_etape_7">Client!$AX$18</definedName>
    <definedName name="fin_etape_8">Client!$AX$19</definedName>
    <definedName name="fin_etape_9">Client!$AX$20</definedName>
    <definedName name="JOURS_NON_TRAVAILLÉS">BDD!$A$2:$C$365</definedName>
    <definedName name="JOURS_PREVUS">Client!#REF!,Client!#REF!</definedName>
    <definedName name="nom_etape_1">Client!$AR$8</definedName>
    <definedName name="nom_etape_10">Client!$AR$21</definedName>
    <definedName name="nom_etape_11">Client!$AR$22</definedName>
    <definedName name="nom_etape_12">Client!$AR$23</definedName>
    <definedName name="nom_etape_13">Client!$AR$24</definedName>
    <definedName name="nom_etape_14">Client!$AR$25</definedName>
    <definedName name="nom_etape_15">Client!$AR$26</definedName>
    <definedName name="nom_etape_16">Client!$AR$27</definedName>
    <definedName name="nom_etape_165">Client!$AR$27</definedName>
    <definedName name="nom_etape_17">Client!$AR$28</definedName>
    <definedName name="nom_etape_18">Client!$AR$29</definedName>
    <definedName name="nom_etape_19">Client!$AR$30</definedName>
    <definedName name="nom_etape_2">Client!$AR$13</definedName>
    <definedName name="nom_etape_20">Client!$AR$31</definedName>
    <definedName name="nom_etape_21">Client!$AR$32</definedName>
    <definedName name="nom_etape_22">Client!$AR$33</definedName>
    <definedName name="nom_etape_23">Client!$AR$34</definedName>
    <definedName name="nom_etape_24">Client!$AR$35</definedName>
    <definedName name="nom_etape_25">Client!$AR$36</definedName>
    <definedName name="nom_etape_26">Client!$AR$37</definedName>
    <definedName name="nom_etape_27">Client!$AR$38</definedName>
    <definedName name="nom_etape_28">Client!$AR$39</definedName>
    <definedName name="nom_etape_29">Client!$AR$40</definedName>
    <definedName name="nom_etape_3">Client!$AR$14</definedName>
    <definedName name="nom_etape_30">Client!$AR$41</definedName>
    <definedName name="nom_etape_31">Client!$AR$42</definedName>
    <definedName name="nom_etape_32">Client!$AR$43</definedName>
    <definedName name="nom_etape_33">Client!$AR$44</definedName>
    <definedName name="nom_etape_34">Client!$AR$45</definedName>
    <definedName name="nom_etape_35">Client!$AR$46</definedName>
    <definedName name="nom_etape_36">Client!$AR$47</definedName>
    <definedName name="nom_etape_37">Client!$AR$48</definedName>
    <definedName name="nom_etape_38">Client!$AR$49</definedName>
    <definedName name="nom_etape_39">Client!$AR$50</definedName>
    <definedName name="nom_etape_4">Client!$AR$15</definedName>
    <definedName name="nom_etape_40">Client!$AR$51</definedName>
    <definedName name="nom_etape_5">Client!$AR$16</definedName>
    <definedName name="nom_etape_6">Client!$AR$17</definedName>
    <definedName name="nom_etape_7">Client!$AR$18</definedName>
    <definedName name="nom_etape_8">Client!$AR$19</definedName>
    <definedName name="nom_etape_9">Client!$AR$20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21" i="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U10"/>
  <c r="AO20" s="1"/>
  <c r="AN20"/>
  <c r="AL20"/>
  <c r="AJ20"/>
  <c r="AH20"/>
  <c r="AF20"/>
  <c r="AD20"/>
  <c r="AB20"/>
  <c r="Z20"/>
  <c r="X20"/>
  <c r="V20"/>
  <c r="U20"/>
  <c r="T20"/>
  <c r="S20"/>
  <c r="R20"/>
  <c r="P20"/>
  <c r="O20"/>
  <c r="N20"/>
  <c r="M20"/>
  <c r="L20"/>
  <c r="K20"/>
  <c r="J20"/>
  <c r="I20"/>
  <c r="H20"/>
  <c r="G20"/>
  <c r="F20"/>
  <c r="E20"/>
  <c r="D20"/>
  <c r="C20"/>
  <c r="B20"/>
  <c r="Q20"/>
  <c r="W20" l="1"/>
  <c r="Y20"/>
  <c r="AA20"/>
  <c r="AC20"/>
  <c r="AE20"/>
  <c r="AG20"/>
  <c r="AI20"/>
  <c r="AK20"/>
  <c r="AM20"/>
  <c r="AV8"/>
  <c r="B15"/>
  <c r="B18" l="1"/>
  <c r="AX8"/>
  <c r="AV13" s="1"/>
  <c r="B17" l="1"/>
  <c r="B16"/>
  <c r="AX13"/>
  <c r="C15"/>
  <c r="C18" l="1"/>
  <c r="AV14"/>
  <c r="D15"/>
  <c r="D18" l="1"/>
  <c r="AX14"/>
  <c r="AV15" s="1"/>
  <c r="AX15" s="1"/>
  <c r="AV16" s="1"/>
  <c r="AX16" s="1"/>
  <c r="AV17" s="1"/>
  <c r="AX17" s="1"/>
  <c r="AV18" s="1"/>
  <c r="AX18" s="1"/>
  <c r="AV19" s="1"/>
  <c r="AX19" s="1"/>
  <c r="AV20" s="1"/>
  <c r="AX20" s="1"/>
  <c r="AV21" s="1"/>
  <c r="AX21" s="1"/>
  <c r="AV22" s="1"/>
  <c r="AX22" s="1"/>
  <c r="AV23" s="1"/>
  <c r="AX23" s="1"/>
  <c r="AV24" s="1"/>
  <c r="AX24" s="1"/>
  <c r="AV25" s="1"/>
  <c r="AX25" s="1"/>
  <c r="AV26" s="1"/>
  <c r="AX26" s="1"/>
  <c r="AV27" s="1"/>
  <c r="AX27" s="1"/>
  <c r="AV28" s="1"/>
  <c r="AX28" s="1"/>
  <c r="AV29" s="1"/>
  <c r="AX29" s="1"/>
  <c r="AV30" s="1"/>
  <c r="AX30" s="1"/>
  <c r="AV31" s="1"/>
  <c r="AX31" s="1"/>
  <c r="AV32" s="1"/>
  <c r="AX32" s="1"/>
  <c r="AV33" s="1"/>
  <c r="AX33" s="1"/>
  <c r="AV34" s="1"/>
  <c r="AX34" s="1"/>
  <c r="AV35" s="1"/>
  <c r="AX35" s="1"/>
  <c r="AV36" s="1"/>
  <c r="AX36" s="1"/>
  <c r="AV37" s="1"/>
  <c r="AX37" s="1"/>
  <c r="AV38" s="1"/>
  <c r="AX38" s="1"/>
  <c r="AV39" s="1"/>
  <c r="AX39" s="1"/>
  <c r="AV40" s="1"/>
  <c r="AX40" s="1"/>
  <c r="AV41" s="1"/>
  <c r="AX41" s="1"/>
  <c r="AV42" s="1"/>
  <c r="AX42" s="1"/>
  <c r="AV43" s="1"/>
  <c r="AX43" s="1"/>
  <c r="AV44" s="1"/>
  <c r="AX44" s="1"/>
  <c r="AV45" s="1"/>
  <c r="AX45" s="1"/>
  <c r="AV46" s="1"/>
  <c r="AX46" s="1"/>
  <c r="AV47" s="1"/>
  <c r="AX47" s="1"/>
  <c r="AV48" s="1"/>
  <c r="AX48" s="1"/>
  <c r="AV49" s="1"/>
  <c r="AX49" s="1"/>
  <c r="AV50" s="1"/>
  <c r="AX50" s="1"/>
  <c r="AV51" s="1"/>
  <c r="AX51" s="1"/>
  <c r="E15"/>
  <c r="E18" l="1"/>
  <c r="B19"/>
  <c r="F15"/>
  <c r="G15" l="1"/>
  <c r="F18"/>
  <c r="G19" l="1"/>
  <c r="G17"/>
  <c r="G18"/>
  <c r="H15"/>
  <c r="H18" l="1"/>
  <c r="I15"/>
  <c r="I18" l="1"/>
  <c r="J15"/>
  <c r="J18" l="1"/>
  <c r="K15"/>
  <c r="L15" l="1"/>
  <c r="K18"/>
  <c r="L19" l="1"/>
  <c r="L17"/>
  <c r="L18"/>
  <c r="M15"/>
  <c r="M18" l="1"/>
  <c r="N15"/>
  <c r="N18" l="1"/>
  <c r="O15"/>
  <c r="O18" l="1"/>
  <c r="P15"/>
  <c r="Q15" l="1"/>
  <c r="P18"/>
  <c r="Q19" l="1"/>
  <c r="Q17"/>
  <c r="R15"/>
  <c r="Q18"/>
  <c r="S15" l="1"/>
  <c r="R18"/>
  <c r="T15" l="1"/>
  <c r="S18"/>
  <c r="U15" l="1"/>
  <c r="T18"/>
  <c r="V15" l="1"/>
  <c r="U18"/>
  <c r="V19" l="1"/>
  <c r="V18"/>
  <c r="V17"/>
  <c r="V16"/>
  <c r="W15"/>
  <c r="W18" l="1"/>
  <c r="X15"/>
  <c r="X18" l="1"/>
  <c r="Y15"/>
  <c r="Y18" l="1"/>
  <c r="Z15"/>
  <c r="AA15" l="1"/>
  <c r="Z18"/>
  <c r="AA19" l="1"/>
  <c r="AA17"/>
  <c r="AB15"/>
  <c r="AA18"/>
  <c r="AC15" l="1"/>
  <c r="AB18"/>
  <c r="AD15" l="1"/>
  <c r="AC18"/>
  <c r="AE15" l="1"/>
  <c r="AD18"/>
  <c r="AF15" l="1"/>
  <c r="AF17"/>
  <c r="AF18"/>
  <c r="H12"/>
  <c r="AE18"/>
  <c r="AF19" l="1"/>
  <c r="AG15"/>
  <c r="AG18" l="1"/>
  <c r="AH15"/>
  <c r="AH18" l="1"/>
  <c r="AI15"/>
  <c r="AI18" l="1"/>
  <c r="AJ15"/>
  <c r="AK15" l="1"/>
  <c r="AJ18"/>
  <c r="AK19" l="1"/>
  <c r="AK17"/>
  <c r="AL15"/>
  <c r="AK18"/>
  <c r="AM15" l="1"/>
  <c r="AL18"/>
  <c r="AN15" l="1"/>
  <c r="AM18"/>
  <c r="AO15" l="1"/>
  <c r="AN18"/>
  <c r="B46" l="1"/>
  <c r="B50" s="1"/>
  <c r="B49"/>
  <c r="C46"/>
  <c r="B47"/>
  <c r="AO18"/>
  <c r="D46" l="1"/>
  <c r="C49"/>
  <c r="B48"/>
  <c r="E46" l="1"/>
  <c r="D49"/>
  <c r="F46" l="1"/>
  <c r="E49"/>
  <c r="G46" l="1"/>
  <c r="G50" s="1"/>
  <c r="F49"/>
  <c r="H46" l="1"/>
  <c r="G49"/>
  <c r="G48"/>
  <c r="I46" l="1"/>
  <c r="H49"/>
  <c r="J46" l="1"/>
  <c r="I49"/>
  <c r="K46" l="1"/>
  <c r="J49"/>
  <c r="L46" l="1"/>
  <c r="L50" s="1"/>
  <c r="K49"/>
  <c r="M46" l="1"/>
  <c r="L49"/>
  <c r="L48"/>
  <c r="N46" l="1"/>
  <c r="M49"/>
  <c r="O46" l="1"/>
  <c r="N49"/>
  <c r="P46" l="1"/>
  <c r="O49"/>
  <c r="Q46" l="1"/>
  <c r="Q50" s="1"/>
  <c r="P49"/>
  <c r="R46" l="1"/>
  <c r="Q48"/>
  <c r="Q49"/>
  <c r="S46" l="1"/>
  <c r="R49"/>
  <c r="T46" l="1"/>
  <c r="S49"/>
  <c r="U46" l="1"/>
  <c r="T49"/>
  <c r="V46" l="1"/>
  <c r="V50" s="1"/>
  <c r="U49"/>
  <c r="V49" l="1"/>
  <c r="W46"/>
  <c r="V47"/>
  <c r="V48"/>
  <c r="X46" l="1"/>
  <c r="W49"/>
  <c r="Y46" l="1"/>
  <c r="X49"/>
  <c r="Z46" l="1"/>
  <c r="Y49"/>
  <c r="AA46" l="1"/>
  <c r="AA50" s="1"/>
  <c r="Z49"/>
  <c r="AB46" l="1"/>
  <c r="AA49"/>
  <c r="AA48"/>
  <c r="AC46" l="1"/>
  <c r="AB49"/>
  <c r="AD46" l="1"/>
  <c r="AC49"/>
  <c r="AE46" l="1"/>
  <c r="AD49"/>
  <c r="AF46" l="1"/>
  <c r="AF50" s="1"/>
  <c r="AE49"/>
  <c r="AG46" l="1"/>
  <c r="AF49"/>
  <c r="AF48"/>
  <c r="AH46" l="1"/>
  <c r="AG49"/>
  <c r="AI46" l="1"/>
  <c r="AH49"/>
  <c r="AJ46" l="1"/>
  <c r="AI49"/>
  <c r="AK46" l="1"/>
  <c r="AK50" s="1"/>
  <c r="AJ49"/>
  <c r="AL46" l="1"/>
  <c r="AK49"/>
  <c r="AK48"/>
  <c r="AM46" l="1"/>
  <c r="AL49"/>
  <c r="AN46" l="1"/>
  <c r="AM49"/>
  <c r="AO46" l="1"/>
  <c r="AN49"/>
  <c r="B52" l="1"/>
  <c r="B56" s="1"/>
  <c r="AO49"/>
  <c r="B53" l="1"/>
  <c r="B55"/>
  <c r="C52"/>
  <c r="B54"/>
  <c r="C55" l="1"/>
  <c r="D52"/>
  <c r="D55" l="1"/>
  <c r="E52"/>
  <c r="E55" l="1"/>
  <c r="F52"/>
  <c r="F55" l="1"/>
  <c r="G52"/>
  <c r="G56" s="1"/>
  <c r="G54" l="1"/>
  <c r="G55"/>
  <c r="H52"/>
  <c r="H55" l="1"/>
  <c r="I52"/>
  <c r="J52" l="1"/>
  <c r="I55"/>
  <c r="J55" l="1"/>
  <c r="K52"/>
  <c r="K55" l="1"/>
  <c r="L52"/>
  <c r="L56" s="1"/>
  <c r="L55" l="1"/>
  <c r="L54"/>
  <c r="M52"/>
  <c r="M55" l="1"/>
  <c r="N52"/>
  <c r="N55" l="1"/>
  <c r="O52"/>
  <c r="O55" l="1"/>
  <c r="P52"/>
  <c r="P55" l="1"/>
  <c r="Q52"/>
  <c r="Q56" s="1"/>
  <c r="R52" l="1"/>
  <c r="Q54"/>
  <c r="Q55"/>
  <c r="R55" l="1"/>
  <c r="S52"/>
  <c r="T52" l="1"/>
  <c r="S55"/>
  <c r="U52" l="1"/>
  <c r="T55"/>
  <c r="U55" l="1"/>
  <c r="V52"/>
  <c r="V56" s="1"/>
  <c r="V53" l="1"/>
  <c r="V55"/>
  <c r="W52"/>
  <c r="V54"/>
  <c r="W55" l="1"/>
  <c r="X52"/>
  <c r="X55" l="1"/>
  <c r="Y52"/>
  <c r="Y55" l="1"/>
  <c r="Z52"/>
  <c r="Z55" l="1"/>
  <c r="AA52"/>
  <c r="AA56" s="1"/>
  <c r="AA55" l="1"/>
  <c r="AA54"/>
  <c r="AB52"/>
  <c r="AC52" l="1"/>
  <c r="AB55"/>
  <c r="AD52" l="1"/>
  <c r="AC55"/>
  <c r="AE52" l="1"/>
  <c r="AD55"/>
  <c r="AF52" l="1"/>
  <c r="AF56" s="1"/>
  <c r="AE55"/>
  <c r="AF55" l="1"/>
  <c r="AF54"/>
  <c r="AG52"/>
  <c r="AG55" l="1"/>
  <c r="AH52"/>
  <c r="AH55" l="1"/>
  <c r="AI52"/>
  <c r="AI55" l="1"/>
  <c r="AJ52"/>
  <c r="AJ55" l="1"/>
  <c r="AK52"/>
  <c r="AK56" s="1"/>
  <c r="AK55" l="1"/>
  <c r="AL52"/>
  <c r="AK54"/>
  <c r="AL55" l="1"/>
  <c r="AM52"/>
  <c r="AN52" l="1"/>
  <c r="AM55"/>
  <c r="AN55" l="1"/>
  <c r="AO52"/>
  <c r="AO55" l="1"/>
  <c r="B58"/>
  <c r="B62" s="1"/>
  <c r="B59" l="1"/>
  <c r="B61"/>
  <c r="C58"/>
  <c r="B60"/>
  <c r="C61" l="1"/>
  <c r="D58"/>
  <c r="D61" l="1"/>
  <c r="E58"/>
  <c r="E61" l="1"/>
  <c r="F58"/>
  <c r="F61" l="1"/>
  <c r="G58"/>
  <c r="G62" s="1"/>
  <c r="H58" l="1"/>
  <c r="G60"/>
  <c r="G61"/>
  <c r="H61" l="1"/>
  <c r="I58"/>
  <c r="I61" l="1"/>
  <c r="J58"/>
  <c r="K58" l="1"/>
  <c r="J61"/>
  <c r="K61" l="1"/>
  <c r="L58"/>
  <c r="L62" s="1"/>
  <c r="L61" l="1"/>
  <c r="L60"/>
  <c r="M58"/>
  <c r="M61" l="1"/>
  <c r="N58"/>
  <c r="N61" l="1"/>
  <c r="O58"/>
  <c r="O61" l="1"/>
  <c r="P58"/>
  <c r="P61" l="1"/>
  <c r="Q58"/>
  <c r="Q62" s="1"/>
  <c r="Q61" l="1"/>
  <c r="R58"/>
  <c r="Q60"/>
  <c r="R61" l="1"/>
  <c r="S58"/>
  <c r="T58" l="1"/>
  <c r="S61"/>
  <c r="U58" l="1"/>
  <c r="T61"/>
  <c r="V58" l="1"/>
  <c r="V62" s="1"/>
  <c r="U61"/>
  <c r="V59" l="1"/>
  <c r="V61"/>
  <c r="V60"/>
  <c r="W58"/>
  <c r="W61" l="1"/>
  <c r="X58"/>
  <c r="X61" l="1"/>
  <c r="Y58"/>
  <c r="Y61" l="1"/>
  <c r="Z58"/>
  <c r="Z61" l="1"/>
  <c r="AA58"/>
  <c r="AA62" s="1"/>
  <c r="AA60" l="1"/>
  <c r="AB58"/>
  <c r="AA61"/>
  <c r="AB61" l="1"/>
  <c r="AC58"/>
  <c r="AC61" l="1"/>
  <c r="AD58"/>
  <c r="AE58" l="1"/>
  <c r="AD61"/>
  <c r="AF58" l="1"/>
  <c r="AF62" s="1"/>
  <c r="AE61"/>
  <c r="AF61" l="1"/>
  <c r="AF60"/>
  <c r="AG58"/>
  <c r="AG61" l="1"/>
  <c r="AH58"/>
  <c r="AH61" l="1"/>
  <c r="AI58"/>
  <c r="AI61" l="1"/>
  <c r="AJ58"/>
  <c r="AJ61" l="1"/>
  <c r="AK58"/>
  <c r="AK62" s="1"/>
  <c r="AK61" l="1"/>
  <c r="AL58"/>
  <c r="AK60"/>
  <c r="AM58" l="1"/>
  <c r="AL61"/>
  <c r="AM61" l="1"/>
  <c r="AN58"/>
  <c r="AO58" l="1"/>
  <c r="AN61"/>
  <c r="B64" l="1"/>
  <c r="B68" s="1"/>
  <c r="AO61"/>
  <c r="B65" l="1"/>
  <c r="B67"/>
  <c r="C64"/>
  <c r="B66"/>
  <c r="C67" l="1"/>
  <c r="D64"/>
  <c r="D67" l="1"/>
  <c r="E64"/>
  <c r="E67" l="1"/>
  <c r="F64"/>
  <c r="F67" l="1"/>
  <c r="G64"/>
  <c r="G68" s="1"/>
  <c r="G66" l="1"/>
  <c r="G67"/>
  <c r="H64"/>
  <c r="H67" l="1"/>
  <c r="I64"/>
  <c r="J64" l="1"/>
  <c r="I67"/>
  <c r="K64" l="1"/>
  <c r="J67"/>
  <c r="K67" l="1"/>
  <c r="L64"/>
  <c r="L68" s="1"/>
  <c r="L67" l="1"/>
  <c r="L66"/>
  <c r="M64"/>
  <c r="M67" l="1"/>
  <c r="N64"/>
  <c r="N67" l="1"/>
  <c r="O64"/>
  <c r="O67" l="1"/>
  <c r="P64"/>
  <c r="P67" l="1"/>
  <c r="Q64"/>
  <c r="Q68" s="1"/>
  <c r="Q67" l="1"/>
  <c r="Q66"/>
  <c r="R64"/>
  <c r="R67" l="1"/>
  <c r="S64"/>
  <c r="S67" l="1"/>
  <c r="T64"/>
  <c r="U64" l="1"/>
  <c r="T67"/>
  <c r="U67" l="1"/>
  <c r="V64"/>
  <c r="V68" s="1"/>
  <c r="V65" l="1"/>
  <c r="V67"/>
  <c r="W64"/>
  <c r="V66"/>
  <c r="W67" l="1"/>
  <c r="X64"/>
  <c r="X67" l="1"/>
  <c r="Y64"/>
  <c r="Y67" l="1"/>
  <c r="Z64"/>
  <c r="Z67" l="1"/>
  <c r="AA64"/>
  <c r="AA68" s="1"/>
  <c r="AA66" l="1"/>
  <c r="AA67"/>
  <c r="AB64"/>
  <c r="AC64" l="1"/>
  <c r="AB67"/>
  <c r="AD64" l="1"/>
  <c r="AC67"/>
  <c r="AD67" l="1"/>
  <c r="AE64"/>
  <c r="AE67" l="1"/>
  <c r="AF64"/>
  <c r="AF68" s="1"/>
  <c r="AF67" l="1"/>
  <c r="AF66"/>
  <c r="AG64"/>
  <c r="AG67" l="1"/>
  <c r="AH64"/>
  <c r="AH67" l="1"/>
  <c r="AI64"/>
  <c r="AI67" l="1"/>
  <c r="AJ64"/>
  <c r="AJ67" l="1"/>
  <c r="AK64"/>
  <c r="AK68" s="1"/>
  <c r="AK66" l="1"/>
  <c r="AK67"/>
  <c r="AL64"/>
  <c r="AL67" l="1"/>
  <c r="AM64"/>
  <c r="AM67" l="1"/>
  <c r="AN64"/>
  <c r="AN67" l="1"/>
  <c r="AO64"/>
  <c r="B70" l="1"/>
  <c r="B74" s="1"/>
  <c r="AO67"/>
  <c r="B71" l="1"/>
  <c r="B73"/>
  <c r="C70"/>
  <c r="B72"/>
  <c r="C73" l="1"/>
  <c r="D70"/>
  <c r="D73" l="1"/>
  <c r="E70"/>
  <c r="E73" l="1"/>
  <c r="F70"/>
  <c r="F73" l="1"/>
  <c r="G70"/>
  <c r="G74" s="1"/>
  <c r="G72" l="1"/>
  <c r="G73"/>
  <c r="H70"/>
  <c r="I70" l="1"/>
  <c r="H73"/>
  <c r="J70" l="1"/>
  <c r="I73"/>
  <c r="J73" l="1"/>
  <c r="K70"/>
  <c r="L70" l="1"/>
  <c r="L74" s="1"/>
  <c r="K73"/>
  <c r="L73" l="1"/>
  <c r="M70"/>
  <c r="L72"/>
  <c r="M73" l="1"/>
  <c r="N70"/>
  <c r="N73" l="1"/>
  <c r="O70"/>
  <c r="O73" l="1"/>
  <c r="P70"/>
  <c r="P73" l="1"/>
  <c r="Q70"/>
  <c r="Q74" s="1"/>
  <c r="Q73" l="1"/>
  <c r="R70"/>
  <c r="Q72"/>
  <c r="S70" l="1"/>
  <c r="R73"/>
  <c r="T70" l="1"/>
  <c r="S73"/>
  <c r="U70" l="1"/>
  <c r="T73"/>
  <c r="U73" l="1"/>
  <c r="V70"/>
  <c r="V74" s="1"/>
  <c r="V71" l="1"/>
  <c r="V73"/>
  <c r="V72"/>
  <c r="W70"/>
  <c r="W73" l="1"/>
  <c r="X70"/>
  <c r="X73" l="1"/>
  <c r="Y70"/>
  <c r="Y73" l="1"/>
  <c r="Z70"/>
  <c r="Z73" l="1"/>
  <c r="AA70"/>
  <c r="AA74" s="1"/>
  <c r="AA72" l="1"/>
  <c r="AA73"/>
  <c r="AB70"/>
  <c r="AC70" l="1"/>
  <c r="AB73"/>
  <c r="AD70" l="1"/>
  <c r="AC73"/>
  <c r="AD73" l="1"/>
  <c r="AE70"/>
  <c r="AE73" l="1"/>
  <c r="AF70"/>
  <c r="AF74" s="1"/>
  <c r="AF73" l="1"/>
  <c r="AF72"/>
  <c r="AG70"/>
  <c r="AG73" l="1"/>
  <c r="AH70"/>
  <c r="AH73" l="1"/>
  <c r="AI70"/>
  <c r="AI73" l="1"/>
  <c r="AJ70"/>
  <c r="AJ73" l="1"/>
  <c r="AK70"/>
  <c r="AK74" s="1"/>
  <c r="AK72" l="1"/>
  <c r="AK73"/>
  <c r="AL70"/>
  <c r="AM70" l="1"/>
  <c r="AL73"/>
  <c r="AN70" l="1"/>
  <c r="AM73"/>
  <c r="AN73" l="1"/>
  <c r="AO70"/>
  <c r="AO73" s="1"/>
</calcChain>
</file>

<file path=xl/sharedStrings.xml><?xml version="1.0" encoding="utf-8"?>
<sst xmlns="http://schemas.openxmlformats.org/spreadsheetml/2006/main" count="63" uniqueCount="58">
  <si>
    <t>PROJET DE CONSTRUCTION D'UNE VILLA INDIVIDUELLE PLAIN-PIED INF A 100M²</t>
  </si>
  <si>
    <t>DATE DE LIVRAISON :</t>
  </si>
  <si>
    <t>DATE D'OUVERTURE :</t>
  </si>
  <si>
    <t>INFORMATIONS</t>
  </si>
  <si>
    <t>NOTES</t>
  </si>
  <si>
    <t>MAP 2</t>
  </si>
  <si>
    <t>ELEVATION VS</t>
  </si>
  <si>
    <t>PLANCHER VS</t>
  </si>
  <si>
    <t>DIVERS</t>
  </si>
  <si>
    <t>CHARPENTE</t>
  </si>
  <si>
    <t>APPUIS / SEUILS / FINITIONS</t>
  </si>
  <si>
    <t>RECEPTION GROS ŒUVRE</t>
  </si>
  <si>
    <t>1er INTER PLOMB.</t>
  </si>
  <si>
    <t>1er INTER ELECT.</t>
  </si>
  <si>
    <t>RECEPTION PLACO/EVACS</t>
  </si>
  <si>
    <t>2ème INTER ELECT.</t>
  </si>
  <si>
    <t>2ème INTER PLOMB.</t>
  </si>
  <si>
    <t>JOINTS PLACO</t>
  </si>
  <si>
    <t>RECEPTION CARRELAGE</t>
  </si>
  <si>
    <t>3ème INTER PLOMB.</t>
  </si>
  <si>
    <t>3ème INTER ELECT. / CLIM.</t>
  </si>
  <si>
    <t>PRE-RECEPTION</t>
  </si>
  <si>
    <t>MENAGE / TEST</t>
  </si>
  <si>
    <t>1ère SEMAINE</t>
  </si>
  <si>
    <t>ETAPES</t>
  </si>
  <si>
    <t>DATE DE DEBUT</t>
  </si>
  <si>
    <t>DATE DE FIN</t>
  </si>
  <si>
    <t>DURÉE</t>
  </si>
  <si>
    <t xml:space="preserve">Clients : </t>
  </si>
  <si>
    <t xml:space="preserve">Lieu de construction : </t>
  </si>
  <si>
    <t>JOURS NON TRAVAILLÉS</t>
  </si>
  <si>
    <t>DÉTAILS</t>
  </si>
  <si>
    <t>PREPA OUVERTURE S1</t>
  </si>
  <si>
    <t>PREPA OUVERTURE S2</t>
  </si>
  <si>
    <t>TERRASSEMENT / FOND. S1</t>
  </si>
  <si>
    <t>TERRASSEMENT / FOND. S2</t>
  </si>
  <si>
    <t>SECHAGE S1</t>
  </si>
  <si>
    <t>SECHAGE S2</t>
  </si>
  <si>
    <t>SECHAGE S3</t>
  </si>
  <si>
    <t>SECHAGE S4</t>
  </si>
  <si>
    <t>ELEVATION RDC S1</t>
  </si>
  <si>
    <t>ELEVATION RDC S2</t>
  </si>
  <si>
    <t>COUVERTURE S1</t>
  </si>
  <si>
    <t>COUVERTURE S2</t>
  </si>
  <si>
    <t>POSE MENUISERIES S1</t>
  </si>
  <si>
    <t>POSE MENUISERIES S2</t>
  </si>
  <si>
    <t>PLACO S1</t>
  </si>
  <si>
    <t>PLACO S2</t>
  </si>
  <si>
    <t>CARRELAGE S1</t>
  </si>
  <si>
    <t>CARRELAGE S2</t>
  </si>
  <si>
    <t>FACADES S1</t>
  </si>
  <si>
    <t>FACADES S2</t>
  </si>
  <si>
    <t>RECEPTION FINALE</t>
  </si>
  <si>
    <t xml:space="preserve">ENTREPRISES </t>
  </si>
  <si>
    <t>Prévue le :</t>
  </si>
  <si>
    <t>LOGO</t>
  </si>
  <si>
    <t>RV1</t>
  </si>
  <si>
    <t>RV2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</si>
</sst>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4343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343434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0"/>
      <color rgb="FF34343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343434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43434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43434"/>
        <bgColor indexed="64"/>
      </patternFill>
    </fill>
    <fill>
      <patternFill patternType="solid">
        <fgColor rgb="FFCCD2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343434"/>
      </left>
      <right style="thin">
        <color rgb="FF343434"/>
      </right>
      <top style="thin">
        <color rgb="FF343434"/>
      </top>
      <bottom style="thin">
        <color rgb="FF343434"/>
      </bottom>
      <diagonal/>
    </border>
    <border>
      <left style="thin">
        <color rgb="FF343434"/>
      </left>
      <right/>
      <top style="thin">
        <color rgb="FF343434"/>
      </top>
      <bottom style="thin">
        <color rgb="FF343434"/>
      </bottom>
      <diagonal/>
    </border>
    <border>
      <left/>
      <right/>
      <top style="thin">
        <color rgb="FF343434"/>
      </top>
      <bottom style="thin">
        <color rgb="FF343434"/>
      </bottom>
      <diagonal/>
    </border>
    <border>
      <left/>
      <right style="thin">
        <color rgb="FF343434"/>
      </right>
      <top style="thin">
        <color rgb="FF343434"/>
      </top>
      <bottom style="thin">
        <color rgb="FF343434"/>
      </bottom>
      <diagonal/>
    </border>
    <border>
      <left style="thin">
        <color rgb="FF343434"/>
      </left>
      <right style="thick">
        <color rgb="FF343434"/>
      </right>
      <top style="thin">
        <color rgb="FF343434"/>
      </top>
      <bottom style="thin">
        <color rgb="FF343434"/>
      </bottom>
      <diagonal/>
    </border>
    <border>
      <left/>
      <right style="thick">
        <color rgb="FF343434"/>
      </right>
      <top/>
      <bottom/>
      <diagonal/>
    </border>
    <border>
      <left/>
      <right style="thick">
        <color rgb="FF343434"/>
      </right>
      <top style="thin">
        <color rgb="FF343434"/>
      </top>
      <bottom style="thin">
        <color rgb="FF343434"/>
      </bottom>
      <diagonal/>
    </border>
    <border>
      <left style="thick">
        <color rgb="FF343434"/>
      </left>
      <right style="thin">
        <color rgb="FF343434"/>
      </right>
      <top style="thin">
        <color rgb="FF343434"/>
      </top>
      <bottom style="thin">
        <color rgb="FF343434"/>
      </bottom>
      <diagonal/>
    </border>
    <border>
      <left style="thick">
        <color rgb="FF343434"/>
      </left>
      <right/>
      <top style="thin">
        <color rgb="FF343434"/>
      </top>
      <bottom style="thin">
        <color rgb="FF343434"/>
      </bottom>
      <diagonal/>
    </border>
    <border>
      <left style="thin">
        <color rgb="FF343434"/>
      </left>
      <right/>
      <top style="thin">
        <color rgb="FF343434"/>
      </top>
      <bottom/>
      <diagonal/>
    </border>
    <border>
      <left/>
      <right/>
      <top style="thin">
        <color rgb="FF343434"/>
      </top>
      <bottom/>
      <diagonal/>
    </border>
    <border>
      <left/>
      <right style="thin">
        <color rgb="FF343434"/>
      </right>
      <top style="thin">
        <color rgb="FF343434"/>
      </top>
      <bottom/>
      <diagonal/>
    </border>
    <border>
      <left style="thin">
        <color rgb="FF343434"/>
      </left>
      <right/>
      <top/>
      <bottom/>
      <diagonal/>
    </border>
    <border>
      <left/>
      <right style="thin">
        <color rgb="FF343434"/>
      </right>
      <top/>
      <bottom/>
      <diagonal/>
    </border>
    <border>
      <left style="thin">
        <color rgb="FF343434"/>
      </left>
      <right/>
      <top/>
      <bottom style="thin">
        <color rgb="FF343434"/>
      </bottom>
      <diagonal/>
    </border>
    <border>
      <left/>
      <right/>
      <top/>
      <bottom style="thin">
        <color rgb="FF343434"/>
      </bottom>
      <diagonal/>
    </border>
    <border>
      <left/>
      <right style="thin">
        <color rgb="FF343434"/>
      </right>
      <top/>
      <bottom style="thin">
        <color rgb="FF343434"/>
      </bottom>
      <diagonal/>
    </border>
    <border>
      <left/>
      <right style="thick">
        <color rgb="FF343434"/>
      </right>
      <top/>
      <bottom style="thin">
        <color rgb="FF343434"/>
      </bottom>
      <diagonal/>
    </border>
    <border>
      <left style="thick">
        <color rgb="FF343434"/>
      </left>
      <right/>
      <top/>
      <bottom style="thin">
        <color rgb="FF343434"/>
      </bottom>
      <diagonal/>
    </border>
    <border>
      <left style="thin">
        <color rgb="FF343434"/>
      </left>
      <right style="thin">
        <color rgb="FF343434"/>
      </right>
      <top style="thin">
        <color rgb="FF34343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/>
    <xf numFmtId="14" fontId="0" fillId="0" borderId="0" xfId="0" applyNumberFormat="1"/>
    <xf numFmtId="0" fontId="2" fillId="4" borderId="1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/>
    <xf numFmtId="0" fontId="0" fillId="0" borderId="0" xfId="0" applyFill="1" applyBorder="1" applyAlignment="1"/>
    <xf numFmtId="0" fontId="2" fillId="5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14" fontId="2" fillId="4" borderId="1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2" borderId="1" xfId="0" applyFill="1" applyBorder="1"/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14" fontId="0" fillId="0" borderId="15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/>
    </xf>
    <xf numFmtId="0" fontId="2" fillId="5" borderId="3" xfId="0" applyNumberFormat="1" applyFont="1" applyFill="1" applyBorder="1" applyAlignment="1">
      <alignment horizontal="center"/>
    </xf>
    <xf numFmtId="0" fontId="2" fillId="5" borderId="4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2" fillId="4" borderId="3" xfId="0" applyNumberFormat="1" applyFont="1" applyFill="1" applyBorder="1" applyAlignment="1">
      <alignment horizontal="center"/>
    </xf>
    <xf numFmtId="0" fontId="2" fillId="4" borderId="4" xfId="0" applyNumberFormat="1" applyFont="1" applyFill="1" applyBorder="1" applyAlignment="1">
      <alignment horizontal="center"/>
    </xf>
    <xf numFmtId="0" fontId="2" fillId="4" borderId="9" xfId="0" applyNumberFormat="1" applyFont="1" applyFill="1" applyBorder="1" applyAlignment="1">
      <alignment horizontal="center"/>
    </xf>
    <xf numFmtId="0" fontId="2" fillId="5" borderId="7" xfId="0" applyNumberFormat="1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2" fillId="4" borderId="8" xfId="0" applyNumberFormat="1" applyFont="1" applyFill="1" applyBorder="1" applyAlignment="1">
      <alignment horizontal="center"/>
    </xf>
    <xf numFmtId="49" fontId="4" fillId="3" borderId="0" xfId="0" applyNumberFormat="1" applyFont="1" applyFill="1" applyBorder="1" applyAlignment="1">
      <alignment horizontal="center" vertical="center"/>
    </xf>
    <xf numFmtId="14" fontId="8" fillId="3" borderId="0" xfId="0" applyNumberFormat="1" applyFon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4" fontId="0" fillId="0" borderId="2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4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/>
    </xf>
    <xf numFmtId="14" fontId="0" fillId="0" borderId="1" xfId="0" applyNumberFormat="1" applyBorder="1" applyAlignment="1">
      <alignment horizontal="centerContinuous" vertical="center" wrapText="1"/>
    </xf>
    <xf numFmtId="0" fontId="0" fillId="0" borderId="0" xfId="0" applyAlignment="1">
      <alignment horizontal="center"/>
    </xf>
    <xf numFmtId="14" fontId="0" fillId="0" borderId="1" xfId="0" applyNumberFormat="1" applyFont="1" applyBorder="1" applyAlignment="1">
      <alignment horizontal="centerContinuous" vertical="center" wrapText="1"/>
    </xf>
    <xf numFmtId="14" fontId="10" fillId="0" borderId="0" xfId="0" applyNumberFormat="1" applyFont="1"/>
  </cellXfs>
  <cellStyles count="1">
    <cellStyle name="Normal" xfId="0" builtinId="0"/>
  </cellStyles>
  <dxfs count="3">
    <dxf>
      <font>
        <b/>
        <i val="0"/>
        <color rgb="FF343434"/>
      </font>
      <fill>
        <patternFill>
          <bgColor rgb="FFCCD241"/>
        </patternFill>
      </fill>
    </dxf>
    <dxf>
      <font>
        <b/>
        <i val="0"/>
        <color theme="0"/>
      </font>
      <fill>
        <patternFill>
          <bgColor rgb="FF990000"/>
        </patternFill>
      </fill>
    </dxf>
    <dxf>
      <font>
        <b/>
        <i val="0"/>
        <color rgb="FF343434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343434"/>
      <color rgb="FFCCD241"/>
      <color rgb="FF99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H437"/>
  <sheetViews>
    <sheetView tabSelected="1" topLeftCell="A2" zoomScaleNormal="100" workbookViewId="0">
      <selection activeCell="H10" sqref="H10:T11"/>
    </sheetView>
  </sheetViews>
  <sheetFormatPr defaultColWidth="4.7109375" defaultRowHeight="15"/>
  <cols>
    <col min="2" max="41" width="4.7109375" customWidth="1"/>
    <col min="47" max="47" width="16.28515625" customWidth="1"/>
    <col min="48" max="51" width="12.7109375" customWidth="1"/>
  </cols>
  <sheetData>
    <row r="1" spans="1:60" ht="15" customHeight="1">
      <c r="A1" s="7"/>
      <c r="B1" s="67" t="s">
        <v>55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6" t="s">
        <v>0</v>
      </c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12"/>
      <c r="AR1" s="82" t="s">
        <v>31</v>
      </c>
      <c r="AS1" s="82"/>
      <c r="AT1" s="82"/>
      <c r="AU1" s="82"/>
      <c r="AV1" s="82"/>
      <c r="AW1" s="82"/>
      <c r="AX1" s="82"/>
      <c r="AY1" s="82"/>
      <c r="AZ1" s="82"/>
      <c r="BA1" s="82"/>
      <c r="BB1" s="13"/>
    </row>
    <row r="2" spans="1:60" ht="15" customHeight="1">
      <c r="A2" s="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1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13"/>
    </row>
    <row r="3" spans="1:60" ht="15" customHeight="1">
      <c r="A3" s="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1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13"/>
    </row>
    <row r="4" spans="1:60" ht="15" customHeight="1">
      <c r="A4" s="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1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13"/>
    </row>
    <row r="5" spans="1:60" ht="15" customHeight="1">
      <c r="A5" s="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1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13"/>
    </row>
    <row r="6" spans="1:60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12"/>
      <c r="AR6" s="1"/>
      <c r="AS6" s="1"/>
      <c r="AT6" s="1"/>
      <c r="AU6" s="1"/>
      <c r="AV6" s="1"/>
      <c r="AW6" s="1"/>
      <c r="AX6" s="1"/>
      <c r="AY6" s="1"/>
      <c r="AZ6" s="1"/>
      <c r="BA6" s="1"/>
      <c r="BB6" s="13"/>
    </row>
    <row r="7" spans="1:60" ht="15.75">
      <c r="B7" s="65" t="s">
        <v>3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1"/>
      <c r="V7" s="1"/>
      <c r="W7" s="51" t="s">
        <v>4</v>
      </c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12"/>
      <c r="AR7" s="83" t="s">
        <v>24</v>
      </c>
      <c r="AS7" s="83"/>
      <c r="AT7" s="83"/>
      <c r="AU7" s="83"/>
      <c r="AV7" s="83" t="s">
        <v>25</v>
      </c>
      <c r="AW7" s="83"/>
      <c r="AX7" s="83" t="s">
        <v>26</v>
      </c>
      <c r="AY7" s="83"/>
      <c r="AZ7" s="83" t="s">
        <v>27</v>
      </c>
      <c r="BA7" s="83"/>
      <c r="BB7" s="13"/>
      <c r="BC7" s="28" t="s">
        <v>23</v>
      </c>
      <c r="BD7" s="29"/>
      <c r="BE7" s="29"/>
      <c r="BF7" s="29"/>
      <c r="BG7" s="29"/>
      <c r="BH7" s="1"/>
    </row>
    <row r="8" spans="1:60" ht="15" customHeight="1">
      <c r="B8" s="63" t="s">
        <v>28</v>
      </c>
      <c r="C8" s="63"/>
      <c r="D8" s="63"/>
      <c r="E8" s="63"/>
      <c r="F8" s="63"/>
      <c r="G8" s="6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1"/>
      <c r="V8" s="1"/>
      <c r="W8" s="73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5"/>
      <c r="AP8" s="12"/>
      <c r="AR8" s="87" t="s">
        <v>23</v>
      </c>
      <c r="AS8" s="88"/>
      <c r="AT8" s="88"/>
      <c r="AU8" s="88"/>
      <c r="AV8" s="84">
        <f>date_ouverture-28</f>
        <v>42933</v>
      </c>
      <c r="AW8" s="84"/>
      <c r="AX8" s="85">
        <f>AV8+AZ8-1</f>
        <v>42939</v>
      </c>
      <c r="AY8" s="85"/>
      <c r="AZ8" s="86">
        <v>7</v>
      </c>
      <c r="BA8" s="86"/>
      <c r="BB8" s="13"/>
      <c r="BC8" s="24" t="s">
        <v>53</v>
      </c>
      <c r="BD8" s="24"/>
      <c r="BE8" s="24"/>
      <c r="BF8" s="24"/>
      <c r="BG8" s="24"/>
      <c r="BH8" s="1"/>
    </row>
    <row r="9" spans="1:60" ht="15" customHeight="1">
      <c r="B9" s="63" t="s">
        <v>29</v>
      </c>
      <c r="C9" s="63"/>
      <c r="D9" s="63"/>
      <c r="E9" s="63"/>
      <c r="F9" s="63"/>
      <c r="G9" s="63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"/>
      <c r="V9" s="1"/>
      <c r="W9" s="76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8"/>
      <c r="AP9" s="12"/>
      <c r="AR9" s="23"/>
      <c r="AS9" s="24" t="s">
        <v>56</v>
      </c>
      <c r="AT9" s="24"/>
      <c r="AU9" s="24"/>
      <c r="AV9" s="24"/>
      <c r="AW9" s="24"/>
      <c r="BB9" s="13"/>
      <c r="BC9" s="25" t="s">
        <v>54</v>
      </c>
      <c r="BD9" s="25"/>
      <c r="BE9" s="26"/>
      <c r="BF9" s="27"/>
      <c r="BG9" s="27"/>
      <c r="BH9" s="1"/>
    </row>
    <row r="10" spans="1:60" ht="15" customHeight="1">
      <c r="B10" s="64" t="s">
        <v>2</v>
      </c>
      <c r="C10" s="64"/>
      <c r="D10" s="64"/>
      <c r="E10" s="64"/>
      <c r="F10" s="64"/>
      <c r="G10" s="64"/>
      <c r="H10" s="72">
        <v>42961</v>
      </c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1"/>
      <c r="V10" s="1"/>
      <c r="W10" s="76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8"/>
      <c r="AP10" s="12"/>
      <c r="AR10" s="23"/>
      <c r="AS10" s="25" t="s">
        <v>54</v>
      </c>
      <c r="AT10" s="25"/>
      <c r="AU10" s="91">
        <f>DATE(2017,8,2)</f>
        <v>42949</v>
      </c>
      <c r="AV10" s="91"/>
      <c r="AW10" s="91"/>
      <c r="BB10" s="13"/>
      <c r="BC10" s="24" t="s">
        <v>53</v>
      </c>
      <c r="BD10" s="24"/>
      <c r="BE10" s="24"/>
      <c r="BF10" s="24"/>
      <c r="BG10" s="24"/>
      <c r="BH10" s="1"/>
    </row>
    <row r="11" spans="1:60" ht="15" customHeight="1">
      <c r="B11" s="64"/>
      <c r="C11" s="64"/>
      <c r="D11" s="64"/>
      <c r="E11" s="64"/>
      <c r="F11" s="64"/>
      <c r="G11" s="64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1"/>
      <c r="V11" s="1"/>
      <c r="W11" s="76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8"/>
      <c r="AP11" s="12"/>
      <c r="AR11" s="23"/>
      <c r="AS11" s="24" t="s">
        <v>57</v>
      </c>
      <c r="AT11" s="24"/>
      <c r="AU11" s="24"/>
      <c r="AV11" s="24"/>
      <c r="AW11" s="24"/>
      <c r="BB11" s="13"/>
      <c r="BC11" s="25" t="s">
        <v>54</v>
      </c>
      <c r="BD11" s="25"/>
      <c r="BE11" s="26"/>
      <c r="BF11" s="27"/>
      <c r="BG11" s="27"/>
      <c r="BH11" s="1"/>
    </row>
    <row r="12" spans="1:60" ht="15" customHeight="1">
      <c r="B12" s="64" t="s">
        <v>1</v>
      </c>
      <c r="C12" s="64"/>
      <c r="D12" s="64"/>
      <c r="E12" s="64"/>
      <c r="F12" s="64"/>
      <c r="G12" s="64"/>
      <c r="H12" s="72">
        <f>AX51</f>
        <v>43212</v>
      </c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1"/>
      <c r="V12" s="1"/>
      <c r="W12" s="76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8"/>
      <c r="AP12" s="12"/>
      <c r="AR12" s="23"/>
      <c r="AS12" s="25" t="s">
        <v>54</v>
      </c>
      <c r="AT12" s="25"/>
      <c r="AU12" s="93">
        <v>42955</v>
      </c>
      <c r="AV12" s="91"/>
      <c r="AW12" s="91"/>
      <c r="BB12" s="13"/>
    </row>
    <row r="13" spans="1:60" ht="15" customHeight="1">
      <c r="B13" s="64"/>
      <c r="C13" s="64"/>
      <c r="D13" s="64"/>
      <c r="E13" s="64"/>
      <c r="F13" s="64"/>
      <c r="G13" s="64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1"/>
      <c r="V13" s="1"/>
      <c r="W13" s="79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1"/>
      <c r="AP13" s="12"/>
      <c r="AR13" s="30" t="s">
        <v>5</v>
      </c>
      <c r="AS13" s="31"/>
      <c r="AT13" s="31"/>
      <c r="AU13" s="32"/>
      <c r="AV13" s="33">
        <f>fin_etape_1+1</f>
        <v>42940</v>
      </c>
      <c r="AW13" s="34"/>
      <c r="AX13" s="38">
        <f t="shared" ref="AX13:AX51" si="0">AV13+AZ13-1</f>
        <v>42946</v>
      </c>
      <c r="AY13" s="39"/>
      <c r="AZ13" s="40">
        <v>7</v>
      </c>
      <c r="BA13" s="41"/>
      <c r="BB13" s="13"/>
    </row>
    <row r="14" spans="1:60" ht="15" customHeight="1">
      <c r="AP14" s="12"/>
      <c r="AR14" s="35" t="s">
        <v>32</v>
      </c>
      <c r="AS14" s="36"/>
      <c r="AT14" s="36"/>
      <c r="AU14" s="37"/>
      <c r="AV14" s="38">
        <f>fin_etape_2+1</f>
        <v>42947</v>
      </c>
      <c r="AW14" s="39"/>
      <c r="AX14" s="38">
        <f t="shared" si="0"/>
        <v>42953</v>
      </c>
      <c r="AY14" s="39"/>
      <c r="AZ14" s="40">
        <v>7</v>
      </c>
      <c r="BA14" s="41"/>
      <c r="BB14" s="13"/>
    </row>
    <row r="15" spans="1:60" ht="15" customHeight="1">
      <c r="B15" s="94">
        <f>date_ouverture-28</f>
        <v>42933</v>
      </c>
      <c r="C15" s="94">
        <f>B15+1</f>
        <v>42934</v>
      </c>
      <c r="D15" s="94">
        <f t="shared" ref="D15:AO15" si="1">C15+1</f>
        <v>42935</v>
      </c>
      <c r="E15" s="94">
        <f t="shared" si="1"/>
        <v>42936</v>
      </c>
      <c r="F15" s="94">
        <f t="shared" si="1"/>
        <v>42937</v>
      </c>
      <c r="G15" s="94">
        <f>F15+3</f>
        <v>42940</v>
      </c>
      <c r="H15" s="94">
        <f t="shared" si="1"/>
        <v>42941</v>
      </c>
      <c r="I15" s="94">
        <f t="shared" si="1"/>
        <v>42942</v>
      </c>
      <c r="J15" s="94">
        <f t="shared" si="1"/>
        <v>42943</v>
      </c>
      <c r="K15" s="94">
        <f t="shared" si="1"/>
        <v>42944</v>
      </c>
      <c r="L15" s="94">
        <f>K15+3</f>
        <v>42947</v>
      </c>
      <c r="M15" s="94">
        <f t="shared" si="1"/>
        <v>42948</v>
      </c>
      <c r="N15" s="94">
        <f t="shared" si="1"/>
        <v>42949</v>
      </c>
      <c r="O15" s="94">
        <f t="shared" si="1"/>
        <v>42950</v>
      </c>
      <c r="P15" s="94">
        <f t="shared" si="1"/>
        <v>42951</v>
      </c>
      <c r="Q15" s="94">
        <f>P15+3</f>
        <v>42954</v>
      </c>
      <c r="R15" s="94">
        <f t="shared" si="1"/>
        <v>42955</v>
      </c>
      <c r="S15" s="94">
        <f t="shared" si="1"/>
        <v>42956</v>
      </c>
      <c r="T15" s="94">
        <f t="shared" si="1"/>
        <v>42957</v>
      </c>
      <c r="U15" s="94">
        <f t="shared" si="1"/>
        <v>42958</v>
      </c>
      <c r="V15" s="94">
        <f>U15+3</f>
        <v>42961</v>
      </c>
      <c r="W15" s="94">
        <f t="shared" si="1"/>
        <v>42962</v>
      </c>
      <c r="X15" s="94">
        <f t="shared" si="1"/>
        <v>42963</v>
      </c>
      <c r="Y15" s="94">
        <f t="shared" si="1"/>
        <v>42964</v>
      </c>
      <c r="Z15" s="94">
        <f t="shared" si="1"/>
        <v>42965</v>
      </c>
      <c r="AA15" s="94">
        <f>Z15+3</f>
        <v>42968</v>
      </c>
      <c r="AB15" s="94">
        <f t="shared" si="1"/>
        <v>42969</v>
      </c>
      <c r="AC15" s="94">
        <f t="shared" si="1"/>
        <v>42970</v>
      </c>
      <c r="AD15" s="94">
        <f t="shared" si="1"/>
        <v>42971</v>
      </c>
      <c r="AE15" s="94">
        <f t="shared" si="1"/>
        <v>42972</v>
      </c>
      <c r="AF15" s="94">
        <f>AE15+3</f>
        <v>42975</v>
      </c>
      <c r="AG15" s="94">
        <f t="shared" si="1"/>
        <v>42976</v>
      </c>
      <c r="AH15" s="94">
        <f t="shared" si="1"/>
        <v>42977</v>
      </c>
      <c r="AI15" s="94">
        <f t="shared" si="1"/>
        <v>42978</v>
      </c>
      <c r="AJ15" s="94">
        <f t="shared" si="1"/>
        <v>42979</v>
      </c>
      <c r="AK15" s="94">
        <f>AJ15+3</f>
        <v>42982</v>
      </c>
      <c r="AL15" s="94">
        <f t="shared" si="1"/>
        <v>42983</v>
      </c>
      <c r="AM15" s="94">
        <f t="shared" si="1"/>
        <v>42984</v>
      </c>
      <c r="AN15" s="94">
        <f t="shared" si="1"/>
        <v>42985</v>
      </c>
      <c r="AO15" s="94">
        <f t="shared" si="1"/>
        <v>42986</v>
      </c>
      <c r="AP15" s="12"/>
      <c r="AR15" s="35" t="s">
        <v>33</v>
      </c>
      <c r="AS15" s="36"/>
      <c r="AT15" s="36"/>
      <c r="AU15" s="37"/>
      <c r="AV15" s="38">
        <f>fin_etape_3+1</f>
        <v>42954</v>
      </c>
      <c r="AW15" s="39"/>
      <c r="AX15" s="38">
        <f t="shared" si="0"/>
        <v>42960</v>
      </c>
      <c r="AY15" s="39"/>
      <c r="AZ15" s="40">
        <v>7</v>
      </c>
      <c r="BA15" s="41"/>
      <c r="BB15" s="13"/>
    </row>
    <row r="16" spans="1:60" ht="15.75" customHeight="1">
      <c r="B16" s="51" t="str">
        <f>CHOOSE(MONTH(B15),"JANVIER","FÉVRIER","MARS","AVRIL","MAI","JUIN","JUILLET","AOUT","SEPTEMBRE","OCTOBRE","NOVEMBRE","DÉCEMBRE")</f>
        <v>JUILLET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2"/>
      <c r="V16" s="60" t="str">
        <f>CHOOSE(MONTH(V15),"JANVIER","FÉVRIER","MARS","AVRIL","MAI","JUIN","JUILLET","AOUT","SEPTEMBRE","OCTOBRE","NOVEMBRE","DÉCEMBRE")</f>
        <v>AOUT</v>
      </c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1"/>
      <c r="AP16" s="12"/>
      <c r="AR16" s="35" t="s">
        <v>34</v>
      </c>
      <c r="AS16" s="36"/>
      <c r="AT16" s="36"/>
      <c r="AU16" s="37"/>
      <c r="AV16" s="38">
        <f>fin_etape_4+1</f>
        <v>42961</v>
      </c>
      <c r="AW16" s="39"/>
      <c r="AX16" s="38">
        <f t="shared" si="0"/>
        <v>42967</v>
      </c>
      <c r="AY16" s="39"/>
      <c r="AZ16" s="40">
        <v>7</v>
      </c>
      <c r="BA16" s="41"/>
      <c r="BB16" s="13"/>
    </row>
    <row r="17" spans="2:59">
      <c r="B17" s="68" t="str">
        <f>"Semaine "&amp;WEEKNUM(B15)</f>
        <v>Semaine 29</v>
      </c>
      <c r="C17" s="68"/>
      <c r="D17" s="68"/>
      <c r="E17" s="68"/>
      <c r="F17" s="68"/>
      <c r="G17" s="69" t="str">
        <f t="shared" ref="G17" si="2">"Semaine "&amp;WEEKNUM(G15)</f>
        <v>Semaine 30</v>
      </c>
      <c r="H17" s="69"/>
      <c r="I17" s="69"/>
      <c r="J17" s="69"/>
      <c r="K17" s="69"/>
      <c r="L17" s="68" t="str">
        <f t="shared" ref="L17" si="3">"Semaine "&amp;WEEKNUM(L15)</f>
        <v>Semaine 31</v>
      </c>
      <c r="M17" s="68"/>
      <c r="N17" s="68"/>
      <c r="O17" s="68"/>
      <c r="P17" s="68"/>
      <c r="Q17" s="69" t="str">
        <f t="shared" ref="Q17" si="4">"Semaine "&amp;WEEKNUM(Q15)</f>
        <v>Semaine 32</v>
      </c>
      <c r="R17" s="69"/>
      <c r="S17" s="69"/>
      <c r="T17" s="69"/>
      <c r="U17" s="42"/>
      <c r="V17" s="70" t="str">
        <f t="shared" ref="V17" si="5">"Semaine "&amp;WEEKNUM(V15)</f>
        <v>Semaine 33</v>
      </c>
      <c r="W17" s="68"/>
      <c r="X17" s="68"/>
      <c r="Y17" s="68"/>
      <c r="Z17" s="68"/>
      <c r="AA17" s="69" t="str">
        <f t="shared" ref="AA17" si="6">"Semaine "&amp;WEEKNUM(AA15)</f>
        <v>Semaine 34</v>
      </c>
      <c r="AB17" s="69"/>
      <c r="AC17" s="69"/>
      <c r="AD17" s="69"/>
      <c r="AE17" s="69"/>
      <c r="AF17" s="68" t="str">
        <f t="shared" ref="AF17" si="7">"Semaine "&amp;WEEKNUM(AF15)</f>
        <v>Semaine 35</v>
      </c>
      <c r="AG17" s="68"/>
      <c r="AH17" s="68"/>
      <c r="AI17" s="68"/>
      <c r="AJ17" s="68"/>
      <c r="AK17" s="69" t="str">
        <f t="shared" ref="AK17" si="8">"Semaine "&amp;WEEKNUM(AK15)</f>
        <v>Semaine 36</v>
      </c>
      <c r="AL17" s="69"/>
      <c r="AM17" s="69"/>
      <c r="AN17" s="69"/>
      <c r="AO17" s="69"/>
      <c r="AP17" s="12"/>
      <c r="AR17" s="35" t="s">
        <v>35</v>
      </c>
      <c r="AS17" s="36"/>
      <c r="AT17" s="36"/>
      <c r="AU17" s="37"/>
      <c r="AV17" s="38">
        <f>fin_etape_5+1</f>
        <v>42968</v>
      </c>
      <c r="AW17" s="39"/>
      <c r="AX17" s="38">
        <f t="shared" si="0"/>
        <v>42974</v>
      </c>
      <c r="AY17" s="39"/>
      <c r="AZ17" s="40">
        <v>7</v>
      </c>
      <c r="BA17" s="41"/>
      <c r="BB17" s="13"/>
      <c r="BC17" s="1"/>
      <c r="BD17" s="1"/>
      <c r="BE17" s="1"/>
      <c r="BF17" s="1"/>
      <c r="BG17" s="1"/>
    </row>
    <row r="18" spans="2:59">
      <c r="B18" s="15" t="str">
        <f>CHOOSE(WEEKDAY(B15-1,1),"L","M","M","J","V","S","D")</f>
        <v>L</v>
      </c>
      <c r="C18" s="3" t="str">
        <f>CHOOSE(WEEKDAY(C15-1,1),"L","M","M","J","V","S","D")</f>
        <v>M</v>
      </c>
      <c r="D18" s="3" t="str">
        <f t="shared" ref="D18:AO18" si="9">CHOOSE(WEEKDAY(D15-1,1),"L","M","M","J","V","S","D")</f>
        <v>M</v>
      </c>
      <c r="E18" s="3" t="str">
        <f t="shared" si="9"/>
        <v>J</v>
      </c>
      <c r="F18" s="3" t="str">
        <f t="shared" si="9"/>
        <v>V</v>
      </c>
      <c r="G18" s="8" t="str">
        <f t="shared" si="9"/>
        <v>L</v>
      </c>
      <c r="H18" s="8" t="str">
        <f t="shared" si="9"/>
        <v>M</v>
      </c>
      <c r="I18" s="8" t="str">
        <f t="shared" si="9"/>
        <v>M</v>
      </c>
      <c r="J18" s="8" t="str">
        <f t="shared" si="9"/>
        <v>J</v>
      </c>
      <c r="K18" s="8" t="str">
        <f t="shared" si="9"/>
        <v>V</v>
      </c>
      <c r="L18" s="3" t="str">
        <f t="shared" si="9"/>
        <v>L</v>
      </c>
      <c r="M18" s="3" t="str">
        <f t="shared" si="9"/>
        <v>M</v>
      </c>
      <c r="N18" s="3" t="str">
        <f t="shared" si="9"/>
        <v>M</v>
      </c>
      <c r="O18" s="3" t="str">
        <f t="shared" si="9"/>
        <v>J</v>
      </c>
      <c r="P18" s="3" t="str">
        <f t="shared" si="9"/>
        <v>V</v>
      </c>
      <c r="Q18" s="8" t="str">
        <f t="shared" si="9"/>
        <v>L</v>
      </c>
      <c r="R18" s="8" t="str">
        <f t="shared" si="9"/>
        <v>M</v>
      </c>
      <c r="S18" s="8" t="str">
        <f t="shared" si="9"/>
        <v>M</v>
      </c>
      <c r="T18" s="8" t="str">
        <f t="shared" si="9"/>
        <v>J</v>
      </c>
      <c r="U18" s="9" t="str">
        <f t="shared" si="9"/>
        <v>V</v>
      </c>
      <c r="V18" s="10" t="str">
        <f t="shared" si="9"/>
        <v>L</v>
      </c>
      <c r="W18" s="3" t="str">
        <f t="shared" si="9"/>
        <v>M</v>
      </c>
      <c r="X18" s="3" t="str">
        <f t="shared" si="9"/>
        <v>M</v>
      </c>
      <c r="Y18" s="3" t="str">
        <f t="shared" si="9"/>
        <v>J</v>
      </c>
      <c r="Z18" s="3" t="str">
        <f t="shared" si="9"/>
        <v>V</v>
      </c>
      <c r="AA18" s="8" t="str">
        <f t="shared" si="9"/>
        <v>L</v>
      </c>
      <c r="AB18" s="8" t="str">
        <f t="shared" si="9"/>
        <v>M</v>
      </c>
      <c r="AC18" s="8" t="str">
        <f t="shared" si="9"/>
        <v>M</v>
      </c>
      <c r="AD18" s="8" t="str">
        <f t="shared" si="9"/>
        <v>J</v>
      </c>
      <c r="AE18" s="8" t="str">
        <f t="shared" si="9"/>
        <v>V</v>
      </c>
      <c r="AF18" s="3" t="str">
        <f t="shared" si="9"/>
        <v>L</v>
      </c>
      <c r="AG18" s="3" t="str">
        <f t="shared" si="9"/>
        <v>M</v>
      </c>
      <c r="AH18" s="3" t="str">
        <f t="shared" si="9"/>
        <v>M</v>
      </c>
      <c r="AI18" s="3" t="str">
        <f t="shared" si="9"/>
        <v>J</v>
      </c>
      <c r="AJ18" s="3" t="str">
        <f t="shared" si="9"/>
        <v>V</v>
      </c>
      <c r="AK18" s="8" t="str">
        <f t="shared" si="9"/>
        <v>L</v>
      </c>
      <c r="AL18" s="8" t="str">
        <f t="shared" si="9"/>
        <v>M</v>
      </c>
      <c r="AM18" s="8" t="str">
        <f t="shared" si="9"/>
        <v>M</v>
      </c>
      <c r="AN18" s="8" t="str">
        <f t="shared" si="9"/>
        <v>J</v>
      </c>
      <c r="AO18" s="8" t="str">
        <f t="shared" si="9"/>
        <v>V</v>
      </c>
      <c r="AP18" s="12"/>
      <c r="AR18" s="35" t="s">
        <v>36</v>
      </c>
      <c r="AS18" s="36"/>
      <c r="AT18" s="36"/>
      <c r="AU18" s="37"/>
      <c r="AV18" s="38">
        <f>fin_etape_6+1</f>
        <v>42975</v>
      </c>
      <c r="AW18" s="39"/>
      <c r="AX18" s="38">
        <f t="shared" si="0"/>
        <v>42981</v>
      </c>
      <c r="AY18" s="39"/>
      <c r="AZ18" s="40">
        <v>7</v>
      </c>
      <c r="BA18" s="41"/>
      <c r="BB18" s="13"/>
      <c r="BC18" s="1"/>
      <c r="BD18" s="1"/>
      <c r="BE18" s="1"/>
      <c r="BF18" s="1"/>
      <c r="BG18" s="1"/>
    </row>
    <row r="19" spans="2:59" ht="15.75" customHeight="1">
      <c r="B19" s="58" t="str">
        <f>IF(SUMPRODUCT((debut_etape_1&lt;=B15)*(fin_etape_1&gt;B15))&gt;0,nom_etape_1,"")&amp;IF(SUMPRODUCT((debut_etape_2&lt;=B15)*(fin_etape_2&gt;B15))&gt;0,nom_etape_2,"")&amp;IF(SUMPRODUCT((debut_etape_3&lt;=B15)*(fin_etape_3&gt;B15))&gt;0,nom_etape_3,"")&amp;IF(SUMPRODUCT((debut_etape_4&lt;=B15)*(fin_etape_4&gt;B15))&gt;0,nom_etape_4,"")&amp;IF(SUMPRODUCT((debut_etape_5&lt;=B15)*(fin_etape_5&gt;B15))&gt;0,nom_etape_5,"")&amp;IF(SUMPRODUCT((debut_etape_6&lt;=B15)*(fin_etape_6&gt;B15))&gt;0,nom_etape_6,"")&amp;IF(SUMPRODUCT((debut_etape_7&lt;=B15)*(fin_etape_7&gt;B15))&gt;0,nom_etape_7,"")&amp;IF(SUMPRODUCT((debut_etape_8&lt;=B15)*(fin_etape_8&gt;B15))&gt;0,nom_etape_8,"")&amp;IF(SUMPRODUCT((debut_etape_9&lt;=B15)*(fin_etape_9&gt;B15))&gt;0,nom_etape_9,"")&amp;IF(SUMPRODUCT((debut_etape_10&lt;=B15)*(fin_etape_10&gt;B15))&gt;0,nom_etape_10,"")&amp;IF(SUMPRODUCT((debut_etape_11&lt;=B15)*(fin_etape_11&gt;B15))&gt;0,nom_etape_11,"")&amp;IF(SUMPRODUCT((debut_etape_12&lt;=B15)*(fin_etape_12&gt;B15))&gt;0,nom_etape_12,"")&amp;IF(SUMPRODUCT((debut_etape_13&lt;=B15)*(fin_etape_13&gt;B15))&gt;0,nom_etape_13,"")&amp;IF(SUMPRODUCT((debut_etape_14&lt;=B15)*(fin_etape_14&gt;B15))&gt;0,nom_etape_14,"")&amp;IF(SUMPRODUCT((debut_etape_15&lt;=B15)*(fin_etape_15&gt;B15))&gt;0,nom_etape_15,"")&amp;IF(SUMPRODUCT((debut_etape_16&lt;=B15)*(fin_etape_16&gt;B15))&gt;0,nom_etape_16,"")&amp;IF(SUMPRODUCT((debut_etape_17&lt;=B15)*(fin_etape_17&gt;B15))&gt;0,nom_etape_17,"")&amp;IF(SUMPRODUCT((debut_etape_18&lt;=B15)*(fin_etape_18&gt;B15))&gt;0,nom_etape_18,"")&amp;IF(SUMPRODUCT((debut_etape_19&lt;=B15)*(fin_etape_19&gt;B15))&gt;0,nom_etape_19,"")&amp;IF(SUMPRODUCT((debut_etape_20&lt;=B15)*(fin_etape_20&gt;B15))&gt;0,nom_etape_20,"")&amp;IF(SUMPRODUCT((debut_etape_21&lt;=B15)*(fin_etape_21&gt;B15))&gt;0,nom_etape_21,"")&amp;IF(SUMPRODUCT((debut_etape_22&lt;=B15)*(fin_etape_22&gt;B15))&gt;0,nom_etape_22,"")&amp;IF(SUMPRODUCT((debut_etape_23&lt;=B15)*(fin_etape_23&gt;B15))&gt;0,nom_etape_23,"")&amp;IF(SUMPRODUCT((debut_etape_24&lt;=B15)*(fin_etape_24&gt;B15))&gt;0,nom_etape_24,"")&amp;IF(SUMPRODUCT((debut_etape_25&lt;=B15)*(fin_etape_25&gt;B15))&gt;0,nom_etape_25,"")&amp;IF(SUMPRODUCT((debut_etape_26&lt;=B15)*(fin_etape_26&gt;B15))&gt;0,nom_etape_26,"")&amp;IF(SUMPRODUCT((debut_etape_27&lt;=B15)*(fin_etape_27&gt;B15))&gt;0,nom_etape_27,"")&amp;IF(SUMPRODUCT((debut_etape_28&lt;=B15)*(fin_etape_28&gt;B15))&gt;0,nom_etape_28,"")&amp;IF(SUMPRODUCT((debut_etape_29&lt;=B15)*(fin_etape_29&gt;B15))&gt;0,nom_etape_29,"")&amp;IF(SUMPRODUCT((debut_etape_30&lt;=B15)*(fin_etape_30&gt;B15))&gt;0,nom_etape_30,"")&amp;IF(SUMPRODUCT((debut_etape_31&lt;=B15)*(fin_etape_31&gt;B15))&gt;0,nom_etape_31,"")&amp;IF(SUMPRODUCT((debut_etape_32&lt;=B15)*(fin_etape_32&gt;B15))&gt;0,nom_etape_32,"")&amp;IF(SUMPRODUCT((debut_etape_33&lt;=B15)*(fin_etape_33&gt;B15))&gt;0,nom_etape_33,"")&amp;IF(SUMPRODUCT((debut_etape_34&lt;=B15)*(fin_etape_34&gt;B15))&gt;0,nom_etape_34,"")&amp;IF(SUMPRODUCT((debut_etape_35&lt;=B15)*(fin_etape_35&gt;B15))&gt;0,nom_etape_35,"")&amp;IF(SUMPRODUCT((debut_etape_36&lt;=B15)*(fin_etape_36&gt;B15))&gt;0,nom_etape_36,"")&amp;IF(SUMPRODUCT((debut_etape_37&lt;=B15)*(fin_etape_37&gt;B15))&gt;0,nom_etape_37,"")&amp;IF(SUMPRODUCT((debut_etape_38&lt;=B15)*(fin_etape_38&gt;B15))&gt;0,nom_etape_38,"")&amp;IF(SUMPRODUCT((debut_etape_39&lt;=B15)*(fin_etape_39&gt;B15))&gt;0,nom_etape_39,"")&amp;IF(SUMPRODUCT((debut_etape_40&lt;=B15)*(fin_etape_40&gt;B15))&gt;0,nom_etape_40,"")</f>
        <v>1ère SEMAINE</v>
      </c>
      <c r="C19" s="54"/>
      <c r="D19" s="54"/>
      <c r="E19" s="54"/>
      <c r="F19" s="55"/>
      <c r="G19" s="56" t="str">
        <f>IF(SUMPRODUCT((debut_etape_1&lt;=G15)*(fin_etape_1&gt;G15))&gt;0,nom_etape_1,"")&amp;IF(SUMPRODUCT((debut_etape_2&lt;=G15)*(fin_etape_2&gt;G15))&gt;0,nom_etape_2,"")&amp;IF(SUMPRODUCT((debut_etape_3&lt;=G15)*(fin_etape_3&gt;G15))&gt;0,nom_etape_3,"")&amp;IF(SUMPRODUCT((debut_etape_4&lt;=G15)*(fin_etape_4&gt;G15))&gt;0,nom_etape_4,"")&amp;IF(SUMPRODUCT((debut_etape_5&lt;=G15)*(fin_etape_5&gt;G15))&gt;0,nom_etape_5,"")&amp;IF(SUMPRODUCT((debut_etape_6&lt;=G15)*(fin_etape_6&gt;G15))&gt;0,nom_etape_6,"")&amp;IF(SUMPRODUCT((debut_etape_7&lt;=G15)*(fin_etape_7&gt;G15))&gt;0,nom_etape_7,"")&amp;IF(SUMPRODUCT((debut_etape_8&lt;=G15)*(fin_etape_8&gt;G15))&gt;0,nom_etape_8,"")&amp;IF(SUMPRODUCT((debut_etape_9&lt;=G15)*(fin_etape_9&gt;G15))&gt;0,nom_etape_9,"")&amp;IF(SUMPRODUCT((debut_etape_10&lt;=G15)*(fin_etape_10&gt;G15))&gt;0,nom_etape_10,"")&amp;IF(SUMPRODUCT((debut_etape_11&lt;=G15)*(fin_etape_11&gt;G15))&gt;0,nom_etape_11,"")&amp;IF(SUMPRODUCT((debut_etape_12&lt;=G15)*(fin_etape_12&gt;G15))&gt;0,nom_etape_12,"")&amp;IF(SUMPRODUCT((debut_etape_13&lt;=G15)*(fin_etape_13&gt;G15))&gt;0,nom_etape_13,"")&amp;IF(SUMPRODUCT((debut_etape_14&lt;=G15)*(fin_etape_14&gt;G15))&gt;0,nom_etape_14,"")&amp;IF(SUMPRODUCT((debut_etape_15&lt;=G15)*(fin_etape_15&gt;G15))&gt;0,nom_etape_15,"")&amp;IF(SUMPRODUCT((debut_etape_16&lt;=G15)*(fin_etape_16&gt;G15))&gt;0,nom_etape_16,"")&amp;IF(SUMPRODUCT((debut_etape_17&lt;=G15)*(fin_etape_17&gt;G15))&gt;0,nom_etape_17,"")&amp;IF(SUMPRODUCT((debut_etape_18&lt;=G15)*(fin_etape_18&gt;G15))&gt;0,nom_etape_18,"")&amp;IF(SUMPRODUCT((debut_etape_19&lt;=G15)*(fin_etape_19&gt;G15))&gt;0,nom_etape_19,"")&amp;IF(SUMPRODUCT((debut_etape_20&lt;=G15)*(fin_etape_20&gt;G15))&gt;0,nom_etape_20,"")&amp;IF(SUMPRODUCT((debut_etape_21&lt;=G15)*(fin_etape_21&gt;G15))&gt;0,nom_etape_21,"")&amp;IF(SUMPRODUCT((debut_etape_22&lt;=G15)*(fin_etape_22&gt;G15))&gt;0,nom_etape_22,"")&amp;IF(SUMPRODUCT((debut_etape_23&lt;=G15)*(fin_etape_23&gt;G15))&gt;0,nom_etape_23,"")&amp;IF(SUMPRODUCT((debut_etape_24&lt;=G15)*(fin_etape_24&gt;G15))&gt;0,nom_etape_24,"")&amp;IF(SUMPRODUCT((debut_etape_25&lt;=G15)*(fin_etape_25&gt;G15))&gt;0,nom_etape_25,"")&amp;IF(SUMPRODUCT((debut_etape_26&lt;=G15)*(fin_etape_26&gt;G15))&gt;0,nom_etape_26,"")&amp;IF(SUMPRODUCT((debut_etape_27&lt;=G15)*(fin_etape_27&gt;G15))&gt;0,nom_etape_27,"")&amp;IF(SUMPRODUCT((debut_etape_28&lt;=G15)*(fin_etape_28&gt;G15))&gt;0,nom_etape_28,"")&amp;IF(SUMPRODUCT((debut_etape_29&lt;=G15)*(fin_etape_29&gt;G15))&gt;0,nom_etape_29,"")&amp;IF(SUMPRODUCT((debut_etape_30&lt;=G15)*(fin_etape_30&gt;G15))&gt;0,nom_etape_30,"")&amp;IF(SUMPRODUCT((debut_etape_31&lt;=G15)*(fin_etape_31&gt;G15))&gt;0,nom_etape_31,"")&amp;IF(SUMPRODUCT((debut_etape_32&lt;=G15)*(fin_etape_32&gt;G15))&gt;0,nom_etape_32,"")&amp;IF(SUMPRODUCT((debut_etape_33&lt;=G15)*(fin_etape_33&gt;G15))&gt;0,nom_etape_33,"")&amp;IF(SUMPRODUCT((debut_etape_34&lt;=G15)*(fin_etape_34&gt;G15))&gt;0,nom_etape_34,"")&amp;IF(SUMPRODUCT((debut_etape_35&lt;=G15)*(fin_etape_35&gt;G15))&gt;0,nom_etape_35,"")&amp;IF(SUMPRODUCT((debut_etape_36&lt;=G15)*(fin_etape_36&gt;G15))&gt;0,nom_etape_36,"")&amp;IF(SUMPRODUCT((debut_etape_37&lt;=G15)*(fin_etape_37&gt;G15))&gt;0,nom_etape_37,"")&amp;IF(SUMPRODUCT((debut_etape_38&lt;=G15)*(fin_etape_38&gt;G15))&gt;0,nom_etape_38,"")&amp;IF(SUMPRODUCT((debut_etape_39&lt;=G15)*(fin_etape_39&gt;G15))&gt;0,nom_etape_39,"")&amp;IF(SUMPRODUCT((debut_etape_40&lt;=G15)*(fin_etape_40&gt;G15))&gt;0,nom_etape_40,"")</f>
        <v>MAP 2</v>
      </c>
      <c r="H19" s="57"/>
      <c r="I19" s="57"/>
      <c r="J19" s="57"/>
      <c r="K19" s="59"/>
      <c r="L19" s="58" t="str">
        <f>IF(SUMPRODUCT((debut_etape_1&lt;=L15)*(fin_etape_1&gt;L15))&gt;0,nom_etape_1,"")&amp;IF(SUMPRODUCT((debut_etape_2&lt;=L15)*(fin_etape_2&gt;L15))&gt;0,nom_etape_2,"")&amp;IF(SUMPRODUCT((debut_etape_3&lt;=L15)*(fin_etape_3&gt;L15))&gt;0,nom_etape_3,"")&amp;IF(SUMPRODUCT((debut_etape_4&lt;=L15)*(fin_etape_4&gt;L15))&gt;0,nom_etape_4,"")&amp;IF(SUMPRODUCT((debut_etape_5&lt;=L15)*(fin_etape_5&gt;L15))&gt;0,nom_etape_5,"")&amp;IF(SUMPRODUCT((debut_etape_6&lt;=L15)*(fin_etape_6&gt;L15))&gt;0,nom_etape_6,"")&amp;IF(SUMPRODUCT((debut_etape_7&lt;=L15)*(fin_etape_7&gt;L15))&gt;0,nom_etape_7,"")&amp;IF(SUMPRODUCT((debut_etape_8&lt;=L15)*(fin_etape_8&gt;L15))&gt;0,nom_etape_8,"")&amp;IF(SUMPRODUCT((debut_etape_9&lt;=L15)*(fin_etape_9&gt;L15))&gt;0,nom_etape_9,"")&amp;IF(SUMPRODUCT((debut_etape_10&lt;=L15)*(fin_etape_10&gt;L15))&gt;0,nom_etape_10,"")&amp;IF(SUMPRODUCT((debut_etape_11&lt;=L15)*(fin_etape_11&gt;L15))&gt;0,nom_etape_11,"")&amp;IF(SUMPRODUCT((debut_etape_12&lt;=L15)*(fin_etape_12&gt;L15))&gt;0,nom_etape_12,"")&amp;IF(SUMPRODUCT((debut_etape_13&lt;=L15)*(fin_etape_13&gt;L15))&gt;0,nom_etape_13,"")&amp;IF(SUMPRODUCT((debut_etape_14&lt;=L15)*(fin_etape_14&gt;L15))&gt;0,nom_etape_14,"")&amp;IF(SUMPRODUCT((debut_etape_15&lt;=L15)*(fin_etape_15&gt;L15))&gt;0,nom_etape_15,"")&amp;IF(SUMPRODUCT((debut_etape_16&lt;=L15)*(fin_etape_16&gt;L15))&gt;0,nom_etape_16,"")&amp;IF(SUMPRODUCT((debut_etape_17&lt;=L15)*(fin_etape_17&gt;L15))&gt;0,nom_etape_17,"")&amp;IF(SUMPRODUCT((debut_etape_18&lt;=L15)*(fin_etape_18&gt;L15))&gt;0,nom_etape_18,"")&amp;IF(SUMPRODUCT((debut_etape_19&lt;=L15)*(fin_etape_19&gt;L15))&gt;0,nom_etape_19,"")&amp;IF(SUMPRODUCT((debut_etape_20&lt;=L15)*(fin_etape_20&gt;L15))&gt;0,nom_etape_20,"")&amp;IF(SUMPRODUCT((debut_etape_21&lt;=L15)*(fin_etape_21&gt;L15))&gt;0,nom_etape_21,"")&amp;IF(SUMPRODUCT((debut_etape_22&lt;=L15)*(fin_etape_22&gt;L15))&gt;0,nom_etape_22,"")&amp;IF(SUMPRODUCT((debut_etape_23&lt;=L15)*(fin_etape_23&gt;L15))&gt;0,nom_etape_23,"")&amp;IF(SUMPRODUCT((debut_etape_24&lt;=L15)*(fin_etape_24&gt;L15))&gt;0,nom_etape_24,"")&amp;IF(SUMPRODUCT((debut_etape_25&lt;=L15)*(fin_etape_25&gt;L15))&gt;0,nom_etape_25,"")&amp;IF(SUMPRODUCT((debut_etape_26&lt;=L15)*(fin_etape_26&gt;L15))&gt;0,nom_etape_26,"")&amp;IF(SUMPRODUCT((debut_etape_27&lt;=L15)*(fin_etape_27&gt;L15))&gt;0,nom_etape_27,"")&amp;IF(SUMPRODUCT((debut_etape_28&lt;=L15)*(fin_etape_28&gt;L15))&gt;0,nom_etape_28,"")&amp;IF(SUMPRODUCT((debut_etape_29&lt;=L15)*(fin_etape_29&gt;L15))&gt;0,nom_etape_29,"")&amp;IF(SUMPRODUCT((debut_etape_30&lt;=L15)*(fin_etape_30&gt;L15))&gt;0,nom_etape_30,"")&amp;IF(SUMPRODUCT((debut_etape_31&lt;=L15)*(fin_etape_31&gt;L15))&gt;0,nom_etape_31,"")&amp;IF(SUMPRODUCT((debut_etape_32&lt;=L15)*(fin_etape_32&gt;L15))&gt;0,nom_etape_32,"")&amp;IF(SUMPRODUCT((debut_etape_33&lt;=L15)*(fin_etape_33&gt;L15))&gt;0,nom_etape_33,"")&amp;IF(SUMPRODUCT((debut_etape_34&lt;=L15)*(fin_etape_34&gt;L15))&gt;0,nom_etape_34,"")&amp;IF(SUMPRODUCT((debut_etape_35&lt;=L15)*(fin_etape_35&gt;L15))&gt;0,nom_etape_35,"")&amp;IF(SUMPRODUCT((debut_etape_36&lt;=L15)*(fin_etape_36&gt;L15))&gt;0,nom_etape_36,"")&amp;IF(SUMPRODUCT((debut_etape_37&lt;=L15)*(fin_etape_37&gt;L15))&gt;0,nom_etape_37,"")&amp;IF(SUMPRODUCT((debut_etape_38&lt;=L15)*(fin_etape_38&gt;L15))&gt;0,nom_etape_38,"")&amp;IF(SUMPRODUCT((debut_etape_39&lt;=L15)*(fin_etape_39&gt;L15))&gt;0,nom_etape_39,"")&amp;IF(SUMPRODUCT((debut_etape_40&lt;=L15)*(fin_etape_40&gt;L15))&gt;0,nom_etape_40,"")</f>
        <v>PREPA OUVERTURE S1</v>
      </c>
      <c r="M19" s="54"/>
      <c r="N19" s="54"/>
      <c r="O19" s="54"/>
      <c r="P19" s="55"/>
      <c r="Q19" s="56" t="str">
        <f>IF(SUMPRODUCT((debut_etape_1&lt;=Q15)*(fin_etape_1&gt;Q15))&gt;0,nom_etape_1,"")&amp;IF(SUMPRODUCT((debut_etape_2&lt;=Q15)*(fin_etape_2&gt;Q15))&gt;0,nom_etape_2,"")&amp;IF(SUMPRODUCT((debut_etape_3&lt;=Q15)*(fin_etape_3&gt;Q15))&gt;0,nom_etape_3,"")&amp;IF(SUMPRODUCT((debut_etape_4&lt;=Q15)*(fin_etape_4&gt;Q15))&gt;0,nom_etape_4,"")&amp;IF(SUMPRODUCT((debut_etape_5&lt;=Q15)*(fin_etape_5&gt;Q15))&gt;0,nom_etape_5,"")&amp;IF(SUMPRODUCT((debut_etape_6&lt;=Q15)*(fin_etape_6&gt;Q15))&gt;0,nom_etape_6,"")&amp;IF(SUMPRODUCT((debut_etape_7&lt;=Q15)*(fin_etape_7&gt;Q15))&gt;0,nom_etape_7,"")&amp;IF(SUMPRODUCT((debut_etape_8&lt;=Q15)*(fin_etape_8&gt;Q15))&gt;0,nom_etape_8,"")&amp;IF(SUMPRODUCT((debut_etape_9&lt;=Q15)*(fin_etape_9&gt;Q15))&gt;0,nom_etape_9,"")&amp;IF(SUMPRODUCT((debut_etape_10&lt;=Q15)*(fin_etape_10&gt;Q15))&gt;0,nom_etape_10,"")&amp;IF(SUMPRODUCT((debut_etape_11&lt;=Q15)*(fin_etape_11&gt;Q15))&gt;0,nom_etape_11,"")&amp;IF(SUMPRODUCT((debut_etape_12&lt;=Q15)*(fin_etape_12&gt;Q15))&gt;0,nom_etape_12,"")&amp;IF(SUMPRODUCT((debut_etape_13&lt;=Q15)*(fin_etape_13&gt;Q15))&gt;0,nom_etape_13,"")&amp;IF(SUMPRODUCT((debut_etape_14&lt;=Q15)*(fin_etape_14&gt;Q15))&gt;0,nom_etape_14,"")&amp;IF(SUMPRODUCT((debut_etape_15&lt;=Q15)*(fin_etape_15&gt;Q15))&gt;0,nom_etape_15,"")&amp;IF(SUMPRODUCT((debut_etape_16&lt;=Q15)*(fin_etape_16&gt;Q15))&gt;0,nom_etape_16,"")&amp;IF(SUMPRODUCT((debut_etape_17&lt;=Q15)*(fin_etape_17&gt;Q15))&gt;0,nom_etape_17,"")&amp;IF(SUMPRODUCT((debut_etape_18&lt;=Q15)*(fin_etape_18&gt;Q15))&gt;0,nom_etape_18,"")&amp;IF(SUMPRODUCT((debut_etape_19&lt;=Q15)*(fin_etape_19&gt;Q15))&gt;0,nom_etape_19,"")&amp;IF(SUMPRODUCT((debut_etape_20&lt;=Q15)*(fin_etape_20&gt;Q15))&gt;0,nom_etape_20,"")&amp;IF(SUMPRODUCT((debut_etape_21&lt;=Q15)*(fin_etape_21&gt;Q15))&gt;0,nom_etape_21,"")&amp;IF(SUMPRODUCT((debut_etape_22&lt;=Q15)*(fin_etape_22&gt;Q15))&gt;0,nom_etape_22,"")&amp;IF(SUMPRODUCT((debut_etape_23&lt;=Q15)*(fin_etape_23&gt;Q15))&gt;0,nom_etape_23,"")&amp;IF(SUMPRODUCT((debut_etape_24&lt;=Q15)*(fin_etape_24&gt;Q15))&gt;0,nom_etape_24,"")&amp;IF(SUMPRODUCT((debut_etape_25&lt;=Q15)*(fin_etape_25&gt;Q15))&gt;0,nom_etape_25,"")&amp;IF(SUMPRODUCT((debut_etape_26&lt;=Q15)*(fin_etape_26&gt;Q15))&gt;0,nom_etape_26,"")&amp;IF(SUMPRODUCT((debut_etape_27&lt;=Q15)*(fin_etape_27&gt;Q15))&gt;0,nom_etape_27,"")&amp;IF(SUMPRODUCT((debut_etape_28&lt;=Q15)*(fin_etape_28&gt;Q15))&gt;0,nom_etape_28,"")&amp;IF(SUMPRODUCT((debut_etape_29&lt;=Q15)*(fin_etape_29&gt;Q15))&gt;0,nom_etape_29,"")&amp;IF(SUMPRODUCT((debut_etape_30&lt;=Q15)*(fin_etape_30&gt;Q15))&gt;0,nom_etape_30,"")&amp;IF(SUMPRODUCT((debut_etape_31&lt;=Q15)*(fin_etape_31&gt;Q15))&gt;0,nom_etape_31,"")&amp;IF(SUMPRODUCT((debut_etape_32&lt;=Q15)*(fin_etape_32&gt;Q15))&gt;0,nom_etape_32,"")&amp;IF(SUMPRODUCT((debut_etape_33&lt;=Q15)*(fin_etape_33&gt;Q15))&gt;0,nom_etape_33,"")&amp;IF(SUMPRODUCT((debut_etape_34&lt;=Q15)*(fin_etape_34&gt;Q15))&gt;0,nom_etape_34,"")&amp;IF(SUMPRODUCT((debut_etape_35&lt;=Q15)*(fin_etape_35&gt;Q15))&gt;0,nom_etape_35,"")&amp;IF(SUMPRODUCT((debut_etape_36&lt;=Q15)*(fin_etape_36&gt;Q15))&gt;0,nom_etape_36,"")&amp;IF(SUMPRODUCT((debut_etape_37&lt;=Q15)*(fin_etape_37&gt;Q15))&gt;0,nom_etape_37,"")&amp;IF(SUMPRODUCT((debut_etape_38&lt;=Q15)*(fin_etape_38&gt;Q15))&gt;0,nom_etape_38,"")&amp;IF(SUMPRODUCT((debut_etape_39&lt;=Q15)*(fin_etape_39&gt;Q15))&gt;0,nom_etape_39,"")&amp;IF(SUMPRODUCT((debut_etape_40&lt;=Q15)*(fin_etape_40&gt;Q15))&gt;0,nom_etape_40,"")</f>
        <v>PREPA OUVERTURE S2</v>
      </c>
      <c r="R19" s="57"/>
      <c r="S19" s="57"/>
      <c r="T19" s="57"/>
      <c r="U19" s="57"/>
      <c r="V19" s="53" t="str">
        <f>IF(SUMPRODUCT((debut_etape_1&lt;=V15)*(fin_etape_1&gt;V15))&gt;0,nom_etape_1,"")&amp;IF(SUMPRODUCT((debut_etape_2&lt;=V15)*(fin_etape_2&gt;V15))&gt;0,nom_etape_2,"")&amp;IF(SUMPRODUCT((debut_etape_3&lt;=V15)*(fin_etape_3&gt;V15))&gt;0,nom_etape_3,"")&amp;IF(SUMPRODUCT((debut_etape_4&lt;=V15)*(fin_etape_4&gt;V15))&gt;0,nom_etape_4,"")&amp;IF(SUMPRODUCT((debut_etape_5&lt;=V15)*(fin_etape_5&gt;V15))&gt;0,nom_etape_5,"")&amp;IF(SUMPRODUCT((debut_etape_6&lt;=V15)*(fin_etape_6&gt;V15))&gt;0,nom_etape_6,"")&amp;IF(SUMPRODUCT((debut_etape_7&lt;=V15)*(fin_etape_7&gt;V15))&gt;0,nom_etape_7,"")&amp;IF(SUMPRODUCT((debut_etape_8&lt;=V15)*(fin_etape_8&gt;V15))&gt;0,nom_etape_8,"")&amp;IF(SUMPRODUCT((debut_etape_9&lt;=V15)*(fin_etape_9&gt;V15))&gt;0,nom_etape_9,"")&amp;IF(SUMPRODUCT((debut_etape_10&lt;=V15)*(fin_etape_10&gt;V15))&gt;0,nom_etape_10,"")&amp;IF(SUMPRODUCT((debut_etape_11&lt;=V15)*(fin_etape_11&gt;V15))&gt;0,nom_etape_11,"")&amp;IF(SUMPRODUCT((debut_etape_12&lt;=V15)*(fin_etape_12&gt;V15))&gt;0,nom_etape_12,"")&amp;IF(SUMPRODUCT((debut_etape_13&lt;=V15)*(fin_etape_13&gt;V15))&gt;0,nom_etape_13,"")&amp;IF(SUMPRODUCT((debut_etape_14&lt;=V15)*(fin_etape_14&gt;V15))&gt;0,nom_etape_14,"")&amp;IF(SUMPRODUCT((debut_etape_15&lt;=V15)*(fin_etape_15&gt;V15))&gt;0,nom_etape_15,"")&amp;IF(SUMPRODUCT((debut_etape_16&lt;=V15)*(fin_etape_16&gt;V15))&gt;0,nom_etape_16,"")&amp;IF(SUMPRODUCT((debut_etape_17&lt;=V15)*(fin_etape_17&gt;V15))&gt;0,nom_etape_17,"")&amp;IF(SUMPRODUCT((debut_etape_18&lt;=V15)*(fin_etape_18&gt;V15))&gt;0,nom_etape_18,"")&amp;IF(SUMPRODUCT((debut_etape_19&lt;=V15)*(fin_etape_19&gt;V15))&gt;0,nom_etape_19,"")&amp;IF(SUMPRODUCT((debut_etape_20&lt;=V15)*(fin_etape_20&gt;V15))&gt;0,nom_etape_20,"")&amp;IF(SUMPRODUCT((debut_etape_21&lt;=V15)*(fin_etape_21&gt;V15))&gt;0,nom_etape_21,"")&amp;IF(SUMPRODUCT((debut_etape_22&lt;=V15)*(fin_etape_22&gt;V15))&gt;0,nom_etape_22,"")&amp;IF(SUMPRODUCT((debut_etape_23&lt;=V15)*(fin_etape_23&gt;V15))&gt;0,nom_etape_23,"")&amp;IF(SUMPRODUCT((debut_etape_24&lt;=V15)*(fin_etape_24&gt;V15))&gt;0,nom_etape_24,"")&amp;IF(SUMPRODUCT((debut_etape_25&lt;=V15)*(fin_etape_25&gt;V15))&gt;0,nom_etape_25,"")&amp;IF(SUMPRODUCT((debut_etape_26&lt;=V15)*(fin_etape_26&gt;V15))&gt;0,nom_etape_26,"")&amp;IF(SUMPRODUCT((debut_etape_27&lt;=V15)*(fin_etape_27&gt;V15))&gt;0,nom_etape_27,"")&amp;IF(SUMPRODUCT((debut_etape_28&lt;=V15)*(fin_etape_28&gt;V15))&gt;0,nom_etape_28,"")&amp;IF(SUMPRODUCT((debut_etape_29&lt;=V15)*(fin_etape_29&gt;V15))&gt;0,nom_etape_29,"")&amp;IF(SUMPRODUCT((debut_etape_30&lt;=V15)*(fin_etape_30&gt;V15))&gt;0,nom_etape_30,"")&amp;IF(SUMPRODUCT((debut_etape_31&lt;=V15)*(fin_etape_31&gt;V15))&gt;0,nom_etape_31,"")&amp;IF(SUMPRODUCT((debut_etape_32&lt;=V15)*(fin_etape_32&gt;V15))&gt;0,nom_etape_32,"")&amp;IF(SUMPRODUCT((debut_etape_33&lt;=V15)*(fin_etape_33&gt;V15))&gt;0,nom_etape_33,"")&amp;IF(SUMPRODUCT((debut_etape_34&lt;=V15)*(fin_etape_34&gt;V15))&gt;0,nom_etape_34,"")&amp;IF(SUMPRODUCT((debut_etape_35&lt;=V15)*(fin_etape_35&gt;V15))&gt;0,nom_etape_35,"")&amp;IF(SUMPRODUCT((debut_etape_36&lt;=V15)*(fin_etape_36&gt;V15))&gt;0,nom_etape_36,"")&amp;IF(SUMPRODUCT((debut_etape_37&lt;=V15)*(fin_etape_37&gt;V15))&gt;0,nom_etape_37,"")&amp;IF(SUMPRODUCT((debut_etape_38&lt;=V15)*(fin_etape_38&gt;V15))&gt;0,nom_etape_38,"")&amp;IF(SUMPRODUCT((debut_etape_39&lt;=V15)*(fin_etape_39&gt;V15))&gt;0,nom_etape_39,"")&amp;IF(SUMPRODUCT((debut_etape_40&lt;=V15)*(fin_etape_40&gt;V15))&gt;0,nom_etape_40,"")</f>
        <v>TERRASSEMENT / FOND. S1</v>
      </c>
      <c r="W19" s="54"/>
      <c r="X19" s="54"/>
      <c r="Y19" s="54"/>
      <c r="Z19" s="55"/>
      <c r="AA19" s="56" t="str">
        <f>IF(SUMPRODUCT((debut_etape_1&lt;=AA15)*(fin_etape_1&gt;AA15))&gt;0,nom_etape_1,"")&amp;IF(SUMPRODUCT((debut_etape_2&lt;=AA15)*(fin_etape_2&gt;AA15))&gt;0,nom_etape_2,"")&amp;IF(SUMPRODUCT((debut_etape_3&lt;=AA15)*(fin_etape_3&gt;AA15))&gt;0,nom_etape_3,"")&amp;IF(SUMPRODUCT((debut_etape_4&lt;=AA15)*(fin_etape_4&gt;AA15))&gt;0,nom_etape_4,"")&amp;IF(SUMPRODUCT((debut_etape_5&lt;=AA15)*(fin_etape_5&gt;AA15))&gt;0,nom_etape_5,"")&amp;IF(SUMPRODUCT((debut_etape_6&lt;=AA15)*(fin_etape_6&gt;AA15))&gt;0,nom_etape_6,"")&amp;IF(SUMPRODUCT((debut_etape_7&lt;=AA15)*(fin_etape_7&gt;AA15))&gt;0,nom_etape_7,"")&amp;IF(SUMPRODUCT((debut_etape_8&lt;=AA15)*(fin_etape_8&gt;AA15))&gt;0,nom_etape_8,"")&amp;IF(SUMPRODUCT((debut_etape_9&lt;=AA15)*(fin_etape_9&gt;AA15))&gt;0,nom_etape_9,"")&amp;IF(SUMPRODUCT((debut_etape_10&lt;=AA15)*(fin_etape_10&gt;AA15))&gt;0,nom_etape_10,"")&amp;IF(SUMPRODUCT((debut_etape_11&lt;=AA15)*(fin_etape_11&gt;AA15))&gt;0,nom_etape_11,"")&amp;IF(SUMPRODUCT((debut_etape_12&lt;=AA15)*(fin_etape_12&gt;AA15))&gt;0,nom_etape_12,"")&amp;IF(SUMPRODUCT((debut_etape_13&lt;=AA15)*(fin_etape_13&gt;AA15))&gt;0,nom_etape_13,"")&amp;IF(SUMPRODUCT((debut_etape_14&lt;=AA15)*(fin_etape_14&gt;AA15))&gt;0,nom_etape_14,"")&amp;IF(SUMPRODUCT((debut_etape_15&lt;=AA15)*(fin_etape_15&gt;AA15))&gt;0,nom_etape_15,"")&amp;IF(SUMPRODUCT((debut_etape_16&lt;=AA15)*(fin_etape_16&gt;AA15))&gt;0,nom_etape_16,"")&amp;IF(SUMPRODUCT((debut_etape_17&lt;=AA15)*(fin_etape_17&gt;AA15))&gt;0,nom_etape_17,"")&amp;IF(SUMPRODUCT((debut_etape_18&lt;=AA15)*(fin_etape_18&gt;AA15))&gt;0,nom_etape_18,"")&amp;IF(SUMPRODUCT((debut_etape_19&lt;=AA15)*(fin_etape_19&gt;AA15))&gt;0,nom_etape_19,"")&amp;IF(SUMPRODUCT((debut_etape_20&lt;=AA15)*(fin_etape_20&gt;AA15))&gt;0,nom_etape_20,"")&amp;IF(SUMPRODUCT((debut_etape_21&lt;=AA15)*(fin_etape_21&gt;AA15))&gt;0,nom_etape_21,"")&amp;IF(SUMPRODUCT((debut_etape_22&lt;=AA15)*(fin_etape_22&gt;AA15))&gt;0,nom_etape_22,"")&amp;IF(SUMPRODUCT((debut_etape_23&lt;=AA15)*(fin_etape_23&gt;AA15))&gt;0,nom_etape_23,"")&amp;IF(SUMPRODUCT((debut_etape_24&lt;=AA15)*(fin_etape_24&gt;AA15))&gt;0,nom_etape_24,"")&amp;IF(SUMPRODUCT((debut_etape_25&lt;=AA15)*(fin_etape_25&gt;AA15))&gt;0,nom_etape_25,"")&amp;IF(SUMPRODUCT((debut_etape_26&lt;=AA15)*(fin_etape_26&gt;AA15))&gt;0,nom_etape_26,"")&amp;IF(SUMPRODUCT((debut_etape_27&lt;=AA15)*(fin_etape_27&gt;AA15))&gt;0,nom_etape_27,"")&amp;IF(SUMPRODUCT((debut_etape_28&lt;=AA15)*(fin_etape_28&gt;AA15))&gt;0,nom_etape_28,"")&amp;IF(SUMPRODUCT((debut_etape_29&lt;=AA15)*(fin_etape_29&gt;AA15))&gt;0,nom_etape_29,"")&amp;IF(SUMPRODUCT((debut_etape_30&lt;=AA15)*(fin_etape_30&gt;AA15))&gt;0,nom_etape_30,"")&amp;IF(SUMPRODUCT((debut_etape_31&lt;=AA15)*(fin_etape_31&gt;AA15))&gt;0,nom_etape_31,"")&amp;IF(SUMPRODUCT((debut_etape_32&lt;=AA15)*(fin_etape_32&gt;AA15))&gt;0,nom_etape_32,"")&amp;IF(SUMPRODUCT((debut_etape_33&lt;=AA15)*(fin_etape_33&gt;AA15))&gt;0,nom_etape_33,"")&amp;IF(SUMPRODUCT((debut_etape_34&lt;=AA15)*(fin_etape_34&gt;AA15))&gt;0,nom_etape_34,"")&amp;IF(SUMPRODUCT((debut_etape_35&lt;=AA15)*(fin_etape_35&gt;AA15))&gt;0,nom_etape_35,"")&amp;IF(SUMPRODUCT((debut_etape_36&lt;=AA15)*(fin_etape_36&gt;AA15))&gt;0,nom_etape_36,"")&amp;IF(SUMPRODUCT((debut_etape_37&lt;=AA15)*(fin_etape_37&gt;AA15))&gt;0,nom_etape_37,"")&amp;IF(SUMPRODUCT((debut_etape_38&lt;=AA15)*(fin_etape_38&gt;AA15))&gt;0,nom_etape_38,"")&amp;IF(SUMPRODUCT((debut_etape_39&lt;=AA15)*(fin_etape_39&gt;AA15))&gt;0,nom_etape_39,"")&amp;IF(SUMPRODUCT((debut_etape_40&lt;=AA15)*(fin_etape_40&gt;AA15))&gt;0,nom_etape_40,"")</f>
        <v>TERRASSEMENT / FOND. S2</v>
      </c>
      <c r="AB19" s="57"/>
      <c r="AC19" s="57"/>
      <c r="AD19" s="57"/>
      <c r="AE19" s="59"/>
      <c r="AF19" s="58" t="str">
        <f>IF(SUMPRODUCT((debut_etape_1&lt;=AF15)*(fin_etape_1&gt;AF15))&gt;0,nom_etape_1,"")&amp;IF(SUMPRODUCT((debut_etape_2&lt;=AF15)*(fin_etape_2&gt;AF15))&gt;0,nom_etape_2,"")&amp;IF(SUMPRODUCT((debut_etape_3&lt;=AF15)*(fin_etape_3&gt;AF15))&gt;0,nom_etape_3,"")&amp;IF(SUMPRODUCT((debut_etape_4&lt;=AF15)*(fin_etape_4&gt;AF15))&gt;0,nom_etape_4,"")&amp;IF(SUMPRODUCT((debut_etape_5&lt;=AF15)*(fin_etape_5&gt;AF15))&gt;0,nom_etape_5,"")&amp;IF(SUMPRODUCT((debut_etape_6&lt;=AF15)*(fin_etape_6&gt;AF15))&gt;0,nom_etape_6,"")&amp;IF(SUMPRODUCT((debut_etape_7&lt;=AF15)*(fin_etape_7&gt;AF15))&gt;0,nom_etape_7,"")&amp;IF(SUMPRODUCT((debut_etape_8&lt;=AF15)*(fin_etape_8&gt;AF15))&gt;0,nom_etape_8,"")&amp;IF(SUMPRODUCT((debut_etape_9&lt;=AF15)*(fin_etape_9&gt;AF15))&gt;0,nom_etape_9,"")&amp;IF(SUMPRODUCT((debut_etape_10&lt;=AF15)*(fin_etape_10&gt;AF15))&gt;0,nom_etape_10,"")&amp;IF(SUMPRODUCT((debut_etape_11&lt;=AF15)*(fin_etape_11&gt;AF15))&gt;0,nom_etape_11,"")&amp;IF(SUMPRODUCT((debut_etape_12&lt;=AF15)*(fin_etape_12&gt;AF15))&gt;0,nom_etape_12,"")&amp;IF(SUMPRODUCT((debut_etape_13&lt;=AF15)*(fin_etape_13&gt;AF15))&gt;0,nom_etape_13,"")&amp;IF(SUMPRODUCT((debut_etape_14&lt;=AF15)*(fin_etape_14&gt;AF15))&gt;0,nom_etape_14,"")&amp;IF(SUMPRODUCT((debut_etape_15&lt;=AF15)*(fin_etape_15&gt;AF15))&gt;0,nom_etape_15,"")&amp;IF(SUMPRODUCT((debut_etape_16&lt;=AF15)*(fin_etape_16&gt;AF15))&gt;0,nom_etape_16,"")&amp;IF(SUMPRODUCT((debut_etape_17&lt;=AF15)*(fin_etape_17&gt;AF15))&gt;0,nom_etape_17,"")&amp;IF(SUMPRODUCT((debut_etape_18&lt;=AF15)*(fin_etape_18&gt;AF15))&gt;0,nom_etape_18,"")&amp;IF(SUMPRODUCT((debut_etape_19&lt;=AF15)*(fin_etape_19&gt;AF15))&gt;0,nom_etape_19,"")&amp;IF(SUMPRODUCT((debut_etape_20&lt;=AF15)*(fin_etape_20&gt;AF15))&gt;0,nom_etape_20,"")&amp;IF(SUMPRODUCT((debut_etape_21&lt;=AF15)*(fin_etape_21&gt;AF15))&gt;0,nom_etape_21,"")&amp;IF(SUMPRODUCT((debut_etape_22&lt;=AF15)*(fin_etape_22&gt;AF15))&gt;0,nom_etape_22,"")&amp;IF(SUMPRODUCT((debut_etape_23&lt;=AF15)*(fin_etape_23&gt;AF15))&gt;0,nom_etape_23,"")&amp;IF(SUMPRODUCT((debut_etape_24&lt;=AF15)*(fin_etape_24&gt;AF15))&gt;0,nom_etape_24,"")&amp;IF(SUMPRODUCT((debut_etape_25&lt;=AF15)*(fin_etape_25&gt;AF15))&gt;0,nom_etape_25,"")&amp;IF(SUMPRODUCT((debut_etape_26&lt;=AF15)*(fin_etape_26&gt;AF15))&gt;0,nom_etape_26,"")&amp;IF(SUMPRODUCT((debut_etape_27&lt;=AF15)*(fin_etape_27&gt;AF15))&gt;0,nom_etape_27,"")&amp;IF(SUMPRODUCT((debut_etape_28&lt;=AF15)*(fin_etape_28&gt;AF15))&gt;0,nom_etape_28,"")&amp;IF(SUMPRODUCT((debut_etape_29&lt;=AF15)*(fin_etape_29&gt;AF15))&gt;0,nom_etape_29,"")&amp;IF(SUMPRODUCT((debut_etape_30&lt;=AF15)*(fin_etape_30&gt;AF15))&gt;0,nom_etape_30,"")&amp;IF(SUMPRODUCT((debut_etape_31&lt;=AF15)*(fin_etape_31&gt;AF15))&gt;0,nom_etape_31,"")&amp;IF(SUMPRODUCT((debut_etape_32&lt;=AF15)*(fin_etape_32&gt;AF15))&gt;0,nom_etape_32,"")&amp;IF(SUMPRODUCT((debut_etape_33&lt;=AF15)*(fin_etape_33&gt;AF15))&gt;0,nom_etape_33,"")&amp;IF(SUMPRODUCT((debut_etape_34&lt;=AF15)*(fin_etape_34&gt;AF15))&gt;0,nom_etape_34,"")&amp;IF(SUMPRODUCT((debut_etape_35&lt;=AF15)*(fin_etape_35&gt;AF15))&gt;0,nom_etape_35,"")&amp;IF(SUMPRODUCT((debut_etape_36&lt;=AF15)*(fin_etape_36&gt;AF15))&gt;0,nom_etape_36,"")&amp;IF(SUMPRODUCT((debut_etape_37&lt;=AF15)*(fin_etape_37&gt;AF15))&gt;0,nom_etape_37,"")&amp;IF(SUMPRODUCT((debut_etape_38&lt;=AF15)*(fin_etape_38&gt;AF15))&gt;0,nom_etape_38,"")&amp;IF(SUMPRODUCT((debut_etape_39&lt;=AF15)*(fin_etape_39&gt;AF15))&gt;0,nom_etape_39,"")&amp;IF(SUMPRODUCT((debut_etape_40&lt;=AF15)*(fin_etape_40&gt;AF15))&gt;0,nom_etape_40,"")</f>
        <v>SECHAGE S1</v>
      </c>
      <c r="AG19" s="54"/>
      <c r="AH19" s="54"/>
      <c r="AI19" s="54"/>
      <c r="AJ19" s="55"/>
      <c r="AK19" s="56" t="str">
        <f>IF(SUMPRODUCT((debut_etape_1&lt;=AK15)*(fin_etape_1&gt;AK15))&gt;0,nom_etape_1,"")&amp;IF(SUMPRODUCT((debut_etape_2&lt;=AK15)*(fin_etape_2&gt;AK15))&gt;0,nom_etape_2,"")&amp;IF(SUMPRODUCT((debut_etape_3&lt;=AK15)*(fin_etape_3&gt;AK15))&gt;0,nom_etape_3,"")&amp;IF(SUMPRODUCT((debut_etape_4&lt;=AK15)*(fin_etape_4&gt;AK15))&gt;0,nom_etape_4,"")&amp;IF(SUMPRODUCT((debut_etape_5&lt;=AK15)*(fin_etape_5&gt;AK15))&gt;0,nom_etape_5,"")&amp;IF(SUMPRODUCT((debut_etape_6&lt;=AK15)*(fin_etape_6&gt;AK15))&gt;0,nom_etape_6,"")&amp;IF(SUMPRODUCT((debut_etape_7&lt;=AK15)*(fin_etape_7&gt;AK15))&gt;0,nom_etape_7,"")&amp;IF(SUMPRODUCT((debut_etape_8&lt;=AK15)*(fin_etape_8&gt;AK15))&gt;0,nom_etape_8,"")&amp;IF(SUMPRODUCT((debut_etape_9&lt;=AK15)*(fin_etape_9&gt;AK15))&gt;0,nom_etape_9,"")&amp;IF(SUMPRODUCT((debut_etape_10&lt;=AK15)*(fin_etape_10&gt;AK15))&gt;0,nom_etape_10,"")&amp;IF(SUMPRODUCT((debut_etape_11&lt;=AK15)*(fin_etape_11&gt;AK15))&gt;0,nom_etape_11,"")&amp;IF(SUMPRODUCT((debut_etape_12&lt;=AK15)*(fin_etape_12&gt;AK15))&gt;0,nom_etape_12,"")&amp;IF(SUMPRODUCT((debut_etape_13&lt;=AK15)*(fin_etape_13&gt;AK15))&gt;0,nom_etape_13,"")&amp;IF(SUMPRODUCT((debut_etape_14&lt;=AK15)*(fin_etape_14&gt;AK15))&gt;0,nom_etape_14,"")&amp;IF(SUMPRODUCT((debut_etape_15&lt;=AK15)*(fin_etape_15&gt;AK15))&gt;0,nom_etape_15,"")&amp;IF(SUMPRODUCT((debut_etape_16&lt;=AK15)*(fin_etape_16&gt;AK15))&gt;0,nom_etape_16,"")&amp;IF(SUMPRODUCT((debut_etape_17&lt;=AK15)*(fin_etape_17&gt;AK15))&gt;0,nom_etape_17,"")&amp;IF(SUMPRODUCT((debut_etape_18&lt;=AK15)*(fin_etape_18&gt;AK15))&gt;0,nom_etape_18,"")&amp;IF(SUMPRODUCT((debut_etape_19&lt;=AK15)*(fin_etape_19&gt;AK15))&gt;0,nom_etape_19,"")&amp;IF(SUMPRODUCT((debut_etape_20&lt;=AK15)*(fin_etape_20&gt;AK15))&gt;0,nom_etape_20,"")&amp;IF(SUMPRODUCT((debut_etape_21&lt;=AK15)*(fin_etape_21&gt;AK15))&gt;0,nom_etape_21,"")&amp;IF(SUMPRODUCT((debut_etape_22&lt;=AK15)*(fin_etape_22&gt;AK15))&gt;0,nom_etape_22,"")&amp;IF(SUMPRODUCT((debut_etape_23&lt;=AK15)*(fin_etape_23&gt;AK15))&gt;0,nom_etape_23,"")&amp;IF(SUMPRODUCT((debut_etape_24&lt;=AK15)*(fin_etape_24&gt;AK15))&gt;0,nom_etape_24,"")&amp;IF(SUMPRODUCT((debut_etape_25&lt;=AK15)*(fin_etape_25&gt;AK15))&gt;0,nom_etape_25,"")&amp;IF(SUMPRODUCT((debut_etape_26&lt;=AK15)*(fin_etape_26&gt;AK15))&gt;0,nom_etape_26,"")&amp;IF(SUMPRODUCT((debut_etape_27&lt;=AK15)*(fin_etape_27&gt;AK15))&gt;0,nom_etape_27,"")&amp;IF(SUMPRODUCT((debut_etape_28&lt;=AK15)*(fin_etape_28&gt;AK15))&gt;0,nom_etape_28,"")&amp;IF(SUMPRODUCT((debut_etape_29&lt;=AK15)*(fin_etape_29&gt;AK15))&gt;0,nom_etape_29,"")&amp;IF(SUMPRODUCT((debut_etape_30&lt;=AK15)*(fin_etape_30&gt;AK15))&gt;0,nom_etape_30,"")&amp;IF(SUMPRODUCT((debut_etape_31&lt;=AK15)*(fin_etape_31&gt;AK15))&gt;0,nom_etape_31,"")&amp;IF(SUMPRODUCT((debut_etape_32&lt;=AK15)*(fin_etape_32&gt;AK15))&gt;0,nom_etape_32,"")&amp;IF(SUMPRODUCT((debut_etape_33&lt;=AK15)*(fin_etape_33&gt;AK15))&gt;0,nom_etape_33,"")&amp;IF(SUMPRODUCT((debut_etape_34&lt;=AK15)*(fin_etape_34&gt;AK15))&gt;0,nom_etape_34,"")&amp;IF(SUMPRODUCT((debut_etape_35&lt;=AK15)*(fin_etape_35&gt;AK15))&gt;0,nom_etape_35,"")&amp;IF(SUMPRODUCT((debut_etape_36&lt;=AK15)*(fin_etape_36&gt;AK15))&gt;0,nom_etape_36,"")&amp;IF(SUMPRODUCT((debut_etape_37&lt;=AK15)*(fin_etape_37&gt;AK15))&gt;0,nom_etape_37,"")&amp;IF(SUMPRODUCT((debut_etape_38&lt;=AK15)*(fin_etape_38&gt;AK15))&gt;0,nom_etape_38,"")&amp;IF(SUMPRODUCT((debut_etape_39&lt;=AK15)*(fin_etape_39&gt;AK15))&gt;0,nom_etape_39,"")&amp;IF(SUMPRODUCT((debut_etape_40&lt;=AK15)*(fin_etape_40&gt;AK15))&gt;0,nom_etape_40,"")</f>
        <v>SECHAGE S2</v>
      </c>
      <c r="AL19" s="57"/>
      <c r="AM19" s="57"/>
      <c r="AN19" s="57"/>
      <c r="AO19" s="59"/>
      <c r="AP19" s="12"/>
      <c r="AR19" s="35" t="s">
        <v>37</v>
      </c>
      <c r="AS19" s="36"/>
      <c r="AT19" s="36"/>
      <c r="AU19" s="37"/>
      <c r="AV19" s="38">
        <f>fin_etape_7+1</f>
        <v>42982</v>
      </c>
      <c r="AW19" s="39"/>
      <c r="AX19" s="38">
        <f t="shared" si="0"/>
        <v>42988</v>
      </c>
      <c r="AY19" s="39"/>
      <c r="AZ19" s="40">
        <v>7</v>
      </c>
      <c r="BA19" s="41"/>
      <c r="BB19" s="13"/>
      <c r="BC19" s="1"/>
      <c r="BD19" s="1"/>
      <c r="BE19" s="1"/>
      <c r="BF19" s="1"/>
      <c r="BG19" s="1"/>
    </row>
    <row r="20" spans="2:59" ht="15" customHeight="1">
      <c r="B20" s="92" t="str">
        <f t="shared" ref="B20:P21" si="10">IF(B15=$AU$10,$AS$9,"")</f>
        <v/>
      </c>
      <c r="C20" s="92" t="str">
        <f t="shared" si="10"/>
        <v/>
      </c>
      <c r="D20" s="92" t="str">
        <f t="shared" si="10"/>
        <v/>
      </c>
      <c r="E20" s="92" t="str">
        <f t="shared" si="10"/>
        <v/>
      </c>
      <c r="F20" s="92" t="str">
        <f t="shared" si="10"/>
        <v/>
      </c>
      <c r="G20" s="92" t="str">
        <f t="shared" si="10"/>
        <v/>
      </c>
      <c r="H20" s="92" t="str">
        <f t="shared" si="10"/>
        <v/>
      </c>
      <c r="I20" s="92" t="str">
        <f t="shared" si="10"/>
        <v/>
      </c>
      <c r="J20" s="92" t="str">
        <f t="shared" si="10"/>
        <v/>
      </c>
      <c r="K20" s="92" t="str">
        <f t="shared" si="10"/>
        <v/>
      </c>
      <c r="L20" s="92" t="str">
        <f t="shared" si="10"/>
        <v/>
      </c>
      <c r="M20" s="92" t="str">
        <f t="shared" si="10"/>
        <v/>
      </c>
      <c r="N20" s="92" t="str">
        <f t="shared" si="10"/>
        <v>RV1</v>
      </c>
      <c r="O20" s="92" t="str">
        <f t="shared" si="10"/>
        <v/>
      </c>
      <c r="P20" s="92" t="str">
        <f t="shared" si="10"/>
        <v/>
      </c>
      <c r="Q20" s="92" t="str">
        <f>IF(Q15=$AU$10,$AS$9,"")</f>
        <v/>
      </c>
      <c r="R20" s="92" t="str">
        <f t="shared" ref="R20:AO20" si="11">IF(R15=$AU$10,$AS$9,"")</f>
        <v/>
      </c>
      <c r="S20" s="92" t="str">
        <f t="shared" si="11"/>
        <v/>
      </c>
      <c r="T20" s="92" t="str">
        <f t="shared" si="11"/>
        <v/>
      </c>
      <c r="U20" s="92" t="str">
        <f t="shared" si="11"/>
        <v/>
      </c>
      <c r="V20" s="92" t="str">
        <f t="shared" si="11"/>
        <v/>
      </c>
      <c r="W20" s="92" t="str">
        <f t="shared" si="11"/>
        <v/>
      </c>
      <c r="X20" s="92" t="str">
        <f t="shared" si="11"/>
        <v/>
      </c>
      <c r="Y20" s="92" t="str">
        <f t="shared" si="11"/>
        <v/>
      </c>
      <c r="Z20" s="92" t="str">
        <f t="shared" si="11"/>
        <v/>
      </c>
      <c r="AA20" s="92" t="str">
        <f t="shared" si="11"/>
        <v/>
      </c>
      <c r="AB20" s="92" t="str">
        <f t="shared" si="11"/>
        <v/>
      </c>
      <c r="AC20" s="92" t="str">
        <f t="shared" si="11"/>
        <v/>
      </c>
      <c r="AD20" s="92" t="str">
        <f t="shared" si="11"/>
        <v/>
      </c>
      <c r="AE20" s="92" t="str">
        <f t="shared" si="11"/>
        <v/>
      </c>
      <c r="AF20" s="92" t="str">
        <f t="shared" si="11"/>
        <v/>
      </c>
      <c r="AG20" s="92" t="str">
        <f t="shared" si="11"/>
        <v/>
      </c>
      <c r="AH20" s="92" t="str">
        <f t="shared" si="11"/>
        <v/>
      </c>
      <c r="AI20" s="92" t="str">
        <f t="shared" si="11"/>
        <v/>
      </c>
      <c r="AJ20" s="92" t="str">
        <f t="shared" si="11"/>
        <v/>
      </c>
      <c r="AK20" s="92" t="str">
        <f t="shared" si="11"/>
        <v/>
      </c>
      <c r="AL20" s="92" t="str">
        <f t="shared" si="11"/>
        <v/>
      </c>
      <c r="AM20" s="92" t="str">
        <f t="shared" si="11"/>
        <v/>
      </c>
      <c r="AN20" s="92" t="str">
        <f t="shared" si="11"/>
        <v/>
      </c>
      <c r="AO20" s="92" t="str">
        <f t="shared" si="11"/>
        <v/>
      </c>
      <c r="AP20" s="12"/>
      <c r="AR20" s="35" t="s">
        <v>6</v>
      </c>
      <c r="AS20" s="36"/>
      <c r="AT20" s="36"/>
      <c r="AU20" s="37"/>
      <c r="AV20" s="38">
        <f>fin_etape_8+1</f>
        <v>42989</v>
      </c>
      <c r="AW20" s="39"/>
      <c r="AX20" s="38">
        <f t="shared" si="0"/>
        <v>42995</v>
      </c>
      <c r="AY20" s="39"/>
      <c r="AZ20" s="40">
        <v>7</v>
      </c>
      <c r="BA20" s="41"/>
      <c r="BB20" s="13"/>
      <c r="BC20" s="1"/>
      <c r="BD20" s="1"/>
      <c r="BE20" s="1"/>
      <c r="BF20" s="1"/>
      <c r="BG20" s="1"/>
    </row>
    <row r="21" spans="2:59" ht="15" customHeight="1">
      <c r="B21" s="92" t="str">
        <f>IF(B15=$AU$12,$AS$11,"")</f>
        <v/>
      </c>
      <c r="C21" s="92" t="str">
        <f t="shared" ref="C21:AO21" si="12">IF(C15=$AU$12,$AS$11,"")</f>
        <v/>
      </c>
      <c r="D21" s="92" t="str">
        <f t="shared" si="12"/>
        <v/>
      </c>
      <c r="E21" s="92" t="str">
        <f t="shared" si="12"/>
        <v/>
      </c>
      <c r="F21" s="92" t="str">
        <f t="shared" si="12"/>
        <v/>
      </c>
      <c r="G21" s="92" t="str">
        <f t="shared" si="12"/>
        <v/>
      </c>
      <c r="H21" s="92" t="str">
        <f t="shared" si="12"/>
        <v/>
      </c>
      <c r="I21" s="92" t="str">
        <f t="shared" si="12"/>
        <v/>
      </c>
      <c r="J21" s="92" t="str">
        <f t="shared" si="12"/>
        <v/>
      </c>
      <c r="K21" s="92" t="str">
        <f t="shared" si="12"/>
        <v/>
      </c>
      <c r="L21" s="92" t="str">
        <f t="shared" si="12"/>
        <v/>
      </c>
      <c r="M21" s="92" t="str">
        <f t="shared" si="12"/>
        <v/>
      </c>
      <c r="N21" s="92" t="str">
        <f t="shared" si="12"/>
        <v/>
      </c>
      <c r="O21" s="92" t="str">
        <f t="shared" si="12"/>
        <v/>
      </c>
      <c r="P21" s="92" t="str">
        <f t="shared" si="12"/>
        <v/>
      </c>
      <c r="Q21" s="92" t="str">
        <f t="shared" si="12"/>
        <v/>
      </c>
      <c r="R21" s="92" t="str">
        <f t="shared" si="12"/>
        <v>RV2</v>
      </c>
      <c r="S21" s="92" t="str">
        <f t="shared" si="12"/>
        <v/>
      </c>
      <c r="T21" s="92" t="str">
        <f t="shared" si="12"/>
        <v/>
      </c>
      <c r="U21" s="92" t="str">
        <f t="shared" si="12"/>
        <v/>
      </c>
      <c r="V21" s="92" t="str">
        <f t="shared" si="12"/>
        <v/>
      </c>
      <c r="W21" s="92" t="str">
        <f t="shared" si="12"/>
        <v/>
      </c>
      <c r="X21" s="92" t="str">
        <f t="shared" si="12"/>
        <v/>
      </c>
      <c r="Y21" s="92" t="str">
        <f t="shared" si="12"/>
        <v/>
      </c>
      <c r="Z21" s="92" t="str">
        <f t="shared" si="12"/>
        <v/>
      </c>
      <c r="AA21" s="92" t="str">
        <f t="shared" si="12"/>
        <v/>
      </c>
      <c r="AB21" s="92" t="str">
        <f t="shared" si="12"/>
        <v/>
      </c>
      <c r="AC21" s="92" t="str">
        <f t="shared" si="12"/>
        <v/>
      </c>
      <c r="AD21" s="92" t="str">
        <f t="shared" si="12"/>
        <v/>
      </c>
      <c r="AE21" s="92" t="str">
        <f t="shared" si="12"/>
        <v/>
      </c>
      <c r="AF21" s="92" t="str">
        <f t="shared" si="12"/>
        <v/>
      </c>
      <c r="AG21" s="92" t="str">
        <f t="shared" si="12"/>
        <v/>
      </c>
      <c r="AH21" s="92" t="str">
        <f t="shared" si="12"/>
        <v/>
      </c>
      <c r="AI21" s="92" t="str">
        <f t="shared" si="12"/>
        <v/>
      </c>
      <c r="AJ21" s="92" t="str">
        <f t="shared" si="12"/>
        <v/>
      </c>
      <c r="AK21" s="92" t="str">
        <f t="shared" si="12"/>
        <v/>
      </c>
      <c r="AL21" s="92" t="str">
        <f t="shared" si="12"/>
        <v/>
      </c>
      <c r="AM21" s="92" t="str">
        <f t="shared" si="12"/>
        <v/>
      </c>
      <c r="AN21" s="92" t="str">
        <f t="shared" si="12"/>
        <v/>
      </c>
      <c r="AO21" s="92" t="str">
        <f t="shared" si="12"/>
        <v/>
      </c>
      <c r="AP21" s="12"/>
      <c r="AR21" s="35" t="s">
        <v>7</v>
      </c>
      <c r="AS21" s="36"/>
      <c r="AT21" s="36"/>
      <c r="AU21" s="37"/>
      <c r="AV21" s="38">
        <f>fin_etape_9+1</f>
        <v>42996</v>
      </c>
      <c r="AW21" s="39"/>
      <c r="AX21" s="38">
        <f t="shared" si="0"/>
        <v>43002</v>
      </c>
      <c r="AY21" s="39"/>
      <c r="AZ21" s="40">
        <v>7</v>
      </c>
      <c r="BA21" s="41"/>
      <c r="BB21" s="13"/>
    </row>
    <row r="22" spans="2:59" ht="15" customHeight="1">
      <c r="B22" s="2"/>
      <c r="G22" s="2"/>
      <c r="AP22" s="12"/>
      <c r="AR22" s="35" t="s">
        <v>38</v>
      </c>
      <c r="AS22" s="36"/>
      <c r="AT22" s="36"/>
      <c r="AU22" s="37"/>
      <c r="AV22" s="38">
        <f>fin_etape_10+1</f>
        <v>43003</v>
      </c>
      <c r="AW22" s="39"/>
      <c r="AX22" s="38">
        <f t="shared" si="0"/>
        <v>43009</v>
      </c>
      <c r="AY22" s="39"/>
      <c r="AZ22" s="40">
        <v>7</v>
      </c>
      <c r="BA22" s="41"/>
      <c r="BB22" s="13"/>
    </row>
    <row r="23" spans="2:59" ht="15" customHeight="1">
      <c r="AP23" s="12"/>
      <c r="AR23" s="35" t="s">
        <v>39</v>
      </c>
      <c r="AS23" s="36"/>
      <c r="AT23" s="36"/>
      <c r="AU23" s="37"/>
      <c r="AV23" s="38">
        <f>fin_etape_11+1</f>
        <v>43010</v>
      </c>
      <c r="AW23" s="39"/>
      <c r="AX23" s="38">
        <f t="shared" si="0"/>
        <v>43016</v>
      </c>
      <c r="AY23" s="39"/>
      <c r="AZ23" s="40">
        <v>7</v>
      </c>
      <c r="BA23" s="41"/>
      <c r="BB23" s="13"/>
    </row>
    <row r="24" spans="2:59" ht="15" customHeight="1">
      <c r="AP24" s="12"/>
      <c r="AR24" s="35" t="s">
        <v>40</v>
      </c>
      <c r="AS24" s="36"/>
      <c r="AT24" s="36"/>
      <c r="AU24" s="37"/>
      <c r="AV24" s="38">
        <f>fin_etape_12+1</f>
        <v>43017</v>
      </c>
      <c r="AW24" s="39"/>
      <c r="AX24" s="38">
        <f t="shared" si="0"/>
        <v>43023</v>
      </c>
      <c r="AY24" s="39"/>
      <c r="AZ24" s="40">
        <v>7</v>
      </c>
      <c r="BA24" s="41"/>
      <c r="BB24" s="13"/>
    </row>
    <row r="25" spans="2:59">
      <c r="AP25" s="12"/>
      <c r="AR25" s="35" t="s">
        <v>41</v>
      </c>
      <c r="AS25" s="36"/>
      <c r="AT25" s="36"/>
      <c r="AU25" s="37"/>
      <c r="AV25" s="38">
        <f>fin_etape_13+1</f>
        <v>43024</v>
      </c>
      <c r="AW25" s="39"/>
      <c r="AX25" s="38">
        <f t="shared" si="0"/>
        <v>43030</v>
      </c>
      <c r="AY25" s="39"/>
      <c r="AZ25" s="40">
        <v>7</v>
      </c>
      <c r="BA25" s="41"/>
      <c r="BB25" s="13"/>
    </row>
    <row r="26" spans="2:59">
      <c r="AP26" s="12"/>
      <c r="AR26" s="35" t="s">
        <v>8</v>
      </c>
      <c r="AS26" s="36"/>
      <c r="AT26" s="36"/>
      <c r="AU26" s="37"/>
      <c r="AV26" s="38">
        <f>fin_etape_14+1</f>
        <v>43031</v>
      </c>
      <c r="AW26" s="39"/>
      <c r="AX26" s="38">
        <f t="shared" si="0"/>
        <v>43037</v>
      </c>
      <c r="AY26" s="39"/>
      <c r="AZ26" s="40">
        <v>7</v>
      </c>
      <c r="BA26" s="41"/>
      <c r="BB26" s="13"/>
    </row>
    <row r="27" spans="2:59" ht="15" customHeight="1">
      <c r="AP27" s="12"/>
      <c r="AR27" s="35" t="s">
        <v>9</v>
      </c>
      <c r="AS27" s="36"/>
      <c r="AT27" s="36"/>
      <c r="AU27" s="37"/>
      <c r="AV27" s="38">
        <f>fin_etape_15+1</f>
        <v>43038</v>
      </c>
      <c r="AW27" s="39"/>
      <c r="AX27" s="38">
        <f t="shared" si="0"/>
        <v>43044</v>
      </c>
      <c r="AY27" s="39"/>
      <c r="AZ27" s="40">
        <v>7</v>
      </c>
      <c r="BA27" s="41"/>
      <c r="BB27" s="13"/>
    </row>
    <row r="28" spans="2:59">
      <c r="AP28" s="12"/>
      <c r="AR28" s="35" t="s">
        <v>42</v>
      </c>
      <c r="AS28" s="36"/>
      <c r="AT28" s="36"/>
      <c r="AU28" s="37"/>
      <c r="AV28" s="38">
        <f>fin_etape_16+1</f>
        <v>43045</v>
      </c>
      <c r="AW28" s="39"/>
      <c r="AX28" s="38">
        <f t="shared" si="0"/>
        <v>43051</v>
      </c>
      <c r="AY28" s="39"/>
      <c r="AZ28" s="40">
        <v>7</v>
      </c>
      <c r="BA28" s="41"/>
      <c r="BB28" s="13"/>
    </row>
    <row r="29" spans="2:59">
      <c r="AP29" s="12"/>
      <c r="AR29" s="35" t="s">
        <v>43</v>
      </c>
      <c r="AS29" s="36"/>
      <c r="AT29" s="36"/>
      <c r="AU29" s="37"/>
      <c r="AV29" s="38">
        <f>fin_etape_17+1</f>
        <v>43052</v>
      </c>
      <c r="AW29" s="39"/>
      <c r="AX29" s="38">
        <f t="shared" si="0"/>
        <v>43058</v>
      </c>
      <c r="AY29" s="39"/>
      <c r="AZ29" s="40">
        <v>7</v>
      </c>
      <c r="BA29" s="41"/>
      <c r="BB29" s="13"/>
    </row>
    <row r="30" spans="2:59">
      <c r="AP30" s="12"/>
      <c r="AR30" s="35" t="s">
        <v>10</v>
      </c>
      <c r="AS30" s="36"/>
      <c r="AT30" s="36"/>
      <c r="AU30" s="37"/>
      <c r="AV30" s="38">
        <f>fin_etape_18+1</f>
        <v>43059</v>
      </c>
      <c r="AW30" s="39"/>
      <c r="AX30" s="38">
        <f t="shared" si="0"/>
        <v>43065</v>
      </c>
      <c r="AY30" s="39"/>
      <c r="AZ30" s="40">
        <v>7</v>
      </c>
      <c r="BA30" s="41"/>
      <c r="BB30" s="13"/>
    </row>
    <row r="31" spans="2:59">
      <c r="AP31" s="12"/>
      <c r="AR31" s="35" t="s">
        <v>11</v>
      </c>
      <c r="AS31" s="36"/>
      <c r="AT31" s="36"/>
      <c r="AU31" s="37"/>
      <c r="AV31" s="38">
        <f>fin_etape_19+1</f>
        <v>43066</v>
      </c>
      <c r="AW31" s="39"/>
      <c r="AX31" s="38">
        <f t="shared" si="0"/>
        <v>43072</v>
      </c>
      <c r="AY31" s="39"/>
      <c r="AZ31" s="40">
        <v>7</v>
      </c>
      <c r="BA31" s="41"/>
      <c r="BB31" s="13"/>
    </row>
    <row r="32" spans="2:59">
      <c r="AP32" s="12"/>
      <c r="AR32" s="35" t="s">
        <v>44</v>
      </c>
      <c r="AS32" s="36"/>
      <c r="AT32" s="36"/>
      <c r="AU32" s="37"/>
      <c r="AV32" s="38">
        <f>fin_etape_20+1</f>
        <v>43073</v>
      </c>
      <c r="AW32" s="39"/>
      <c r="AX32" s="38">
        <f t="shared" si="0"/>
        <v>43079</v>
      </c>
      <c r="AY32" s="39"/>
      <c r="AZ32" s="40">
        <v>7</v>
      </c>
      <c r="BA32" s="41"/>
      <c r="BB32" s="13"/>
    </row>
    <row r="33" spans="2:57" ht="15" customHeight="1">
      <c r="AP33" s="12"/>
      <c r="AR33" s="35" t="s">
        <v>45</v>
      </c>
      <c r="AS33" s="36"/>
      <c r="AT33" s="36"/>
      <c r="AU33" s="37"/>
      <c r="AV33" s="38">
        <f>fin_etape_21+1</f>
        <v>43080</v>
      </c>
      <c r="AW33" s="39"/>
      <c r="AX33" s="38">
        <f t="shared" si="0"/>
        <v>43086</v>
      </c>
      <c r="AY33" s="39"/>
      <c r="AZ33" s="40">
        <v>7</v>
      </c>
      <c r="BA33" s="41"/>
      <c r="BB33" s="13"/>
    </row>
    <row r="34" spans="2:57">
      <c r="AP34" s="12"/>
      <c r="AR34" s="35" t="s">
        <v>13</v>
      </c>
      <c r="AS34" s="36"/>
      <c r="AT34" s="36"/>
      <c r="AU34" s="37"/>
      <c r="AV34" s="38">
        <f>fin_etape_22+1</f>
        <v>43087</v>
      </c>
      <c r="AW34" s="39"/>
      <c r="AX34" s="38">
        <f t="shared" si="0"/>
        <v>43093</v>
      </c>
      <c r="AY34" s="39"/>
      <c r="AZ34" s="40">
        <v>7</v>
      </c>
      <c r="BA34" s="41"/>
      <c r="BB34" s="13"/>
    </row>
    <row r="35" spans="2:57">
      <c r="AP35" s="12"/>
      <c r="AR35" s="35" t="s">
        <v>12</v>
      </c>
      <c r="AS35" s="36"/>
      <c r="AT35" s="36"/>
      <c r="AU35" s="37"/>
      <c r="AV35" s="38">
        <f>fin_etape_23+1</f>
        <v>43094</v>
      </c>
      <c r="AW35" s="39"/>
      <c r="AX35" s="38">
        <f t="shared" si="0"/>
        <v>43100</v>
      </c>
      <c r="AY35" s="39"/>
      <c r="AZ35" s="40">
        <v>7</v>
      </c>
      <c r="BA35" s="41"/>
      <c r="BB35" s="13"/>
    </row>
    <row r="36" spans="2:57">
      <c r="AP36" s="12"/>
      <c r="AR36" s="35" t="s">
        <v>46</v>
      </c>
      <c r="AS36" s="36"/>
      <c r="AT36" s="36"/>
      <c r="AU36" s="37"/>
      <c r="AV36" s="38">
        <f>fin_etape_24+1</f>
        <v>43101</v>
      </c>
      <c r="AW36" s="39"/>
      <c r="AX36" s="38">
        <f t="shared" si="0"/>
        <v>43107</v>
      </c>
      <c r="AY36" s="39"/>
      <c r="AZ36" s="40">
        <v>7</v>
      </c>
      <c r="BA36" s="41"/>
      <c r="BB36" s="13"/>
    </row>
    <row r="37" spans="2:57">
      <c r="AP37" s="12"/>
      <c r="AR37" s="35" t="s">
        <v>47</v>
      </c>
      <c r="AS37" s="36"/>
      <c r="AT37" s="36"/>
      <c r="AU37" s="37"/>
      <c r="AV37" s="38">
        <f>fin_etape_25+1</f>
        <v>43108</v>
      </c>
      <c r="AW37" s="39"/>
      <c r="AX37" s="38">
        <f t="shared" si="0"/>
        <v>43114</v>
      </c>
      <c r="AY37" s="39"/>
      <c r="AZ37" s="40">
        <v>7</v>
      </c>
      <c r="BA37" s="41"/>
      <c r="BB37" s="13"/>
    </row>
    <row r="38" spans="2:57">
      <c r="AP38" s="12"/>
      <c r="AR38" s="35" t="s">
        <v>14</v>
      </c>
      <c r="AS38" s="36"/>
      <c r="AT38" s="36"/>
      <c r="AU38" s="37"/>
      <c r="AV38" s="38">
        <f>fin_etape_26+1</f>
        <v>43115</v>
      </c>
      <c r="AW38" s="39"/>
      <c r="AX38" s="38">
        <f t="shared" si="0"/>
        <v>43121</v>
      </c>
      <c r="AY38" s="39"/>
      <c r="AZ38" s="40">
        <v>7</v>
      </c>
      <c r="BA38" s="41"/>
      <c r="BB38" s="1"/>
      <c r="BC38" s="1"/>
      <c r="BD38" s="1"/>
      <c r="BE38" s="1"/>
    </row>
    <row r="39" spans="2:57" ht="15" customHeight="1">
      <c r="AP39" s="12"/>
      <c r="AR39" s="35" t="s">
        <v>15</v>
      </c>
      <c r="AS39" s="36"/>
      <c r="AT39" s="36"/>
      <c r="AU39" s="37"/>
      <c r="AV39" s="38">
        <f>fin_etape_27+1</f>
        <v>43122</v>
      </c>
      <c r="AW39" s="39"/>
      <c r="AX39" s="38">
        <f t="shared" si="0"/>
        <v>43128</v>
      </c>
      <c r="AY39" s="39"/>
      <c r="AZ39" s="40">
        <v>7</v>
      </c>
      <c r="BA39" s="41"/>
    </row>
    <row r="40" spans="2:57">
      <c r="AP40" s="12"/>
      <c r="AR40" s="35" t="s">
        <v>16</v>
      </c>
      <c r="AS40" s="36"/>
      <c r="AT40" s="36"/>
      <c r="AU40" s="37"/>
      <c r="AV40" s="38">
        <f>fin_etape_28+1</f>
        <v>43129</v>
      </c>
      <c r="AW40" s="39"/>
      <c r="AX40" s="38">
        <f t="shared" si="0"/>
        <v>43135</v>
      </c>
      <c r="AY40" s="39"/>
      <c r="AZ40" s="40">
        <v>7</v>
      </c>
      <c r="BA40" s="41"/>
      <c r="BB40" s="1"/>
      <c r="BC40" s="1"/>
      <c r="BD40" s="1"/>
      <c r="BE40" s="1"/>
    </row>
    <row r="41" spans="2:57">
      <c r="AP41" s="12"/>
      <c r="AR41" s="35" t="s">
        <v>17</v>
      </c>
      <c r="AS41" s="36"/>
      <c r="AT41" s="36"/>
      <c r="AU41" s="37"/>
      <c r="AV41" s="38">
        <f>fin_etape_29+1</f>
        <v>43136</v>
      </c>
      <c r="AW41" s="39"/>
      <c r="AX41" s="38">
        <f t="shared" si="0"/>
        <v>43142</v>
      </c>
      <c r="AY41" s="39"/>
      <c r="AZ41" s="40">
        <v>7</v>
      </c>
      <c r="BA41" s="41"/>
      <c r="BB41" s="1"/>
      <c r="BC41" s="1"/>
      <c r="BD41" s="1"/>
      <c r="BE41" s="1"/>
    </row>
    <row r="42" spans="2:57">
      <c r="AP42" s="12"/>
      <c r="AR42" s="35" t="s">
        <v>48</v>
      </c>
      <c r="AS42" s="36"/>
      <c r="AT42" s="36"/>
      <c r="AU42" s="37"/>
      <c r="AV42" s="38">
        <f>fin_etape_30+1</f>
        <v>43143</v>
      </c>
      <c r="AW42" s="39"/>
      <c r="AX42" s="38">
        <f t="shared" si="0"/>
        <v>43149</v>
      </c>
      <c r="AY42" s="39"/>
      <c r="AZ42" s="40">
        <v>7</v>
      </c>
      <c r="BA42" s="41"/>
      <c r="BB42" s="1"/>
      <c r="BC42" s="1"/>
      <c r="BD42" s="1"/>
      <c r="BE42" s="1"/>
    </row>
    <row r="43" spans="2:57">
      <c r="AP43" s="12"/>
      <c r="AR43" s="35" t="s">
        <v>49</v>
      </c>
      <c r="AS43" s="36"/>
      <c r="AT43" s="36"/>
      <c r="AU43" s="37"/>
      <c r="AV43" s="38">
        <f>fin_etape_31+1</f>
        <v>43150</v>
      </c>
      <c r="AW43" s="39"/>
      <c r="AX43" s="38">
        <f t="shared" si="0"/>
        <v>43156</v>
      </c>
      <c r="AY43" s="39"/>
      <c r="AZ43" s="40">
        <v>7</v>
      </c>
      <c r="BA43" s="41"/>
      <c r="BB43" s="1"/>
      <c r="BC43" s="1"/>
      <c r="BD43" s="1"/>
      <c r="BE43" s="1"/>
    </row>
    <row r="44" spans="2:57">
      <c r="AP44" s="12"/>
      <c r="AR44" s="35" t="s">
        <v>18</v>
      </c>
      <c r="AS44" s="36"/>
      <c r="AT44" s="36"/>
      <c r="AU44" s="37"/>
      <c r="AV44" s="38">
        <f>fin_etape_32+1</f>
        <v>43157</v>
      </c>
      <c r="AW44" s="39"/>
      <c r="AX44" s="38">
        <f t="shared" si="0"/>
        <v>43163</v>
      </c>
      <c r="AY44" s="39"/>
      <c r="AZ44" s="40">
        <v>7</v>
      </c>
      <c r="BA44" s="41"/>
      <c r="BB44" s="1"/>
      <c r="BC44" s="1"/>
      <c r="BD44" s="1"/>
      <c r="BE44" s="1"/>
    </row>
    <row r="45" spans="2:57" s="6" customFormat="1" ht="15" customHeight="1">
      <c r="AP45" s="12"/>
      <c r="AR45" s="35" t="s">
        <v>19</v>
      </c>
      <c r="AS45" s="36"/>
      <c r="AT45" s="36"/>
      <c r="AU45" s="37"/>
      <c r="AV45" s="38">
        <f>fin_etape_33+1</f>
        <v>43164</v>
      </c>
      <c r="AW45" s="39"/>
      <c r="AX45" s="38">
        <f t="shared" si="0"/>
        <v>43170</v>
      </c>
      <c r="AY45" s="39"/>
      <c r="AZ45" s="40">
        <v>7</v>
      </c>
      <c r="BA45" s="41"/>
      <c r="BB45" s="1"/>
      <c r="BC45" s="1"/>
      <c r="BD45" s="1"/>
      <c r="BE45" s="1"/>
    </row>
    <row r="46" spans="2:57">
      <c r="B46" s="2">
        <f>AO15+3</f>
        <v>42989</v>
      </c>
      <c r="C46" s="2">
        <f>B46+1</f>
        <v>42990</v>
      </c>
      <c r="D46" s="2">
        <f t="shared" ref="D46" si="13">C46+1</f>
        <v>42991</v>
      </c>
      <c r="E46" s="2">
        <f t="shared" ref="E46" si="14">D46+1</f>
        <v>42992</v>
      </c>
      <c r="F46" s="2">
        <f t="shared" ref="F46" si="15">E46+1</f>
        <v>42993</v>
      </c>
      <c r="G46" s="2">
        <f>F46+3</f>
        <v>42996</v>
      </c>
      <c r="H46" s="2">
        <f t="shared" ref="H46" si="16">G46+1</f>
        <v>42997</v>
      </c>
      <c r="I46" s="2">
        <f t="shared" ref="I46" si="17">H46+1</f>
        <v>42998</v>
      </c>
      <c r="J46" s="2">
        <f t="shared" ref="J46" si="18">I46+1</f>
        <v>42999</v>
      </c>
      <c r="K46" s="2">
        <f t="shared" ref="K46" si="19">J46+1</f>
        <v>43000</v>
      </c>
      <c r="L46" s="2">
        <f>K46+3</f>
        <v>43003</v>
      </c>
      <c r="M46" s="2">
        <f t="shared" ref="M46" si="20">L46+1</f>
        <v>43004</v>
      </c>
      <c r="N46" s="2">
        <f t="shared" ref="N46" si="21">M46+1</f>
        <v>43005</v>
      </c>
      <c r="O46" s="2">
        <f t="shared" ref="O46" si="22">N46+1</f>
        <v>43006</v>
      </c>
      <c r="P46" s="2">
        <f t="shared" ref="P46" si="23">O46+1</f>
        <v>43007</v>
      </c>
      <c r="Q46" s="2">
        <f>P46+3</f>
        <v>43010</v>
      </c>
      <c r="R46" s="2">
        <f t="shared" ref="R46" si="24">Q46+1</f>
        <v>43011</v>
      </c>
      <c r="S46" s="2">
        <f t="shared" ref="S46" si="25">R46+1</f>
        <v>43012</v>
      </c>
      <c r="T46" s="2">
        <f t="shared" ref="T46" si="26">S46+1</f>
        <v>43013</v>
      </c>
      <c r="U46" s="2">
        <f t="shared" ref="U46" si="27">T46+1</f>
        <v>43014</v>
      </c>
      <c r="V46" s="2">
        <f>U46+3</f>
        <v>43017</v>
      </c>
      <c r="W46" s="2">
        <f t="shared" ref="W46" si="28">V46+1</f>
        <v>43018</v>
      </c>
      <c r="X46" s="2">
        <f t="shared" ref="X46" si="29">W46+1</f>
        <v>43019</v>
      </c>
      <c r="Y46" s="2">
        <f t="shared" ref="Y46" si="30">X46+1</f>
        <v>43020</v>
      </c>
      <c r="Z46" s="2">
        <f t="shared" ref="Z46" si="31">Y46+1</f>
        <v>43021</v>
      </c>
      <c r="AA46" s="2">
        <f>Z46+3</f>
        <v>43024</v>
      </c>
      <c r="AB46" s="2">
        <f t="shared" ref="AB46" si="32">AA46+1</f>
        <v>43025</v>
      </c>
      <c r="AC46" s="2">
        <f t="shared" ref="AC46" si="33">AB46+1</f>
        <v>43026</v>
      </c>
      <c r="AD46" s="2">
        <f t="shared" ref="AD46" si="34">AC46+1</f>
        <v>43027</v>
      </c>
      <c r="AE46" s="2">
        <f t="shared" ref="AE46" si="35">AD46+1</f>
        <v>43028</v>
      </c>
      <c r="AF46" s="2">
        <f>AE46+3</f>
        <v>43031</v>
      </c>
      <c r="AG46" s="2">
        <f t="shared" ref="AG46" si="36">AF46+1</f>
        <v>43032</v>
      </c>
      <c r="AH46" s="2">
        <f t="shared" ref="AH46" si="37">AG46+1</f>
        <v>43033</v>
      </c>
      <c r="AI46" s="2">
        <f t="shared" ref="AI46" si="38">AH46+1</f>
        <v>43034</v>
      </c>
      <c r="AJ46" s="2">
        <f t="shared" ref="AJ46" si="39">AI46+1</f>
        <v>43035</v>
      </c>
      <c r="AK46" s="2">
        <f>AJ46+3</f>
        <v>43038</v>
      </c>
      <c r="AL46" s="2">
        <f t="shared" ref="AL46" si="40">AK46+1</f>
        <v>43039</v>
      </c>
      <c r="AM46" s="2">
        <f t="shared" ref="AM46" si="41">AL46+1</f>
        <v>43040</v>
      </c>
      <c r="AN46" s="2">
        <f t="shared" ref="AN46" si="42">AM46+1</f>
        <v>43041</v>
      </c>
      <c r="AO46" s="2">
        <f t="shared" ref="AO46" si="43">AN46+1</f>
        <v>43042</v>
      </c>
      <c r="AP46" s="12"/>
      <c r="AR46" s="35" t="s">
        <v>50</v>
      </c>
      <c r="AS46" s="36"/>
      <c r="AT46" s="36"/>
      <c r="AU46" s="37"/>
      <c r="AV46" s="38">
        <f>fin_etape_34+1</f>
        <v>43171</v>
      </c>
      <c r="AW46" s="39"/>
      <c r="AX46" s="38">
        <f t="shared" si="0"/>
        <v>43177</v>
      </c>
      <c r="AY46" s="39"/>
      <c r="AZ46" s="40">
        <v>7</v>
      </c>
      <c r="BA46" s="41"/>
      <c r="BB46" s="1"/>
      <c r="BC46" s="1"/>
      <c r="BD46" s="1"/>
      <c r="BE46" s="1"/>
    </row>
    <row r="47" spans="2:57" ht="15.75">
      <c r="B47" s="60" t="str">
        <f>CHOOSE(MONTH(B46),"JANVIER","FÉVRIER","MARS","AVRIL","MAI","JUIN","JUILLET","AOUT","SEPTEMBRE","OCTOBRE","NOVEMBRE","DÉCEMBRE")</f>
        <v>SEPTEMBRE</v>
      </c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1"/>
      <c r="V47" s="60" t="str">
        <f>CHOOSE(MONTH(V46),"JANVIER","FÉVRIER","MARS","AVRIL","MAI","JUIN","JUILLET","AOUT","SEPTEMBRE","OCTOBRE","NOVEMBRE","DÉCEMBRE")</f>
        <v>OCTOBRE</v>
      </c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1"/>
      <c r="AP47" s="12"/>
      <c r="AR47" s="35" t="s">
        <v>51</v>
      </c>
      <c r="AS47" s="36"/>
      <c r="AT47" s="36"/>
      <c r="AU47" s="37"/>
      <c r="AV47" s="38">
        <f>fin_etape_35+1</f>
        <v>43178</v>
      </c>
      <c r="AW47" s="39"/>
      <c r="AX47" s="38">
        <f t="shared" si="0"/>
        <v>43184</v>
      </c>
      <c r="AY47" s="39"/>
      <c r="AZ47" s="40">
        <v>7</v>
      </c>
      <c r="BA47" s="41"/>
      <c r="BB47" s="1"/>
      <c r="BC47" s="1"/>
      <c r="BD47" s="1"/>
      <c r="BE47" s="1"/>
    </row>
    <row r="48" spans="2:57">
      <c r="B48" s="45" t="str">
        <f>"Semaine "&amp;WEEKNUM(B46)</f>
        <v>Semaine 37</v>
      </c>
      <c r="C48" s="46"/>
      <c r="D48" s="46"/>
      <c r="E48" s="46"/>
      <c r="F48" s="47"/>
      <c r="G48" s="42" t="str">
        <f>"Semaine "&amp;WEEKNUM(G46)</f>
        <v>Semaine 38</v>
      </c>
      <c r="H48" s="43"/>
      <c r="I48" s="43"/>
      <c r="J48" s="43"/>
      <c r="K48" s="44"/>
      <c r="L48" s="45" t="str">
        <f>"Semaine "&amp;WEEKNUM(L46)</f>
        <v>Semaine 39</v>
      </c>
      <c r="M48" s="46"/>
      <c r="N48" s="46"/>
      <c r="O48" s="46"/>
      <c r="P48" s="47"/>
      <c r="Q48" s="42" t="str">
        <f>"Semaine "&amp;WEEKNUM(Q46)</f>
        <v>Semaine 40</v>
      </c>
      <c r="R48" s="43"/>
      <c r="S48" s="43"/>
      <c r="T48" s="43"/>
      <c r="U48" s="49"/>
      <c r="V48" s="48" t="str">
        <f>"Semaine "&amp;WEEKNUM(V46)</f>
        <v>Semaine 41</v>
      </c>
      <c r="W48" s="46"/>
      <c r="X48" s="46"/>
      <c r="Y48" s="46"/>
      <c r="Z48" s="47"/>
      <c r="AA48" s="42" t="str">
        <f>"Semaine "&amp;WEEKNUM(AA46)</f>
        <v>Semaine 42</v>
      </c>
      <c r="AB48" s="43"/>
      <c r="AC48" s="43"/>
      <c r="AD48" s="43"/>
      <c r="AE48" s="44"/>
      <c r="AF48" s="45" t="str">
        <f>"Semaine "&amp;WEEKNUM(AF46)</f>
        <v>Semaine 43</v>
      </c>
      <c r="AG48" s="46"/>
      <c r="AH48" s="46"/>
      <c r="AI48" s="46"/>
      <c r="AJ48" s="47"/>
      <c r="AK48" s="42" t="str">
        <f>"Semaine "&amp;WEEKNUM(AK46)</f>
        <v>Semaine 44</v>
      </c>
      <c r="AL48" s="43"/>
      <c r="AM48" s="43"/>
      <c r="AN48" s="43"/>
      <c r="AO48" s="44"/>
      <c r="AP48" s="12"/>
      <c r="AR48" s="35" t="s">
        <v>20</v>
      </c>
      <c r="AS48" s="36"/>
      <c r="AT48" s="36"/>
      <c r="AU48" s="37"/>
      <c r="AV48" s="38">
        <f>fin_etape_36+1</f>
        <v>43185</v>
      </c>
      <c r="AW48" s="39"/>
      <c r="AX48" s="38">
        <f t="shared" si="0"/>
        <v>43191</v>
      </c>
      <c r="AY48" s="39"/>
      <c r="AZ48" s="40">
        <v>7</v>
      </c>
      <c r="BA48" s="41"/>
      <c r="BB48" s="1"/>
      <c r="BC48" s="1"/>
      <c r="BD48" s="1"/>
      <c r="BE48" s="1"/>
    </row>
    <row r="49" spans="2:57">
      <c r="B49" s="3" t="str">
        <f t="shared" ref="B49:AO49" si="44">CHOOSE(WEEKDAY(B46-1,1),"L","M","M","J","V","S","D")</f>
        <v>L</v>
      </c>
      <c r="C49" s="3" t="str">
        <f t="shared" si="44"/>
        <v>M</v>
      </c>
      <c r="D49" s="3" t="str">
        <f t="shared" si="44"/>
        <v>M</v>
      </c>
      <c r="E49" s="3" t="str">
        <f t="shared" si="44"/>
        <v>J</v>
      </c>
      <c r="F49" s="3" t="str">
        <f t="shared" si="44"/>
        <v>V</v>
      </c>
      <c r="G49" s="8" t="str">
        <f t="shared" si="44"/>
        <v>L</v>
      </c>
      <c r="H49" s="8" t="str">
        <f t="shared" si="44"/>
        <v>M</v>
      </c>
      <c r="I49" s="8" t="str">
        <f t="shared" si="44"/>
        <v>M</v>
      </c>
      <c r="J49" s="8" t="str">
        <f t="shared" si="44"/>
        <v>J</v>
      </c>
      <c r="K49" s="8" t="str">
        <f t="shared" si="44"/>
        <v>V</v>
      </c>
      <c r="L49" s="3" t="str">
        <f t="shared" si="44"/>
        <v>L</v>
      </c>
      <c r="M49" s="3" t="str">
        <f t="shared" si="44"/>
        <v>M</v>
      </c>
      <c r="N49" s="3" t="str">
        <f t="shared" si="44"/>
        <v>M</v>
      </c>
      <c r="O49" s="3" t="str">
        <f t="shared" si="44"/>
        <v>J</v>
      </c>
      <c r="P49" s="3" t="str">
        <f t="shared" si="44"/>
        <v>V</v>
      </c>
      <c r="Q49" s="8" t="str">
        <f t="shared" si="44"/>
        <v>L</v>
      </c>
      <c r="R49" s="8" t="str">
        <f t="shared" si="44"/>
        <v>M</v>
      </c>
      <c r="S49" s="8" t="str">
        <f t="shared" si="44"/>
        <v>M</v>
      </c>
      <c r="T49" s="8" t="str">
        <f t="shared" si="44"/>
        <v>J</v>
      </c>
      <c r="U49" s="9" t="str">
        <f t="shared" si="44"/>
        <v>V</v>
      </c>
      <c r="V49" s="10" t="str">
        <f t="shared" si="44"/>
        <v>L</v>
      </c>
      <c r="W49" s="3" t="str">
        <f t="shared" si="44"/>
        <v>M</v>
      </c>
      <c r="X49" s="3" t="str">
        <f t="shared" si="44"/>
        <v>M</v>
      </c>
      <c r="Y49" s="3" t="str">
        <f t="shared" si="44"/>
        <v>J</v>
      </c>
      <c r="Z49" s="3" t="str">
        <f t="shared" si="44"/>
        <v>V</v>
      </c>
      <c r="AA49" s="8" t="str">
        <f t="shared" si="44"/>
        <v>L</v>
      </c>
      <c r="AB49" s="8" t="str">
        <f t="shared" si="44"/>
        <v>M</v>
      </c>
      <c r="AC49" s="8" t="str">
        <f t="shared" si="44"/>
        <v>M</v>
      </c>
      <c r="AD49" s="8" t="str">
        <f t="shared" si="44"/>
        <v>J</v>
      </c>
      <c r="AE49" s="8" t="str">
        <f t="shared" si="44"/>
        <v>V</v>
      </c>
      <c r="AF49" s="3" t="str">
        <f t="shared" si="44"/>
        <v>L</v>
      </c>
      <c r="AG49" s="3" t="str">
        <f t="shared" si="44"/>
        <v>M</v>
      </c>
      <c r="AH49" s="3" t="str">
        <f t="shared" si="44"/>
        <v>M</v>
      </c>
      <c r="AI49" s="3" t="str">
        <f t="shared" si="44"/>
        <v>J</v>
      </c>
      <c r="AJ49" s="3" t="str">
        <f t="shared" si="44"/>
        <v>V</v>
      </c>
      <c r="AK49" s="8" t="str">
        <f t="shared" si="44"/>
        <v>L</v>
      </c>
      <c r="AL49" s="8" t="str">
        <f t="shared" si="44"/>
        <v>M</v>
      </c>
      <c r="AM49" s="8" t="str">
        <f t="shared" si="44"/>
        <v>M</v>
      </c>
      <c r="AN49" s="8" t="str">
        <f t="shared" si="44"/>
        <v>J</v>
      </c>
      <c r="AO49" s="8" t="str">
        <f t="shared" si="44"/>
        <v>V</v>
      </c>
      <c r="AP49" s="12"/>
      <c r="AR49" s="35" t="s">
        <v>21</v>
      </c>
      <c r="AS49" s="36"/>
      <c r="AT49" s="36"/>
      <c r="AU49" s="37"/>
      <c r="AV49" s="38">
        <f>fin_etape_37+1</f>
        <v>43192</v>
      </c>
      <c r="AW49" s="39"/>
      <c r="AX49" s="38">
        <f t="shared" si="0"/>
        <v>43198</v>
      </c>
      <c r="AY49" s="39"/>
      <c r="AZ49" s="40">
        <v>7</v>
      </c>
      <c r="BA49" s="41"/>
      <c r="BB49" s="1"/>
      <c r="BC49" s="1"/>
      <c r="BD49" s="1"/>
      <c r="BE49" s="1"/>
    </row>
    <row r="50" spans="2:57">
      <c r="B50" s="58" t="str">
        <f>IF(SUMPRODUCT((debut_etape_1&lt;=B46)*(fin_etape_1&gt;B46))&gt;0,nom_etape_1,"")&amp;IF(SUMPRODUCT((debut_etape_2&lt;=B46)*(fin_etape_2&gt;B46))&gt;0,nom_etape_2,"")&amp;IF(SUMPRODUCT((debut_etape_3&lt;=B46)*(fin_etape_3&gt;B46))&gt;0,nom_etape_3,"")&amp;IF(SUMPRODUCT((debut_etape_4&lt;=B46)*(fin_etape_4&gt;B46))&gt;0,nom_etape_4,"")&amp;IF(SUMPRODUCT((debut_etape_5&lt;=B46)*(fin_etape_5&gt;B46))&gt;0,nom_etape_5,"")&amp;IF(SUMPRODUCT((debut_etape_6&lt;=B46)*(fin_etape_6&gt;B46))&gt;0,nom_etape_6,"")&amp;IF(SUMPRODUCT((debut_etape_7&lt;=B46)*(fin_etape_7&gt;B46))&gt;0,nom_etape_7,"")&amp;IF(SUMPRODUCT((debut_etape_8&lt;=B46)*(fin_etape_8&gt;B46))&gt;0,nom_etape_8,"")&amp;IF(SUMPRODUCT((debut_etape_9&lt;=B46)*(fin_etape_9&gt;B46))&gt;0,nom_etape_9,"")&amp;IF(SUMPRODUCT((debut_etape_10&lt;=B46)*(fin_etape_10&gt;B46))&gt;0,nom_etape_10,"")&amp;IF(SUMPRODUCT((debut_etape_11&lt;=B46)*(fin_etape_11&gt;B46))&gt;0,nom_etape_11,"")&amp;IF(SUMPRODUCT((debut_etape_12&lt;=B46)*(fin_etape_12&gt;B46))&gt;0,nom_etape_12,"")&amp;IF(SUMPRODUCT((debut_etape_13&lt;=B46)*(fin_etape_13&gt;B46))&gt;0,nom_etape_13,"")&amp;IF(SUMPRODUCT((debut_etape_14&lt;=B46)*(fin_etape_14&gt;B46))&gt;0,nom_etape_14,"")&amp;IF(SUMPRODUCT((debut_etape_15&lt;=B46)*(fin_etape_15&gt;B46))&gt;0,nom_etape_15,"")&amp;IF(SUMPRODUCT((debut_etape_16&lt;=B46)*(fin_etape_16&gt;B46))&gt;0,nom_etape_16,"")&amp;IF(SUMPRODUCT((debut_etape_17&lt;=B46)*(fin_etape_17&gt;B46))&gt;0,nom_etape_17,"")&amp;IF(SUMPRODUCT((debut_etape_18&lt;=B46)*(fin_etape_18&gt;B46))&gt;0,nom_etape_18,"")&amp;IF(SUMPRODUCT((debut_etape_19&lt;=B46)*(fin_etape_19&gt;B46))&gt;0,nom_etape_19,"")&amp;IF(SUMPRODUCT((debut_etape_20&lt;=B46)*(fin_etape_20&gt;B46))&gt;0,nom_etape_20,"")&amp;IF(SUMPRODUCT((debut_etape_21&lt;=B46)*(fin_etape_21&gt;B46))&gt;0,nom_etape_21,"")&amp;IF(SUMPRODUCT((debut_etape_22&lt;=B46)*(fin_etape_22&gt;B46))&gt;0,nom_etape_22,"")&amp;IF(SUMPRODUCT((debut_etape_23&lt;=B46)*(fin_etape_23&gt;B46))&gt;0,nom_etape_23,"")&amp;IF(SUMPRODUCT((debut_etape_24&lt;=B46)*(fin_etape_24&gt;B46))&gt;0,nom_etape_24,"")&amp;IF(SUMPRODUCT((debut_etape_25&lt;=B46)*(fin_etape_25&gt;B46))&gt;0,nom_etape_25,"")&amp;IF(SUMPRODUCT((debut_etape_26&lt;=B46)*(fin_etape_26&gt;B46))&gt;0,nom_etape_26,"")&amp;IF(SUMPRODUCT((debut_etape_27&lt;=B46)*(fin_etape_27&gt;B46))&gt;0,nom_etape_27,"")&amp;IF(SUMPRODUCT((debut_etape_28&lt;=B46)*(fin_etape_28&gt;B46))&gt;0,nom_etape_28,"")&amp;IF(SUMPRODUCT((debut_etape_29&lt;=B46)*(fin_etape_29&gt;B46))&gt;0,nom_etape_29,"")&amp;IF(SUMPRODUCT((debut_etape_30&lt;=B46)*(fin_etape_30&gt;B46))&gt;0,nom_etape_30,"")&amp;IF(SUMPRODUCT((debut_etape_31&lt;=B46)*(fin_etape_31&gt;B46))&gt;0,nom_etape_31,"")&amp;IF(SUMPRODUCT((debut_etape_32&lt;=B46)*(fin_etape_32&gt;B46))&gt;0,nom_etape_32,"")&amp;IF(SUMPRODUCT((debut_etape_33&lt;=B46)*(fin_etape_33&gt;B46))&gt;0,nom_etape_33,"")&amp;IF(SUMPRODUCT((debut_etape_34&lt;=B46)*(fin_etape_34&gt;B46))&gt;0,nom_etape_34,"")&amp;IF(SUMPRODUCT((debut_etape_35&lt;=B46)*(fin_etape_35&gt;B46))&gt;0,nom_etape_35,"")&amp;IF(SUMPRODUCT((debut_etape_36&lt;=B46)*(fin_etape_36&gt;B46))&gt;0,nom_etape_36,"")&amp;IF(SUMPRODUCT((debut_etape_37&lt;=B46)*(fin_etape_37&gt;B46))&gt;0,nom_etape_37,"")&amp;IF(SUMPRODUCT((debut_etape_38&lt;=B46)*(fin_etape_38&gt;B46))&gt;0,nom_etape_38,"")&amp;IF(SUMPRODUCT((debut_etape_39&lt;=B46)*(fin_etape_39&gt;B46))&gt;0,nom_etape_39,"")&amp;IF(SUMPRODUCT((debut_etape_40&lt;=B46)*(fin_etape_40&gt;B46))&gt;0,nom_etape_40,"")</f>
        <v>ELEVATION VS</v>
      </c>
      <c r="C50" s="54"/>
      <c r="D50" s="54"/>
      <c r="E50" s="54"/>
      <c r="F50" s="55"/>
      <c r="G50" s="56" t="str">
        <f>IF(SUMPRODUCT((debut_etape_1&lt;=G46)*(fin_etape_1&gt;G46))&gt;0,nom_etape_1,"")&amp;IF(SUMPRODUCT((debut_etape_2&lt;=G46)*(fin_etape_2&gt;G46))&gt;0,nom_etape_2,"")&amp;IF(SUMPRODUCT((debut_etape_3&lt;=G46)*(fin_etape_3&gt;G46))&gt;0,nom_etape_3,"")&amp;IF(SUMPRODUCT((debut_etape_4&lt;=G46)*(fin_etape_4&gt;G46))&gt;0,nom_etape_4,"")&amp;IF(SUMPRODUCT((debut_etape_5&lt;=G46)*(fin_etape_5&gt;G46))&gt;0,nom_etape_5,"")&amp;IF(SUMPRODUCT((debut_etape_6&lt;=G46)*(fin_etape_6&gt;G46))&gt;0,nom_etape_6,"")&amp;IF(SUMPRODUCT((debut_etape_7&lt;=G46)*(fin_etape_7&gt;G46))&gt;0,nom_etape_7,"")&amp;IF(SUMPRODUCT((debut_etape_8&lt;=G46)*(fin_etape_8&gt;G46))&gt;0,nom_etape_8,"")&amp;IF(SUMPRODUCT((debut_etape_9&lt;=G46)*(fin_etape_9&gt;G46))&gt;0,nom_etape_9,"")&amp;IF(SUMPRODUCT((debut_etape_10&lt;=G46)*(fin_etape_10&gt;G46))&gt;0,nom_etape_10,"")&amp;IF(SUMPRODUCT((debut_etape_11&lt;=G46)*(fin_etape_11&gt;G46))&gt;0,nom_etape_11,"")&amp;IF(SUMPRODUCT((debut_etape_12&lt;=G46)*(fin_etape_12&gt;G46))&gt;0,nom_etape_12,"")&amp;IF(SUMPRODUCT((debut_etape_13&lt;=G46)*(fin_etape_13&gt;G46))&gt;0,nom_etape_13,"")&amp;IF(SUMPRODUCT((debut_etape_14&lt;=G46)*(fin_etape_14&gt;G46))&gt;0,nom_etape_14,"")&amp;IF(SUMPRODUCT((debut_etape_15&lt;=G46)*(fin_etape_15&gt;G46))&gt;0,nom_etape_15,"")&amp;IF(SUMPRODUCT((debut_etape_16&lt;=G46)*(fin_etape_16&gt;G46))&gt;0,nom_etape_16,"")&amp;IF(SUMPRODUCT((debut_etape_17&lt;=G46)*(fin_etape_17&gt;G46))&gt;0,nom_etape_17,"")&amp;IF(SUMPRODUCT((debut_etape_18&lt;=G46)*(fin_etape_18&gt;G46))&gt;0,nom_etape_18,"")&amp;IF(SUMPRODUCT((debut_etape_19&lt;=G46)*(fin_etape_19&gt;G46))&gt;0,nom_etape_19,"")&amp;IF(SUMPRODUCT((debut_etape_20&lt;=G46)*(fin_etape_20&gt;G46))&gt;0,nom_etape_20,"")&amp;IF(SUMPRODUCT((debut_etape_21&lt;=G46)*(fin_etape_21&gt;G46))&gt;0,nom_etape_21,"")&amp;IF(SUMPRODUCT((debut_etape_22&lt;=G46)*(fin_etape_22&gt;G46))&gt;0,nom_etape_22,"")&amp;IF(SUMPRODUCT((debut_etape_23&lt;=G46)*(fin_etape_23&gt;G46))&gt;0,nom_etape_23,"")&amp;IF(SUMPRODUCT((debut_etape_24&lt;=G46)*(fin_etape_24&gt;G46))&gt;0,nom_etape_24,"")&amp;IF(SUMPRODUCT((debut_etape_25&lt;=G46)*(fin_etape_25&gt;G46))&gt;0,nom_etape_25,"")&amp;IF(SUMPRODUCT((debut_etape_26&lt;=G46)*(fin_etape_26&gt;G46))&gt;0,nom_etape_26,"")&amp;IF(SUMPRODUCT((debut_etape_27&lt;=G46)*(fin_etape_27&gt;G46))&gt;0,nom_etape_27,"")&amp;IF(SUMPRODUCT((debut_etape_28&lt;=G46)*(fin_etape_28&gt;G46))&gt;0,nom_etape_28,"")&amp;IF(SUMPRODUCT((debut_etape_29&lt;=G46)*(fin_etape_29&gt;G46))&gt;0,nom_etape_29,"")&amp;IF(SUMPRODUCT((debut_etape_30&lt;=G46)*(fin_etape_30&gt;G46))&gt;0,nom_etape_30,"")&amp;IF(SUMPRODUCT((debut_etape_31&lt;=G46)*(fin_etape_31&gt;G46))&gt;0,nom_etape_31,"")&amp;IF(SUMPRODUCT((debut_etape_32&lt;=G46)*(fin_etape_32&gt;G46))&gt;0,nom_etape_32,"")&amp;IF(SUMPRODUCT((debut_etape_33&lt;=G46)*(fin_etape_33&gt;G46))&gt;0,nom_etape_33,"")&amp;IF(SUMPRODUCT((debut_etape_34&lt;=G46)*(fin_etape_34&gt;G46))&gt;0,nom_etape_34,"")&amp;IF(SUMPRODUCT((debut_etape_35&lt;=G46)*(fin_etape_35&gt;G46))&gt;0,nom_etape_35,"")&amp;IF(SUMPRODUCT((debut_etape_36&lt;=G46)*(fin_etape_36&gt;G46))&gt;0,nom_etape_36,"")&amp;IF(SUMPRODUCT((debut_etape_37&lt;=G46)*(fin_etape_37&gt;G46))&gt;0,nom_etape_37,"")&amp;IF(SUMPRODUCT((debut_etape_38&lt;=G46)*(fin_etape_38&gt;G46))&gt;0,nom_etape_38,"")&amp;IF(SUMPRODUCT((debut_etape_39&lt;=G46)*(fin_etape_39&gt;G46))&gt;0,nom_etape_39,"")&amp;IF(SUMPRODUCT((debut_etape_40&lt;=G46)*(fin_etape_40&gt;G46))&gt;0,nom_etape_40,"")</f>
        <v>PLANCHER VS</v>
      </c>
      <c r="H50" s="57"/>
      <c r="I50" s="57"/>
      <c r="J50" s="57"/>
      <c r="K50" s="59"/>
      <c r="L50" s="58" t="str">
        <f>IF(SUMPRODUCT((debut_etape_1&lt;=L46)*(fin_etape_1&gt;L46))&gt;0,nom_etape_1,"")&amp;IF(SUMPRODUCT((debut_etape_2&lt;=L46)*(fin_etape_2&gt;L46))&gt;0,nom_etape_2,"")&amp;IF(SUMPRODUCT((debut_etape_3&lt;=L46)*(fin_etape_3&gt;L46))&gt;0,nom_etape_3,"")&amp;IF(SUMPRODUCT((debut_etape_4&lt;=L46)*(fin_etape_4&gt;L46))&gt;0,nom_etape_4,"")&amp;IF(SUMPRODUCT((debut_etape_5&lt;=L46)*(fin_etape_5&gt;L46))&gt;0,nom_etape_5,"")&amp;IF(SUMPRODUCT((debut_etape_6&lt;=L46)*(fin_etape_6&gt;L46))&gt;0,nom_etape_6,"")&amp;IF(SUMPRODUCT((debut_etape_7&lt;=L46)*(fin_etape_7&gt;L46))&gt;0,nom_etape_7,"")&amp;IF(SUMPRODUCT((debut_etape_8&lt;=L46)*(fin_etape_8&gt;L46))&gt;0,nom_etape_8,"")&amp;IF(SUMPRODUCT((debut_etape_9&lt;=L46)*(fin_etape_9&gt;L46))&gt;0,nom_etape_9,"")&amp;IF(SUMPRODUCT((debut_etape_10&lt;=L46)*(fin_etape_10&gt;L46))&gt;0,nom_etape_10,"")&amp;IF(SUMPRODUCT((debut_etape_11&lt;=L46)*(fin_etape_11&gt;L46))&gt;0,nom_etape_11,"")&amp;IF(SUMPRODUCT((debut_etape_12&lt;=L46)*(fin_etape_12&gt;L46))&gt;0,nom_etape_12,"")&amp;IF(SUMPRODUCT((debut_etape_13&lt;=L46)*(fin_etape_13&gt;L46))&gt;0,nom_etape_13,"")&amp;IF(SUMPRODUCT((debut_etape_14&lt;=L46)*(fin_etape_14&gt;L46))&gt;0,nom_etape_14,"")&amp;IF(SUMPRODUCT((debut_etape_15&lt;=L46)*(fin_etape_15&gt;L46))&gt;0,nom_etape_15,"")&amp;IF(SUMPRODUCT((debut_etape_16&lt;=L46)*(fin_etape_16&gt;L46))&gt;0,nom_etape_16,"")&amp;IF(SUMPRODUCT((debut_etape_17&lt;=L46)*(fin_etape_17&gt;L46))&gt;0,nom_etape_17,"")&amp;IF(SUMPRODUCT((debut_etape_18&lt;=L46)*(fin_etape_18&gt;L46))&gt;0,nom_etape_18,"")&amp;IF(SUMPRODUCT((debut_etape_19&lt;=L46)*(fin_etape_19&gt;L46))&gt;0,nom_etape_19,"")&amp;IF(SUMPRODUCT((debut_etape_20&lt;=L46)*(fin_etape_20&gt;L46))&gt;0,nom_etape_20,"")&amp;IF(SUMPRODUCT((debut_etape_21&lt;=L46)*(fin_etape_21&gt;L46))&gt;0,nom_etape_21,"")&amp;IF(SUMPRODUCT((debut_etape_22&lt;=L46)*(fin_etape_22&gt;L46))&gt;0,nom_etape_22,"")&amp;IF(SUMPRODUCT((debut_etape_23&lt;=L46)*(fin_etape_23&gt;L46))&gt;0,nom_etape_23,"")&amp;IF(SUMPRODUCT((debut_etape_24&lt;=L46)*(fin_etape_24&gt;L46))&gt;0,nom_etape_24,"")&amp;IF(SUMPRODUCT((debut_etape_25&lt;=L46)*(fin_etape_25&gt;L46))&gt;0,nom_etape_25,"")&amp;IF(SUMPRODUCT((debut_etape_26&lt;=L46)*(fin_etape_26&gt;L46))&gt;0,nom_etape_26,"")&amp;IF(SUMPRODUCT((debut_etape_27&lt;=L46)*(fin_etape_27&gt;L46))&gt;0,nom_etape_27,"")&amp;IF(SUMPRODUCT((debut_etape_28&lt;=L46)*(fin_etape_28&gt;L46))&gt;0,nom_etape_28,"")&amp;IF(SUMPRODUCT((debut_etape_29&lt;=L46)*(fin_etape_29&gt;L46))&gt;0,nom_etape_29,"")&amp;IF(SUMPRODUCT((debut_etape_30&lt;=L46)*(fin_etape_30&gt;L46))&gt;0,nom_etape_30,"")&amp;IF(SUMPRODUCT((debut_etape_31&lt;=L46)*(fin_etape_31&gt;L46))&gt;0,nom_etape_31,"")&amp;IF(SUMPRODUCT((debut_etape_32&lt;=L46)*(fin_etape_32&gt;L46))&gt;0,nom_etape_32,"")&amp;IF(SUMPRODUCT((debut_etape_33&lt;=L46)*(fin_etape_33&gt;L46))&gt;0,nom_etape_33,"")&amp;IF(SUMPRODUCT((debut_etape_34&lt;=L46)*(fin_etape_34&gt;L46))&gt;0,nom_etape_34,"")&amp;IF(SUMPRODUCT((debut_etape_35&lt;=L46)*(fin_etape_35&gt;L46))&gt;0,nom_etape_35,"")&amp;IF(SUMPRODUCT((debut_etape_36&lt;=L46)*(fin_etape_36&gt;L46))&gt;0,nom_etape_36,"")&amp;IF(SUMPRODUCT((debut_etape_37&lt;=L46)*(fin_etape_37&gt;L46))&gt;0,nom_etape_37,"")&amp;IF(SUMPRODUCT((debut_etape_38&lt;=L46)*(fin_etape_38&gt;L46))&gt;0,nom_etape_38,"")&amp;IF(SUMPRODUCT((debut_etape_39&lt;=L46)*(fin_etape_39&gt;L46))&gt;0,nom_etape_39,"")&amp;IF(SUMPRODUCT((debut_etape_40&lt;=L46)*(fin_etape_40&gt;L46))&gt;0,nom_etape_40,"")</f>
        <v>SECHAGE S3</v>
      </c>
      <c r="M50" s="54"/>
      <c r="N50" s="54"/>
      <c r="O50" s="54"/>
      <c r="P50" s="55"/>
      <c r="Q50" s="56" t="str">
        <f>IF(SUMPRODUCT((debut_etape_1&lt;=Q46)*(fin_etape_1&gt;Q46))&gt;0,nom_etape_1,"")&amp;IF(SUMPRODUCT((debut_etape_2&lt;=Q46)*(fin_etape_2&gt;Q46))&gt;0,nom_etape_2,"")&amp;IF(SUMPRODUCT((debut_etape_3&lt;=Q46)*(fin_etape_3&gt;Q46))&gt;0,nom_etape_3,"")&amp;IF(SUMPRODUCT((debut_etape_4&lt;=Q46)*(fin_etape_4&gt;Q46))&gt;0,nom_etape_4,"")&amp;IF(SUMPRODUCT((debut_etape_5&lt;=Q46)*(fin_etape_5&gt;Q46))&gt;0,nom_etape_5,"")&amp;IF(SUMPRODUCT((debut_etape_6&lt;=Q46)*(fin_etape_6&gt;Q46))&gt;0,nom_etape_6,"")&amp;IF(SUMPRODUCT((debut_etape_7&lt;=Q46)*(fin_etape_7&gt;Q46))&gt;0,nom_etape_7,"")&amp;IF(SUMPRODUCT((debut_etape_8&lt;=Q46)*(fin_etape_8&gt;Q46))&gt;0,nom_etape_8,"")&amp;IF(SUMPRODUCT((debut_etape_9&lt;=Q46)*(fin_etape_9&gt;Q46))&gt;0,nom_etape_9,"")&amp;IF(SUMPRODUCT((debut_etape_10&lt;=Q46)*(fin_etape_10&gt;Q46))&gt;0,nom_etape_10,"")&amp;IF(SUMPRODUCT((debut_etape_11&lt;=Q46)*(fin_etape_11&gt;Q46))&gt;0,nom_etape_11,"")&amp;IF(SUMPRODUCT((debut_etape_12&lt;=Q46)*(fin_etape_12&gt;Q46))&gt;0,nom_etape_12,"")&amp;IF(SUMPRODUCT((debut_etape_13&lt;=Q46)*(fin_etape_13&gt;Q46))&gt;0,nom_etape_13,"")&amp;IF(SUMPRODUCT((debut_etape_14&lt;=Q46)*(fin_etape_14&gt;Q46))&gt;0,nom_etape_14,"")&amp;IF(SUMPRODUCT((debut_etape_15&lt;=Q46)*(fin_etape_15&gt;Q46))&gt;0,nom_etape_15,"")&amp;IF(SUMPRODUCT((debut_etape_16&lt;=Q46)*(fin_etape_16&gt;Q46))&gt;0,nom_etape_16,"")&amp;IF(SUMPRODUCT((debut_etape_17&lt;=Q46)*(fin_etape_17&gt;Q46))&gt;0,nom_etape_17,"")&amp;IF(SUMPRODUCT((debut_etape_18&lt;=Q46)*(fin_etape_18&gt;Q46))&gt;0,nom_etape_18,"")&amp;IF(SUMPRODUCT((debut_etape_19&lt;=Q46)*(fin_etape_19&gt;Q46))&gt;0,nom_etape_19,"")&amp;IF(SUMPRODUCT((debut_etape_20&lt;=Q46)*(fin_etape_20&gt;Q46))&gt;0,nom_etape_20,"")&amp;IF(SUMPRODUCT((debut_etape_21&lt;=Q46)*(fin_etape_21&gt;Q46))&gt;0,nom_etape_21,"")&amp;IF(SUMPRODUCT((debut_etape_22&lt;=Q46)*(fin_etape_22&gt;Q46))&gt;0,nom_etape_22,"")&amp;IF(SUMPRODUCT((debut_etape_23&lt;=Q46)*(fin_etape_23&gt;Q46))&gt;0,nom_etape_23,"")&amp;IF(SUMPRODUCT((debut_etape_24&lt;=Q46)*(fin_etape_24&gt;Q46))&gt;0,nom_etape_24,"")&amp;IF(SUMPRODUCT((debut_etape_25&lt;=Q46)*(fin_etape_25&gt;Q46))&gt;0,nom_etape_25,"")&amp;IF(SUMPRODUCT((debut_etape_26&lt;=Q46)*(fin_etape_26&gt;Q46))&gt;0,nom_etape_26,"")&amp;IF(SUMPRODUCT((debut_etape_27&lt;=Q46)*(fin_etape_27&gt;Q46))&gt;0,nom_etape_27,"")&amp;IF(SUMPRODUCT((debut_etape_28&lt;=Q46)*(fin_etape_28&gt;Q46))&gt;0,nom_etape_28,"")&amp;IF(SUMPRODUCT((debut_etape_29&lt;=Q46)*(fin_etape_29&gt;Q46))&gt;0,nom_etape_29,"")&amp;IF(SUMPRODUCT((debut_etape_30&lt;=Q46)*(fin_etape_30&gt;Q46))&gt;0,nom_etape_30,"")&amp;IF(SUMPRODUCT((debut_etape_31&lt;=Q46)*(fin_etape_31&gt;Q46))&gt;0,nom_etape_31,"")&amp;IF(SUMPRODUCT((debut_etape_32&lt;=Q46)*(fin_etape_32&gt;Q46))&gt;0,nom_etape_32,"")&amp;IF(SUMPRODUCT((debut_etape_33&lt;=Q46)*(fin_etape_33&gt;Q46))&gt;0,nom_etape_33,"")&amp;IF(SUMPRODUCT((debut_etape_34&lt;=Q46)*(fin_etape_34&gt;Q46))&gt;0,nom_etape_34,"")&amp;IF(SUMPRODUCT((debut_etape_35&lt;=Q46)*(fin_etape_35&gt;Q46))&gt;0,nom_etape_35,"")&amp;IF(SUMPRODUCT((debut_etape_36&lt;=Q46)*(fin_etape_36&gt;Q46))&gt;0,nom_etape_36,"")&amp;IF(SUMPRODUCT((debut_etape_37&lt;=Q46)*(fin_etape_37&gt;Q46))&gt;0,nom_etape_37,"")&amp;IF(SUMPRODUCT((debut_etape_38&lt;=Q46)*(fin_etape_38&gt;Q46))&gt;0,nom_etape_38,"")&amp;IF(SUMPRODUCT((debut_etape_39&lt;=Q46)*(fin_etape_39&gt;Q46))&gt;0,nom_etape_39,"")&amp;IF(SUMPRODUCT((debut_etape_40&lt;=Q46)*(fin_etape_40&gt;Q46))&gt;0,nom_etape_40,"")</f>
        <v>SECHAGE S4</v>
      </c>
      <c r="R50" s="57"/>
      <c r="S50" s="57"/>
      <c r="T50" s="57"/>
      <c r="U50" s="57"/>
      <c r="V50" s="53" t="str">
        <f>IF(SUMPRODUCT((debut_etape_1&lt;=V46)*(fin_etape_1&gt;V46))&gt;0,nom_etape_1,"")&amp;IF(SUMPRODUCT((debut_etape_2&lt;=V46)*(fin_etape_2&gt;V46))&gt;0,nom_etape_2,"")&amp;IF(SUMPRODUCT((debut_etape_3&lt;=V46)*(fin_etape_3&gt;V46))&gt;0,nom_etape_3,"")&amp;IF(SUMPRODUCT((debut_etape_4&lt;=V46)*(fin_etape_4&gt;V46))&gt;0,nom_etape_4,"")&amp;IF(SUMPRODUCT((debut_etape_5&lt;=V46)*(fin_etape_5&gt;V46))&gt;0,nom_etape_5,"")&amp;IF(SUMPRODUCT((debut_etape_6&lt;=V46)*(fin_etape_6&gt;V46))&gt;0,nom_etape_6,"")&amp;IF(SUMPRODUCT((debut_etape_7&lt;=V46)*(fin_etape_7&gt;V46))&gt;0,nom_etape_7,"")&amp;IF(SUMPRODUCT((debut_etape_8&lt;=V46)*(fin_etape_8&gt;V46))&gt;0,nom_etape_8,"")&amp;IF(SUMPRODUCT((debut_etape_9&lt;=V46)*(fin_etape_9&gt;V46))&gt;0,nom_etape_9,"")&amp;IF(SUMPRODUCT((debut_etape_10&lt;=V46)*(fin_etape_10&gt;V46))&gt;0,nom_etape_10,"")&amp;IF(SUMPRODUCT((debut_etape_11&lt;=V46)*(fin_etape_11&gt;V46))&gt;0,nom_etape_11,"")&amp;IF(SUMPRODUCT((debut_etape_12&lt;=V46)*(fin_etape_12&gt;V46))&gt;0,nom_etape_12,"")&amp;IF(SUMPRODUCT((debut_etape_13&lt;=V46)*(fin_etape_13&gt;V46))&gt;0,nom_etape_13,"")&amp;IF(SUMPRODUCT((debut_etape_14&lt;=V46)*(fin_etape_14&gt;V46))&gt;0,nom_etape_14,"")&amp;IF(SUMPRODUCT((debut_etape_15&lt;=V46)*(fin_etape_15&gt;V46))&gt;0,nom_etape_15,"")&amp;IF(SUMPRODUCT((debut_etape_16&lt;=V46)*(fin_etape_16&gt;V46))&gt;0,nom_etape_16,"")&amp;IF(SUMPRODUCT((debut_etape_17&lt;=V46)*(fin_etape_17&gt;V46))&gt;0,nom_etape_17,"")&amp;IF(SUMPRODUCT((debut_etape_18&lt;=V46)*(fin_etape_18&gt;V46))&gt;0,nom_etape_18,"")&amp;IF(SUMPRODUCT((debut_etape_19&lt;=V46)*(fin_etape_19&gt;V46))&gt;0,nom_etape_19,"")&amp;IF(SUMPRODUCT((debut_etape_20&lt;=V46)*(fin_etape_20&gt;V46))&gt;0,nom_etape_20,"")&amp;IF(SUMPRODUCT((debut_etape_21&lt;=V46)*(fin_etape_21&gt;V46))&gt;0,nom_etape_21,"")&amp;IF(SUMPRODUCT((debut_etape_22&lt;=V46)*(fin_etape_22&gt;V46))&gt;0,nom_etape_22,"")&amp;IF(SUMPRODUCT((debut_etape_23&lt;=V46)*(fin_etape_23&gt;V46))&gt;0,nom_etape_23,"")&amp;IF(SUMPRODUCT((debut_etape_24&lt;=V46)*(fin_etape_24&gt;V46))&gt;0,nom_etape_24,"")&amp;IF(SUMPRODUCT((debut_etape_25&lt;=V46)*(fin_etape_25&gt;V46))&gt;0,nom_etape_25,"")&amp;IF(SUMPRODUCT((debut_etape_26&lt;=V46)*(fin_etape_26&gt;V46))&gt;0,nom_etape_26,"")&amp;IF(SUMPRODUCT((debut_etape_27&lt;=V46)*(fin_etape_27&gt;V46))&gt;0,nom_etape_27,"")&amp;IF(SUMPRODUCT((debut_etape_28&lt;=V46)*(fin_etape_28&gt;V46))&gt;0,nom_etape_28,"")&amp;IF(SUMPRODUCT((debut_etape_29&lt;=V46)*(fin_etape_29&gt;V46))&gt;0,nom_etape_29,"")&amp;IF(SUMPRODUCT((debut_etape_30&lt;=V46)*(fin_etape_30&gt;V46))&gt;0,nom_etape_30,"")&amp;IF(SUMPRODUCT((debut_etape_31&lt;=V46)*(fin_etape_31&gt;V46))&gt;0,nom_etape_31,"")&amp;IF(SUMPRODUCT((debut_etape_32&lt;=V46)*(fin_etape_32&gt;V46))&gt;0,nom_etape_32,"")&amp;IF(SUMPRODUCT((debut_etape_33&lt;=V46)*(fin_etape_33&gt;V46))&gt;0,nom_etape_33,"")&amp;IF(SUMPRODUCT((debut_etape_34&lt;=V46)*(fin_etape_34&gt;V46))&gt;0,nom_etape_34,"")&amp;IF(SUMPRODUCT((debut_etape_35&lt;=V46)*(fin_etape_35&gt;V46))&gt;0,nom_etape_35,"")&amp;IF(SUMPRODUCT((debut_etape_36&lt;=V46)*(fin_etape_36&gt;V46))&gt;0,nom_etape_36,"")&amp;IF(SUMPRODUCT((debut_etape_37&lt;=V46)*(fin_etape_37&gt;V46))&gt;0,nom_etape_37,"")&amp;IF(SUMPRODUCT((debut_etape_38&lt;=V46)*(fin_etape_38&gt;V46))&gt;0,nom_etape_38,"")&amp;IF(SUMPRODUCT((debut_etape_39&lt;=V46)*(fin_etape_39&gt;V46))&gt;0,nom_etape_39,"")&amp;IF(SUMPRODUCT((debut_etape_40&lt;=V46)*(fin_etape_40&gt;V46))&gt;0,nom_etape_40,"")</f>
        <v>ELEVATION RDC S1</v>
      </c>
      <c r="W50" s="54"/>
      <c r="X50" s="54"/>
      <c r="Y50" s="54"/>
      <c r="Z50" s="55"/>
      <c r="AA50" s="56" t="str">
        <f>IF(SUMPRODUCT((debut_etape_1&lt;=AA46)*(fin_etape_1&gt;AA46))&gt;0,nom_etape_1,"")&amp;IF(SUMPRODUCT((debut_etape_2&lt;=AA46)*(fin_etape_2&gt;AA46))&gt;0,nom_etape_2,"")&amp;IF(SUMPRODUCT((debut_etape_3&lt;=AA46)*(fin_etape_3&gt;AA46))&gt;0,nom_etape_3,"")&amp;IF(SUMPRODUCT((debut_etape_4&lt;=AA46)*(fin_etape_4&gt;AA46))&gt;0,nom_etape_4,"")&amp;IF(SUMPRODUCT((debut_etape_5&lt;=AA46)*(fin_etape_5&gt;AA46))&gt;0,nom_etape_5,"")&amp;IF(SUMPRODUCT((debut_etape_6&lt;=AA46)*(fin_etape_6&gt;AA46))&gt;0,nom_etape_6,"")&amp;IF(SUMPRODUCT((debut_etape_7&lt;=AA46)*(fin_etape_7&gt;AA46))&gt;0,nom_etape_7,"")&amp;IF(SUMPRODUCT((debut_etape_8&lt;=AA46)*(fin_etape_8&gt;AA46))&gt;0,nom_etape_8,"")&amp;IF(SUMPRODUCT((debut_etape_9&lt;=AA46)*(fin_etape_9&gt;AA46))&gt;0,nom_etape_9,"")&amp;IF(SUMPRODUCT((debut_etape_10&lt;=AA46)*(fin_etape_10&gt;AA46))&gt;0,nom_etape_10,"")&amp;IF(SUMPRODUCT((debut_etape_11&lt;=AA46)*(fin_etape_11&gt;AA46))&gt;0,nom_etape_11,"")&amp;IF(SUMPRODUCT((debut_etape_12&lt;=AA46)*(fin_etape_12&gt;AA46))&gt;0,nom_etape_12,"")&amp;IF(SUMPRODUCT((debut_etape_13&lt;=AA46)*(fin_etape_13&gt;AA46))&gt;0,nom_etape_13,"")&amp;IF(SUMPRODUCT((debut_etape_14&lt;=AA46)*(fin_etape_14&gt;AA46))&gt;0,nom_etape_14,"")&amp;IF(SUMPRODUCT((debut_etape_15&lt;=AA46)*(fin_etape_15&gt;AA46))&gt;0,nom_etape_15,"")&amp;IF(SUMPRODUCT((debut_etape_16&lt;=AA46)*(fin_etape_16&gt;AA46))&gt;0,nom_etape_16,"")&amp;IF(SUMPRODUCT((debut_etape_17&lt;=AA46)*(fin_etape_17&gt;AA46))&gt;0,nom_etape_17,"")&amp;IF(SUMPRODUCT((debut_etape_18&lt;=AA46)*(fin_etape_18&gt;AA46))&gt;0,nom_etape_18,"")&amp;IF(SUMPRODUCT((debut_etape_19&lt;=AA46)*(fin_etape_19&gt;AA46))&gt;0,nom_etape_19,"")&amp;IF(SUMPRODUCT((debut_etape_20&lt;=AA46)*(fin_etape_20&gt;AA46))&gt;0,nom_etape_20,"")&amp;IF(SUMPRODUCT((debut_etape_21&lt;=AA46)*(fin_etape_21&gt;AA46))&gt;0,nom_etape_21,"")&amp;IF(SUMPRODUCT((debut_etape_22&lt;=AA46)*(fin_etape_22&gt;AA46))&gt;0,nom_etape_22,"")&amp;IF(SUMPRODUCT((debut_etape_23&lt;=AA46)*(fin_etape_23&gt;AA46))&gt;0,nom_etape_23,"")&amp;IF(SUMPRODUCT((debut_etape_24&lt;=AA46)*(fin_etape_24&gt;AA46))&gt;0,nom_etape_24,"")&amp;IF(SUMPRODUCT((debut_etape_25&lt;=AA46)*(fin_etape_25&gt;AA46))&gt;0,nom_etape_25,"")&amp;IF(SUMPRODUCT((debut_etape_26&lt;=AA46)*(fin_etape_26&gt;AA46))&gt;0,nom_etape_26,"")&amp;IF(SUMPRODUCT((debut_etape_27&lt;=AA46)*(fin_etape_27&gt;AA46))&gt;0,nom_etape_27,"")&amp;IF(SUMPRODUCT((debut_etape_28&lt;=AA46)*(fin_etape_28&gt;AA46))&gt;0,nom_etape_28,"")&amp;IF(SUMPRODUCT((debut_etape_29&lt;=AA46)*(fin_etape_29&gt;AA46))&gt;0,nom_etape_29,"")&amp;IF(SUMPRODUCT((debut_etape_30&lt;=AA46)*(fin_etape_30&gt;AA46))&gt;0,nom_etape_30,"")&amp;IF(SUMPRODUCT((debut_etape_31&lt;=AA46)*(fin_etape_31&gt;AA46))&gt;0,nom_etape_31,"")&amp;IF(SUMPRODUCT((debut_etape_32&lt;=AA46)*(fin_etape_32&gt;AA46))&gt;0,nom_etape_32,"")&amp;IF(SUMPRODUCT((debut_etape_33&lt;=AA46)*(fin_etape_33&gt;AA46))&gt;0,nom_etape_33,"")&amp;IF(SUMPRODUCT((debut_etape_34&lt;=AA46)*(fin_etape_34&gt;AA46))&gt;0,nom_etape_34,"")&amp;IF(SUMPRODUCT((debut_etape_35&lt;=AA46)*(fin_etape_35&gt;AA46))&gt;0,nom_etape_35,"")&amp;IF(SUMPRODUCT((debut_etape_36&lt;=AA46)*(fin_etape_36&gt;AA46))&gt;0,nom_etape_36,"")&amp;IF(SUMPRODUCT((debut_etape_37&lt;=AA46)*(fin_etape_37&gt;AA46))&gt;0,nom_etape_37,"")&amp;IF(SUMPRODUCT((debut_etape_38&lt;=AA46)*(fin_etape_38&gt;AA46))&gt;0,nom_etape_38,"")&amp;IF(SUMPRODUCT((debut_etape_39&lt;=AA46)*(fin_etape_39&gt;AA46))&gt;0,nom_etape_39,"")&amp;IF(SUMPRODUCT((debut_etape_40&lt;=AA46)*(fin_etape_40&gt;AA46))&gt;0,nom_etape_40,"")</f>
        <v>ELEVATION RDC S2</v>
      </c>
      <c r="AB50" s="57"/>
      <c r="AC50" s="57"/>
      <c r="AD50" s="57"/>
      <c r="AE50" s="59"/>
      <c r="AF50" s="58" t="str">
        <f>IF(SUMPRODUCT((debut_etape_1&lt;=AF46)*(fin_etape_1&gt;AF46))&gt;0,nom_etape_1,"")&amp;IF(SUMPRODUCT((debut_etape_2&lt;=AF46)*(fin_etape_2&gt;AF46))&gt;0,nom_etape_2,"")&amp;IF(SUMPRODUCT((debut_etape_3&lt;=AF46)*(fin_etape_3&gt;AF46))&gt;0,nom_etape_3,"")&amp;IF(SUMPRODUCT((debut_etape_4&lt;=AF46)*(fin_etape_4&gt;AF46))&gt;0,nom_etape_4,"")&amp;IF(SUMPRODUCT((debut_etape_5&lt;=AF46)*(fin_etape_5&gt;AF46))&gt;0,nom_etape_5,"")&amp;IF(SUMPRODUCT((debut_etape_6&lt;=AF46)*(fin_etape_6&gt;AF46))&gt;0,nom_etape_6,"")&amp;IF(SUMPRODUCT((debut_etape_7&lt;=AF46)*(fin_etape_7&gt;AF46))&gt;0,nom_etape_7,"")&amp;IF(SUMPRODUCT((debut_etape_8&lt;=AF46)*(fin_etape_8&gt;AF46))&gt;0,nom_etape_8,"")&amp;IF(SUMPRODUCT((debut_etape_9&lt;=AF46)*(fin_etape_9&gt;AF46))&gt;0,nom_etape_9,"")&amp;IF(SUMPRODUCT((debut_etape_10&lt;=AF46)*(fin_etape_10&gt;AF46))&gt;0,nom_etape_10,"")&amp;IF(SUMPRODUCT((debut_etape_11&lt;=AF46)*(fin_etape_11&gt;AF46))&gt;0,nom_etape_11,"")&amp;IF(SUMPRODUCT((debut_etape_12&lt;=AF46)*(fin_etape_12&gt;AF46))&gt;0,nom_etape_12,"")&amp;IF(SUMPRODUCT((debut_etape_13&lt;=AF46)*(fin_etape_13&gt;AF46))&gt;0,nom_etape_13,"")&amp;IF(SUMPRODUCT((debut_etape_14&lt;=AF46)*(fin_etape_14&gt;AF46))&gt;0,nom_etape_14,"")&amp;IF(SUMPRODUCT((debut_etape_15&lt;=AF46)*(fin_etape_15&gt;AF46))&gt;0,nom_etape_15,"")&amp;IF(SUMPRODUCT((debut_etape_16&lt;=AF46)*(fin_etape_16&gt;AF46))&gt;0,nom_etape_16,"")&amp;IF(SUMPRODUCT((debut_etape_17&lt;=AF46)*(fin_etape_17&gt;AF46))&gt;0,nom_etape_17,"")&amp;IF(SUMPRODUCT((debut_etape_18&lt;=AF46)*(fin_etape_18&gt;AF46))&gt;0,nom_etape_18,"")&amp;IF(SUMPRODUCT((debut_etape_19&lt;=AF46)*(fin_etape_19&gt;AF46))&gt;0,nom_etape_19,"")&amp;IF(SUMPRODUCT((debut_etape_20&lt;=AF46)*(fin_etape_20&gt;AF46))&gt;0,nom_etape_20,"")&amp;IF(SUMPRODUCT((debut_etape_21&lt;=AF46)*(fin_etape_21&gt;AF46))&gt;0,nom_etape_21,"")&amp;IF(SUMPRODUCT((debut_etape_22&lt;=AF46)*(fin_etape_22&gt;AF46))&gt;0,nom_etape_22,"")&amp;IF(SUMPRODUCT((debut_etape_23&lt;=AF46)*(fin_etape_23&gt;AF46))&gt;0,nom_etape_23,"")&amp;IF(SUMPRODUCT((debut_etape_24&lt;=AF46)*(fin_etape_24&gt;AF46))&gt;0,nom_etape_24,"")&amp;IF(SUMPRODUCT((debut_etape_25&lt;=AF46)*(fin_etape_25&gt;AF46))&gt;0,nom_etape_25,"")&amp;IF(SUMPRODUCT((debut_etape_26&lt;=AF46)*(fin_etape_26&gt;AF46))&gt;0,nom_etape_26,"")&amp;IF(SUMPRODUCT((debut_etape_27&lt;=AF46)*(fin_etape_27&gt;AF46))&gt;0,nom_etape_27,"")&amp;IF(SUMPRODUCT((debut_etape_28&lt;=AF46)*(fin_etape_28&gt;AF46))&gt;0,nom_etape_28,"")&amp;IF(SUMPRODUCT((debut_etape_29&lt;=AF46)*(fin_etape_29&gt;AF46))&gt;0,nom_etape_29,"")&amp;IF(SUMPRODUCT((debut_etape_30&lt;=AF46)*(fin_etape_30&gt;AF46))&gt;0,nom_etape_30,"")&amp;IF(SUMPRODUCT((debut_etape_31&lt;=AF46)*(fin_etape_31&gt;AF46))&gt;0,nom_etape_31,"")&amp;IF(SUMPRODUCT((debut_etape_32&lt;=AF46)*(fin_etape_32&gt;AF46))&gt;0,nom_etape_32,"")&amp;IF(SUMPRODUCT((debut_etape_33&lt;=AF46)*(fin_etape_33&gt;AF46))&gt;0,nom_etape_33,"")&amp;IF(SUMPRODUCT((debut_etape_34&lt;=AF46)*(fin_etape_34&gt;AF46))&gt;0,nom_etape_34,"")&amp;IF(SUMPRODUCT((debut_etape_35&lt;=AF46)*(fin_etape_35&gt;AF46))&gt;0,nom_etape_35,"")&amp;IF(SUMPRODUCT((debut_etape_36&lt;=AF46)*(fin_etape_36&gt;AF46))&gt;0,nom_etape_36,"")&amp;IF(SUMPRODUCT((debut_etape_37&lt;=AF46)*(fin_etape_37&gt;AF46))&gt;0,nom_etape_37,"")&amp;IF(SUMPRODUCT((debut_etape_38&lt;=AF46)*(fin_etape_38&gt;AF46))&gt;0,nom_etape_38,"")&amp;IF(SUMPRODUCT((debut_etape_39&lt;=AF46)*(fin_etape_39&gt;AF46))&gt;0,nom_etape_39,"")&amp;IF(SUMPRODUCT((debut_etape_40&lt;=AF46)*(fin_etape_40&gt;AF46))&gt;0,nom_etape_40,"")</f>
        <v>DIVERS</v>
      </c>
      <c r="AG50" s="54"/>
      <c r="AH50" s="54"/>
      <c r="AI50" s="54"/>
      <c r="AJ50" s="55"/>
      <c r="AK50" s="56" t="str">
        <f>IF(SUMPRODUCT((debut_etape_1&lt;=AK46)*(fin_etape_1&gt;AK46))&gt;0,nom_etape_1,"")&amp;IF(SUMPRODUCT((debut_etape_2&lt;=AK46)*(fin_etape_2&gt;AK46))&gt;0,nom_etape_2,"")&amp;IF(SUMPRODUCT((debut_etape_3&lt;=AK46)*(fin_etape_3&gt;AK46))&gt;0,nom_etape_3,"")&amp;IF(SUMPRODUCT((debut_etape_4&lt;=AK46)*(fin_etape_4&gt;AK46))&gt;0,nom_etape_4,"")&amp;IF(SUMPRODUCT((debut_etape_5&lt;=AK46)*(fin_etape_5&gt;AK46))&gt;0,nom_etape_5,"")&amp;IF(SUMPRODUCT((debut_etape_6&lt;=AK46)*(fin_etape_6&gt;AK46))&gt;0,nom_etape_6,"")&amp;IF(SUMPRODUCT((debut_etape_7&lt;=AK46)*(fin_etape_7&gt;AK46))&gt;0,nom_etape_7,"")&amp;IF(SUMPRODUCT((debut_etape_8&lt;=AK46)*(fin_etape_8&gt;AK46))&gt;0,nom_etape_8,"")&amp;IF(SUMPRODUCT((debut_etape_9&lt;=AK46)*(fin_etape_9&gt;AK46))&gt;0,nom_etape_9,"")&amp;IF(SUMPRODUCT((debut_etape_10&lt;=AK46)*(fin_etape_10&gt;AK46))&gt;0,nom_etape_10,"")&amp;IF(SUMPRODUCT((debut_etape_11&lt;=AK46)*(fin_etape_11&gt;AK46))&gt;0,nom_etape_11,"")&amp;IF(SUMPRODUCT((debut_etape_12&lt;=AK46)*(fin_etape_12&gt;AK46))&gt;0,nom_etape_12,"")&amp;IF(SUMPRODUCT((debut_etape_13&lt;=AK46)*(fin_etape_13&gt;AK46))&gt;0,nom_etape_13,"")&amp;IF(SUMPRODUCT((debut_etape_14&lt;=AK46)*(fin_etape_14&gt;AK46))&gt;0,nom_etape_14,"")&amp;IF(SUMPRODUCT((debut_etape_15&lt;=AK46)*(fin_etape_15&gt;AK46))&gt;0,nom_etape_15,"")&amp;IF(SUMPRODUCT((debut_etape_16&lt;=AK46)*(fin_etape_16&gt;AK46))&gt;0,nom_etape_16,"")&amp;IF(SUMPRODUCT((debut_etape_17&lt;=AK46)*(fin_etape_17&gt;AK46))&gt;0,nom_etape_17,"")&amp;IF(SUMPRODUCT((debut_etape_18&lt;=AK46)*(fin_etape_18&gt;AK46))&gt;0,nom_etape_18,"")&amp;IF(SUMPRODUCT((debut_etape_19&lt;=AK46)*(fin_etape_19&gt;AK46))&gt;0,nom_etape_19,"")&amp;IF(SUMPRODUCT((debut_etape_20&lt;=AK46)*(fin_etape_20&gt;AK46))&gt;0,nom_etape_20,"")&amp;IF(SUMPRODUCT((debut_etape_21&lt;=AK46)*(fin_etape_21&gt;AK46))&gt;0,nom_etape_21,"")&amp;IF(SUMPRODUCT((debut_etape_22&lt;=AK46)*(fin_etape_22&gt;AK46))&gt;0,nom_etape_22,"")&amp;IF(SUMPRODUCT((debut_etape_23&lt;=AK46)*(fin_etape_23&gt;AK46))&gt;0,nom_etape_23,"")&amp;IF(SUMPRODUCT((debut_etape_24&lt;=AK46)*(fin_etape_24&gt;AK46))&gt;0,nom_etape_24,"")&amp;IF(SUMPRODUCT((debut_etape_25&lt;=AK46)*(fin_etape_25&gt;AK46))&gt;0,nom_etape_25,"")&amp;IF(SUMPRODUCT((debut_etape_26&lt;=AK46)*(fin_etape_26&gt;AK46))&gt;0,nom_etape_26,"")&amp;IF(SUMPRODUCT((debut_etape_27&lt;=AK46)*(fin_etape_27&gt;AK46))&gt;0,nom_etape_27,"")&amp;IF(SUMPRODUCT((debut_etape_28&lt;=AK46)*(fin_etape_28&gt;AK46))&gt;0,nom_etape_28,"")&amp;IF(SUMPRODUCT((debut_etape_29&lt;=AK46)*(fin_etape_29&gt;AK46))&gt;0,nom_etape_29,"")&amp;IF(SUMPRODUCT((debut_etape_30&lt;=AK46)*(fin_etape_30&gt;AK46))&gt;0,nom_etape_30,"")&amp;IF(SUMPRODUCT((debut_etape_31&lt;=AK46)*(fin_etape_31&gt;AK46))&gt;0,nom_etape_31,"")&amp;IF(SUMPRODUCT((debut_etape_32&lt;=AK46)*(fin_etape_32&gt;AK46))&gt;0,nom_etape_32,"")&amp;IF(SUMPRODUCT((debut_etape_33&lt;=AK46)*(fin_etape_33&gt;AK46))&gt;0,nom_etape_33,"")&amp;IF(SUMPRODUCT((debut_etape_34&lt;=AK46)*(fin_etape_34&gt;AK46))&gt;0,nom_etape_34,"")&amp;IF(SUMPRODUCT((debut_etape_35&lt;=AK46)*(fin_etape_35&gt;AK46))&gt;0,nom_etape_35,"")&amp;IF(SUMPRODUCT((debut_etape_36&lt;=AK46)*(fin_etape_36&gt;AK46))&gt;0,nom_etape_36,"")&amp;IF(SUMPRODUCT((debut_etape_37&lt;=AK46)*(fin_etape_37&gt;AK46))&gt;0,nom_etape_37,"")&amp;IF(SUMPRODUCT((debut_etape_38&lt;=AK46)*(fin_etape_38&gt;AK46))&gt;0,nom_etape_38,"")&amp;IF(SUMPRODUCT((debut_etape_39&lt;=AK46)*(fin_etape_39&gt;AK46))&gt;0,nom_etape_39,"")&amp;IF(SUMPRODUCT((debut_etape_40&lt;=AK46)*(fin_etape_40&gt;AK46))&gt;0,nom_etape_40,"")</f>
        <v>CHARPENTE</v>
      </c>
      <c r="AL50" s="57"/>
      <c r="AM50" s="57"/>
      <c r="AN50" s="57"/>
      <c r="AO50" s="59"/>
      <c r="AR50" s="35" t="s">
        <v>22</v>
      </c>
      <c r="AS50" s="36"/>
      <c r="AT50" s="36"/>
      <c r="AU50" s="37"/>
      <c r="AV50" s="38">
        <f>fin_etape_38+1</f>
        <v>43199</v>
      </c>
      <c r="AW50" s="39"/>
      <c r="AX50" s="38">
        <f t="shared" si="0"/>
        <v>43205</v>
      </c>
      <c r="AY50" s="39"/>
      <c r="AZ50" s="40">
        <v>7</v>
      </c>
      <c r="BA50" s="41"/>
      <c r="BB50" s="1"/>
      <c r="BC50" s="1"/>
      <c r="BD50" s="1"/>
      <c r="BE50" s="1"/>
    </row>
    <row r="51" spans="2:57" ht="15" customHeight="1">
      <c r="AR51" s="35" t="s">
        <v>52</v>
      </c>
      <c r="AS51" s="36"/>
      <c r="AT51" s="36"/>
      <c r="AU51" s="37"/>
      <c r="AV51" s="38">
        <f>fin_etape_39+1</f>
        <v>43206</v>
      </c>
      <c r="AW51" s="39"/>
      <c r="AX51" s="38">
        <f t="shared" si="0"/>
        <v>43212</v>
      </c>
      <c r="AY51" s="39"/>
      <c r="AZ51" s="40">
        <v>7</v>
      </c>
      <c r="BA51" s="41"/>
      <c r="BB51" s="1"/>
      <c r="BC51" s="1"/>
      <c r="BD51" s="1"/>
      <c r="BE51" s="1"/>
    </row>
    <row r="52" spans="2:57">
      <c r="B52" s="2">
        <f>AO46+3</f>
        <v>43045</v>
      </c>
      <c r="C52" s="2">
        <f>B52+1</f>
        <v>43046</v>
      </c>
      <c r="D52" s="2">
        <f>C52+1</f>
        <v>43047</v>
      </c>
      <c r="E52" s="2">
        <f>D52+1</f>
        <v>43048</v>
      </c>
      <c r="F52" s="2">
        <f>E52+1</f>
        <v>43049</v>
      </c>
      <c r="G52" s="2">
        <f>F52+3</f>
        <v>43052</v>
      </c>
      <c r="H52" s="2">
        <f>G52+1</f>
        <v>43053</v>
      </c>
      <c r="I52" s="2">
        <f>H52+1</f>
        <v>43054</v>
      </c>
      <c r="J52" s="2">
        <f>I52+1</f>
        <v>43055</v>
      </c>
      <c r="K52" s="2">
        <f>J52+1</f>
        <v>43056</v>
      </c>
      <c r="L52" s="2">
        <f>K52+3</f>
        <v>43059</v>
      </c>
      <c r="M52" s="2">
        <f>L52+1</f>
        <v>43060</v>
      </c>
      <c r="N52" s="2">
        <f>M52+1</f>
        <v>43061</v>
      </c>
      <c r="O52" s="2">
        <f>N52+1</f>
        <v>43062</v>
      </c>
      <c r="P52" s="2">
        <f>O52+1</f>
        <v>43063</v>
      </c>
      <c r="Q52" s="2">
        <f>P52+3</f>
        <v>43066</v>
      </c>
      <c r="R52" s="2">
        <f>Q52+1</f>
        <v>43067</v>
      </c>
      <c r="S52" s="2">
        <f>R52+1</f>
        <v>43068</v>
      </c>
      <c r="T52" s="2">
        <f>S52+1</f>
        <v>43069</v>
      </c>
      <c r="U52" s="2">
        <f>T52+1</f>
        <v>43070</v>
      </c>
      <c r="V52" s="2">
        <f>U52+3</f>
        <v>43073</v>
      </c>
      <c r="W52" s="2">
        <f>V52+1</f>
        <v>43074</v>
      </c>
      <c r="X52" s="2">
        <f>W52+1</f>
        <v>43075</v>
      </c>
      <c r="Y52" s="2">
        <f>X52+1</f>
        <v>43076</v>
      </c>
      <c r="Z52" s="2">
        <f>Y52+1</f>
        <v>43077</v>
      </c>
      <c r="AA52" s="2">
        <f>Z52+3</f>
        <v>43080</v>
      </c>
      <c r="AB52" s="2">
        <f>AA52+1</f>
        <v>43081</v>
      </c>
      <c r="AC52" s="2">
        <f>AB52+1</f>
        <v>43082</v>
      </c>
      <c r="AD52" s="2">
        <f>AC52+1</f>
        <v>43083</v>
      </c>
      <c r="AE52" s="2">
        <f>AD52+1</f>
        <v>43084</v>
      </c>
      <c r="AF52" s="2">
        <f>AE52+3</f>
        <v>43087</v>
      </c>
      <c r="AG52" s="2">
        <f>AF52+1</f>
        <v>43088</v>
      </c>
      <c r="AH52" s="2">
        <f>AG52+1</f>
        <v>43089</v>
      </c>
      <c r="AI52" s="2">
        <f>AH52+1</f>
        <v>43090</v>
      </c>
      <c r="AJ52" s="2">
        <f>AI52+1</f>
        <v>43091</v>
      </c>
      <c r="AK52" s="2">
        <f>AJ52+3</f>
        <v>43094</v>
      </c>
      <c r="AL52" s="2">
        <f>AK52+1</f>
        <v>43095</v>
      </c>
      <c r="AM52" s="2">
        <f>AL52+1</f>
        <v>43096</v>
      </c>
      <c r="AN52" s="2">
        <f>AM52+1</f>
        <v>43097</v>
      </c>
      <c r="AO52" s="2">
        <f>AN52+1</f>
        <v>43098</v>
      </c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2:57" ht="15.75">
      <c r="B53" s="60" t="str">
        <f>CHOOSE(MONTH(B52),"JANVIER","FÉVRIER","MARS","AVRIL","MAI","JUIN","JUILLET","AOUT","SEPTEMBRE","OCTOBRE","NOVEMBRE","DÉCEMBRE")</f>
        <v>NOVEMBRE</v>
      </c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1"/>
      <c r="V53" s="60" t="str">
        <f>CHOOSE(MONTH(V52),"JANVIER","FÉVRIER","MARS","AVRIL","MAI","JUIN","JUILLET","AOUT","SEPTEMBRE","OCTOBRE","NOVEMBRE","DÉCEMBRE")</f>
        <v>DÉCEMBRE</v>
      </c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2:57">
      <c r="B54" s="45" t="str">
        <f>"Semaine "&amp;WEEKNUM(B52)</f>
        <v>Semaine 45</v>
      </c>
      <c r="C54" s="46"/>
      <c r="D54" s="46"/>
      <c r="E54" s="46"/>
      <c r="F54" s="47"/>
      <c r="G54" s="42" t="str">
        <f>"Semaine "&amp;WEEKNUM(G52)</f>
        <v>Semaine 46</v>
      </c>
      <c r="H54" s="43"/>
      <c r="I54" s="43"/>
      <c r="J54" s="43"/>
      <c r="K54" s="44"/>
      <c r="L54" s="45" t="str">
        <f>"Semaine "&amp;WEEKNUM(L52)</f>
        <v>Semaine 47</v>
      </c>
      <c r="M54" s="46"/>
      <c r="N54" s="46"/>
      <c r="O54" s="46"/>
      <c r="P54" s="47"/>
      <c r="Q54" s="42" t="str">
        <f>"Semaine "&amp;WEEKNUM(Q52)</f>
        <v>Semaine 48</v>
      </c>
      <c r="R54" s="43"/>
      <c r="S54" s="43"/>
      <c r="T54" s="43"/>
      <c r="U54" s="49"/>
      <c r="V54" s="48" t="str">
        <f>"Semaine "&amp;WEEKNUM(V52)</f>
        <v>Semaine 49</v>
      </c>
      <c r="W54" s="46"/>
      <c r="X54" s="46"/>
      <c r="Y54" s="46"/>
      <c r="Z54" s="47"/>
      <c r="AA54" s="42" t="str">
        <f>"Semaine "&amp;WEEKNUM(AA52)</f>
        <v>Semaine 50</v>
      </c>
      <c r="AB54" s="43"/>
      <c r="AC54" s="43"/>
      <c r="AD54" s="43"/>
      <c r="AE54" s="44"/>
      <c r="AF54" s="45" t="str">
        <f>"Semaine "&amp;WEEKNUM(AF52)</f>
        <v>Semaine 51</v>
      </c>
      <c r="AG54" s="46"/>
      <c r="AH54" s="46"/>
      <c r="AI54" s="46"/>
      <c r="AJ54" s="47"/>
      <c r="AK54" s="42" t="str">
        <f>"Semaine "&amp;WEEKNUM(AK52)</f>
        <v>Semaine 52</v>
      </c>
      <c r="AL54" s="43"/>
      <c r="AM54" s="43"/>
      <c r="AN54" s="43"/>
      <c r="AO54" s="44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2:57">
      <c r="B55" s="3" t="str">
        <f t="shared" ref="B55:AO55" si="45">CHOOSE(WEEKDAY(B52-1,1),"L","M","M","J","V","S","D")</f>
        <v>L</v>
      </c>
      <c r="C55" s="3" t="str">
        <f t="shared" si="45"/>
        <v>M</v>
      </c>
      <c r="D55" s="3" t="str">
        <f t="shared" si="45"/>
        <v>M</v>
      </c>
      <c r="E55" s="3" t="str">
        <f t="shared" si="45"/>
        <v>J</v>
      </c>
      <c r="F55" s="3" t="str">
        <f t="shared" si="45"/>
        <v>V</v>
      </c>
      <c r="G55" s="8" t="str">
        <f t="shared" si="45"/>
        <v>L</v>
      </c>
      <c r="H55" s="8" t="str">
        <f t="shared" si="45"/>
        <v>M</v>
      </c>
      <c r="I55" s="8" t="str">
        <f t="shared" si="45"/>
        <v>M</v>
      </c>
      <c r="J55" s="8" t="str">
        <f t="shared" si="45"/>
        <v>J</v>
      </c>
      <c r="K55" s="8" t="str">
        <f t="shared" si="45"/>
        <v>V</v>
      </c>
      <c r="L55" s="3" t="str">
        <f t="shared" si="45"/>
        <v>L</v>
      </c>
      <c r="M55" s="3" t="str">
        <f t="shared" si="45"/>
        <v>M</v>
      </c>
      <c r="N55" s="3" t="str">
        <f t="shared" si="45"/>
        <v>M</v>
      </c>
      <c r="O55" s="3" t="str">
        <f t="shared" si="45"/>
        <v>J</v>
      </c>
      <c r="P55" s="3" t="str">
        <f t="shared" si="45"/>
        <v>V</v>
      </c>
      <c r="Q55" s="8" t="str">
        <f t="shared" si="45"/>
        <v>L</v>
      </c>
      <c r="R55" s="8" t="str">
        <f t="shared" si="45"/>
        <v>M</v>
      </c>
      <c r="S55" s="8" t="str">
        <f t="shared" si="45"/>
        <v>M</v>
      </c>
      <c r="T55" s="8" t="str">
        <f t="shared" si="45"/>
        <v>J</v>
      </c>
      <c r="U55" s="11" t="str">
        <f t="shared" si="45"/>
        <v>V</v>
      </c>
      <c r="V55" s="4" t="str">
        <f t="shared" si="45"/>
        <v>L</v>
      </c>
      <c r="W55" s="3" t="str">
        <f t="shared" si="45"/>
        <v>M</v>
      </c>
      <c r="X55" s="3" t="str">
        <f t="shared" si="45"/>
        <v>M</v>
      </c>
      <c r="Y55" s="3" t="str">
        <f t="shared" si="45"/>
        <v>J</v>
      </c>
      <c r="Z55" s="3" t="str">
        <f t="shared" si="45"/>
        <v>V</v>
      </c>
      <c r="AA55" s="8" t="str">
        <f t="shared" si="45"/>
        <v>L</v>
      </c>
      <c r="AB55" s="8" t="str">
        <f t="shared" si="45"/>
        <v>M</v>
      </c>
      <c r="AC55" s="8" t="str">
        <f t="shared" si="45"/>
        <v>M</v>
      </c>
      <c r="AD55" s="8" t="str">
        <f t="shared" si="45"/>
        <v>J</v>
      </c>
      <c r="AE55" s="8" t="str">
        <f t="shared" si="45"/>
        <v>V</v>
      </c>
      <c r="AF55" s="3" t="str">
        <f t="shared" si="45"/>
        <v>L</v>
      </c>
      <c r="AG55" s="3" t="str">
        <f t="shared" si="45"/>
        <v>M</v>
      </c>
      <c r="AH55" s="3" t="str">
        <f t="shared" si="45"/>
        <v>M</v>
      </c>
      <c r="AI55" s="3" t="str">
        <f t="shared" si="45"/>
        <v>J</v>
      </c>
      <c r="AJ55" s="3" t="str">
        <f t="shared" si="45"/>
        <v>V</v>
      </c>
      <c r="AK55" s="8" t="str">
        <f t="shared" si="45"/>
        <v>L</v>
      </c>
      <c r="AL55" s="8" t="str">
        <f t="shared" si="45"/>
        <v>M</v>
      </c>
      <c r="AM55" s="8" t="str">
        <f t="shared" si="45"/>
        <v>M</v>
      </c>
      <c r="AN55" s="8" t="str">
        <f t="shared" si="45"/>
        <v>J</v>
      </c>
      <c r="AO55" s="8" t="str">
        <f t="shared" si="45"/>
        <v>V</v>
      </c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2:57">
      <c r="B56" s="58" t="str">
        <f>IF(SUMPRODUCT((debut_etape_1&lt;=B52)*(fin_etape_1&gt;B52))&gt;0,nom_etape_1,"")&amp;IF(SUMPRODUCT((debut_etape_2&lt;=B52)*(fin_etape_2&gt;B52))&gt;0,nom_etape_2,"")&amp;IF(SUMPRODUCT((debut_etape_3&lt;=B52)*(fin_etape_3&gt;B52))&gt;0,nom_etape_3,"")&amp;IF(SUMPRODUCT((debut_etape_4&lt;=B52)*(fin_etape_4&gt;B52))&gt;0,nom_etape_4,"")&amp;IF(SUMPRODUCT((debut_etape_5&lt;=B52)*(fin_etape_5&gt;B52))&gt;0,nom_etape_5,"")&amp;IF(SUMPRODUCT((debut_etape_6&lt;=B52)*(fin_etape_6&gt;B52))&gt;0,nom_etape_6,"")&amp;IF(SUMPRODUCT((debut_etape_7&lt;=B52)*(fin_etape_7&gt;B52))&gt;0,nom_etape_7,"")&amp;IF(SUMPRODUCT((debut_etape_8&lt;=B52)*(fin_etape_8&gt;B52))&gt;0,nom_etape_8,"")&amp;IF(SUMPRODUCT((debut_etape_9&lt;=B52)*(fin_etape_9&gt;B52))&gt;0,nom_etape_9,"")&amp;IF(SUMPRODUCT((debut_etape_10&lt;=B52)*(fin_etape_10&gt;B52))&gt;0,nom_etape_10,"")&amp;IF(SUMPRODUCT((debut_etape_11&lt;=B52)*(fin_etape_11&gt;B52))&gt;0,nom_etape_11,"")&amp;IF(SUMPRODUCT((debut_etape_12&lt;=B52)*(fin_etape_12&gt;B52))&gt;0,nom_etape_12,"")&amp;IF(SUMPRODUCT((debut_etape_13&lt;=B52)*(fin_etape_13&gt;B52))&gt;0,nom_etape_13,"")&amp;IF(SUMPRODUCT((debut_etape_14&lt;=B52)*(fin_etape_14&gt;B52))&gt;0,nom_etape_14,"")&amp;IF(SUMPRODUCT((debut_etape_15&lt;=B52)*(fin_etape_15&gt;B52))&gt;0,nom_etape_15,"")&amp;IF(SUMPRODUCT((debut_etape_16&lt;=B52)*(fin_etape_16&gt;B52))&gt;0,nom_etape_16,"")&amp;IF(SUMPRODUCT((debut_etape_17&lt;=B52)*(fin_etape_17&gt;B52))&gt;0,nom_etape_17,"")&amp;IF(SUMPRODUCT((debut_etape_18&lt;=B52)*(fin_etape_18&gt;B52))&gt;0,nom_etape_18,"")&amp;IF(SUMPRODUCT((debut_etape_19&lt;=B52)*(fin_etape_19&gt;B52))&gt;0,nom_etape_19,"")&amp;IF(SUMPRODUCT((debut_etape_20&lt;=B52)*(fin_etape_20&gt;B52))&gt;0,nom_etape_20,"")&amp;IF(SUMPRODUCT((debut_etape_21&lt;=B52)*(fin_etape_21&gt;B52))&gt;0,nom_etape_21,"")&amp;IF(SUMPRODUCT((debut_etape_22&lt;=B52)*(fin_etape_22&gt;B52))&gt;0,nom_etape_22,"")&amp;IF(SUMPRODUCT((debut_etape_23&lt;=B52)*(fin_etape_23&gt;B52))&gt;0,nom_etape_23,"")&amp;IF(SUMPRODUCT((debut_etape_24&lt;=B52)*(fin_etape_24&gt;B52))&gt;0,nom_etape_24,"")&amp;IF(SUMPRODUCT((debut_etape_25&lt;=B52)*(fin_etape_25&gt;B52))&gt;0,nom_etape_25,"")&amp;IF(SUMPRODUCT((debut_etape_26&lt;=B52)*(fin_etape_26&gt;B52))&gt;0,nom_etape_26,"")&amp;IF(SUMPRODUCT((debut_etape_27&lt;=B52)*(fin_etape_27&gt;B52))&gt;0,nom_etape_27,"")&amp;IF(SUMPRODUCT((debut_etape_28&lt;=B52)*(fin_etape_28&gt;B52))&gt;0,nom_etape_28,"")&amp;IF(SUMPRODUCT((debut_etape_29&lt;=B52)*(fin_etape_29&gt;B52))&gt;0,nom_etape_29,"")&amp;IF(SUMPRODUCT((debut_etape_30&lt;=B52)*(fin_etape_30&gt;B52))&gt;0,nom_etape_30,"")&amp;IF(SUMPRODUCT((debut_etape_31&lt;=B52)*(fin_etape_31&gt;B52))&gt;0,nom_etape_31,"")&amp;IF(SUMPRODUCT((debut_etape_32&lt;=B52)*(fin_etape_32&gt;B52))&gt;0,nom_etape_32,"")&amp;IF(SUMPRODUCT((debut_etape_33&lt;=B52)*(fin_etape_33&gt;B52))&gt;0,nom_etape_33,"")&amp;IF(SUMPRODUCT((debut_etape_34&lt;=B52)*(fin_etape_34&gt;B52))&gt;0,nom_etape_34,"")&amp;IF(SUMPRODUCT((debut_etape_35&lt;=B52)*(fin_etape_35&gt;B52))&gt;0,nom_etape_35,"")&amp;IF(SUMPRODUCT((debut_etape_36&lt;=B52)*(fin_etape_36&gt;B52))&gt;0,nom_etape_36,"")&amp;IF(SUMPRODUCT((debut_etape_37&lt;=B52)*(fin_etape_37&gt;B52))&gt;0,nom_etape_37,"")&amp;IF(SUMPRODUCT((debut_etape_38&lt;=B52)*(fin_etape_38&gt;B52))&gt;0,nom_etape_38,"")&amp;IF(SUMPRODUCT((debut_etape_39&lt;=B52)*(fin_etape_39&gt;B52))&gt;0,nom_etape_39,"")&amp;IF(SUMPRODUCT((debut_etape_40&lt;=B52)*(fin_etape_40&gt;B52))&gt;0,nom_etape_40,"")</f>
        <v>COUVERTURE S1</v>
      </c>
      <c r="C56" s="54"/>
      <c r="D56" s="54"/>
      <c r="E56" s="54"/>
      <c r="F56" s="55"/>
      <c r="G56" s="56" t="str">
        <f>IF(SUMPRODUCT((debut_etape_1&lt;=G52)*(fin_etape_1&gt;G52))&gt;0,nom_etape_1,"")&amp;IF(SUMPRODUCT((debut_etape_2&lt;=G52)*(fin_etape_2&gt;G52))&gt;0,nom_etape_2,"")&amp;IF(SUMPRODUCT((debut_etape_3&lt;=G52)*(fin_etape_3&gt;G52))&gt;0,nom_etape_3,"")&amp;IF(SUMPRODUCT((debut_etape_4&lt;=G52)*(fin_etape_4&gt;G52))&gt;0,nom_etape_4,"")&amp;IF(SUMPRODUCT((debut_etape_5&lt;=G52)*(fin_etape_5&gt;G52))&gt;0,nom_etape_5,"")&amp;IF(SUMPRODUCT((debut_etape_6&lt;=G52)*(fin_etape_6&gt;G52))&gt;0,nom_etape_6,"")&amp;IF(SUMPRODUCT((debut_etape_7&lt;=G52)*(fin_etape_7&gt;G52))&gt;0,nom_etape_7,"")&amp;IF(SUMPRODUCT((debut_etape_8&lt;=G52)*(fin_etape_8&gt;G52))&gt;0,nom_etape_8,"")&amp;IF(SUMPRODUCT((debut_etape_9&lt;=G52)*(fin_etape_9&gt;G52))&gt;0,nom_etape_9,"")&amp;IF(SUMPRODUCT((debut_etape_10&lt;=G52)*(fin_etape_10&gt;G52))&gt;0,nom_etape_10,"")&amp;IF(SUMPRODUCT((debut_etape_11&lt;=G52)*(fin_etape_11&gt;G52))&gt;0,nom_etape_11,"")&amp;IF(SUMPRODUCT((debut_etape_12&lt;=G52)*(fin_etape_12&gt;G52))&gt;0,nom_etape_12,"")&amp;IF(SUMPRODUCT((debut_etape_13&lt;=G52)*(fin_etape_13&gt;G52))&gt;0,nom_etape_13,"")&amp;IF(SUMPRODUCT((debut_etape_14&lt;=G52)*(fin_etape_14&gt;G52))&gt;0,nom_etape_14,"")&amp;IF(SUMPRODUCT((debut_etape_15&lt;=G52)*(fin_etape_15&gt;G52))&gt;0,nom_etape_15,"")&amp;IF(SUMPRODUCT((debut_etape_16&lt;=G52)*(fin_etape_16&gt;G52))&gt;0,nom_etape_16,"")&amp;IF(SUMPRODUCT((debut_etape_17&lt;=G52)*(fin_etape_17&gt;G52))&gt;0,nom_etape_17,"")&amp;IF(SUMPRODUCT((debut_etape_18&lt;=G52)*(fin_etape_18&gt;G52))&gt;0,nom_etape_18,"")&amp;IF(SUMPRODUCT((debut_etape_19&lt;=G52)*(fin_etape_19&gt;G52))&gt;0,nom_etape_19,"")&amp;IF(SUMPRODUCT((debut_etape_20&lt;=G52)*(fin_etape_20&gt;G52))&gt;0,nom_etape_20,"")&amp;IF(SUMPRODUCT((debut_etape_21&lt;=G52)*(fin_etape_21&gt;G52))&gt;0,nom_etape_21,"")&amp;IF(SUMPRODUCT((debut_etape_22&lt;=G52)*(fin_etape_22&gt;G52))&gt;0,nom_etape_22,"")&amp;IF(SUMPRODUCT((debut_etape_23&lt;=G52)*(fin_etape_23&gt;G52))&gt;0,nom_etape_23,"")&amp;IF(SUMPRODUCT((debut_etape_24&lt;=G52)*(fin_etape_24&gt;G52))&gt;0,nom_etape_24,"")&amp;IF(SUMPRODUCT((debut_etape_25&lt;=G52)*(fin_etape_25&gt;G52))&gt;0,nom_etape_25,"")&amp;IF(SUMPRODUCT((debut_etape_26&lt;=G52)*(fin_etape_26&gt;G52))&gt;0,nom_etape_26,"")&amp;IF(SUMPRODUCT((debut_etape_27&lt;=G52)*(fin_etape_27&gt;G52))&gt;0,nom_etape_27,"")&amp;IF(SUMPRODUCT((debut_etape_28&lt;=G52)*(fin_etape_28&gt;G52))&gt;0,nom_etape_28,"")&amp;IF(SUMPRODUCT((debut_etape_29&lt;=G52)*(fin_etape_29&gt;G52))&gt;0,nom_etape_29,"")&amp;IF(SUMPRODUCT((debut_etape_30&lt;=G52)*(fin_etape_30&gt;G52))&gt;0,nom_etape_30,"")&amp;IF(SUMPRODUCT((debut_etape_31&lt;=G52)*(fin_etape_31&gt;G52))&gt;0,nom_etape_31,"")&amp;IF(SUMPRODUCT((debut_etape_32&lt;=G52)*(fin_etape_32&gt;G52))&gt;0,nom_etape_32,"")&amp;IF(SUMPRODUCT((debut_etape_33&lt;=G52)*(fin_etape_33&gt;G52))&gt;0,nom_etape_33,"")&amp;IF(SUMPRODUCT((debut_etape_34&lt;=G52)*(fin_etape_34&gt;G52))&gt;0,nom_etape_34,"")&amp;IF(SUMPRODUCT((debut_etape_35&lt;=G52)*(fin_etape_35&gt;G52))&gt;0,nom_etape_35,"")&amp;IF(SUMPRODUCT((debut_etape_36&lt;=G52)*(fin_etape_36&gt;G52))&gt;0,nom_etape_36,"")&amp;IF(SUMPRODUCT((debut_etape_37&lt;=G52)*(fin_etape_37&gt;G52))&gt;0,nom_etape_37,"")&amp;IF(SUMPRODUCT((debut_etape_38&lt;=G52)*(fin_etape_38&gt;G52))&gt;0,nom_etape_38,"")&amp;IF(SUMPRODUCT((debut_etape_39&lt;=G52)*(fin_etape_39&gt;G52))&gt;0,nom_etape_39,"")&amp;IF(SUMPRODUCT((debut_etape_40&lt;=G52)*(fin_etape_40&gt;G52))&gt;0,nom_etape_40,"")</f>
        <v>COUVERTURE S2</v>
      </c>
      <c r="H56" s="57"/>
      <c r="I56" s="57"/>
      <c r="J56" s="57"/>
      <c r="K56" s="59"/>
      <c r="L56" s="58" t="str">
        <f>IF(SUMPRODUCT((debut_etape_1&lt;=L52)*(fin_etape_1&gt;L52))&gt;0,nom_etape_1,"")&amp;IF(SUMPRODUCT((debut_etape_2&lt;=L52)*(fin_etape_2&gt;L52))&gt;0,nom_etape_2,"")&amp;IF(SUMPRODUCT((debut_etape_3&lt;=L52)*(fin_etape_3&gt;L52))&gt;0,nom_etape_3,"")&amp;IF(SUMPRODUCT((debut_etape_4&lt;=L52)*(fin_etape_4&gt;L52))&gt;0,nom_etape_4,"")&amp;IF(SUMPRODUCT((debut_etape_5&lt;=L52)*(fin_etape_5&gt;L52))&gt;0,nom_etape_5,"")&amp;IF(SUMPRODUCT((debut_etape_6&lt;=L52)*(fin_etape_6&gt;L52))&gt;0,nom_etape_6,"")&amp;IF(SUMPRODUCT((debut_etape_7&lt;=L52)*(fin_etape_7&gt;L52))&gt;0,nom_etape_7,"")&amp;IF(SUMPRODUCT((debut_etape_8&lt;=L52)*(fin_etape_8&gt;L52))&gt;0,nom_etape_8,"")&amp;IF(SUMPRODUCT((debut_etape_9&lt;=L52)*(fin_etape_9&gt;L52))&gt;0,nom_etape_9,"")&amp;IF(SUMPRODUCT((debut_etape_10&lt;=L52)*(fin_etape_10&gt;L52))&gt;0,nom_etape_10,"")&amp;IF(SUMPRODUCT((debut_etape_11&lt;=L52)*(fin_etape_11&gt;L52))&gt;0,nom_etape_11,"")&amp;IF(SUMPRODUCT((debut_etape_12&lt;=L52)*(fin_etape_12&gt;L52))&gt;0,nom_etape_12,"")&amp;IF(SUMPRODUCT((debut_etape_13&lt;=L52)*(fin_etape_13&gt;L52))&gt;0,nom_etape_13,"")&amp;IF(SUMPRODUCT((debut_etape_14&lt;=L52)*(fin_etape_14&gt;L52))&gt;0,nom_etape_14,"")&amp;IF(SUMPRODUCT((debut_etape_15&lt;=L52)*(fin_etape_15&gt;L52))&gt;0,nom_etape_15,"")&amp;IF(SUMPRODUCT((debut_etape_16&lt;=L52)*(fin_etape_16&gt;L52))&gt;0,nom_etape_16,"")&amp;IF(SUMPRODUCT((debut_etape_17&lt;=L52)*(fin_etape_17&gt;L52))&gt;0,nom_etape_17,"")&amp;IF(SUMPRODUCT((debut_etape_18&lt;=L52)*(fin_etape_18&gt;L52))&gt;0,nom_etape_18,"")&amp;IF(SUMPRODUCT((debut_etape_19&lt;=L52)*(fin_etape_19&gt;L52))&gt;0,nom_etape_19,"")&amp;IF(SUMPRODUCT((debut_etape_20&lt;=L52)*(fin_etape_20&gt;L52))&gt;0,nom_etape_20,"")&amp;IF(SUMPRODUCT((debut_etape_21&lt;=L52)*(fin_etape_21&gt;L52))&gt;0,nom_etape_21,"")&amp;IF(SUMPRODUCT((debut_etape_22&lt;=L52)*(fin_etape_22&gt;L52))&gt;0,nom_etape_22,"")&amp;IF(SUMPRODUCT((debut_etape_23&lt;=L52)*(fin_etape_23&gt;L52))&gt;0,nom_etape_23,"")&amp;IF(SUMPRODUCT((debut_etape_24&lt;=L52)*(fin_etape_24&gt;L52))&gt;0,nom_etape_24,"")&amp;IF(SUMPRODUCT((debut_etape_25&lt;=L52)*(fin_etape_25&gt;L52))&gt;0,nom_etape_25,"")&amp;IF(SUMPRODUCT((debut_etape_26&lt;=L52)*(fin_etape_26&gt;L52))&gt;0,nom_etape_26,"")&amp;IF(SUMPRODUCT((debut_etape_27&lt;=L52)*(fin_etape_27&gt;L52))&gt;0,nom_etape_27,"")&amp;IF(SUMPRODUCT((debut_etape_28&lt;=L52)*(fin_etape_28&gt;L52))&gt;0,nom_etape_28,"")&amp;IF(SUMPRODUCT((debut_etape_29&lt;=L52)*(fin_etape_29&gt;L52))&gt;0,nom_etape_29,"")&amp;IF(SUMPRODUCT((debut_etape_30&lt;=L52)*(fin_etape_30&gt;L52))&gt;0,nom_etape_30,"")&amp;IF(SUMPRODUCT((debut_etape_31&lt;=L52)*(fin_etape_31&gt;L52))&gt;0,nom_etape_31,"")&amp;IF(SUMPRODUCT((debut_etape_32&lt;=L52)*(fin_etape_32&gt;L52))&gt;0,nom_etape_32,"")&amp;IF(SUMPRODUCT((debut_etape_33&lt;=L52)*(fin_etape_33&gt;L52))&gt;0,nom_etape_33,"")&amp;IF(SUMPRODUCT((debut_etape_34&lt;=L52)*(fin_etape_34&gt;L52))&gt;0,nom_etape_34,"")&amp;IF(SUMPRODUCT((debut_etape_35&lt;=L52)*(fin_etape_35&gt;L52))&gt;0,nom_etape_35,"")&amp;IF(SUMPRODUCT((debut_etape_36&lt;=L52)*(fin_etape_36&gt;L52))&gt;0,nom_etape_36,"")&amp;IF(SUMPRODUCT((debut_etape_37&lt;=L52)*(fin_etape_37&gt;L52))&gt;0,nom_etape_37,"")&amp;IF(SUMPRODUCT((debut_etape_38&lt;=L52)*(fin_etape_38&gt;L52))&gt;0,nom_etape_38,"")&amp;IF(SUMPRODUCT((debut_etape_39&lt;=L52)*(fin_etape_39&gt;L52))&gt;0,nom_etape_39,"")&amp;IF(SUMPRODUCT((debut_etape_40&lt;=L52)*(fin_etape_40&gt;L52))&gt;0,nom_etape_40,"")</f>
        <v>APPUIS / SEUILS / FINITIONS</v>
      </c>
      <c r="M56" s="54"/>
      <c r="N56" s="54"/>
      <c r="O56" s="54"/>
      <c r="P56" s="55"/>
      <c r="Q56" s="56" t="str">
        <f>IF(SUMPRODUCT((debut_etape_1&lt;=Q52)*(fin_etape_1&gt;Q52))&gt;0,nom_etape_1,"")&amp;IF(SUMPRODUCT((debut_etape_2&lt;=Q52)*(fin_etape_2&gt;Q52))&gt;0,nom_etape_2,"")&amp;IF(SUMPRODUCT((debut_etape_3&lt;=Q52)*(fin_etape_3&gt;Q52))&gt;0,nom_etape_3,"")&amp;IF(SUMPRODUCT((debut_etape_4&lt;=Q52)*(fin_etape_4&gt;Q52))&gt;0,nom_etape_4,"")&amp;IF(SUMPRODUCT((debut_etape_5&lt;=Q52)*(fin_etape_5&gt;Q52))&gt;0,nom_etape_5,"")&amp;IF(SUMPRODUCT((debut_etape_6&lt;=Q52)*(fin_etape_6&gt;Q52))&gt;0,nom_etape_6,"")&amp;IF(SUMPRODUCT((debut_etape_7&lt;=Q52)*(fin_etape_7&gt;Q52))&gt;0,nom_etape_7,"")&amp;IF(SUMPRODUCT((debut_etape_8&lt;=Q52)*(fin_etape_8&gt;Q52))&gt;0,nom_etape_8,"")&amp;IF(SUMPRODUCT((debut_etape_9&lt;=Q52)*(fin_etape_9&gt;Q52))&gt;0,nom_etape_9,"")&amp;IF(SUMPRODUCT((debut_etape_10&lt;=Q52)*(fin_etape_10&gt;Q52))&gt;0,nom_etape_10,"")&amp;IF(SUMPRODUCT((debut_etape_11&lt;=Q52)*(fin_etape_11&gt;Q52))&gt;0,nom_etape_11,"")&amp;IF(SUMPRODUCT((debut_etape_12&lt;=Q52)*(fin_etape_12&gt;Q52))&gt;0,nom_etape_12,"")&amp;IF(SUMPRODUCT((debut_etape_13&lt;=Q52)*(fin_etape_13&gt;Q52))&gt;0,nom_etape_13,"")&amp;IF(SUMPRODUCT((debut_etape_14&lt;=Q52)*(fin_etape_14&gt;Q52))&gt;0,nom_etape_14,"")&amp;IF(SUMPRODUCT((debut_etape_15&lt;=Q52)*(fin_etape_15&gt;Q52))&gt;0,nom_etape_15,"")&amp;IF(SUMPRODUCT((debut_etape_16&lt;=Q52)*(fin_etape_16&gt;Q52))&gt;0,nom_etape_16,"")&amp;IF(SUMPRODUCT((debut_etape_17&lt;=Q52)*(fin_etape_17&gt;Q52))&gt;0,nom_etape_17,"")&amp;IF(SUMPRODUCT((debut_etape_18&lt;=Q52)*(fin_etape_18&gt;Q52))&gt;0,nom_etape_18,"")&amp;IF(SUMPRODUCT((debut_etape_19&lt;=Q52)*(fin_etape_19&gt;Q52))&gt;0,nom_etape_19,"")&amp;IF(SUMPRODUCT((debut_etape_20&lt;=Q52)*(fin_etape_20&gt;Q52))&gt;0,nom_etape_20,"")&amp;IF(SUMPRODUCT((debut_etape_21&lt;=Q52)*(fin_etape_21&gt;Q52))&gt;0,nom_etape_21,"")&amp;IF(SUMPRODUCT((debut_etape_22&lt;=Q52)*(fin_etape_22&gt;Q52))&gt;0,nom_etape_22,"")&amp;IF(SUMPRODUCT((debut_etape_23&lt;=Q52)*(fin_etape_23&gt;Q52))&gt;0,nom_etape_23,"")&amp;IF(SUMPRODUCT((debut_etape_24&lt;=Q52)*(fin_etape_24&gt;Q52))&gt;0,nom_etape_24,"")&amp;IF(SUMPRODUCT((debut_etape_25&lt;=Q52)*(fin_etape_25&gt;Q52))&gt;0,nom_etape_25,"")&amp;IF(SUMPRODUCT((debut_etape_26&lt;=Q52)*(fin_etape_26&gt;Q52))&gt;0,nom_etape_26,"")&amp;IF(SUMPRODUCT((debut_etape_27&lt;=Q52)*(fin_etape_27&gt;Q52))&gt;0,nom_etape_27,"")&amp;IF(SUMPRODUCT((debut_etape_28&lt;=Q52)*(fin_etape_28&gt;Q52))&gt;0,nom_etape_28,"")&amp;IF(SUMPRODUCT((debut_etape_29&lt;=Q52)*(fin_etape_29&gt;Q52))&gt;0,nom_etape_29,"")&amp;IF(SUMPRODUCT((debut_etape_30&lt;=Q52)*(fin_etape_30&gt;Q52))&gt;0,nom_etape_30,"")&amp;IF(SUMPRODUCT((debut_etape_31&lt;=Q52)*(fin_etape_31&gt;Q52))&gt;0,nom_etape_31,"")&amp;IF(SUMPRODUCT((debut_etape_32&lt;=Q52)*(fin_etape_32&gt;Q52))&gt;0,nom_etape_32,"")&amp;IF(SUMPRODUCT((debut_etape_33&lt;=Q52)*(fin_etape_33&gt;Q52))&gt;0,nom_etape_33,"")&amp;IF(SUMPRODUCT((debut_etape_34&lt;=Q52)*(fin_etape_34&gt;Q52))&gt;0,nom_etape_34,"")&amp;IF(SUMPRODUCT((debut_etape_35&lt;=Q52)*(fin_etape_35&gt;Q52))&gt;0,nom_etape_35,"")&amp;IF(SUMPRODUCT((debut_etape_36&lt;=Q52)*(fin_etape_36&gt;Q52))&gt;0,nom_etape_36,"")&amp;IF(SUMPRODUCT((debut_etape_37&lt;=Q52)*(fin_etape_37&gt;Q52))&gt;0,nom_etape_37,"")&amp;IF(SUMPRODUCT((debut_etape_38&lt;=Q52)*(fin_etape_38&gt;Q52))&gt;0,nom_etape_38,"")&amp;IF(SUMPRODUCT((debut_etape_39&lt;=Q52)*(fin_etape_39&gt;Q52))&gt;0,nom_etape_39,"")&amp;IF(SUMPRODUCT((debut_etape_40&lt;=Q52)*(fin_etape_40&gt;Q52))&gt;0,nom_etape_40,"")</f>
        <v>RECEPTION GROS ŒUVRE</v>
      </c>
      <c r="R56" s="57"/>
      <c r="S56" s="57"/>
      <c r="T56" s="57"/>
      <c r="U56" s="57"/>
      <c r="V56" s="53" t="str">
        <f>IF(SUMPRODUCT((debut_etape_1&lt;=V52)*(fin_etape_1&gt;V52))&gt;0,nom_etape_1,"")&amp;IF(SUMPRODUCT((debut_etape_2&lt;=V52)*(fin_etape_2&gt;V52))&gt;0,nom_etape_2,"")&amp;IF(SUMPRODUCT((debut_etape_3&lt;=V52)*(fin_etape_3&gt;V52))&gt;0,nom_etape_3,"")&amp;IF(SUMPRODUCT((debut_etape_4&lt;=V52)*(fin_etape_4&gt;V52))&gt;0,nom_etape_4,"")&amp;IF(SUMPRODUCT((debut_etape_5&lt;=V52)*(fin_etape_5&gt;V52))&gt;0,nom_etape_5,"")&amp;IF(SUMPRODUCT((debut_etape_6&lt;=V52)*(fin_etape_6&gt;V52))&gt;0,nom_etape_6,"")&amp;IF(SUMPRODUCT((debut_etape_7&lt;=V52)*(fin_etape_7&gt;V52))&gt;0,nom_etape_7,"")&amp;IF(SUMPRODUCT((debut_etape_8&lt;=V52)*(fin_etape_8&gt;V52))&gt;0,nom_etape_8,"")&amp;IF(SUMPRODUCT((debut_etape_9&lt;=V52)*(fin_etape_9&gt;V52))&gt;0,nom_etape_9,"")&amp;IF(SUMPRODUCT((debut_etape_10&lt;=V52)*(fin_etape_10&gt;V52))&gt;0,nom_etape_10,"")&amp;IF(SUMPRODUCT((debut_etape_11&lt;=V52)*(fin_etape_11&gt;V52))&gt;0,nom_etape_11,"")&amp;IF(SUMPRODUCT((debut_etape_12&lt;=V52)*(fin_etape_12&gt;V52))&gt;0,nom_etape_12,"")&amp;IF(SUMPRODUCT((debut_etape_13&lt;=V52)*(fin_etape_13&gt;V52))&gt;0,nom_etape_13,"")&amp;IF(SUMPRODUCT((debut_etape_14&lt;=V52)*(fin_etape_14&gt;V52))&gt;0,nom_etape_14,"")&amp;IF(SUMPRODUCT((debut_etape_15&lt;=V52)*(fin_etape_15&gt;V52))&gt;0,nom_etape_15,"")&amp;IF(SUMPRODUCT((debut_etape_16&lt;=V52)*(fin_etape_16&gt;V52))&gt;0,nom_etape_16,"")&amp;IF(SUMPRODUCT((debut_etape_17&lt;=V52)*(fin_etape_17&gt;V52))&gt;0,nom_etape_17,"")&amp;IF(SUMPRODUCT((debut_etape_18&lt;=V52)*(fin_etape_18&gt;V52))&gt;0,nom_etape_18,"")&amp;IF(SUMPRODUCT((debut_etape_19&lt;=V52)*(fin_etape_19&gt;V52))&gt;0,nom_etape_19,"")&amp;IF(SUMPRODUCT((debut_etape_20&lt;=V52)*(fin_etape_20&gt;V52))&gt;0,nom_etape_20,"")&amp;IF(SUMPRODUCT((debut_etape_21&lt;=V52)*(fin_etape_21&gt;V52))&gt;0,nom_etape_21,"")&amp;IF(SUMPRODUCT((debut_etape_22&lt;=V52)*(fin_etape_22&gt;V52))&gt;0,nom_etape_22,"")&amp;IF(SUMPRODUCT((debut_etape_23&lt;=V52)*(fin_etape_23&gt;V52))&gt;0,nom_etape_23,"")&amp;IF(SUMPRODUCT((debut_etape_24&lt;=V52)*(fin_etape_24&gt;V52))&gt;0,nom_etape_24,"")&amp;IF(SUMPRODUCT((debut_etape_25&lt;=V52)*(fin_etape_25&gt;V52))&gt;0,nom_etape_25,"")&amp;IF(SUMPRODUCT((debut_etape_26&lt;=V52)*(fin_etape_26&gt;V52))&gt;0,nom_etape_26,"")&amp;IF(SUMPRODUCT((debut_etape_27&lt;=V52)*(fin_etape_27&gt;V52))&gt;0,nom_etape_27,"")&amp;IF(SUMPRODUCT((debut_etape_28&lt;=V52)*(fin_etape_28&gt;V52))&gt;0,nom_etape_28,"")&amp;IF(SUMPRODUCT((debut_etape_29&lt;=V52)*(fin_etape_29&gt;V52))&gt;0,nom_etape_29,"")&amp;IF(SUMPRODUCT((debut_etape_30&lt;=V52)*(fin_etape_30&gt;V52))&gt;0,nom_etape_30,"")&amp;IF(SUMPRODUCT((debut_etape_31&lt;=V52)*(fin_etape_31&gt;V52))&gt;0,nom_etape_31,"")&amp;IF(SUMPRODUCT((debut_etape_32&lt;=V52)*(fin_etape_32&gt;V52))&gt;0,nom_etape_32,"")&amp;IF(SUMPRODUCT((debut_etape_33&lt;=V52)*(fin_etape_33&gt;V52))&gt;0,nom_etape_33,"")&amp;IF(SUMPRODUCT((debut_etape_34&lt;=V52)*(fin_etape_34&gt;V52))&gt;0,nom_etape_34,"")&amp;IF(SUMPRODUCT((debut_etape_35&lt;=V52)*(fin_etape_35&gt;V52))&gt;0,nom_etape_35,"")&amp;IF(SUMPRODUCT((debut_etape_36&lt;=V52)*(fin_etape_36&gt;V52))&gt;0,nom_etape_36,"")&amp;IF(SUMPRODUCT((debut_etape_37&lt;=V52)*(fin_etape_37&gt;V52))&gt;0,nom_etape_37,"")&amp;IF(SUMPRODUCT((debut_etape_38&lt;=V52)*(fin_etape_38&gt;V52))&gt;0,nom_etape_38,"")&amp;IF(SUMPRODUCT((debut_etape_39&lt;=V52)*(fin_etape_39&gt;V52))&gt;0,nom_etape_39,"")&amp;IF(SUMPRODUCT((debut_etape_40&lt;=V52)*(fin_etape_40&gt;V52))&gt;0,nom_etape_40,"")</f>
        <v>POSE MENUISERIES S1</v>
      </c>
      <c r="W56" s="54"/>
      <c r="X56" s="54"/>
      <c r="Y56" s="54"/>
      <c r="Z56" s="55"/>
      <c r="AA56" s="56" t="str">
        <f>IF(SUMPRODUCT((debut_etape_1&lt;=AA52)*(fin_etape_1&gt;AA52))&gt;0,nom_etape_1,"")&amp;IF(SUMPRODUCT((debut_etape_2&lt;=AA52)*(fin_etape_2&gt;AA52))&gt;0,nom_etape_2,"")&amp;IF(SUMPRODUCT((debut_etape_3&lt;=AA52)*(fin_etape_3&gt;AA52))&gt;0,nom_etape_3,"")&amp;IF(SUMPRODUCT((debut_etape_4&lt;=AA52)*(fin_etape_4&gt;AA52))&gt;0,nom_etape_4,"")&amp;IF(SUMPRODUCT((debut_etape_5&lt;=AA52)*(fin_etape_5&gt;AA52))&gt;0,nom_etape_5,"")&amp;IF(SUMPRODUCT((debut_etape_6&lt;=AA52)*(fin_etape_6&gt;AA52))&gt;0,nom_etape_6,"")&amp;IF(SUMPRODUCT((debut_etape_7&lt;=AA52)*(fin_etape_7&gt;AA52))&gt;0,nom_etape_7,"")&amp;IF(SUMPRODUCT((debut_etape_8&lt;=AA52)*(fin_etape_8&gt;AA52))&gt;0,nom_etape_8,"")&amp;IF(SUMPRODUCT((debut_etape_9&lt;=AA52)*(fin_etape_9&gt;AA52))&gt;0,nom_etape_9,"")&amp;IF(SUMPRODUCT((debut_etape_10&lt;=AA52)*(fin_etape_10&gt;AA52))&gt;0,nom_etape_10,"")&amp;IF(SUMPRODUCT((debut_etape_11&lt;=AA52)*(fin_etape_11&gt;AA52))&gt;0,nom_etape_11,"")&amp;IF(SUMPRODUCT((debut_etape_12&lt;=AA52)*(fin_etape_12&gt;AA52))&gt;0,nom_etape_12,"")&amp;IF(SUMPRODUCT((debut_etape_13&lt;=AA52)*(fin_etape_13&gt;AA52))&gt;0,nom_etape_13,"")&amp;IF(SUMPRODUCT((debut_etape_14&lt;=AA52)*(fin_etape_14&gt;AA52))&gt;0,nom_etape_14,"")&amp;IF(SUMPRODUCT((debut_etape_15&lt;=AA52)*(fin_etape_15&gt;AA52))&gt;0,nom_etape_15,"")&amp;IF(SUMPRODUCT((debut_etape_16&lt;=AA52)*(fin_etape_16&gt;AA52))&gt;0,nom_etape_16,"")&amp;IF(SUMPRODUCT((debut_etape_17&lt;=AA52)*(fin_etape_17&gt;AA52))&gt;0,nom_etape_17,"")&amp;IF(SUMPRODUCT((debut_etape_18&lt;=AA52)*(fin_etape_18&gt;AA52))&gt;0,nom_etape_18,"")&amp;IF(SUMPRODUCT((debut_etape_19&lt;=AA52)*(fin_etape_19&gt;AA52))&gt;0,nom_etape_19,"")&amp;IF(SUMPRODUCT((debut_etape_20&lt;=AA52)*(fin_etape_20&gt;AA52))&gt;0,nom_etape_20,"")&amp;IF(SUMPRODUCT((debut_etape_21&lt;=AA52)*(fin_etape_21&gt;AA52))&gt;0,nom_etape_21,"")&amp;IF(SUMPRODUCT((debut_etape_22&lt;=AA52)*(fin_etape_22&gt;AA52))&gt;0,nom_etape_22,"")&amp;IF(SUMPRODUCT((debut_etape_23&lt;=AA52)*(fin_etape_23&gt;AA52))&gt;0,nom_etape_23,"")&amp;IF(SUMPRODUCT((debut_etape_24&lt;=AA52)*(fin_etape_24&gt;AA52))&gt;0,nom_etape_24,"")&amp;IF(SUMPRODUCT((debut_etape_25&lt;=AA52)*(fin_etape_25&gt;AA52))&gt;0,nom_etape_25,"")&amp;IF(SUMPRODUCT((debut_etape_26&lt;=AA52)*(fin_etape_26&gt;AA52))&gt;0,nom_etape_26,"")&amp;IF(SUMPRODUCT((debut_etape_27&lt;=AA52)*(fin_etape_27&gt;AA52))&gt;0,nom_etape_27,"")&amp;IF(SUMPRODUCT((debut_etape_28&lt;=AA52)*(fin_etape_28&gt;AA52))&gt;0,nom_etape_28,"")&amp;IF(SUMPRODUCT((debut_etape_29&lt;=AA52)*(fin_etape_29&gt;AA52))&gt;0,nom_etape_29,"")&amp;IF(SUMPRODUCT((debut_etape_30&lt;=AA52)*(fin_etape_30&gt;AA52))&gt;0,nom_etape_30,"")&amp;IF(SUMPRODUCT((debut_etape_31&lt;=AA52)*(fin_etape_31&gt;AA52))&gt;0,nom_etape_31,"")&amp;IF(SUMPRODUCT((debut_etape_32&lt;=AA52)*(fin_etape_32&gt;AA52))&gt;0,nom_etape_32,"")&amp;IF(SUMPRODUCT((debut_etape_33&lt;=AA52)*(fin_etape_33&gt;AA52))&gt;0,nom_etape_33,"")&amp;IF(SUMPRODUCT((debut_etape_34&lt;=AA52)*(fin_etape_34&gt;AA52))&gt;0,nom_etape_34,"")&amp;IF(SUMPRODUCT((debut_etape_35&lt;=AA52)*(fin_etape_35&gt;AA52))&gt;0,nom_etape_35,"")&amp;IF(SUMPRODUCT((debut_etape_36&lt;=AA52)*(fin_etape_36&gt;AA52))&gt;0,nom_etape_36,"")&amp;IF(SUMPRODUCT((debut_etape_37&lt;=AA52)*(fin_etape_37&gt;AA52))&gt;0,nom_etape_37,"")&amp;IF(SUMPRODUCT((debut_etape_38&lt;=AA52)*(fin_etape_38&gt;AA52))&gt;0,nom_etape_38,"")&amp;IF(SUMPRODUCT((debut_etape_39&lt;=AA52)*(fin_etape_39&gt;AA52))&gt;0,nom_etape_39,"")&amp;IF(SUMPRODUCT((debut_etape_40&lt;=AA52)*(fin_etape_40&gt;AA52))&gt;0,nom_etape_40,"")</f>
        <v>POSE MENUISERIES S2</v>
      </c>
      <c r="AB56" s="57"/>
      <c r="AC56" s="57"/>
      <c r="AD56" s="57"/>
      <c r="AE56" s="59"/>
      <c r="AF56" s="58" t="str">
        <f>IF(SUMPRODUCT((debut_etape_1&lt;=AF52)*(fin_etape_1&gt;AF52))&gt;0,nom_etape_1,"")&amp;IF(SUMPRODUCT((debut_etape_2&lt;=AF52)*(fin_etape_2&gt;AF52))&gt;0,nom_etape_2,"")&amp;IF(SUMPRODUCT((debut_etape_3&lt;=AF52)*(fin_etape_3&gt;AF52))&gt;0,nom_etape_3,"")&amp;IF(SUMPRODUCT((debut_etape_4&lt;=AF52)*(fin_etape_4&gt;AF52))&gt;0,nom_etape_4,"")&amp;IF(SUMPRODUCT((debut_etape_5&lt;=AF52)*(fin_etape_5&gt;AF52))&gt;0,nom_etape_5,"")&amp;IF(SUMPRODUCT((debut_etape_6&lt;=AF52)*(fin_etape_6&gt;AF52))&gt;0,nom_etape_6,"")&amp;IF(SUMPRODUCT((debut_etape_7&lt;=AF52)*(fin_etape_7&gt;AF52))&gt;0,nom_etape_7,"")&amp;IF(SUMPRODUCT((debut_etape_8&lt;=AF52)*(fin_etape_8&gt;AF52))&gt;0,nom_etape_8,"")&amp;IF(SUMPRODUCT((debut_etape_9&lt;=AF52)*(fin_etape_9&gt;AF52))&gt;0,nom_etape_9,"")&amp;IF(SUMPRODUCT((debut_etape_10&lt;=AF52)*(fin_etape_10&gt;AF52))&gt;0,nom_etape_10,"")&amp;IF(SUMPRODUCT((debut_etape_11&lt;=AF52)*(fin_etape_11&gt;AF52))&gt;0,nom_etape_11,"")&amp;IF(SUMPRODUCT((debut_etape_12&lt;=AF52)*(fin_etape_12&gt;AF52))&gt;0,nom_etape_12,"")&amp;IF(SUMPRODUCT((debut_etape_13&lt;=AF52)*(fin_etape_13&gt;AF52))&gt;0,nom_etape_13,"")&amp;IF(SUMPRODUCT((debut_etape_14&lt;=AF52)*(fin_etape_14&gt;AF52))&gt;0,nom_etape_14,"")&amp;IF(SUMPRODUCT((debut_etape_15&lt;=AF52)*(fin_etape_15&gt;AF52))&gt;0,nom_etape_15,"")&amp;IF(SUMPRODUCT((debut_etape_16&lt;=AF52)*(fin_etape_16&gt;AF52))&gt;0,nom_etape_16,"")&amp;IF(SUMPRODUCT((debut_etape_17&lt;=AF52)*(fin_etape_17&gt;AF52))&gt;0,nom_etape_17,"")&amp;IF(SUMPRODUCT((debut_etape_18&lt;=AF52)*(fin_etape_18&gt;AF52))&gt;0,nom_etape_18,"")&amp;IF(SUMPRODUCT((debut_etape_19&lt;=AF52)*(fin_etape_19&gt;AF52))&gt;0,nom_etape_19,"")&amp;IF(SUMPRODUCT((debut_etape_20&lt;=AF52)*(fin_etape_20&gt;AF52))&gt;0,nom_etape_20,"")&amp;IF(SUMPRODUCT((debut_etape_21&lt;=AF52)*(fin_etape_21&gt;AF52))&gt;0,nom_etape_21,"")&amp;IF(SUMPRODUCT((debut_etape_22&lt;=AF52)*(fin_etape_22&gt;AF52))&gt;0,nom_etape_22,"")&amp;IF(SUMPRODUCT((debut_etape_23&lt;=AF52)*(fin_etape_23&gt;AF52))&gt;0,nom_etape_23,"")&amp;IF(SUMPRODUCT((debut_etape_24&lt;=AF52)*(fin_etape_24&gt;AF52))&gt;0,nom_etape_24,"")&amp;IF(SUMPRODUCT((debut_etape_25&lt;=AF52)*(fin_etape_25&gt;AF52))&gt;0,nom_etape_25,"")&amp;IF(SUMPRODUCT((debut_etape_26&lt;=AF52)*(fin_etape_26&gt;AF52))&gt;0,nom_etape_26,"")&amp;IF(SUMPRODUCT((debut_etape_27&lt;=AF52)*(fin_etape_27&gt;AF52))&gt;0,nom_etape_27,"")&amp;IF(SUMPRODUCT((debut_etape_28&lt;=AF52)*(fin_etape_28&gt;AF52))&gt;0,nom_etape_28,"")&amp;IF(SUMPRODUCT((debut_etape_29&lt;=AF52)*(fin_etape_29&gt;AF52))&gt;0,nom_etape_29,"")&amp;IF(SUMPRODUCT((debut_etape_30&lt;=AF52)*(fin_etape_30&gt;AF52))&gt;0,nom_etape_30,"")&amp;IF(SUMPRODUCT((debut_etape_31&lt;=AF52)*(fin_etape_31&gt;AF52))&gt;0,nom_etape_31,"")&amp;IF(SUMPRODUCT((debut_etape_32&lt;=AF52)*(fin_etape_32&gt;AF52))&gt;0,nom_etape_32,"")&amp;IF(SUMPRODUCT((debut_etape_33&lt;=AF52)*(fin_etape_33&gt;AF52))&gt;0,nom_etape_33,"")&amp;IF(SUMPRODUCT((debut_etape_34&lt;=AF52)*(fin_etape_34&gt;AF52))&gt;0,nom_etape_34,"")&amp;IF(SUMPRODUCT((debut_etape_35&lt;=AF52)*(fin_etape_35&gt;AF52))&gt;0,nom_etape_35,"")&amp;IF(SUMPRODUCT((debut_etape_36&lt;=AF52)*(fin_etape_36&gt;AF52))&gt;0,nom_etape_36,"")&amp;IF(SUMPRODUCT((debut_etape_37&lt;=AF52)*(fin_etape_37&gt;AF52))&gt;0,nom_etape_37,"")&amp;IF(SUMPRODUCT((debut_etape_38&lt;=AF52)*(fin_etape_38&gt;AF52))&gt;0,nom_etape_38,"")&amp;IF(SUMPRODUCT((debut_etape_39&lt;=AF52)*(fin_etape_39&gt;AF52))&gt;0,nom_etape_39,"")&amp;IF(SUMPRODUCT((debut_etape_40&lt;=AF52)*(fin_etape_40&gt;AF52))&gt;0,nom_etape_40,"")</f>
        <v>1er INTER ELECT.</v>
      </c>
      <c r="AG56" s="54"/>
      <c r="AH56" s="54"/>
      <c r="AI56" s="54"/>
      <c r="AJ56" s="55"/>
      <c r="AK56" s="56" t="str">
        <f>IF(SUMPRODUCT((debut_etape_1&lt;=AK52)*(fin_etape_1&gt;AK52))&gt;0,nom_etape_1,"")&amp;IF(SUMPRODUCT((debut_etape_2&lt;=AK52)*(fin_etape_2&gt;AK52))&gt;0,nom_etape_2,"")&amp;IF(SUMPRODUCT((debut_etape_3&lt;=AK52)*(fin_etape_3&gt;AK52))&gt;0,nom_etape_3,"")&amp;IF(SUMPRODUCT((debut_etape_4&lt;=AK52)*(fin_etape_4&gt;AK52))&gt;0,nom_etape_4,"")&amp;IF(SUMPRODUCT((debut_etape_5&lt;=AK52)*(fin_etape_5&gt;AK52))&gt;0,nom_etape_5,"")&amp;IF(SUMPRODUCT((debut_etape_6&lt;=AK52)*(fin_etape_6&gt;AK52))&gt;0,nom_etape_6,"")&amp;IF(SUMPRODUCT((debut_etape_7&lt;=AK52)*(fin_etape_7&gt;AK52))&gt;0,nom_etape_7,"")&amp;IF(SUMPRODUCT((debut_etape_8&lt;=AK52)*(fin_etape_8&gt;AK52))&gt;0,nom_etape_8,"")&amp;IF(SUMPRODUCT((debut_etape_9&lt;=AK52)*(fin_etape_9&gt;AK52))&gt;0,nom_etape_9,"")&amp;IF(SUMPRODUCT((debut_etape_10&lt;=AK52)*(fin_etape_10&gt;AK52))&gt;0,nom_etape_10,"")&amp;IF(SUMPRODUCT((debut_etape_11&lt;=AK52)*(fin_etape_11&gt;AK52))&gt;0,nom_etape_11,"")&amp;IF(SUMPRODUCT((debut_etape_12&lt;=AK52)*(fin_etape_12&gt;AK52))&gt;0,nom_etape_12,"")&amp;IF(SUMPRODUCT((debut_etape_13&lt;=AK52)*(fin_etape_13&gt;AK52))&gt;0,nom_etape_13,"")&amp;IF(SUMPRODUCT((debut_etape_14&lt;=AK52)*(fin_etape_14&gt;AK52))&gt;0,nom_etape_14,"")&amp;IF(SUMPRODUCT((debut_etape_15&lt;=AK52)*(fin_etape_15&gt;AK52))&gt;0,nom_etape_15,"")&amp;IF(SUMPRODUCT((debut_etape_16&lt;=AK52)*(fin_etape_16&gt;AK52))&gt;0,nom_etape_16,"")&amp;IF(SUMPRODUCT((debut_etape_17&lt;=AK52)*(fin_etape_17&gt;AK52))&gt;0,nom_etape_17,"")&amp;IF(SUMPRODUCT((debut_etape_18&lt;=AK52)*(fin_etape_18&gt;AK52))&gt;0,nom_etape_18,"")&amp;IF(SUMPRODUCT((debut_etape_19&lt;=AK52)*(fin_etape_19&gt;AK52))&gt;0,nom_etape_19,"")&amp;IF(SUMPRODUCT((debut_etape_20&lt;=AK52)*(fin_etape_20&gt;AK52))&gt;0,nom_etape_20,"")&amp;IF(SUMPRODUCT((debut_etape_21&lt;=AK52)*(fin_etape_21&gt;AK52))&gt;0,nom_etape_21,"")&amp;IF(SUMPRODUCT((debut_etape_22&lt;=AK52)*(fin_etape_22&gt;AK52))&gt;0,nom_etape_22,"")&amp;IF(SUMPRODUCT((debut_etape_23&lt;=AK52)*(fin_etape_23&gt;AK52))&gt;0,nom_etape_23,"")&amp;IF(SUMPRODUCT((debut_etape_24&lt;=AK52)*(fin_etape_24&gt;AK52))&gt;0,nom_etape_24,"")&amp;IF(SUMPRODUCT((debut_etape_25&lt;=AK52)*(fin_etape_25&gt;AK52))&gt;0,nom_etape_25,"")&amp;IF(SUMPRODUCT((debut_etape_26&lt;=AK52)*(fin_etape_26&gt;AK52))&gt;0,nom_etape_26,"")&amp;IF(SUMPRODUCT((debut_etape_27&lt;=AK52)*(fin_etape_27&gt;AK52))&gt;0,nom_etape_27,"")&amp;IF(SUMPRODUCT((debut_etape_28&lt;=AK52)*(fin_etape_28&gt;AK52))&gt;0,nom_etape_28,"")&amp;IF(SUMPRODUCT((debut_etape_29&lt;=AK52)*(fin_etape_29&gt;AK52))&gt;0,nom_etape_29,"")&amp;IF(SUMPRODUCT((debut_etape_30&lt;=AK52)*(fin_etape_30&gt;AK52))&gt;0,nom_etape_30,"")&amp;IF(SUMPRODUCT((debut_etape_31&lt;=AK52)*(fin_etape_31&gt;AK52))&gt;0,nom_etape_31,"")&amp;IF(SUMPRODUCT((debut_etape_32&lt;=AK52)*(fin_etape_32&gt;AK52))&gt;0,nom_etape_32,"")&amp;IF(SUMPRODUCT((debut_etape_33&lt;=AK52)*(fin_etape_33&gt;AK52))&gt;0,nom_etape_33,"")&amp;IF(SUMPRODUCT((debut_etape_34&lt;=AK52)*(fin_etape_34&gt;AK52))&gt;0,nom_etape_34,"")&amp;IF(SUMPRODUCT((debut_etape_35&lt;=AK52)*(fin_etape_35&gt;AK52))&gt;0,nom_etape_35,"")&amp;IF(SUMPRODUCT((debut_etape_36&lt;=AK52)*(fin_etape_36&gt;AK52))&gt;0,nom_etape_36,"")&amp;IF(SUMPRODUCT((debut_etape_37&lt;=AK52)*(fin_etape_37&gt;AK52))&gt;0,nom_etape_37,"")&amp;IF(SUMPRODUCT((debut_etape_38&lt;=AK52)*(fin_etape_38&gt;AK52))&gt;0,nom_etape_38,"")&amp;IF(SUMPRODUCT((debut_etape_39&lt;=AK52)*(fin_etape_39&gt;AK52))&gt;0,nom_etape_39,"")&amp;IF(SUMPRODUCT((debut_etape_40&lt;=AK52)*(fin_etape_40&gt;AK52))&gt;0,nom_etape_40,"")</f>
        <v>1er INTER PLOMB.</v>
      </c>
      <c r="AL56" s="57"/>
      <c r="AM56" s="57"/>
      <c r="AN56" s="57"/>
      <c r="AO56" s="59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2:57" ht="15" customHeight="1"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2:57">
      <c r="B58" s="2">
        <f>AO52+3</f>
        <v>43101</v>
      </c>
      <c r="C58" s="2">
        <f>B58+1</f>
        <v>43102</v>
      </c>
      <c r="D58" s="2">
        <f>C58+1</f>
        <v>43103</v>
      </c>
      <c r="E58" s="2">
        <f>D58+1</f>
        <v>43104</v>
      </c>
      <c r="F58" s="2">
        <f>E58+1</f>
        <v>43105</v>
      </c>
      <c r="G58" s="2">
        <f>F58+3</f>
        <v>43108</v>
      </c>
      <c r="H58" s="2">
        <f>G58+1</f>
        <v>43109</v>
      </c>
      <c r="I58" s="2">
        <f>H58+1</f>
        <v>43110</v>
      </c>
      <c r="J58" s="2">
        <f>I58+1</f>
        <v>43111</v>
      </c>
      <c r="K58" s="2">
        <f>J58+1</f>
        <v>43112</v>
      </c>
      <c r="L58" s="2">
        <f>K58+3</f>
        <v>43115</v>
      </c>
      <c r="M58" s="2">
        <f>L58+1</f>
        <v>43116</v>
      </c>
      <c r="N58" s="2">
        <f>M58+1</f>
        <v>43117</v>
      </c>
      <c r="O58" s="2">
        <f>N58+1</f>
        <v>43118</v>
      </c>
      <c r="P58" s="2">
        <f>O58+1</f>
        <v>43119</v>
      </c>
      <c r="Q58" s="2">
        <f>P58+3</f>
        <v>43122</v>
      </c>
      <c r="R58" s="2">
        <f>Q58+1</f>
        <v>43123</v>
      </c>
      <c r="S58" s="2">
        <f>R58+1</f>
        <v>43124</v>
      </c>
      <c r="T58" s="2">
        <f>S58+1</f>
        <v>43125</v>
      </c>
      <c r="U58" s="2">
        <f>T58+1</f>
        <v>43126</v>
      </c>
      <c r="V58" s="2">
        <f>U58+3</f>
        <v>43129</v>
      </c>
      <c r="W58" s="2">
        <f>V58+1</f>
        <v>43130</v>
      </c>
      <c r="X58" s="2">
        <f>W58+1</f>
        <v>43131</v>
      </c>
      <c r="Y58" s="2">
        <f>X58+1</f>
        <v>43132</v>
      </c>
      <c r="Z58" s="2">
        <f>Y58+1</f>
        <v>43133</v>
      </c>
      <c r="AA58" s="2">
        <f>Z58+3</f>
        <v>43136</v>
      </c>
      <c r="AB58" s="2">
        <f>AA58+1</f>
        <v>43137</v>
      </c>
      <c r="AC58" s="2">
        <f>AB58+1</f>
        <v>43138</v>
      </c>
      <c r="AD58" s="2">
        <f>AC58+1</f>
        <v>43139</v>
      </c>
      <c r="AE58" s="2">
        <f>AD58+1</f>
        <v>43140</v>
      </c>
      <c r="AF58" s="2">
        <f>AE58+3</f>
        <v>43143</v>
      </c>
      <c r="AG58" s="2">
        <f>AF58+1</f>
        <v>43144</v>
      </c>
      <c r="AH58" s="2">
        <f>AG58+1</f>
        <v>43145</v>
      </c>
      <c r="AI58" s="2">
        <f>AH58+1</f>
        <v>43146</v>
      </c>
      <c r="AJ58" s="2">
        <f>AI58+1</f>
        <v>43147</v>
      </c>
      <c r="AK58" s="2">
        <f>AJ58+3</f>
        <v>43150</v>
      </c>
      <c r="AL58" s="2">
        <f>AK58+1</f>
        <v>43151</v>
      </c>
      <c r="AM58" s="2">
        <f>AL58+1</f>
        <v>43152</v>
      </c>
      <c r="AN58" s="2">
        <f>AM58+1</f>
        <v>43153</v>
      </c>
      <c r="AO58" s="2">
        <f>AN58+1</f>
        <v>43154</v>
      </c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2:57" ht="15.75">
      <c r="B59" s="60" t="str">
        <f>CHOOSE(MONTH(B58),"JANVIER","FÉVRIER","MARS","AVRIL","MAI","JUIN","JUILLET","AOUT","SEPTEMBRE","OCTOBRE","NOVEMBRE","DÉCEMBRE")</f>
        <v>JANVIER</v>
      </c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1"/>
      <c r="V59" s="60" t="str">
        <f>CHOOSE(MONTH(V58),"JANVIER","FÉVRIER","MARS","AVRIL","MAI","JUIN","JUILLET","AOUT","SEPTEMBRE","OCTOBRE","NOVEMBRE","DÉCEMBRE")</f>
        <v>JANVIER</v>
      </c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2:57">
      <c r="B60" s="45" t="str">
        <f>"Semaine "&amp;WEEKNUM(B58)</f>
        <v>Semaine 1</v>
      </c>
      <c r="C60" s="46"/>
      <c r="D60" s="46"/>
      <c r="E60" s="46"/>
      <c r="F60" s="47"/>
      <c r="G60" s="42" t="str">
        <f>"Semaine "&amp;WEEKNUM(G58)</f>
        <v>Semaine 2</v>
      </c>
      <c r="H60" s="43"/>
      <c r="I60" s="43"/>
      <c r="J60" s="43"/>
      <c r="K60" s="44"/>
      <c r="L60" s="45" t="str">
        <f>"Semaine "&amp;WEEKNUM(L58)</f>
        <v>Semaine 3</v>
      </c>
      <c r="M60" s="46"/>
      <c r="N60" s="46"/>
      <c r="O60" s="46"/>
      <c r="P60" s="47"/>
      <c r="Q60" s="42" t="str">
        <f>"Semaine "&amp;WEEKNUM(Q58)</f>
        <v>Semaine 4</v>
      </c>
      <c r="R60" s="43"/>
      <c r="S60" s="43"/>
      <c r="T60" s="43"/>
      <c r="U60" s="49"/>
      <c r="V60" s="48" t="str">
        <f>"Semaine "&amp;WEEKNUM(V58)</f>
        <v>Semaine 5</v>
      </c>
      <c r="W60" s="46"/>
      <c r="X60" s="46"/>
      <c r="Y60" s="46"/>
      <c r="Z60" s="47"/>
      <c r="AA60" s="42" t="str">
        <f>"Semaine "&amp;WEEKNUM(AA58)</f>
        <v>Semaine 6</v>
      </c>
      <c r="AB60" s="43"/>
      <c r="AC60" s="43"/>
      <c r="AD60" s="43"/>
      <c r="AE60" s="44"/>
      <c r="AF60" s="45" t="str">
        <f>"Semaine "&amp;WEEKNUM(AF58)</f>
        <v>Semaine 7</v>
      </c>
      <c r="AG60" s="46"/>
      <c r="AH60" s="46"/>
      <c r="AI60" s="46"/>
      <c r="AJ60" s="47"/>
      <c r="AK60" s="42" t="str">
        <f>"Semaine "&amp;WEEKNUM(AK58)</f>
        <v>Semaine 8</v>
      </c>
      <c r="AL60" s="43"/>
      <c r="AM60" s="43"/>
      <c r="AN60" s="43"/>
      <c r="AO60" s="44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2:57">
      <c r="B61" s="3" t="str">
        <f t="shared" ref="B61:AO61" si="46">CHOOSE(WEEKDAY(B58-1,1),"L","M","M","J","V","S","D")</f>
        <v>L</v>
      </c>
      <c r="C61" s="3" t="str">
        <f t="shared" si="46"/>
        <v>M</v>
      </c>
      <c r="D61" s="3" t="str">
        <f t="shared" si="46"/>
        <v>M</v>
      </c>
      <c r="E61" s="3" t="str">
        <f t="shared" si="46"/>
        <v>J</v>
      </c>
      <c r="F61" s="3" t="str">
        <f t="shared" si="46"/>
        <v>V</v>
      </c>
      <c r="G61" s="8" t="str">
        <f t="shared" si="46"/>
        <v>L</v>
      </c>
      <c r="H61" s="8" t="str">
        <f t="shared" si="46"/>
        <v>M</v>
      </c>
      <c r="I61" s="8" t="str">
        <f t="shared" si="46"/>
        <v>M</v>
      </c>
      <c r="J61" s="8" t="str">
        <f t="shared" si="46"/>
        <v>J</v>
      </c>
      <c r="K61" s="8" t="str">
        <f t="shared" si="46"/>
        <v>V</v>
      </c>
      <c r="L61" s="3" t="str">
        <f t="shared" si="46"/>
        <v>L</v>
      </c>
      <c r="M61" s="3" t="str">
        <f t="shared" si="46"/>
        <v>M</v>
      </c>
      <c r="N61" s="3" t="str">
        <f t="shared" si="46"/>
        <v>M</v>
      </c>
      <c r="O61" s="3" t="str">
        <f t="shared" si="46"/>
        <v>J</v>
      </c>
      <c r="P61" s="3" t="str">
        <f t="shared" si="46"/>
        <v>V</v>
      </c>
      <c r="Q61" s="8" t="str">
        <f t="shared" si="46"/>
        <v>L</v>
      </c>
      <c r="R61" s="8" t="str">
        <f t="shared" si="46"/>
        <v>M</v>
      </c>
      <c r="S61" s="8" t="str">
        <f t="shared" si="46"/>
        <v>M</v>
      </c>
      <c r="T61" s="8" t="str">
        <f t="shared" si="46"/>
        <v>J</v>
      </c>
      <c r="U61" s="9" t="str">
        <f t="shared" si="46"/>
        <v>V</v>
      </c>
      <c r="V61" s="10" t="str">
        <f t="shared" si="46"/>
        <v>L</v>
      </c>
      <c r="W61" s="3" t="str">
        <f t="shared" si="46"/>
        <v>M</v>
      </c>
      <c r="X61" s="3" t="str">
        <f t="shared" si="46"/>
        <v>M</v>
      </c>
      <c r="Y61" s="3" t="str">
        <f t="shared" si="46"/>
        <v>J</v>
      </c>
      <c r="Z61" s="3" t="str">
        <f t="shared" si="46"/>
        <v>V</v>
      </c>
      <c r="AA61" s="8" t="str">
        <f t="shared" si="46"/>
        <v>L</v>
      </c>
      <c r="AB61" s="8" t="str">
        <f t="shared" si="46"/>
        <v>M</v>
      </c>
      <c r="AC61" s="8" t="str">
        <f t="shared" si="46"/>
        <v>M</v>
      </c>
      <c r="AD61" s="8" t="str">
        <f t="shared" si="46"/>
        <v>J</v>
      </c>
      <c r="AE61" s="8" t="str">
        <f t="shared" si="46"/>
        <v>V</v>
      </c>
      <c r="AF61" s="3" t="str">
        <f t="shared" si="46"/>
        <v>L</v>
      </c>
      <c r="AG61" s="3" t="str">
        <f t="shared" si="46"/>
        <v>M</v>
      </c>
      <c r="AH61" s="3" t="str">
        <f t="shared" si="46"/>
        <v>M</v>
      </c>
      <c r="AI61" s="3" t="str">
        <f t="shared" si="46"/>
        <v>J</v>
      </c>
      <c r="AJ61" s="3" t="str">
        <f t="shared" si="46"/>
        <v>V</v>
      </c>
      <c r="AK61" s="8" t="str">
        <f t="shared" si="46"/>
        <v>L</v>
      </c>
      <c r="AL61" s="8" t="str">
        <f t="shared" si="46"/>
        <v>M</v>
      </c>
      <c r="AM61" s="8" t="str">
        <f t="shared" si="46"/>
        <v>M</v>
      </c>
      <c r="AN61" s="8" t="str">
        <f t="shared" si="46"/>
        <v>J</v>
      </c>
      <c r="AO61" s="8" t="str">
        <f t="shared" si="46"/>
        <v>V</v>
      </c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2:57">
      <c r="B62" s="58" t="str">
        <f>IF(SUMPRODUCT((debut_etape_1&lt;=B58)*(fin_etape_1&gt;B58))&gt;0,nom_etape_1,"")&amp;IF(SUMPRODUCT((debut_etape_2&lt;=B58)*(fin_etape_2&gt;B58))&gt;0,nom_etape_2,"")&amp;IF(SUMPRODUCT((debut_etape_3&lt;=B58)*(fin_etape_3&gt;B58))&gt;0,nom_etape_3,"")&amp;IF(SUMPRODUCT((debut_etape_4&lt;=B58)*(fin_etape_4&gt;B58))&gt;0,nom_etape_4,"")&amp;IF(SUMPRODUCT((debut_etape_5&lt;=B58)*(fin_etape_5&gt;B58))&gt;0,nom_etape_5,"")&amp;IF(SUMPRODUCT((debut_etape_6&lt;=B58)*(fin_etape_6&gt;B58))&gt;0,nom_etape_6,"")&amp;IF(SUMPRODUCT((debut_etape_7&lt;=B58)*(fin_etape_7&gt;B58))&gt;0,nom_etape_7,"")&amp;IF(SUMPRODUCT((debut_etape_8&lt;=B58)*(fin_etape_8&gt;B58))&gt;0,nom_etape_8,"")&amp;IF(SUMPRODUCT((debut_etape_9&lt;=B58)*(fin_etape_9&gt;B58))&gt;0,nom_etape_9,"")&amp;IF(SUMPRODUCT((debut_etape_10&lt;=B58)*(fin_etape_10&gt;B58))&gt;0,nom_etape_10,"")&amp;IF(SUMPRODUCT((debut_etape_11&lt;=B58)*(fin_etape_11&gt;B58))&gt;0,nom_etape_11,"")&amp;IF(SUMPRODUCT((debut_etape_12&lt;=B58)*(fin_etape_12&gt;B58))&gt;0,nom_etape_12,"")&amp;IF(SUMPRODUCT((debut_etape_13&lt;=B58)*(fin_etape_13&gt;B58))&gt;0,nom_etape_13,"")&amp;IF(SUMPRODUCT((debut_etape_14&lt;=B58)*(fin_etape_14&gt;B58))&gt;0,nom_etape_14,"")&amp;IF(SUMPRODUCT((debut_etape_15&lt;=B58)*(fin_etape_15&gt;B58))&gt;0,nom_etape_15,"")&amp;IF(SUMPRODUCT((debut_etape_16&lt;=B58)*(fin_etape_16&gt;B58))&gt;0,nom_etape_16,"")&amp;IF(SUMPRODUCT((debut_etape_17&lt;=B58)*(fin_etape_17&gt;B58))&gt;0,nom_etape_17,"")&amp;IF(SUMPRODUCT((debut_etape_18&lt;=B58)*(fin_etape_18&gt;B58))&gt;0,nom_etape_18,"")&amp;IF(SUMPRODUCT((debut_etape_19&lt;=B58)*(fin_etape_19&gt;B58))&gt;0,nom_etape_19,"")&amp;IF(SUMPRODUCT((debut_etape_20&lt;=B58)*(fin_etape_20&gt;B58))&gt;0,nom_etape_20,"")&amp;IF(SUMPRODUCT((debut_etape_21&lt;=B58)*(fin_etape_21&gt;B58))&gt;0,nom_etape_21,"")&amp;IF(SUMPRODUCT((debut_etape_22&lt;=B58)*(fin_etape_22&gt;B58))&gt;0,nom_etape_22,"")&amp;IF(SUMPRODUCT((debut_etape_23&lt;=B58)*(fin_etape_23&gt;B58))&gt;0,nom_etape_23,"")&amp;IF(SUMPRODUCT((debut_etape_24&lt;=B58)*(fin_etape_24&gt;B58))&gt;0,nom_etape_24,"")&amp;IF(SUMPRODUCT((debut_etape_25&lt;=B58)*(fin_etape_25&gt;B58))&gt;0,nom_etape_25,"")&amp;IF(SUMPRODUCT((debut_etape_26&lt;=B58)*(fin_etape_26&gt;B58))&gt;0,nom_etape_26,"")&amp;IF(SUMPRODUCT((debut_etape_27&lt;=B58)*(fin_etape_27&gt;B58))&gt;0,nom_etape_27,"")&amp;IF(SUMPRODUCT((debut_etape_28&lt;=B58)*(fin_etape_28&gt;B58))&gt;0,nom_etape_28,"")&amp;IF(SUMPRODUCT((debut_etape_29&lt;=B58)*(fin_etape_29&gt;B58))&gt;0,nom_etape_29,"")&amp;IF(SUMPRODUCT((debut_etape_30&lt;=B58)*(fin_etape_30&gt;B58))&gt;0,nom_etape_30,"")&amp;IF(SUMPRODUCT((debut_etape_31&lt;=B58)*(fin_etape_31&gt;B58))&gt;0,nom_etape_31,"")&amp;IF(SUMPRODUCT((debut_etape_32&lt;=B58)*(fin_etape_32&gt;B58))&gt;0,nom_etape_32,"")&amp;IF(SUMPRODUCT((debut_etape_33&lt;=B58)*(fin_etape_33&gt;B58))&gt;0,nom_etape_33,"")&amp;IF(SUMPRODUCT((debut_etape_34&lt;=B58)*(fin_etape_34&gt;B58))&gt;0,nom_etape_34,"")&amp;IF(SUMPRODUCT((debut_etape_35&lt;=B58)*(fin_etape_35&gt;B58))&gt;0,nom_etape_35,"")&amp;IF(SUMPRODUCT((debut_etape_36&lt;=B58)*(fin_etape_36&gt;B58))&gt;0,nom_etape_36,"")&amp;IF(SUMPRODUCT((debut_etape_37&lt;=B58)*(fin_etape_37&gt;B58))&gt;0,nom_etape_37,"")&amp;IF(SUMPRODUCT((debut_etape_38&lt;=B58)*(fin_etape_38&gt;B58))&gt;0,nom_etape_38,"")&amp;IF(SUMPRODUCT((debut_etape_39&lt;=B58)*(fin_etape_39&gt;B58))&gt;0,nom_etape_39,"")&amp;IF(SUMPRODUCT((debut_etape_40&lt;=B58)*(fin_etape_40&gt;B58))&gt;0,nom_etape_40,"")</f>
        <v>PLACO S1</v>
      </c>
      <c r="C62" s="54"/>
      <c r="D62" s="54"/>
      <c r="E62" s="54"/>
      <c r="F62" s="55"/>
      <c r="G62" s="56" t="str">
        <f>IF(SUMPRODUCT((debut_etape_1&lt;=G58)*(fin_etape_1&gt;G58))&gt;0,nom_etape_1,"")&amp;IF(SUMPRODUCT((debut_etape_2&lt;=G58)*(fin_etape_2&gt;G58))&gt;0,nom_etape_2,"")&amp;IF(SUMPRODUCT((debut_etape_3&lt;=G58)*(fin_etape_3&gt;G58))&gt;0,nom_etape_3,"")&amp;IF(SUMPRODUCT((debut_etape_4&lt;=G58)*(fin_etape_4&gt;G58))&gt;0,nom_etape_4,"")&amp;IF(SUMPRODUCT((debut_etape_5&lt;=G58)*(fin_etape_5&gt;G58))&gt;0,nom_etape_5,"")&amp;IF(SUMPRODUCT((debut_etape_6&lt;=G58)*(fin_etape_6&gt;G58))&gt;0,nom_etape_6,"")&amp;IF(SUMPRODUCT((debut_etape_7&lt;=G58)*(fin_etape_7&gt;G58))&gt;0,nom_etape_7,"")&amp;IF(SUMPRODUCT((debut_etape_8&lt;=G58)*(fin_etape_8&gt;G58))&gt;0,nom_etape_8,"")&amp;IF(SUMPRODUCT((debut_etape_9&lt;=G58)*(fin_etape_9&gt;G58))&gt;0,nom_etape_9,"")&amp;IF(SUMPRODUCT((debut_etape_10&lt;=G58)*(fin_etape_10&gt;G58))&gt;0,nom_etape_10,"")&amp;IF(SUMPRODUCT((debut_etape_11&lt;=G58)*(fin_etape_11&gt;G58))&gt;0,nom_etape_11,"")&amp;IF(SUMPRODUCT((debut_etape_12&lt;=G58)*(fin_etape_12&gt;G58))&gt;0,nom_etape_12,"")&amp;IF(SUMPRODUCT((debut_etape_13&lt;=G58)*(fin_etape_13&gt;G58))&gt;0,nom_etape_13,"")&amp;IF(SUMPRODUCT((debut_etape_14&lt;=G58)*(fin_etape_14&gt;G58))&gt;0,nom_etape_14,"")&amp;IF(SUMPRODUCT((debut_etape_15&lt;=G58)*(fin_etape_15&gt;G58))&gt;0,nom_etape_15,"")&amp;IF(SUMPRODUCT((debut_etape_16&lt;=G58)*(fin_etape_16&gt;G58))&gt;0,nom_etape_16,"")&amp;IF(SUMPRODUCT((debut_etape_17&lt;=G58)*(fin_etape_17&gt;G58))&gt;0,nom_etape_17,"")&amp;IF(SUMPRODUCT((debut_etape_18&lt;=G58)*(fin_etape_18&gt;G58))&gt;0,nom_etape_18,"")&amp;IF(SUMPRODUCT((debut_etape_19&lt;=G58)*(fin_etape_19&gt;G58))&gt;0,nom_etape_19,"")&amp;IF(SUMPRODUCT((debut_etape_20&lt;=G58)*(fin_etape_20&gt;G58))&gt;0,nom_etape_20,"")&amp;IF(SUMPRODUCT((debut_etape_21&lt;=G58)*(fin_etape_21&gt;G58))&gt;0,nom_etape_21,"")&amp;IF(SUMPRODUCT((debut_etape_22&lt;=G58)*(fin_etape_22&gt;G58))&gt;0,nom_etape_22,"")&amp;IF(SUMPRODUCT((debut_etape_23&lt;=G58)*(fin_etape_23&gt;G58))&gt;0,nom_etape_23,"")&amp;IF(SUMPRODUCT((debut_etape_24&lt;=G58)*(fin_etape_24&gt;G58))&gt;0,nom_etape_24,"")&amp;IF(SUMPRODUCT((debut_etape_25&lt;=G58)*(fin_etape_25&gt;G58))&gt;0,nom_etape_25,"")&amp;IF(SUMPRODUCT((debut_etape_26&lt;=G58)*(fin_etape_26&gt;G58))&gt;0,nom_etape_26,"")&amp;IF(SUMPRODUCT((debut_etape_27&lt;=G58)*(fin_etape_27&gt;G58))&gt;0,nom_etape_27,"")&amp;IF(SUMPRODUCT((debut_etape_28&lt;=G58)*(fin_etape_28&gt;G58))&gt;0,nom_etape_28,"")&amp;IF(SUMPRODUCT((debut_etape_29&lt;=G58)*(fin_etape_29&gt;G58))&gt;0,nom_etape_29,"")&amp;IF(SUMPRODUCT((debut_etape_30&lt;=G58)*(fin_etape_30&gt;G58))&gt;0,nom_etape_30,"")&amp;IF(SUMPRODUCT((debut_etape_31&lt;=G58)*(fin_etape_31&gt;G58))&gt;0,nom_etape_31,"")&amp;IF(SUMPRODUCT((debut_etape_32&lt;=G58)*(fin_etape_32&gt;G58))&gt;0,nom_etape_32,"")&amp;IF(SUMPRODUCT((debut_etape_33&lt;=G58)*(fin_etape_33&gt;G58))&gt;0,nom_etape_33,"")&amp;IF(SUMPRODUCT((debut_etape_34&lt;=G58)*(fin_etape_34&gt;G58))&gt;0,nom_etape_34,"")&amp;IF(SUMPRODUCT((debut_etape_35&lt;=G58)*(fin_etape_35&gt;G58))&gt;0,nom_etape_35,"")&amp;IF(SUMPRODUCT((debut_etape_36&lt;=G58)*(fin_etape_36&gt;G58))&gt;0,nom_etape_36,"")&amp;IF(SUMPRODUCT((debut_etape_37&lt;=G58)*(fin_etape_37&gt;G58))&gt;0,nom_etape_37,"")&amp;IF(SUMPRODUCT((debut_etape_38&lt;=G58)*(fin_etape_38&gt;G58))&gt;0,nom_etape_38,"")&amp;IF(SUMPRODUCT((debut_etape_39&lt;=G58)*(fin_etape_39&gt;G58))&gt;0,nom_etape_39,"")&amp;IF(SUMPRODUCT((debut_etape_40&lt;=G58)*(fin_etape_40&gt;G58))&gt;0,nom_etape_40,"")</f>
        <v>PLACO S2</v>
      </c>
      <c r="H62" s="57"/>
      <c r="I62" s="57"/>
      <c r="J62" s="57"/>
      <c r="K62" s="59"/>
      <c r="L62" s="58" t="str">
        <f>IF(SUMPRODUCT((debut_etape_1&lt;=L58)*(fin_etape_1&gt;L58))&gt;0,nom_etape_1,"")&amp;IF(SUMPRODUCT((debut_etape_2&lt;=L58)*(fin_etape_2&gt;L58))&gt;0,nom_etape_2,"")&amp;IF(SUMPRODUCT((debut_etape_3&lt;=L58)*(fin_etape_3&gt;L58))&gt;0,nom_etape_3,"")&amp;IF(SUMPRODUCT((debut_etape_4&lt;=L58)*(fin_etape_4&gt;L58))&gt;0,nom_etape_4,"")&amp;IF(SUMPRODUCT((debut_etape_5&lt;=L58)*(fin_etape_5&gt;L58))&gt;0,nom_etape_5,"")&amp;IF(SUMPRODUCT((debut_etape_6&lt;=L58)*(fin_etape_6&gt;L58))&gt;0,nom_etape_6,"")&amp;IF(SUMPRODUCT((debut_etape_7&lt;=L58)*(fin_etape_7&gt;L58))&gt;0,nom_etape_7,"")&amp;IF(SUMPRODUCT((debut_etape_8&lt;=L58)*(fin_etape_8&gt;L58))&gt;0,nom_etape_8,"")&amp;IF(SUMPRODUCT((debut_etape_9&lt;=L58)*(fin_etape_9&gt;L58))&gt;0,nom_etape_9,"")&amp;IF(SUMPRODUCT((debut_etape_10&lt;=L58)*(fin_etape_10&gt;L58))&gt;0,nom_etape_10,"")&amp;IF(SUMPRODUCT((debut_etape_11&lt;=L58)*(fin_etape_11&gt;L58))&gt;0,nom_etape_11,"")&amp;IF(SUMPRODUCT((debut_etape_12&lt;=L58)*(fin_etape_12&gt;L58))&gt;0,nom_etape_12,"")&amp;IF(SUMPRODUCT((debut_etape_13&lt;=L58)*(fin_etape_13&gt;L58))&gt;0,nom_etape_13,"")&amp;IF(SUMPRODUCT((debut_etape_14&lt;=L58)*(fin_etape_14&gt;L58))&gt;0,nom_etape_14,"")&amp;IF(SUMPRODUCT((debut_etape_15&lt;=L58)*(fin_etape_15&gt;L58))&gt;0,nom_etape_15,"")&amp;IF(SUMPRODUCT((debut_etape_16&lt;=L58)*(fin_etape_16&gt;L58))&gt;0,nom_etape_16,"")&amp;IF(SUMPRODUCT((debut_etape_17&lt;=L58)*(fin_etape_17&gt;L58))&gt;0,nom_etape_17,"")&amp;IF(SUMPRODUCT((debut_etape_18&lt;=L58)*(fin_etape_18&gt;L58))&gt;0,nom_etape_18,"")&amp;IF(SUMPRODUCT((debut_etape_19&lt;=L58)*(fin_etape_19&gt;L58))&gt;0,nom_etape_19,"")&amp;IF(SUMPRODUCT((debut_etape_20&lt;=L58)*(fin_etape_20&gt;L58))&gt;0,nom_etape_20,"")&amp;IF(SUMPRODUCT((debut_etape_21&lt;=L58)*(fin_etape_21&gt;L58))&gt;0,nom_etape_21,"")&amp;IF(SUMPRODUCT((debut_etape_22&lt;=L58)*(fin_etape_22&gt;L58))&gt;0,nom_etape_22,"")&amp;IF(SUMPRODUCT((debut_etape_23&lt;=L58)*(fin_etape_23&gt;L58))&gt;0,nom_etape_23,"")&amp;IF(SUMPRODUCT((debut_etape_24&lt;=L58)*(fin_etape_24&gt;L58))&gt;0,nom_etape_24,"")&amp;IF(SUMPRODUCT((debut_etape_25&lt;=L58)*(fin_etape_25&gt;L58))&gt;0,nom_etape_25,"")&amp;IF(SUMPRODUCT((debut_etape_26&lt;=L58)*(fin_etape_26&gt;L58))&gt;0,nom_etape_26,"")&amp;IF(SUMPRODUCT((debut_etape_27&lt;=L58)*(fin_etape_27&gt;L58))&gt;0,nom_etape_27,"")&amp;IF(SUMPRODUCT((debut_etape_28&lt;=L58)*(fin_etape_28&gt;L58))&gt;0,nom_etape_28,"")&amp;IF(SUMPRODUCT((debut_etape_29&lt;=L58)*(fin_etape_29&gt;L58))&gt;0,nom_etape_29,"")&amp;IF(SUMPRODUCT((debut_etape_30&lt;=L58)*(fin_etape_30&gt;L58))&gt;0,nom_etape_30,"")&amp;IF(SUMPRODUCT((debut_etape_31&lt;=L58)*(fin_etape_31&gt;L58))&gt;0,nom_etape_31,"")&amp;IF(SUMPRODUCT((debut_etape_32&lt;=L58)*(fin_etape_32&gt;L58))&gt;0,nom_etape_32,"")&amp;IF(SUMPRODUCT((debut_etape_33&lt;=L58)*(fin_etape_33&gt;L58))&gt;0,nom_etape_33,"")&amp;IF(SUMPRODUCT((debut_etape_34&lt;=L58)*(fin_etape_34&gt;L58))&gt;0,nom_etape_34,"")&amp;IF(SUMPRODUCT((debut_etape_35&lt;=L58)*(fin_etape_35&gt;L58))&gt;0,nom_etape_35,"")&amp;IF(SUMPRODUCT((debut_etape_36&lt;=L58)*(fin_etape_36&gt;L58))&gt;0,nom_etape_36,"")&amp;IF(SUMPRODUCT((debut_etape_37&lt;=L58)*(fin_etape_37&gt;L58))&gt;0,nom_etape_37,"")&amp;IF(SUMPRODUCT((debut_etape_38&lt;=L58)*(fin_etape_38&gt;L58))&gt;0,nom_etape_38,"")&amp;IF(SUMPRODUCT((debut_etape_39&lt;=L58)*(fin_etape_39&gt;L58))&gt;0,nom_etape_39,"")&amp;IF(SUMPRODUCT((debut_etape_40&lt;=L58)*(fin_etape_40&gt;L58))&gt;0,nom_etape_40,"")</f>
        <v>RECEPTION PLACO/EVACS</v>
      </c>
      <c r="M62" s="54"/>
      <c r="N62" s="54"/>
      <c r="O62" s="54"/>
      <c r="P62" s="55"/>
      <c r="Q62" s="56" t="str">
        <f>IF(SUMPRODUCT((debut_etape_1&lt;=Q58)*(fin_etape_1&gt;Q58))&gt;0,nom_etape_1,"")&amp;IF(SUMPRODUCT((debut_etape_2&lt;=Q58)*(fin_etape_2&gt;Q58))&gt;0,nom_etape_2,"")&amp;IF(SUMPRODUCT((debut_etape_3&lt;=Q58)*(fin_etape_3&gt;Q58))&gt;0,nom_etape_3,"")&amp;IF(SUMPRODUCT((debut_etape_4&lt;=Q58)*(fin_etape_4&gt;Q58))&gt;0,nom_etape_4,"")&amp;IF(SUMPRODUCT((debut_etape_5&lt;=Q58)*(fin_etape_5&gt;Q58))&gt;0,nom_etape_5,"")&amp;IF(SUMPRODUCT((debut_etape_6&lt;=Q58)*(fin_etape_6&gt;Q58))&gt;0,nom_etape_6,"")&amp;IF(SUMPRODUCT((debut_etape_7&lt;=Q58)*(fin_etape_7&gt;Q58))&gt;0,nom_etape_7,"")&amp;IF(SUMPRODUCT((debut_etape_8&lt;=Q58)*(fin_etape_8&gt;Q58))&gt;0,nom_etape_8,"")&amp;IF(SUMPRODUCT((debut_etape_9&lt;=Q58)*(fin_etape_9&gt;Q58))&gt;0,nom_etape_9,"")&amp;IF(SUMPRODUCT((debut_etape_10&lt;=Q58)*(fin_etape_10&gt;Q58))&gt;0,nom_etape_10,"")&amp;IF(SUMPRODUCT((debut_etape_11&lt;=Q58)*(fin_etape_11&gt;Q58))&gt;0,nom_etape_11,"")&amp;IF(SUMPRODUCT((debut_etape_12&lt;=Q58)*(fin_etape_12&gt;Q58))&gt;0,nom_etape_12,"")&amp;IF(SUMPRODUCT((debut_etape_13&lt;=Q58)*(fin_etape_13&gt;Q58))&gt;0,nom_etape_13,"")&amp;IF(SUMPRODUCT((debut_etape_14&lt;=Q58)*(fin_etape_14&gt;Q58))&gt;0,nom_etape_14,"")&amp;IF(SUMPRODUCT((debut_etape_15&lt;=Q58)*(fin_etape_15&gt;Q58))&gt;0,nom_etape_15,"")&amp;IF(SUMPRODUCT((debut_etape_16&lt;=Q58)*(fin_etape_16&gt;Q58))&gt;0,nom_etape_16,"")&amp;IF(SUMPRODUCT((debut_etape_17&lt;=Q58)*(fin_etape_17&gt;Q58))&gt;0,nom_etape_17,"")&amp;IF(SUMPRODUCT((debut_etape_18&lt;=Q58)*(fin_etape_18&gt;Q58))&gt;0,nom_etape_18,"")&amp;IF(SUMPRODUCT((debut_etape_19&lt;=Q58)*(fin_etape_19&gt;Q58))&gt;0,nom_etape_19,"")&amp;IF(SUMPRODUCT((debut_etape_20&lt;=Q58)*(fin_etape_20&gt;Q58))&gt;0,nom_etape_20,"")&amp;IF(SUMPRODUCT((debut_etape_21&lt;=Q58)*(fin_etape_21&gt;Q58))&gt;0,nom_etape_21,"")&amp;IF(SUMPRODUCT((debut_etape_22&lt;=Q58)*(fin_etape_22&gt;Q58))&gt;0,nom_etape_22,"")&amp;IF(SUMPRODUCT((debut_etape_23&lt;=Q58)*(fin_etape_23&gt;Q58))&gt;0,nom_etape_23,"")&amp;IF(SUMPRODUCT((debut_etape_24&lt;=Q58)*(fin_etape_24&gt;Q58))&gt;0,nom_etape_24,"")&amp;IF(SUMPRODUCT((debut_etape_25&lt;=Q58)*(fin_etape_25&gt;Q58))&gt;0,nom_etape_25,"")&amp;IF(SUMPRODUCT((debut_etape_26&lt;=Q58)*(fin_etape_26&gt;Q58))&gt;0,nom_etape_26,"")&amp;IF(SUMPRODUCT((debut_etape_27&lt;=Q58)*(fin_etape_27&gt;Q58))&gt;0,nom_etape_27,"")&amp;IF(SUMPRODUCT((debut_etape_28&lt;=Q58)*(fin_etape_28&gt;Q58))&gt;0,nom_etape_28,"")&amp;IF(SUMPRODUCT((debut_etape_29&lt;=Q58)*(fin_etape_29&gt;Q58))&gt;0,nom_etape_29,"")&amp;IF(SUMPRODUCT((debut_etape_30&lt;=Q58)*(fin_etape_30&gt;Q58))&gt;0,nom_etape_30,"")&amp;IF(SUMPRODUCT((debut_etape_31&lt;=Q58)*(fin_etape_31&gt;Q58))&gt;0,nom_etape_31,"")&amp;IF(SUMPRODUCT((debut_etape_32&lt;=Q58)*(fin_etape_32&gt;Q58))&gt;0,nom_etape_32,"")&amp;IF(SUMPRODUCT((debut_etape_33&lt;=Q58)*(fin_etape_33&gt;Q58))&gt;0,nom_etape_33,"")&amp;IF(SUMPRODUCT((debut_etape_34&lt;=Q58)*(fin_etape_34&gt;Q58))&gt;0,nom_etape_34,"")&amp;IF(SUMPRODUCT((debut_etape_35&lt;=Q58)*(fin_etape_35&gt;Q58))&gt;0,nom_etape_35,"")&amp;IF(SUMPRODUCT((debut_etape_36&lt;=Q58)*(fin_etape_36&gt;Q58))&gt;0,nom_etape_36,"")&amp;IF(SUMPRODUCT((debut_etape_37&lt;=Q58)*(fin_etape_37&gt;Q58))&gt;0,nom_etape_37,"")&amp;IF(SUMPRODUCT((debut_etape_38&lt;=Q58)*(fin_etape_38&gt;Q58))&gt;0,nom_etape_38,"")&amp;IF(SUMPRODUCT((debut_etape_39&lt;=Q58)*(fin_etape_39&gt;Q58))&gt;0,nom_etape_39,"")&amp;IF(SUMPRODUCT((debut_etape_40&lt;=Q58)*(fin_etape_40&gt;Q58))&gt;0,nom_etape_40,"")</f>
        <v>2ème INTER ELECT.</v>
      </c>
      <c r="R62" s="57"/>
      <c r="S62" s="57"/>
      <c r="T62" s="57"/>
      <c r="U62" s="62"/>
      <c r="V62" s="54" t="str">
        <f>IF(SUMPRODUCT((debut_etape_1&lt;=V58)*(fin_etape_1&gt;V58))&gt;0,nom_etape_1,"")&amp;IF(SUMPRODUCT((debut_etape_2&lt;=V58)*(fin_etape_2&gt;V58))&gt;0,nom_etape_2,"")&amp;IF(SUMPRODUCT((debut_etape_3&lt;=V58)*(fin_etape_3&gt;V58))&gt;0,nom_etape_3,"")&amp;IF(SUMPRODUCT((debut_etape_4&lt;=V58)*(fin_etape_4&gt;V58))&gt;0,nom_etape_4,"")&amp;IF(SUMPRODUCT((debut_etape_5&lt;=V58)*(fin_etape_5&gt;V58))&gt;0,nom_etape_5,"")&amp;IF(SUMPRODUCT((debut_etape_6&lt;=V58)*(fin_etape_6&gt;V58))&gt;0,nom_etape_6,"")&amp;IF(SUMPRODUCT((debut_etape_7&lt;=V58)*(fin_etape_7&gt;V58))&gt;0,nom_etape_7,"")&amp;IF(SUMPRODUCT((debut_etape_8&lt;=V58)*(fin_etape_8&gt;V58))&gt;0,nom_etape_8,"")&amp;IF(SUMPRODUCT((debut_etape_9&lt;=V58)*(fin_etape_9&gt;V58))&gt;0,nom_etape_9,"")&amp;IF(SUMPRODUCT((debut_etape_10&lt;=V58)*(fin_etape_10&gt;V58))&gt;0,nom_etape_10,"")&amp;IF(SUMPRODUCT((debut_etape_11&lt;=V58)*(fin_etape_11&gt;V58))&gt;0,nom_etape_11,"")&amp;IF(SUMPRODUCT((debut_etape_12&lt;=V58)*(fin_etape_12&gt;V58))&gt;0,nom_etape_12,"")&amp;IF(SUMPRODUCT((debut_etape_13&lt;=V58)*(fin_etape_13&gt;V58))&gt;0,nom_etape_13,"")&amp;IF(SUMPRODUCT((debut_etape_14&lt;=V58)*(fin_etape_14&gt;V58))&gt;0,nom_etape_14,"")&amp;IF(SUMPRODUCT((debut_etape_15&lt;=V58)*(fin_etape_15&gt;V58))&gt;0,nom_etape_15,"")&amp;IF(SUMPRODUCT((debut_etape_16&lt;=V58)*(fin_etape_16&gt;V58))&gt;0,nom_etape_16,"")&amp;IF(SUMPRODUCT((debut_etape_17&lt;=V58)*(fin_etape_17&gt;V58))&gt;0,nom_etape_17,"")&amp;IF(SUMPRODUCT((debut_etape_18&lt;=V58)*(fin_etape_18&gt;V58))&gt;0,nom_etape_18,"")&amp;IF(SUMPRODUCT((debut_etape_19&lt;=V58)*(fin_etape_19&gt;V58))&gt;0,nom_etape_19,"")&amp;IF(SUMPRODUCT((debut_etape_20&lt;=V58)*(fin_etape_20&gt;V58))&gt;0,nom_etape_20,"")&amp;IF(SUMPRODUCT((debut_etape_21&lt;=V58)*(fin_etape_21&gt;V58))&gt;0,nom_etape_21,"")&amp;IF(SUMPRODUCT((debut_etape_22&lt;=V58)*(fin_etape_22&gt;V58))&gt;0,nom_etape_22,"")&amp;IF(SUMPRODUCT((debut_etape_23&lt;=V58)*(fin_etape_23&gt;V58))&gt;0,nom_etape_23,"")&amp;IF(SUMPRODUCT((debut_etape_24&lt;=V58)*(fin_etape_24&gt;V58))&gt;0,nom_etape_24,"")&amp;IF(SUMPRODUCT((debut_etape_25&lt;=V58)*(fin_etape_25&gt;V58))&gt;0,nom_etape_25,"")&amp;IF(SUMPRODUCT((debut_etape_26&lt;=V58)*(fin_etape_26&gt;V58))&gt;0,nom_etape_26,"")&amp;IF(SUMPRODUCT((debut_etape_27&lt;=V58)*(fin_etape_27&gt;V58))&gt;0,nom_etape_27,"")&amp;IF(SUMPRODUCT((debut_etape_28&lt;=V58)*(fin_etape_28&gt;V58))&gt;0,nom_etape_28,"")&amp;IF(SUMPRODUCT((debut_etape_29&lt;=V58)*(fin_etape_29&gt;V58))&gt;0,nom_etape_29,"")&amp;IF(SUMPRODUCT((debut_etape_30&lt;=V58)*(fin_etape_30&gt;V58))&gt;0,nom_etape_30,"")&amp;IF(SUMPRODUCT((debut_etape_31&lt;=V58)*(fin_etape_31&gt;V58))&gt;0,nom_etape_31,"")&amp;IF(SUMPRODUCT((debut_etape_32&lt;=V58)*(fin_etape_32&gt;V58))&gt;0,nom_etape_32,"")&amp;IF(SUMPRODUCT((debut_etape_33&lt;=V58)*(fin_etape_33&gt;V58))&gt;0,nom_etape_33,"")&amp;IF(SUMPRODUCT((debut_etape_34&lt;=V58)*(fin_etape_34&gt;V58))&gt;0,nom_etape_34,"")&amp;IF(SUMPRODUCT((debut_etape_35&lt;=V58)*(fin_etape_35&gt;V58))&gt;0,nom_etape_35,"")&amp;IF(SUMPRODUCT((debut_etape_36&lt;=V58)*(fin_etape_36&gt;V58))&gt;0,nom_etape_36,"")&amp;IF(SUMPRODUCT((debut_etape_37&lt;=V58)*(fin_etape_37&gt;V58))&gt;0,nom_etape_37,"")&amp;IF(SUMPRODUCT((debut_etape_38&lt;=V58)*(fin_etape_38&gt;V58))&gt;0,nom_etape_38,"")&amp;IF(SUMPRODUCT((debut_etape_39&lt;=V58)*(fin_etape_39&gt;V58))&gt;0,nom_etape_39,"")&amp;IF(SUMPRODUCT((debut_etape_40&lt;=V58)*(fin_etape_40&gt;V58))&gt;0,nom_etape_40,"")</f>
        <v>2ème INTER PLOMB.</v>
      </c>
      <c r="W62" s="54"/>
      <c r="X62" s="54"/>
      <c r="Y62" s="54"/>
      <c r="Z62" s="55"/>
      <c r="AA62" s="56" t="str">
        <f>IF(SUMPRODUCT((debut_etape_1&lt;=AA58)*(fin_etape_1&gt;AA58))&gt;0,nom_etape_1,"")&amp;IF(SUMPRODUCT((debut_etape_2&lt;=AA58)*(fin_etape_2&gt;AA58))&gt;0,nom_etape_2,"")&amp;IF(SUMPRODUCT((debut_etape_3&lt;=AA58)*(fin_etape_3&gt;AA58))&gt;0,nom_etape_3,"")&amp;IF(SUMPRODUCT((debut_etape_4&lt;=AA58)*(fin_etape_4&gt;AA58))&gt;0,nom_etape_4,"")&amp;IF(SUMPRODUCT((debut_etape_5&lt;=AA58)*(fin_etape_5&gt;AA58))&gt;0,nom_etape_5,"")&amp;IF(SUMPRODUCT((debut_etape_6&lt;=AA58)*(fin_etape_6&gt;AA58))&gt;0,nom_etape_6,"")&amp;IF(SUMPRODUCT((debut_etape_7&lt;=AA58)*(fin_etape_7&gt;AA58))&gt;0,nom_etape_7,"")&amp;IF(SUMPRODUCT((debut_etape_8&lt;=AA58)*(fin_etape_8&gt;AA58))&gt;0,nom_etape_8,"")&amp;IF(SUMPRODUCT((debut_etape_9&lt;=AA58)*(fin_etape_9&gt;AA58))&gt;0,nom_etape_9,"")&amp;IF(SUMPRODUCT((debut_etape_10&lt;=AA58)*(fin_etape_10&gt;AA58))&gt;0,nom_etape_10,"")&amp;IF(SUMPRODUCT((debut_etape_11&lt;=AA58)*(fin_etape_11&gt;AA58))&gt;0,nom_etape_11,"")&amp;IF(SUMPRODUCT((debut_etape_12&lt;=AA58)*(fin_etape_12&gt;AA58))&gt;0,nom_etape_12,"")&amp;IF(SUMPRODUCT((debut_etape_13&lt;=AA58)*(fin_etape_13&gt;AA58))&gt;0,nom_etape_13,"")&amp;IF(SUMPRODUCT((debut_etape_14&lt;=AA58)*(fin_etape_14&gt;AA58))&gt;0,nom_etape_14,"")&amp;IF(SUMPRODUCT((debut_etape_15&lt;=AA58)*(fin_etape_15&gt;AA58))&gt;0,nom_etape_15,"")&amp;IF(SUMPRODUCT((debut_etape_16&lt;=AA58)*(fin_etape_16&gt;AA58))&gt;0,nom_etape_16,"")&amp;IF(SUMPRODUCT((debut_etape_17&lt;=AA58)*(fin_etape_17&gt;AA58))&gt;0,nom_etape_17,"")&amp;IF(SUMPRODUCT((debut_etape_18&lt;=AA58)*(fin_etape_18&gt;AA58))&gt;0,nom_etape_18,"")&amp;IF(SUMPRODUCT((debut_etape_19&lt;=AA58)*(fin_etape_19&gt;AA58))&gt;0,nom_etape_19,"")&amp;IF(SUMPRODUCT((debut_etape_20&lt;=AA58)*(fin_etape_20&gt;AA58))&gt;0,nom_etape_20,"")&amp;IF(SUMPRODUCT((debut_etape_21&lt;=AA58)*(fin_etape_21&gt;AA58))&gt;0,nom_etape_21,"")&amp;IF(SUMPRODUCT((debut_etape_22&lt;=AA58)*(fin_etape_22&gt;AA58))&gt;0,nom_etape_22,"")&amp;IF(SUMPRODUCT((debut_etape_23&lt;=AA58)*(fin_etape_23&gt;AA58))&gt;0,nom_etape_23,"")&amp;IF(SUMPRODUCT((debut_etape_24&lt;=AA58)*(fin_etape_24&gt;AA58))&gt;0,nom_etape_24,"")&amp;IF(SUMPRODUCT((debut_etape_25&lt;=AA58)*(fin_etape_25&gt;AA58))&gt;0,nom_etape_25,"")&amp;IF(SUMPRODUCT((debut_etape_26&lt;=AA58)*(fin_etape_26&gt;AA58))&gt;0,nom_etape_26,"")&amp;IF(SUMPRODUCT((debut_etape_27&lt;=AA58)*(fin_etape_27&gt;AA58))&gt;0,nom_etape_27,"")&amp;IF(SUMPRODUCT((debut_etape_28&lt;=AA58)*(fin_etape_28&gt;AA58))&gt;0,nom_etape_28,"")&amp;IF(SUMPRODUCT((debut_etape_29&lt;=AA58)*(fin_etape_29&gt;AA58))&gt;0,nom_etape_29,"")&amp;IF(SUMPRODUCT((debut_etape_30&lt;=AA58)*(fin_etape_30&gt;AA58))&gt;0,nom_etape_30,"")&amp;IF(SUMPRODUCT((debut_etape_31&lt;=AA58)*(fin_etape_31&gt;AA58))&gt;0,nom_etape_31,"")&amp;IF(SUMPRODUCT((debut_etape_32&lt;=AA58)*(fin_etape_32&gt;AA58))&gt;0,nom_etape_32,"")&amp;IF(SUMPRODUCT((debut_etape_33&lt;=AA58)*(fin_etape_33&gt;AA58))&gt;0,nom_etape_33,"")&amp;IF(SUMPRODUCT((debut_etape_34&lt;=AA58)*(fin_etape_34&gt;AA58))&gt;0,nom_etape_34,"")&amp;IF(SUMPRODUCT((debut_etape_35&lt;=AA58)*(fin_etape_35&gt;AA58))&gt;0,nom_etape_35,"")&amp;IF(SUMPRODUCT((debut_etape_36&lt;=AA58)*(fin_etape_36&gt;AA58))&gt;0,nom_etape_36,"")&amp;IF(SUMPRODUCT((debut_etape_37&lt;=AA58)*(fin_etape_37&gt;AA58))&gt;0,nom_etape_37,"")&amp;IF(SUMPRODUCT((debut_etape_38&lt;=AA58)*(fin_etape_38&gt;AA58))&gt;0,nom_etape_38,"")&amp;IF(SUMPRODUCT((debut_etape_39&lt;=AA58)*(fin_etape_39&gt;AA58))&gt;0,nom_etape_39,"")&amp;IF(SUMPRODUCT((debut_etape_40&lt;=AA58)*(fin_etape_40&gt;AA58))&gt;0,nom_etape_40,"")</f>
        <v>JOINTS PLACO</v>
      </c>
      <c r="AB62" s="57"/>
      <c r="AC62" s="57"/>
      <c r="AD62" s="57"/>
      <c r="AE62" s="59"/>
      <c r="AF62" s="58" t="str">
        <f>IF(SUMPRODUCT((debut_etape_1&lt;=AF58)*(fin_etape_1&gt;AF58))&gt;0,nom_etape_1,"")&amp;IF(SUMPRODUCT((debut_etape_2&lt;=AF58)*(fin_etape_2&gt;AF58))&gt;0,nom_etape_2,"")&amp;IF(SUMPRODUCT((debut_etape_3&lt;=AF58)*(fin_etape_3&gt;AF58))&gt;0,nom_etape_3,"")&amp;IF(SUMPRODUCT((debut_etape_4&lt;=AF58)*(fin_etape_4&gt;AF58))&gt;0,nom_etape_4,"")&amp;IF(SUMPRODUCT((debut_etape_5&lt;=AF58)*(fin_etape_5&gt;AF58))&gt;0,nom_etape_5,"")&amp;IF(SUMPRODUCT((debut_etape_6&lt;=AF58)*(fin_etape_6&gt;AF58))&gt;0,nom_etape_6,"")&amp;IF(SUMPRODUCT((debut_etape_7&lt;=AF58)*(fin_etape_7&gt;AF58))&gt;0,nom_etape_7,"")&amp;IF(SUMPRODUCT((debut_etape_8&lt;=AF58)*(fin_etape_8&gt;AF58))&gt;0,nom_etape_8,"")&amp;IF(SUMPRODUCT((debut_etape_9&lt;=AF58)*(fin_etape_9&gt;AF58))&gt;0,nom_etape_9,"")&amp;IF(SUMPRODUCT((debut_etape_10&lt;=AF58)*(fin_etape_10&gt;AF58))&gt;0,nom_etape_10,"")&amp;IF(SUMPRODUCT((debut_etape_11&lt;=AF58)*(fin_etape_11&gt;AF58))&gt;0,nom_etape_11,"")&amp;IF(SUMPRODUCT((debut_etape_12&lt;=AF58)*(fin_etape_12&gt;AF58))&gt;0,nom_etape_12,"")&amp;IF(SUMPRODUCT((debut_etape_13&lt;=AF58)*(fin_etape_13&gt;AF58))&gt;0,nom_etape_13,"")&amp;IF(SUMPRODUCT((debut_etape_14&lt;=AF58)*(fin_etape_14&gt;AF58))&gt;0,nom_etape_14,"")&amp;IF(SUMPRODUCT((debut_etape_15&lt;=AF58)*(fin_etape_15&gt;AF58))&gt;0,nom_etape_15,"")&amp;IF(SUMPRODUCT((debut_etape_16&lt;=AF58)*(fin_etape_16&gt;AF58))&gt;0,nom_etape_16,"")&amp;IF(SUMPRODUCT((debut_etape_17&lt;=AF58)*(fin_etape_17&gt;AF58))&gt;0,nom_etape_17,"")&amp;IF(SUMPRODUCT((debut_etape_18&lt;=AF58)*(fin_etape_18&gt;AF58))&gt;0,nom_etape_18,"")&amp;IF(SUMPRODUCT((debut_etape_19&lt;=AF58)*(fin_etape_19&gt;AF58))&gt;0,nom_etape_19,"")&amp;IF(SUMPRODUCT((debut_etape_20&lt;=AF58)*(fin_etape_20&gt;AF58))&gt;0,nom_etape_20,"")&amp;IF(SUMPRODUCT((debut_etape_21&lt;=AF58)*(fin_etape_21&gt;AF58))&gt;0,nom_etape_21,"")&amp;IF(SUMPRODUCT((debut_etape_22&lt;=AF58)*(fin_etape_22&gt;AF58))&gt;0,nom_etape_22,"")&amp;IF(SUMPRODUCT((debut_etape_23&lt;=AF58)*(fin_etape_23&gt;AF58))&gt;0,nom_etape_23,"")&amp;IF(SUMPRODUCT((debut_etape_24&lt;=AF58)*(fin_etape_24&gt;AF58))&gt;0,nom_etape_24,"")&amp;IF(SUMPRODUCT((debut_etape_25&lt;=AF58)*(fin_etape_25&gt;AF58))&gt;0,nom_etape_25,"")&amp;IF(SUMPRODUCT((debut_etape_26&lt;=AF58)*(fin_etape_26&gt;AF58))&gt;0,nom_etape_26,"")&amp;IF(SUMPRODUCT((debut_etape_27&lt;=AF58)*(fin_etape_27&gt;AF58))&gt;0,nom_etape_27,"")&amp;IF(SUMPRODUCT((debut_etape_28&lt;=AF58)*(fin_etape_28&gt;AF58))&gt;0,nom_etape_28,"")&amp;IF(SUMPRODUCT((debut_etape_29&lt;=AF58)*(fin_etape_29&gt;AF58))&gt;0,nom_etape_29,"")&amp;IF(SUMPRODUCT((debut_etape_30&lt;=AF58)*(fin_etape_30&gt;AF58))&gt;0,nom_etape_30,"")&amp;IF(SUMPRODUCT((debut_etape_31&lt;=AF58)*(fin_etape_31&gt;AF58))&gt;0,nom_etape_31,"")&amp;IF(SUMPRODUCT((debut_etape_32&lt;=AF58)*(fin_etape_32&gt;AF58))&gt;0,nom_etape_32,"")&amp;IF(SUMPRODUCT((debut_etape_33&lt;=AF58)*(fin_etape_33&gt;AF58))&gt;0,nom_etape_33,"")&amp;IF(SUMPRODUCT((debut_etape_34&lt;=AF58)*(fin_etape_34&gt;AF58))&gt;0,nom_etape_34,"")&amp;IF(SUMPRODUCT((debut_etape_35&lt;=AF58)*(fin_etape_35&gt;AF58))&gt;0,nom_etape_35,"")&amp;IF(SUMPRODUCT((debut_etape_36&lt;=AF58)*(fin_etape_36&gt;AF58))&gt;0,nom_etape_36,"")&amp;IF(SUMPRODUCT((debut_etape_37&lt;=AF58)*(fin_etape_37&gt;AF58))&gt;0,nom_etape_37,"")&amp;IF(SUMPRODUCT((debut_etape_38&lt;=AF58)*(fin_etape_38&gt;AF58))&gt;0,nom_etape_38,"")&amp;IF(SUMPRODUCT((debut_etape_39&lt;=AF58)*(fin_etape_39&gt;AF58))&gt;0,nom_etape_39,"")&amp;IF(SUMPRODUCT((debut_etape_40&lt;=AF58)*(fin_etape_40&gt;AF58))&gt;0,nom_etape_40,"")</f>
        <v>CARRELAGE S1</v>
      </c>
      <c r="AG62" s="54"/>
      <c r="AH62" s="54"/>
      <c r="AI62" s="54"/>
      <c r="AJ62" s="55"/>
      <c r="AK62" s="56" t="str">
        <f>IF(SUMPRODUCT((debut_etape_1&lt;=AK58)*(fin_etape_1&gt;AK58))&gt;0,nom_etape_1,"")&amp;IF(SUMPRODUCT((debut_etape_2&lt;=AK58)*(fin_etape_2&gt;AK58))&gt;0,nom_etape_2,"")&amp;IF(SUMPRODUCT((debut_etape_3&lt;=AK58)*(fin_etape_3&gt;AK58))&gt;0,nom_etape_3,"")&amp;IF(SUMPRODUCT((debut_etape_4&lt;=AK58)*(fin_etape_4&gt;AK58))&gt;0,nom_etape_4,"")&amp;IF(SUMPRODUCT((debut_etape_5&lt;=AK58)*(fin_etape_5&gt;AK58))&gt;0,nom_etape_5,"")&amp;IF(SUMPRODUCT((debut_etape_6&lt;=AK58)*(fin_etape_6&gt;AK58))&gt;0,nom_etape_6,"")&amp;IF(SUMPRODUCT((debut_etape_7&lt;=AK58)*(fin_etape_7&gt;AK58))&gt;0,nom_etape_7,"")&amp;IF(SUMPRODUCT((debut_etape_8&lt;=AK58)*(fin_etape_8&gt;AK58))&gt;0,nom_etape_8,"")&amp;IF(SUMPRODUCT((debut_etape_9&lt;=AK58)*(fin_etape_9&gt;AK58))&gt;0,nom_etape_9,"")&amp;IF(SUMPRODUCT((debut_etape_10&lt;=AK58)*(fin_etape_10&gt;AK58))&gt;0,nom_etape_10,"")&amp;IF(SUMPRODUCT((debut_etape_11&lt;=AK58)*(fin_etape_11&gt;AK58))&gt;0,nom_etape_11,"")&amp;IF(SUMPRODUCT((debut_etape_12&lt;=AK58)*(fin_etape_12&gt;AK58))&gt;0,nom_etape_12,"")&amp;IF(SUMPRODUCT((debut_etape_13&lt;=AK58)*(fin_etape_13&gt;AK58))&gt;0,nom_etape_13,"")&amp;IF(SUMPRODUCT((debut_etape_14&lt;=AK58)*(fin_etape_14&gt;AK58))&gt;0,nom_etape_14,"")&amp;IF(SUMPRODUCT((debut_etape_15&lt;=AK58)*(fin_etape_15&gt;AK58))&gt;0,nom_etape_15,"")&amp;IF(SUMPRODUCT((debut_etape_16&lt;=AK58)*(fin_etape_16&gt;AK58))&gt;0,nom_etape_16,"")&amp;IF(SUMPRODUCT((debut_etape_17&lt;=AK58)*(fin_etape_17&gt;AK58))&gt;0,nom_etape_17,"")&amp;IF(SUMPRODUCT((debut_etape_18&lt;=AK58)*(fin_etape_18&gt;AK58))&gt;0,nom_etape_18,"")&amp;IF(SUMPRODUCT((debut_etape_19&lt;=AK58)*(fin_etape_19&gt;AK58))&gt;0,nom_etape_19,"")&amp;IF(SUMPRODUCT((debut_etape_20&lt;=AK58)*(fin_etape_20&gt;AK58))&gt;0,nom_etape_20,"")&amp;IF(SUMPRODUCT((debut_etape_21&lt;=AK58)*(fin_etape_21&gt;AK58))&gt;0,nom_etape_21,"")&amp;IF(SUMPRODUCT((debut_etape_22&lt;=AK58)*(fin_etape_22&gt;AK58))&gt;0,nom_etape_22,"")&amp;IF(SUMPRODUCT((debut_etape_23&lt;=AK58)*(fin_etape_23&gt;AK58))&gt;0,nom_etape_23,"")&amp;IF(SUMPRODUCT((debut_etape_24&lt;=AK58)*(fin_etape_24&gt;AK58))&gt;0,nom_etape_24,"")&amp;IF(SUMPRODUCT((debut_etape_25&lt;=AK58)*(fin_etape_25&gt;AK58))&gt;0,nom_etape_25,"")&amp;IF(SUMPRODUCT((debut_etape_26&lt;=AK58)*(fin_etape_26&gt;AK58))&gt;0,nom_etape_26,"")&amp;IF(SUMPRODUCT((debut_etape_27&lt;=AK58)*(fin_etape_27&gt;AK58))&gt;0,nom_etape_27,"")&amp;IF(SUMPRODUCT((debut_etape_28&lt;=AK58)*(fin_etape_28&gt;AK58))&gt;0,nom_etape_28,"")&amp;IF(SUMPRODUCT((debut_etape_29&lt;=AK58)*(fin_etape_29&gt;AK58))&gt;0,nom_etape_29,"")&amp;IF(SUMPRODUCT((debut_etape_30&lt;=AK58)*(fin_etape_30&gt;AK58))&gt;0,nom_etape_30,"")&amp;IF(SUMPRODUCT((debut_etape_31&lt;=AK58)*(fin_etape_31&gt;AK58))&gt;0,nom_etape_31,"")&amp;IF(SUMPRODUCT((debut_etape_32&lt;=AK58)*(fin_etape_32&gt;AK58))&gt;0,nom_etape_32,"")&amp;IF(SUMPRODUCT((debut_etape_33&lt;=AK58)*(fin_etape_33&gt;AK58))&gt;0,nom_etape_33,"")&amp;IF(SUMPRODUCT((debut_etape_34&lt;=AK58)*(fin_etape_34&gt;AK58))&gt;0,nom_etape_34,"")&amp;IF(SUMPRODUCT((debut_etape_35&lt;=AK58)*(fin_etape_35&gt;AK58))&gt;0,nom_etape_35,"")&amp;IF(SUMPRODUCT((debut_etape_36&lt;=AK58)*(fin_etape_36&gt;AK58))&gt;0,nom_etape_36,"")&amp;IF(SUMPRODUCT((debut_etape_37&lt;=AK58)*(fin_etape_37&gt;AK58))&gt;0,nom_etape_37,"")&amp;IF(SUMPRODUCT((debut_etape_38&lt;=AK58)*(fin_etape_38&gt;AK58))&gt;0,nom_etape_38,"")&amp;IF(SUMPRODUCT((debut_etape_39&lt;=AK58)*(fin_etape_39&gt;AK58))&gt;0,nom_etape_39,"")&amp;IF(SUMPRODUCT((debut_etape_40&lt;=AK58)*(fin_etape_40&gt;AK58))&gt;0,nom_etape_40,"")</f>
        <v>CARRELAGE S2</v>
      </c>
      <c r="AL62" s="57"/>
      <c r="AM62" s="57"/>
      <c r="AN62" s="57"/>
      <c r="AO62" s="59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2:57" ht="15" customHeight="1"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2:57">
      <c r="B64" s="2">
        <f>AO58+3</f>
        <v>43157</v>
      </c>
      <c r="C64" s="2">
        <f>B64+1</f>
        <v>43158</v>
      </c>
      <c r="D64" s="2">
        <f>C64+1</f>
        <v>43159</v>
      </c>
      <c r="E64" s="2">
        <f>D64+1</f>
        <v>43160</v>
      </c>
      <c r="F64" s="2">
        <f>E64+1</f>
        <v>43161</v>
      </c>
      <c r="G64" s="2">
        <f>F64+3</f>
        <v>43164</v>
      </c>
      <c r="H64" s="2">
        <f>G64+1</f>
        <v>43165</v>
      </c>
      <c r="I64" s="2">
        <f>H64+1</f>
        <v>43166</v>
      </c>
      <c r="J64" s="2">
        <f>I64+1</f>
        <v>43167</v>
      </c>
      <c r="K64" s="2">
        <f>J64+1</f>
        <v>43168</v>
      </c>
      <c r="L64" s="2">
        <f>K64+3</f>
        <v>43171</v>
      </c>
      <c r="M64" s="2">
        <f>L64+1</f>
        <v>43172</v>
      </c>
      <c r="N64" s="2">
        <f>M64+1</f>
        <v>43173</v>
      </c>
      <c r="O64" s="2">
        <f>N64+1</f>
        <v>43174</v>
      </c>
      <c r="P64" s="2">
        <f>O64+1</f>
        <v>43175</v>
      </c>
      <c r="Q64" s="2">
        <f>P64+3</f>
        <v>43178</v>
      </c>
      <c r="R64" s="2">
        <f>Q64+1</f>
        <v>43179</v>
      </c>
      <c r="S64" s="2">
        <f>R64+1</f>
        <v>43180</v>
      </c>
      <c r="T64" s="2">
        <f>S64+1</f>
        <v>43181</v>
      </c>
      <c r="U64" s="2">
        <f>T64+1</f>
        <v>43182</v>
      </c>
      <c r="V64" s="2">
        <f>U64+3</f>
        <v>43185</v>
      </c>
      <c r="W64" s="2">
        <f>V64+1</f>
        <v>43186</v>
      </c>
      <c r="X64" s="2">
        <f>W64+1</f>
        <v>43187</v>
      </c>
      <c r="Y64" s="2">
        <f>X64+1</f>
        <v>43188</v>
      </c>
      <c r="Z64" s="2">
        <f>Y64+1</f>
        <v>43189</v>
      </c>
      <c r="AA64" s="2">
        <f>Z64+3</f>
        <v>43192</v>
      </c>
      <c r="AB64" s="2">
        <f>AA64+1</f>
        <v>43193</v>
      </c>
      <c r="AC64" s="2">
        <f>AB64+1</f>
        <v>43194</v>
      </c>
      <c r="AD64" s="2">
        <f>AC64+1</f>
        <v>43195</v>
      </c>
      <c r="AE64" s="2">
        <f>AD64+1</f>
        <v>43196</v>
      </c>
      <c r="AF64" s="2">
        <f>AE64+3</f>
        <v>43199</v>
      </c>
      <c r="AG64" s="2">
        <f>AF64+1</f>
        <v>43200</v>
      </c>
      <c r="AH64" s="2">
        <f>AG64+1</f>
        <v>43201</v>
      </c>
      <c r="AI64" s="2">
        <f>AH64+1</f>
        <v>43202</v>
      </c>
      <c r="AJ64" s="2">
        <f>AI64+1</f>
        <v>43203</v>
      </c>
      <c r="AK64" s="2">
        <f>AJ64+3</f>
        <v>43206</v>
      </c>
      <c r="AL64" s="2">
        <f>AK64+1</f>
        <v>43207</v>
      </c>
      <c r="AM64" s="2">
        <f>AL64+1</f>
        <v>43208</v>
      </c>
      <c r="AN64" s="2">
        <f>AM64+1</f>
        <v>43209</v>
      </c>
      <c r="AO64" s="2">
        <f>AN64+1</f>
        <v>43210</v>
      </c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2:57" ht="15.75">
      <c r="B65" s="60" t="str">
        <f>CHOOSE(MONTH(B64),"JANVIER","FÉVRIER","MARS","AVRIL","MAI","JUIN","JUILLET","AOUT","SEPTEMBRE","OCTOBRE","NOVEMBRE","DÉCEMBRE")</f>
        <v>FÉVRIER</v>
      </c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1"/>
      <c r="V65" s="60" t="str">
        <f>CHOOSE(MONTH(V64),"JANVIER","FÉVRIER","MARS","AVRIL","MAI","JUIN","JUILLET","AOUT","SEPTEMBRE","OCTOBRE","NOVEMBRE","DÉCEMBRE")</f>
        <v>MARS</v>
      </c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2:57">
      <c r="B66" s="45" t="str">
        <f>"Semaine "&amp;WEEKNUM(B64)</f>
        <v>Semaine 9</v>
      </c>
      <c r="C66" s="46"/>
      <c r="D66" s="46"/>
      <c r="E66" s="46"/>
      <c r="F66" s="47"/>
      <c r="G66" s="42" t="str">
        <f>"Semaine "&amp;WEEKNUM(G64)</f>
        <v>Semaine 10</v>
      </c>
      <c r="H66" s="43"/>
      <c r="I66" s="43"/>
      <c r="J66" s="43"/>
      <c r="K66" s="44"/>
      <c r="L66" s="45" t="str">
        <f>"Semaine "&amp;WEEKNUM(L64)</f>
        <v>Semaine 11</v>
      </c>
      <c r="M66" s="46"/>
      <c r="N66" s="46"/>
      <c r="O66" s="46"/>
      <c r="P66" s="47"/>
      <c r="Q66" s="42" t="str">
        <f>"Semaine "&amp;WEEKNUM(Q64)</f>
        <v>Semaine 12</v>
      </c>
      <c r="R66" s="43"/>
      <c r="S66" s="43"/>
      <c r="T66" s="43"/>
      <c r="U66" s="49"/>
      <c r="V66" s="48" t="str">
        <f>"Semaine "&amp;WEEKNUM(V64)</f>
        <v>Semaine 13</v>
      </c>
      <c r="W66" s="46"/>
      <c r="X66" s="46"/>
      <c r="Y66" s="46"/>
      <c r="Z66" s="47"/>
      <c r="AA66" s="42" t="str">
        <f>"Semaine "&amp;WEEKNUM(AA64)</f>
        <v>Semaine 14</v>
      </c>
      <c r="AB66" s="43"/>
      <c r="AC66" s="43"/>
      <c r="AD66" s="43"/>
      <c r="AE66" s="44"/>
      <c r="AF66" s="45" t="str">
        <f>"Semaine "&amp;WEEKNUM(AF64)</f>
        <v>Semaine 15</v>
      </c>
      <c r="AG66" s="46"/>
      <c r="AH66" s="46"/>
      <c r="AI66" s="46"/>
      <c r="AJ66" s="47"/>
      <c r="AK66" s="42" t="str">
        <f>"Semaine "&amp;WEEKNUM(AK64)</f>
        <v>Semaine 16</v>
      </c>
      <c r="AL66" s="43"/>
      <c r="AM66" s="43"/>
      <c r="AN66" s="43"/>
      <c r="AO66" s="44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2:57">
      <c r="B67" s="3" t="str">
        <f t="shared" ref="B67:AO67" si="47">CHOOSE(WEEKDAY(B64-1,1),"L","M","M","J","V","S","D")</f>
        <v>L</v>
      </c>
      <c r="C67" s="3" t="str">
        <f t="shared" si="47"/>
        <v>M</v>
      </c>
      <c r="D67" s="3" t="str">
        <f t="shared" si="47"/>
        <v>M</v>
      </c>
      <c r="E67" s="3" t="str">
        <f t="shared" si="47"/>
        <v>J</v>
      </c>
      <c r="F67" s="3" t="str">
        <f t="shared" si="47"/>
        <v>V</v>
      </c>
      <c r="G67" s="8" t="str">
        <f t="shared" si="47"/>
        <v>L</v>
      </c>
      <c r="H67" s="8" t="str">
        <f t="shared" si="47"/>
        <v>M</v>
      </c>
      <c r="I67" s="8" t="str">
        <f t="shared" si="47"/>
        <v>M</v>
      </c>
      <c r="J67" s="8" t="str">
        <f t="shared" si="47"/>
        <v>J</v>
      </c>
      <c r="K67" s="8" t="str">
        <f t="shared" si="47"/>
        <v>V</v>
      </c>
      <c r="L67" s="3" t="str">
        <f t="shared" si="47"/>
        <v>L</v>
      </c>
      <c r="M67" s="3" t="str">
        <f t="shared" si="47"/>
        <v>M</v>
      </c>
      <c r="N67" s="3" t="str">
        <f t="shared" si="47"/>
        <v>M</v>
      </c>
      <c r="O67" s="3" t="str">
        <f t="shared" si="47"/>
        <v>J</v>
      </c>
      <c r="P67" s="3" t="str">
        <f t="shared" si="47"/>
        <v>V</v>
      </c>
      <c r="Q67" s="8" t="str">
        <f t="shared" si="47"/>
        <v>L</v>
      </c>
      <c r="R67" s="8" t="str">
        <f t="shared" si="47"/>
        <v>M</v>
      </c>
      <c r="S67" s="8" t="str">
        <f t="shared" si="47"/>
        <v>M</v>
      </c>
      <c r="T67" s="8" t="str">
        <f t="shared" si="47"/>
        <v>J</v>
      </c>
      <c r="U67" s="9" t="str">
        <f t="shared" si="47"/>
        <v>V</v>
      </c>
      <c r="V67" s="10" t="str">
        <f t="shared" si="47"/>
        <v>L</v>
      </c>
      <c r="W67" s="3" t="str">
        <f t="shared" si="47"/>
        <v>M</v>
      </c>
      <c r="X67" s="3" t="str">
        <f t="shared" si="47"/>
        <v>M</v>
      </c>
      <c r="Y67" s="3" t="str">
        <f t="shared" si="47"/>
        <v>J</v>
      </c>
      <c r="Z67" s="3" t="str">
        <f t="shared" si="47"/>
        <v>V</v>
      </c>
      <c r="AA67" s="8" t="str">
        <f t="shared" si="47"/>
        <v>L</v>
      </c>
      <c r="AB67" s="8" t="str">
        <f t="shared" si="47"/>
        <v>M</v>
      </c>
      <c r="AC67" s="8" t="str">
        <f t="shared" si="47"/>
        <v>M</v>
      </c>
      <c r="AD67" s="8" t="str">
        <f t="shared" si="47"/>
        <v>J</v>
      </c>
      <c r="AE67" s="8" t="str">
        <f t="shared" si="47"/>
        <v>V</v>
      </c>
      <c r="AF67" s="3" t="str">
        <f t="shared" si="47"/>
        <v>L</v>
      </c>
      <c r="AG67" s="3" t="str">
        <f t="shared" si="47"/>
        <v>M</v>
      </c>
      <c r="AH67" s="3" t="str">
        <f t="shared" si="47"/>
        <v>M</v>
      </c>
      <c r="AI67" s="3" t="str">
        <f t="shared" si="47"/>
        <v>J</v>
      </c>
      <c r="AJ67" s="3" t="str">
        <f t="shared" si="47"/>
        <v>V</v>
      </c>
      <c r="AK67" s="8" t="str">
        <f t="shared" si="47"/>
        <v>L</v>
      </c>
      <c r="AL67" s="8" t="str">
        <f t="shared" si="47"/>
        <v>M</v>
      </c>
      <c r="AM67" s="8" t="str">
        <f t="shared" si="47"/>
        <v>M</v>
      </c>
      <c r="AN67" s="8" t="str">
        <f t="shared" si="47"/>
        <v>J</v>
      </c>
      <c r="AO67" s="8" t="str">
        <f t="shared" si="47"/>
        <v>V</v>
      </c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2:57">
      <c r="B68" s="58" t="str">
        <f>IF(SUMPRODUCT((debut_etape_1&lt;=B64)*(fin_etape_1&gt;B64))&gt;0,nom_etape_1,"")&amp;IF(SUMPRODUCT((debut_etape_2&lt;=B64)*(fin_etape_2&gt;B64))&gt;0,nom_etape_2,"")&amp;IF(SUMPRODUCT((debut_etape_3&lt;=B64)*(fin_etape_3&gt;B64))&gt;0,nom_etape_3,"")&amp;IF(SUMPRODUCT((debut_etape_4&lt;=B64)*(fin_etape_4&gt;B64))&gt;0,nom_etape_4,"")&amp;IF(SUMPRODUCT((debut_etape_5&lt;=B64)*(fin_etape_5&gt;B64))&gt;0,nom_etape_5,"")&amp;IF(SUMPRODUCT((debut_etape_6&lt;=B64)*(fin_etape_6&gt;B64))&gt;0,nom_etape_6,"")&amp;IF(SUMPRODUCT((debut_etape_7&lt;=B64)*(fin_etape_7&gt;B64))&gt;0,nom_etape_7,"")&amp;IF(SUMPRODUCT((debut_etape_8&lt;=B64)*(fin_etape_8&gt;B64))&gt;0,nom_etape_8,"")&amp;IF(SUMPRODUCT((debut_etape_9&lt;=B64)*(fin_etape_9&gt;B64))&gt;0,nom_etape_9,"")&amp;IF(SUMPRODUCT((debut_etape_10&lt;=B64)*(fin_etape_10&gt;B64))&gt;0,nom_etape_10,"")&amp;IF(SUMPRODUCT((debut_etape_11&lt;=B64)*(fin_etape_11&gt;B64))&gt;0,nom_etape_11,"")&amp;IF(SUMPRODUCT((debut_etape_12&lt;=B64)*(fin_etape_12&gt;B64))&gt;0,nom_etape_12,"")&amp;IF(SUMPRODUCT((debut_etape_13&lt;=B64)*(fin_etape_13&gt;B64))&gt;0,nom_etape_13,"")&amp;IF(SUMPRODUCT((debut_etape_14&lt;=B64)*(fin_etape_14&gt;B64))&gt;0,nom_etape_14,"")&amp;IF(SUMPRODUCT((debut_etape_15&lt;=B64)*(fin_etape_15&gt;B64))&gt;0,nom_etape_15,"")&amp;IF(SUMPRODUCT((debut_etape_16&lt;=B64)*(fin_etape_16&gt;B64))&gt;0,nom_etape_16,"")&amp;IF(SUMPRODUCT((debut_etape_17&lt;=B64)*(fin_etape_17&gt;B64))&gt;0,nom_etape_17,"")&amp;IF(SUMPRODUCT((debut_etape_18&lt;=B64)*(fin_etape_18&gt;B64))&gt;0,nom_etape_18,"")&amp;IF(SUMPRODUCT((debut_etape_19&lt;=B64)*(fin_etape_19&gt;B64))&gt;0,nom_etape_19,"")&amp;IF(SUMPRODUCT((debut_etape_20&lt;=B64)*(fin_etape_20&gt;B64))&gt;0,nom_etape_20,"")&amp;IF(SUMPRODUCT((debut_etape_21&lt;=B64)*(fin_etape_21&gt;B64))&gt;0,nom_etape_21,"")&amp;IF(SUMPRODUCT((debut_etape_22&lt;=B64)*(fin_etape_22&gt;B64))&gt;0,nom_etape_22,"")&amp;IF(SUMPRODUCT((debut_etape_23&lt;=B64)*(fin_etape_23&gt;B64))&gt;0,nom_etape_23,"")&amp;IF(SUMPRODUCT((debut_etape_24&lt;=B64)*(fin_etape_24&gt;B64))&gt;0,nom_etape_24,"")&amp;IF(SUMPRODUCT((debut_etape_25&lt;=B64)*(fin_etape_25&gt;B64))&gt;0,nom_etape_25,"")&amp;IF(SUMPRODUCT((debut_etape_26&lt;=B64)*(fin_etape_26&gt;B64))&gt;0,nom_etape_26,"")&amp;IF(SUMPRODUCT((debut_etape_27&lt;=B64)*(fin_etape_27&gt;B64))&gt;0,nom_etape_27,"")&amp;IF(SUMPRODUCT((debut_etape_28&lt;=B64)*(fin_etape_28&gt;B64))&gt;0,nom_etape_28,"")&amp;IF(SUMPRODUCT((debut_etape_29&lt;=B64)*(fin_etape_29&gt;B64))&gt;0,nom_etape_29,"")&amp;IF(SUMPRODUCT((debut_etape_30&lt;=B64)*(fin_etape_30&gt;B64))&gt;0,nom_etape_30,"")&amp;IF(SUMPRODUCT((debut_etape_31&lt;=B64)*(fin_etape_31&gt;B64))&gt;0,nom_etape_31,"")&amp;IF(SUMPRODUCT((debut_etape_32&lt;=B64)*(fin_etape_32&gt;B64))&gt;0,nom_etape_32,"")&amp;IF(SUMPRODUCT((debut_etape_33&lt;=B64)*(fin_etape_33&gt;B64))&gt;0,nom_etape_33,"")&amp;IF(SUMPRODUCT((debut_etape_34&lt;=B64)*(fin_etape_34&gt;B64))&gt;0,nom_etape_34,"")&amp;IF(SUMPRODUCT((debut_etape_35&lt;=B64)*(fin_etape_35&gt;B64))&gt;0,nom_etape_35,"")&amp;IF(SUMPRODUCT((debut_etape_36&lt;=B64)*(fin_etape_36&gt;B64))&gt;0,nom_etape_36,"")&amp;IF(SUMPRODUCT((debut_etape_37&lt;=B64)*(fin_etape_37&gt;B64))&gt;0,nom_etape_37,"")&amp;IF(SUMPRODUCT((debut_etape_38&lt;=B64)*(fin_etape_38&gt;B64))&gt;0,nom_etape_38,"")&amp;IF(SUMPRODUCT((debut_etape_39&lt;=B64)*(fin_etape_39&gt;B64))&gt;0,nom_etape_39,"")&amp;IF(SUMPRODUCT((debut_etape_40&lt;=B64)*(fin_etape_40&gt;B64))&gt;0,nom_etape_40,"")</f>
        <v>RECEPTION CARRELAGE</v>
      </c>
      <c r="C68" s="54"/>
      <c r="D68" s="54"/>
      <c r="E68" s="54"/>
      <c r="F68" s="55"/>
      <c r="G68" s="56" t="str">
        <f>IF(SUMPRODUCT((debut_etape_1&lt;=G64)*(fin_etape_1&gt;G64))&gt;0,nom_etape_1,"")&amp;IF(SUMPRODUCT((debut_etape_2&lt;=G64)*(fin_etape_2&gt;G64))&gt;0,nom_etape_2,"")&amp;IF(SUMPRODUCT((debut_etape_3&lt;=G64)*(fin_etape_3&gt;G64))&gt;0,nom_etape_3,"")&amp;IF(SUMPRODUCT((debut_etape_4&lt;=G64)*(fin_etape_4&gt;G64))&gt;0,nom_etape_4,"")&amp;IF(SUMPRODUCT((debut_etape_5&lt;=G64)*(fin_etape_5&gt;G64))&gt;0,nom_etape_5,"")&amp;IF(SUMPRODUCT((debut_etape_6&lt;=G64)*(fin_etape_6&gt;G64))&gt;0,nom_etape_6,"")&amp;IF(SUMPRODUCT((debut_etape_7&lt;=G64)*(fin_etape_7&gt;G64))&gt;0,nom_etape_7,"")&amp;IF(SUMPRODUCT((debut_etape_8&lt;=G64)*(fin_etape_8&gt;G64))&gt;0,nom_etape_8,"")&amp;IF(SUMPRODUCT((debut_etape_9&lt;=G64)*(fin_etape_9&gt;G64))&gt;0,nom_etape_9,"")&amp;IF(SUMPRODUCT((debut_etape_10&lt;=G64)*(fin_etape_10&gt;G64))&gt;0,nom_etape_10,"")&amp;IF(SUMPRODUCT((debut_etape_11&lt;=G64)*(fin_etape_11&gt;G64))&gt;0,nom_etape_11,"")&amp;IF(SUMPRODUCT((debut_etape_12&lt;=G64)*(fin_etape_12&gt;G64))&gt;0,nom_etape_12,"")&amp;IF(SUMPRODUCT((debut_etape_13&lt;=G64)*(fin_etape_13&gt;G64))&gt;0,nom_etape_13,"")&amp;IF(SUMPRODUCT((debut_etape_14&lt;=G64)*(fin_etape_14&gt;G64))&gt;0,nom_etape_14,"")&amp;IF(SUMPRODUCT((debut_etape_15&lt;=G64)*(fin_etape_15&gt;G64))&gt;0,nom_etape_15,"")&amp;IF(SUMPRODUCT((debut_etape_16&lt;=G64)*(fin_etape_16&gt;G64))&gt;0,nom_etape_16,"")&amp;IF(SUMPRODUCT((debut_etape_17&lt;=G64)*(fin_etape_17&gt;G64))&gt;0,nom_etape_17,"")&amp;IF(SUMPRODUCT((debut_etape_18&lt;=G64)*(fin_etape_18&gt;G64))&gt;0,nom_etape_18,"")&amp;IF(SUMPRODUCT((debut_etape_19&lt;=G64)*(fin_etape_19&gt;G64))&gt;0,nom_etape_19,"")&amp;IF(SUMPRODUCT((debut_etape_20&lt;=G64)*(fin_etape_20&gt;G64))&gt;0,nom_etape_20,"")&amp;IF(SUMPRODUCT((debut_etape_21&lt;=G64)*(fin_etape_21&gt;G64))&gt;0,nom_etape_21,"")&amp;IF(SUMPRODUCT((debut_etape_22&lt;=G64)*(fin_etape_22&gt;G64))&gt;0,nom_etape_22,"")&amp;IF(SUMPRODUCT((debut_etape_23&lt;=G64)*(fin_etape_23&gt;G64))&gt;0,nom_etape_23,"")&amp;IF(SUMPRODUCT((debut_etape_24&lt;=G64)*(fin_etape_24&gt;G64))&gt;0,nom_etape_24,"")&amp;IF(SUMPRODUCT((debut_etape_25&lt;=G64)*(fin_etape_25&gt;G64))&gt;0,nom_etape_25,"")&amp;IF(SUMPRODUCT((debut_etape_26&lt;=G64)*(fin_etape_26&gt;G64))&gt;0,nom_etape_26,"")&amp;IF(SUMPRODUCT((debut_etape_27&lt;=G64)*(fin_etape_27&gt;G64))&gt;0,nom_etape_27,"")&amp;IF(SUMPRODUCT((debut_etape_28&lt;=G64)*(fin_etape_28&gt;G64))&gt;0,nom_etape_28,"")&amp;IF(SUMPRODUCT((debut_etape_29&lt;=G64)*(fin_etape_29&gt;G64))&gt;0,nom_etape_29,"")&amp;IF(SUMPRODUCT((debut_etape_30&lt;=G64)*(fin_etape_30&gt;G64))&gt;0,nom_etape_30,"")&amp;IF(SUMPRODUCT((debut_etape_31&lt;=G64)*(fin_etape_31&gt;G64))&gt;0,nom_etape_31,"")&amp;IF(SUMPRODUCT((debut_etape_32&lt;=G64)*(fin_etape_32&gt;G64))&gt;0,nom_etape_32,"")&amp;IF(SUMPRODUCT((debut_etape_33&lt;=G64)*(fin_etape_33&gt;G64))&gt;0,nom_etape_33,"")&amp;IF(SUMPRODUCT((debut_etape_34&lt;=G64)*(fin_etape_34&gt;G64))&gt;0,nom_etape_34,"")&amp;IF(SUMPRODUCT((debut_etape_35&lt;=G64)*(fin_etape_35&gt;G64))&gt;0,nom_etape_35,"")&amp;IF(SUMPRODUCT((debut_etape_36&lt;=G64)*(fin_etape_36&gt;G64))&gt;0,nom_etape_36,"")&amp;IF(SUMPRODUCT((debut_etape_37&lt;=G64)*(fin_etape_37&gt;G64))&gt;0,nom_etape_37,"")&amp;IF(SUMPRODUCT((debut_etape_38&lt;=G64)*(fin_etape_38&gt;G64))&gt;0,nom_etape_38,"")&amp;IF(SUMPRODUCT((debut_etape_39&lt;=G64)*(fin_etape_39&gt;G64))&gt;0,nom_etape_39,"")&amp;IF(SUMPRODUCT((debut_etape_40&lt;=G64)*(fin_etape_40&gt;G64))&gt;0,nom_etape_40,"")</f>
        <v>3ème INTER PLOMB.</v>
      </c>
      <c r="H68" s="57"/>
      <c r="I68" s="57"/>
      <c r="J68" s="57"/>
      <c r="K68" s="59"/>
      <c r="L68" s="58" t="str">
        <f>IF(SUMPRODUCT((debut_etape_1&lt;=L64)*(fin_etape_1&gt;L64))&gt;0,nom_etape_1,"")&amp;IF(SUMPRODUCT((debut_etape_2&lt;=L64)*(fin_etape_2&gt;L64))&gt;0,nom_etape_2,"")&amp;IF(SUMPRODUCT((debut_etape_3&lt;=L64)*(fin_etape_3&gt;L64))&gt;0,nom_etape_3,"")&amp;IF(SUMPRODUCT((debut_etape_4&lt;=L64)*(fin_etape_4&gt;L64))&gt;0,nom_etape_4,"")&amp;IF(SUMPRODUCT((debut_etape_5&lt;=L64)*(fin_etape_5&gt;L64))&gt;0,nom_etape_5,"")&amp;IF(SUMPRODUCT((debut_etape_6&lt;=L64)*(fin_etape_6&gt;L64))&gt;0,nom_etape_6,"")&amp;IF(SUMPRODUCT((debut_etape_7&lt;=L64)*(fin_etape_7&gt;L64))&gt;0,nom_etape_7,"")&amp;IF(SUMPRODUCT((debut_etape_8&lt;=L64)*(fin_etape_8&gt;L64))&gt;0,nom_etape_8,"")&amp;IF(SUMPRODUCT((debut_etape_9&lt;=L64)*(fin_etape_9&gt;L64))&gt;0,nom_etape_9,"")&amp;IF(SUMPRODUCT((debut_etape_10&lt;=L64)*(fin_etape_10&gt;L64))&gt;0,nom_etape_10,"")&amp;IF(SUMPRODUCT((debut_etape_11&lt;=L64)*(fin_etape_11&gt;L64))&gt;0,nom_etape_11,"")&amp;IF(SUMPRODUCT((debut_etape_12&lt;=L64)*(fin_etape_12&gt;L64))&gt;0,nom_etape_12,"")&amp;IF(SUMPRODUCT((debut_etape_13&lt;=L64)*(fin_etape_13&gt;L64))&gt;0,nom_etape_13,"")&amp;IF(SUMPRODUCT((debut_etape_14&lt;=L64)*(fin_etape_14&gt;L64))&gt;0,nom_etape_14,"")&amp;IF(SUMPRODUCT((debut_etape_15&lt;=L64)*(fin_etape_15&gt;L64))&gt;0,nom_etape_15,"")&amp;IF(SUMPRODUCT((debut_etape_16&lt;=L64)*(fin_etape_16&gt;L64))&gt;0,nom_etape_16,"")&amp;IF(SUMPRODUCT((debut_etape_17&lt;=L64)*(fin_etape_17&gt;L64))&gt;0,nom_etape_17,"")&amp;IF(SUMPRODUCT((debut_etape_18&lt;=L64)*(fin_etape_18&gt;L64))&gt;0,nom_etape_18,"")&amp;IF(SUMPRODUCT((debut_etape_19&lt;=L64)*(fin_etape_19&gt;L64))&gt;0,nom_etape_19,"")&amp;IF(SUMPRODUCT((debut_etape_20&lt;=L64)*(fin_etape_20&gt;L64))&gt;0,nom_etape_20,"")&amp;IF(SUMPRODUCT((debut_etape_21&lt;=L64)*(fin_etape_21&gt;L64))&gt;0,nom_etape_21,"")&amp;IF(SUMPRODUCT((debut_etape_22&lt;=L64)*(fin_etape_22&gt;L64))&gt;0,nom_etape_22,"")&amp;IF(SUMPRODUCT((debut_etape_23&lt;=L64)*(fin_etape_23&gt;L64))&gt;0,nom_etape_23,"")&amp;IF(SUMPRODUCT((debut_etape_24&lt;=L64)*(fin_etape_24&gt;L64))&gt;0,nom_etape_24,"")&amp;IF(SUMPRODUCT((debut_etape_25&lt;=L64)*(fin_etape_25&gt;L64))&gt;0,nom_etape_25,"")&amp;IF(SUMPRODUCT((debut_etape_26&lt;=L64)*(fin_etape_26&gt;L64))&gt;0,nom_etape_26,"")&amp;IF(SUMPRODUCT((debut_etape_27&lt;=L64)*(fin_etape_27&gt;L64))&gt;0,nom_etape_27,"")&amp;IF(SUMPRODUCT((debut_etape_28&lt;=L64)*(fin_etape_28&gt;L64))&gt;0,nom_etape_28,"")&amp;IF(SUMPRODUCT((debut_etape_29&lt;=L64)*(fin_etape_29&gt;L64))&gt;0,nom_etape_29,"")&amp;IF(SUMPRODUCT((debut_etape_30&lt;=L64)*(fin_etape_30&gt;L64))&gt;0,nom_etape_30,"")&amp;IF(SUMPRODUCT((debut_etape_31&lt;=L64)*(fin_etape_31&gt;L64))&gt;0,nom_etape_31,"")&amp;IF(SUMPRODUCT((debut_etape_32&lt;=L64)*(fin_etape_32&gt;L64))&gt;0,nom_etape_32,"")&amp;IF(SUMPRODUCT((debut_etape_33&lt;=L64)*(fin_etape_33&gt;L64))&gt;0,nom_etape_33,"")&amp;IF(SUMPRODUCT((debut_etape_34&lt;=L64)*(fin_etape_34&gt;L64))&gt;0,nom_etape_34,"")&amp;IF(SUMPRODUCT((debut_etape_35&lt;=L64)*(fin_etape_35&gt;L64))&gt;0,nom_etape_35,"")&amp;IF(SUMPRODUCT((debut_etape_36&lt;=L64)*(fin_etape_36&gt;L64))&gt;0,nom_etape_36,"")&amp;IF(SUMPRODUCT((debut_etape_37&lt;=L64)*(fin_etape_37&gt;L64))&gt;0,nom_etape_37,"")&amp;IF(SUMPRODUCT((debut_etape_38&lt;=L64)*(fin_etape_38&gt;L64))&gt;0,nom_etape_38,"")&amp;IF(SUMPRODUCT((debut_etape_39&lt;=L64)*(fin_etape_39&gt;L64))&gt;0,nom_etape_39,"")&amp;IF(SUMPRODUCT((debut_etape_40&lt;=L64)*(fin_etape_40&gt;L64))&gt;0,nom_etape_40,"")</f>
        <v>FACADES S1</v>
      </c>
      <c r="M68" s="54"/>
      <c r="N68" s="54"/>
      <c r="O68" s="54"/>
      <c r="P68" s="55"/>
      <c r="Q68" s="56" t="str">
        <f>IF(SUMPRODUCT((debut_etape_1&lt;=Q64)*(fin_etape_1&gt;Q64))&gt;0,nom_etape_1,"")&amp;IF(SUMPRODUCT((debut_etape_2&lt;=Q64)*(fin_etape_2&gt;Q64))&gt;0,nom_etape_2,"")&amp;IF(SUMPRODUCT((debut_etape_3&lt;=Q64)*(fin_etape_3&gt;Q64))&gt;0,nom_etape_3,"")&amp;IF(SUMPRODUCT((debut_etape_4&lt;=Q64)*(fin_etape_4&gt;Q64))&gt;0,nom_etape_4,"")&amp;IF(SUMPRODUCT((debut_etape_5&lt;=Q64)*(fin_etape_5&gt;Q64))&gt;0,nom_etape_5,"")&amp;IF(SUMPRODUCT((debut_etape_6&lt;=Q64)*(fin_etape_6&gt;Q64))&gt;0,nom_etape_6,"")&amp;IF(SUMPRODUCT((debut_etape_7&lt;=Q64)*(fin_etape_7&gt;Q64))&gt;0,nom_etape_7,"")&amp;IF(SUMPRODUCT((debut_etape_8&lt;=Q64)*(fin_etape_8&gt;Q64))&gt;0,nom_etape_8,"")&amp;IF(SUMPRODUCT((debut_etape_9&lt;=Q64)*(fin_etape_9&gt;Q64))&gt;0,nom_etape_9,"")&amp;IF(SUMPRODUCT((debut_etape_10&lt;=Q64)*(fin_etape_10&gt;Q64))&gt;0,nom_etape_10,"")&amp;IF(SUMPRODUCT((debut_etape_11&lt;=Q64)*(fin_etape_11&gt;Q64))&gt;0,nom_etape_11,"")&amp;IF(SUMPRODUCT((debut_etape_12&lt;=Q64)*(fin_etape_12&gt;Q64))&gt;0,nom_etape_12,"")&amp;IF(SUMPRODUCT((debut_etape_13&lt;=Q64)*(fin_etape_13&gt;Q64))&gt;0,nom_etape_13,"")&amp;IF(SUMPRODUCT((debut_etape_14&lt;=Q64)*(fin_etape_14&gt;Q64))&gt;0,nom_etape_14,"")&amp;IF(SUMPRODUCT((debut_etape_15&lt;=Q64)*(fin_etape_15&gt;Q64))&gt;0,nom_etape_15,"")&amp;IF(SUMPRODUCT((debut_etape_16&lt;=Q64)*(fin_etape_16&gt;Q64))&gt;0,nom_etape_16,"")&amp;IF(SUMPRODUCT((debut_etape_17&lt;=Q64)*(fin_etape_17&gt;Q64))&gt;0,nom_etape_17,"")&amp;IF(SUMPRODUCT((debut_etape_18&lt;=Q64)*(fin_etape_18&gt;Q64))&gt;0,nom_etape_18,"")&amp;IF(SUMPRODUCT((debut_etape_19&lt;=Q64)*(fin_etape_19&gt;Q64))&gt;0,nom_etape_19,"")&amp;IF(SUMPRODUCT((debut_etape_20&lt;=Q64)*(fin_etape_20&gt;Q64))&gt;0,nom_etape_20,"")&amp;IF(SUMPRODUCT((debut_etape_21&lt;=Q64)*(fin_etape_21&gt;Q64))&gt;0,nom_etape_21,"")&amp;IF(SUMPRODUCT((debut_etape_22&lt;=Q64)*(fin_etape_22&gt;Q64))&gt;0,nom_etape_22,"")&amp;IF(SUMPRODUCT((debut_etape_23&lt;=Q64)*(fin_etape_23&gt;Q64))&gt;0,nom_etape_23,"")&amp;IF(SUMPRODUCT((debut_etape_24&lt;=Q64)*(fin_etape_24&gt;Q64))&gt;0,nom_etape_24,"")&amp;IF(SUMPRODUCT((debut_etape_25&lt;=Q64)*(fin_etape_25&gt;Q64))&gt;0,nom_etape_25,"")&amp;IF(SUMPRODUCT((debut_etape_26&lt;=Q64)*(fin_etape_26&gt;Q64))&gt;0,nom_etape_26,"")&amp;IF(SUMPRODUCT((debut_etape_27&lt;=Q64)*(fin_etape_27&gt;Q64))&gt;0,nom_etape_27,"")&amp;IF(SUMPRODUCT((debut_etape_28&lt;=Q64)*(fin_etape_28&gt;Q64))&gt;0,nom_etape_28,"")&amp;IF(SUMPRODUCT((debut_etape_29&lt;=Q64)*(fin_etape_29&gt;Q64))&gt;0,nom_etape_29,"")&amp;IF(SUMPRODUCT((debut_etape_30&lt;=Q64)*(fin_etape_30&gt;Q64))&gt;0,nom_etape_30,"")&amp;IF(SUMPRODUCT((debut_etape_31&lt;=Q64)*(fin_etape_31&gt;Q64))&gt;0,nom_etape_31,"")&amp;IF(SUMPRODUCT((debut_etape_32&lt;=Q64)*(fin_etape_32&gt;Q64))&gt;0,nom_etape_32,"")&amp;IF(SUMPRODUCT((debut_etape_33&lt;=Q64)*(fin_etape_33&gt;Q64))&gt;0,nom_etape_33,"")&amp;IF(SUMPRODUCT((debut_etape_34&lt;=Q64)*(fin_etape_34&gt;Q64))&gt;0,nom_etape_34,"")&amp;IF(SUMPRODUCT((debut_etape_35&lt;=Q64)*(fin_etape_35&gt;Q64))&gt;0,nom_etape_35,"")&amp;IF(SUMPRODUCT((debut_etape_36&lt;=Q64)*(fin_etape_36&gt;Q64))&gt;0,nom_etape_36,"")&amp;IF(SUMPRODUCT((debut_etape_37&lt;=Q64)*(fin_etape_37&gt;Q64))&gt;0,nom_etape_37,"")&amp;IF(SUMPRODUCT((debut_etape_38&lt;=Q64)*(fin_etape_38&gt;Q64))&gt;0,nom_etape_38,"")&amp;IF(SUMPRODUCT((debut_etape_39&lt;=Q64)*(fin_etape_39&gt;Q64))&gt;0,nom_etape_39,"")&amp;IF(SUMPRODUCT((debut_etape_40&lt;=Q64)*(fin_etape_40&gt;Q64))&gt;0,nom_etape_40,"")</f>
        <v>FACADES S2</v>
      </c>
      <c r="R68" s="57"/>
      <c r="S68" s="57"/>
      <c r="T68" s="57"/>
      <c r="U68" s="57"/>
      <c r="V68" s="53" t="str">
        <f>IF(SUMPRODUCT((debut_etape_1&lt;=V64)*(fin_etape_1&gt;V64))&gt;0,nom_etape_1,"")&amp;IF(SUMPRODUCT((debut_etape_2&lt;=V64)*(fin_etape_2&gt;V64))&gt;0,nom_etape_2,"")&amp;IF(SUMPRODUCT((debut_etape_3&lt;=V64)*(fin_etape_3&gt;V64))&gt;0,nom_etape_3,"")&amp;IF(SUMPRODUCT((debut_etape_4&lt;=V64)*(fin_etape_4&gt;V64))&gt;0,nom_etape_4,"")&amp;IF(SUMPRODUCT((debut_etape_5&lt;=V64)*(fin_etape_5&gt;V64))&gt;0,nom_etape_5,"")&amp;IF(SUMPRODUCT((debut_etape_6&lt;=V64)*(fin_etape_6&gt;V64))&gt;0,nom_etape_6,"")&amp;IF(SUMPRODUCT((debut_etape_7&lt;=V64)*(fin_etape_7&gt;V64))&gt;0,nom_etape_7,"")&amp;IF(SUMPRODUCT((debut_etape_8&lt;=V64)*(fin_etape_8&gt;V64))&gt;0,nom_etape_8,"")&amp;IF(SUMPRODUCT((debut_etape_9&lt;=V64)*(fin_etape_9&gt;V64))&gt;0,nom_etape_9,"")&amp;IF(SUMPRODUCT((debut_etape_10&lt;=V64)*(fin_etape_10&gt;V64))&gt;0,nom_etape_10,"")&amp;IF(SUMPRODUCT((debut_etape_11&lt;=V64)*(fin_etape_11&gt;V64))&gt;0,nom_etape_11,"")&amp;IF(SUMPRODUCT((debut_etape_12&lt;=V64)*(fin_etape_12&gt;V64))&gt;0,nom_etape_12,"")&amp;IF(SUMPRODUCT((debut_etape_13&lt;=V64)*(fin_etape_13&gt;V64))&gt;0,nom_etape_13,"")&amp;IF(SUMPRODUCT((debut_etape_14&lt;=V64)*(fin_etape_14&gt;V64))&gt;0,nom_etape_14,"")&amp;IF(SUMPRODUCT((debut_etape_15&lt;=V64)*(fin_etape_15&gt;V64))&gt;0,nom_etape_15,"")&amp;IF(SUMPRODUCT((debut_etape_16&lt;=V64)*(fin_etape_16&gt;V64))&gt;0,nom_etape_16,"")&amp;IF(SUMPRODUCT((debut_etape_17&lt;=V64)*(fin_etape_17&gt;V64))&gt;0,nom_etape_17,"")&amp;IF(SUMPRODUCT((debut_etape_18&lt;=V64)*(fin_etape_18&gt;V64))&gt;0,nom_etape_18,"")&amp;IF(SUMPRODUCT((debut_etape_19&lt;=V64)*(fin_etape_19&gt;V64))&gt;0,nom_etape_19,"")&amp;IF(SUMPRODUCT((debut_etape_20&lt;=V64)*(fin_etape_20&gt;V64))&gt;0,nom_etape_20,"")&amp;IF(SUMPRODUCT((debut_etape_21&lt;=V64)*(fin_etape_21&gt;V64))&gt;0,nom_etape_21,"")&amp;IF(SUMPRODUCT((debut_etape_22&lt;=V64)*(fin_etape_22&gt;V64))&gt;0,nom_etape_22,"")&amp;IF(SUMPRODUCT((debut_etape_23&lt;=V64)*(fin_etape_23&gt;V64))&gt;0,nom_etape_23,"")&amp;IF(SUMPRODUCT((debut_etape_24&lt;=V64)*(fin_etape_24&gt;V64))&gt;0,nom_etape_24,"")&amp;IF(SUMPRODUCT((debut_etape_25&lt;=V64)*(fin_etape_25&gt;V64))&gt;0,nom_etape_25,"")&amp;IF(SUMPRODUCT((debut_etape_26&lt;=V64)*(fin_etape_26&gt;V64))&gt;0,nom_etape_26,"")&amp;IF(SUMPRODUCT((debut_etape_27&lt;=V64)*(fin_etape_27&gt;V64))&gt;0,nom_etape_27,"")&amp;IF(SUMPRODUCT((debut_etape_28&lt;=V64)*(fin_etape_28&gt;V64))&gt;0,nom_etape_28,"")&amp;IF(SUMPRODUCT((debut_etape_29&lt;=V64)*(fin_etape_29&gt;V64))&gt;0,nom_etape_29,"")&amp;IF(SUMPRODUCT((debut_etape_30&lt;=V64)*(fin_etape_30&gt;V64))&gt;0,nom_etape_30,"")&amp;IF(SUMPRODUCT((debut_etape_31&lt;=V64)*(fin_etape_31&gt;V64))&gt;0,nom_etape_31,"")&amp;IF(SUMPRODUCT((debut_etape_32&lt;=V64)*(fin_etape_32&gt;V64))&gt;0,nom_etape_32,"")&amp;IF(SUMPRODUCT((debut_etape_33&lt;=V64)*(fin_etape_33&gt;V64))&gt;0,nom_etape_33,"")&amp;IF(SUMPRODUCT((debut_etape_34&lt;=V64)*(fin_etape_34&gt;V64))&gt;0,nom_etape_34,"")&amp;IF(SUMPRODUCT((debut_etape_35&lt;=V64)*(fin_etape_35&gt;V64))&gt;0,nom_etape_35,"")&amp;IF(SUMPRODUCT((debut_etape_36&lt;=V64)*(fin_etape_36&gt;V64))&gt;0,nom_etape_36,"")&amp;IF(SUMPRODUCT((debut_etape_37&lt;=V64)*(fin_etape_37&gt;V64))&gt;0,nom_etape_37,"")&amp;IF(SUMPRODUCT((debut_etape_38&lt;=V64)*(fin_etape_38&gt;V64))&gt;0,nom_etape_38,"")&amp;IF(SUMPRODUCT((debut_etape_39&lt;=V64)*(fin_etape_39&gt;V64))&gt;0,nom_etape_39,"")&amp;IF(SUMPRODUCT((debut_etape_40&lt;=V64)*(fin_etape_40&gt;V64))&gt;0,nom_etape_40,"")</f>
        <v>3ème INTER ELECT. / CLIM.</v>
      </c>
      <c r="W68" s="54"/>
      <c r="X68" s="54"/>
      <c r="Y68" s="54"/>
      <c r="Z68" s="55"/>
      <c r="AA68" s="56" t="str">
        <f>IF(SUMPRODUCT((debut_etape_1&lt;=AA64)*(fin_etape_1&gt;AA64))&gt;0,nom_etape_1,"")&amp;IF(SUMPRODUCT((debut_etape_2&lt;=AA64)*(fin_etape_2&gt;AA64))&gt;0,nom_etape_2,"")&amp;IF(SUMPRODUCT((debut_etape_3&lt;=AA64)*(fin_etape_3&gt;AA64))&gt;0,nom_etape_3,"")&amp;IF(SUMPRODUCT((debut_etape_4&lt;=AA64)*(fin_etape_4&gt;AA64))&gt;0,nom_etape_4,"")&amp;IF(SUMPRODUCT((debut_etape_5&lt;=AA64)*(fin_etape_5&gt;AA64))&gt;0,nom_etape_5,"")&amp;IF(SUMPRODUCT((debut_etape_6&lt;=AA64)*(fin_etape_6&gt;AA64))&gt;0,nom_etape_6,"")&amp;IF(SUMPRODUCT((debut_etape_7&lt;=AA64)*(fin_etape_7&gt;AA64))&gt;0,nom_etape_7,"")&amp;IF(SUMPRODUCT((debut_etape_8&lt;=AA64)*(fin_etape_8&gt;AA64))&gt;0,nom_etape_8,"")&amp;IF(SUMPRODUCT((debut_etape_9&lt;=AA64)*(fin_etape_9&gt;AA64))&gt;0,nom_etape_9,"")&amp;IF(SUMPRODUCT((debut_etape_10&lt;=AA64)*(fin_etape_10&gt;AA64))&gt;0,nom_etape_10,"")&amp;IF(SUMPRODUCT((debut_etape_11&lt;=AA64)*(fin_etape_11&gt;AA64))&gt;0,nom_etape_11,"")&amp;IF(SUMPRODUCT((debut_etape_12&lt;=AA64)*(fin_etape_12&gt;AA64))&gt;0,nom_etape_12,"")&amp;IF(SUMPRODUCT((debut_etape_13&lt;=AA64)*(fin_etape_13&gt;AA64))&gt;0,nom_etape_13,"")&amp;IF(SUMPRODUCT((debut_etape_14&lt;=AA64)*(fin_etape_14&gt;AA64))&gt;0,nom_etape_14,"")&amp;IF(SUMPRODUCT((debut_etape_15&lt;=AA64)*(fin_etape_15&gt;AA64))&gt;0,nom_etape_15,"")&amp;IF(SUMPRODUCT((debut_etape_16&lt;=AA64)*(fin_etape_16&gt;AA64))&gt;0,nom_etape_16,"")&amp;IF(SUMPRODUCT((debut_etape_17&lt;=AA64)*(fin_etape_17&gt;AA64))&gt;0,nom_etape_17,"")&amp;IF(SUMPRODUCT((debut_etape_18&lt;=AA64)*(fin_etape_18&gt;AA64))&gt;0,nom_etape_18,"")&amp;IF(SUMPRODUCT((debut_etape_19&lt;=AA64)*(fin_etape_19&gt;AA64))&gt;0,nom_etape_19,"")&amp;IF(SUMPRODUCT((debut_etape_20&lt;=AA64)*(fin_etape_20&gt;AA64))&gt;0,nom_etape_20,"")&amp;IF(SUMPRODUCT((debut_etape_21&lt;=AA64)*(fin_etape_21&gt;AA64))&gt;0,nom_etape_21,"")&amp;IF(SUMPRODUCT((debut_etape_22&lt;=AA64)*(fin_etape_22&gt;AA64))&gt;0,nom_etape_22,"")&amp;IF(SUMPRODUCT((debut_etape_23&lt;=AA64)*(fin_etape_23&gt;AA64))&gt;0,nom_etape_23,"")&amp;IF(SUMPRODUCT((debut_etape_24&lt;=AA64)*(fin_etape_24&gt;AA64))&gt;0,nom_etape_24,"")&amp;IF(SUMPRODUCT((debut_etape_25&lt;=AA64)*(fin_etape_25&gt;AA64))&gt;0,nom_etape_25,"")&amp;IF(SUMPRODUCT((debut_etape_26&lt;=AA64)*(fin_etape_26&gt;AA64))&gt;0,nom_etape_26,"")&amp;IF(SUMPRODUCT((debut_etape_27&lt;=AA64)*(fin_etape_27&gt;AA64))&gt;0,nom_etape_27,"")&amp;IF(SUMPRODUCT((debut_etape_28&lt;=AA64)*(fin_etape_28&gt;AA64))&gt;0,nom_etape_28,"")&amp;IF(SUMPRODUCT((debut_etape_29&lt;=AA64)*(fin_etape_29&gt;AA64))&gt;0,nom_etape_29,"")&amp;IF(SUMPRODUCT((debut_etape_30&lt;=AA64)*(fin_etape_30&gt;AA64))&gt;0,nom_etape_30,"")&amp;IF(SUMPRODUCT((debut_etape_31&lt;=AA64)*(fin_etape_31&gt;AA64))&gt;0,nom_etape_31,"")&amp;IF(SUMPRODUCT((debut_etape_32&lt;=AA64)*(fin_etape_32&gt;AA64))&gt;0,nom_etape_32,"")&amp;IF(SUMPRODUCT((debut_etape_33&lt;=AA64)*(fin_etape_33&gt;AA64))&gt;0,nom_etape_33,"")&amp;IF(SUMPRODUCT((debut_etape_34&lt;=AA64)*(fin_etape_34&gt;AA64))&gt;0,nom_etape_34,"")&amp;IF(SUMPRODUCT((debut_etape_35&lt;=AA64)*(fin_etape_35&gt;AA64))&gt;0,nom_etape_35,"")&amp;IF(SUMPRODUCT((debut_etape_36&lt;=AA64)*(fin_etape_36&gt;AA64))&gt;0,nom_etape_36,"")&amp;IF(SUMPRODUCT((debut_etape_37&lt;=AA64)*(fin_etape_37&gt;AA64))&gt;0,nom_etape_37,"")&amp;IF(SUMPRODUCT((debut_etape_38&lt;=AA64)*(fin_etape_38&gt;AA64))&gt;0,nom_etape_38,"")&amp;IF(SUMPRODUCT((debut_etape_39&lt;=AA64)*(fin_etape_39&gt;AA64))&gt;0,nom_etape_39,"")&amp;IF(SUMPRODUCT((debut_etape_40&lt;=AA64)*(fin_etape_40&gt;AA64))&gt;0,nom_etape_40,"")</f>
        <v>PRE-RECEPTION</v>
      </c>
      <c r="AB68" s="57"/>
      <c r="AC68" s="57"/>
      <c r="AD68" s="57"/>
      <c r="AE68" s="59"/>
      <c r="AF68" s="58" t="str">
        <f>IF(SUMPRODUCT((debut_etape_1&lt;=AF64)*(fin_etape_1&gt;AF64))&gt;0,nom_etape_1,"")&amp;IF(SUMPRODUCT((debut_etape_2&lt;=AF64)*(fin_etape_2&gt;AF64))&gt;0,nom_etape_2,"")&amp;IF(SUMPRODUCT((debut_etape_3&lt;=AF64)*(fin_etape_3&gt;AF64))&gt;0,nom_etape_3,"")&amp;IF(SUMPRODUCT((debut_etape_4&lt;=AF64)*(fin_etape_4&gt;AF64))&gt;0,nom_etape_4,"")&amp;IF(SUMPRODUCT((debut_etape_5&lt;=AF64)*(fin_etape_5&gt;AF64))&gt;0,nom_etape_5,"")&amp;IF(SUMPRODUCT((debut_etape_6&lt;=AF64)*(fin_etape_6&gt;AF64))&gt;0,nom_etape_6,"")&amp;IF(SUMPRODUCT((debut_etape_7&lt;=AF64)*(fin_etape_7&gt;AF64))&gt;0,nom_etape_7,"")&amp;IF(SUMPRODUCT((debut_etape_8&lt;=AF64)*(fin_etape_8&gt;AF64))&gt;0,nom_etape_8,"")&amp;IF(SUMPRODUCT((debut_etape_9&lt;=AF64)*(fin_etape_9&gt;AF64))&gt;0,nom_etape_9,"")&amp;IF(SUMPRODUCT((debut_etape_10&lt;=AF64)*(fin_etape_10&gt;AF64))&gt;0,nom_etape_10,"")&amp;IF(SUMPRODUCT((debut_etape_11&lt;=AF64)*(fin_etape_11&gt;AF64))&gt;0,nom_etape_11,"")&amp;IF(SUMPRODUCT((debut_etape_12&lt;=AF64)*(fin_etape_12&gt;AF64))&gt;0,nom_etape_12,"")&amp;IF(SUMPRODUCT((debut_etape_13&lt;=AF64)*(fin_etape_13&gt;AF64))&gt;0,nom_etape_13,"")&amp;IF(SUMPRODUCT((debut_etape_14&lt;=AF64)*(fin_etape_14&gt;AF64))&gt;0,nom_etape_14,"")&amp;IF(SUMPRODUCT((debut_etape_15&lt;=AF64)*(fin_etape_15&gt;AF64))&gt;0,nom_etape_15,"")&amp;IF(SUMPRODUCT((debut_etape_16&lt;=AF64)*(fin_etape_16&gt;AF64))&gt;0,nom_etape_16,"")&amp;IF(SUMPRODUCT((debut_etape_17&lt;=AF64)*(fin_etape_17&gt;AF64))&gt;0,nom_etape_17,"")&amp;IF(SUMPRODUCT((debut_etape_18&lt;=AF64)*(fin_etape_18&gt;AF64))&gt;0,nom_etape_18,"")&amp;IF(SUMPRODUCT((debut_etape_19&lt;=AF64)*(fin_etape_19&gt;AF64))&gt;0,nom_etape_19,"")&amp;IF(SUMPRODUCT((debut_etape_20&lt;=AF64)*(fin_etape_20&gt;AF64))&gt;0,nom_etape_20,"")&amp;IF(SUMPRODUCT((debut_etape_21&lt;=AF64)*(fin_etape_21&gt;AF64))&gt;0,nom_etape_21,"")&amp;IF(SUMPRODUCT((debut_etape_22&lt;=AF64)*(fin_etape_22&gt;AF64))&gt;0,nom_etape_22,"")&amp;IF(SUMPRODUCT((debut_etape_23&lt;=AF64)*(fin_etape_23&gt;AF64))&gt;0,nom_etape_23,"")&amp;IF(SUMPRODUCT((debut_etape_24&lt;=AF64)*(fin_etape_24&gt;AF64))&gt;0,nom_etape_24,"")&amp;IF(SUMPRODUCT((debut_etape_25&lt;=AF64)*(fin_etape_25&gt;AF64))&gt;0,nom_etape_25,"")&amp;IF(SUMPRODUCT((debut_etape_26&lt;=AF64)*(fin_etape_26&gt;AF64))&gt;0,nom_etape_26,"")&amp;IF(SUMPRODUCT((debut_etape_27&lt;=AF64)*(fin_etape_27&gt;AF64))&gt;0,nom_etape_27,"")&amp;IF(SUMPRODUCT((debut_etape_28&lt;=AF64)*(fin_etape_28&gt;AF64))&gt;0,nom_etape_28,"")&amp;IF(SUMPRODUCT((debut_etape_29&lt;=AF64)*(fin_etape_29&gt;AF64))&gt;0,nom_etape_29,"")&amp;IF(SUMPRODUCT((debut_etape_30&lt;=AF64)*(fin_etape_30&gt;AF64))&gt;0,nom_etape_30,"")&amp;IF(SUMPRODUCT((debut_etape_31&lt;=AF64)*(fin_etape_31&gt;AF64))&gt;0,nom_etape_31,"")&amp;IF(SUMPRODUCT((debut_etape_32&lt;=AF64)*(fin_etape_32&gt;AF64))&gt;0,nom_etape_32,"")&amp;IF(SUMPRODUCT((debut_etape_33&lt;=AF64)*(fin_etape_33&gt;AF64))&gt;0,nom_etape_33,"")&amp;IF(SUMPRODUCT((debut_etape_34&lt;=AF64)*(fin_etape_34&gt;AF64))&gt;0,nom_etape_34,"")&amp;IF(SUMPRODUCT((debut_etape_35&lt;=AF64)*(fin_etape_35&gt;AF64))&gt;0,nom_etape_35,"")&amp;IF(SUMPRODUCT((debut_etape_36&lt;=AF64)*(fin_etape_36&gt;AF64))&gt;0,nom_etape_36,"")&amp;IF(SUMPRODUCT((debut_etape_37&lt;=AF64)*(fin_etape_37&gt;AF64))&gt;0,nom_etape_37,"")&amp;IF(SUMPRODUCT((debut_etape_38&lt;=AF64)*(fin_etape_38&gt;AF64))&gt;0,nom_etape_38,"")&amp;IF(SUMPRODUCT((debut_etape_39&lt;=AF64)*(fin_etape_39&gt;AF64))&gt;0,nom_etape_39,"")&amp;IF(SUMPRODUCT((debut_etape_40&lt;=AF64)*(fin_etape_40&gt;AF64))&gt;0,nom_etape_40,"")</f>
        <v>MENAGE / TEST</v>
      </c>
      <c r="AG68" s="54"/>
      <c r="AH68" s="54"/>
      <c r="AI68" s="54"/>
      <c r="AJ68" s="55"/>
      <c r="AK68" s="56" t="str">
        <f>IF(SUMPRODUCT((debut_etape_1&lt;=AK64)*(fin_etape_1&gt;AK64))&gt;0,nom_etape_1,"")&amp;IF(SUMPRODUCT((debut_etape_2&lt;=AK64)*(fin_etape_2&gt;AK64))&gt;0,nom_etape_2,"")&amp;IF(SUMPRODUCT((debut_etape_3&lt;=AK64)*(fin_etape_3&gt;AK64))&gt;0,nom_etape_3,"")&amp;IF(SUMPRODUCT((debut_etape_4&lt;=AK64)*(fin_etape_4&gt;AK64))&gt;0,nom_etape_4,"")&amp;IF(SUMPRODUCT((debut_etape_5&lt;=AK64)*(fin_etape_5&gt;AK64))&gt;0,nom_etape_5,"")&amp;IF(SUMPRODUCT((debut_etape_6&lt;=AK64)*(fin_etape_6&gt;AK64))&gt;0,nom_etape_6,"")&amp;IF(SUMPRODUCT((debut_etape_7&lt;=AK64)*(fin_etape_7&gt;AK64))&gt;0,nom_etape_7,"")&amp;IF(SUMPRODUCT((debut_etape_8&lt;=AK64)*(fin_etape_8&gt;AK64))&gt;0,nom_etape_8,"")&amp;IF(SUMPRODUCT((debut_etape_9&lt;=AK64)*(fin_etape_9&gt;AK64))&gt;0,nom_etape_9,"")&amp;IF(SUMPRODUCT((debut_etape_10&lt;=AK64)*(fin_etape_10&gt;AK64))&gt;0,nom_etape_10,"")&amp;IF(SUMPRODUCT((debut_etape_11&lt;=AK64)*(fin_etape_11&gt;AK64))&gt;0,nom_etape_11,"")&amp;IF(SUMPRODUCT((debut_etape_12&lt;=AK64)*(fin_etape_12&gt;AK64))&gt;0,nom_etape_12,"")&amp;IF(SUMPRODUCT((debut_etape_13&lt;=AK64)*(fin_etape_13&gt;AK64))&gt;0,nom_etape_13,"")&amp;IF(SUMPRODUCT((debut_etape_14&lt;=AK64)*(fin_etape_14&gt;AK64))&gt;0,nom_etape_14,"")&amp;IF(SUMPRODUCT((debut_etape_15&lt;=AK64)*(fin_etape_15&gt;AK64))&gt;0,nom_etape_15,"")&amp;IF(SUMPRODUCT((debut_etape_16&lt;=AK64)*(fin_etape_16&gt;AK64))&gt;0,nom_etape_16,"")&amp;IF(SUMPRODUCT((debut_etape_17&lt;=AK64)*(fin_etape_17&gt;AK64))&gt;0,nom_etape_17,"")&amp;IF(SUMPRODUCT((debut_etape_18&lt;=AK64)*(fin_etape_18&gt;AK64))&gt;0,nom_etape_18,"")&amp;IF(SUMPRODUCT((debut_etape_19&lt;=AK64)*(fin_etape_19&gt;AK64))&gt;0,nom_etape_19,"")&amp;IF(SUMPRODUCT((debut_etape_20&lt;=AK64)*(fin_etape_20&gt;AK64))&gt;0,nom_etape_20,"")&amp;IF(SUMPRODUCT((debut_etape_21&lt;=AK64)*(fin_etape_21&gt;AK64))&gt;0,nom_etape_21,"")&amp;IF(SUMPRODUCT((debut_etape_22&lt;=AK64)*(fin_etape_22&gt;AK64))&gt;0,nom_etape_22,"")&amp;IF(SUMPRODUCT((debut_etape_23&lt;=AK64)*(fin_etape_23&gt;AK64))&gt;0,nom_etape_23,"")&amp;IF(SUMPRODUCT((debut_etape_24&lt;=AK64)*(fin_etape_24&gt;AK64))&gt;0,nom_etape_24,"")&amp;IF(SUMPRODUCT((debut_etape_25&lt;=AK64)*(fin_etape_25&gt;AK64))&gt;0,nom_etape_25,"")&amp;IF(SUMPRODUCT((debut_etape_26&lt;=AK64)*(fin_etape_26&gt;AK64))&gt;0,nom_etape_26,"")&amp;IF(SUMPRODUCT((debut_etape_27&lt;=AK64)*(fin_etape_27&gt;AK64))&gt;0,nom_etape_27,"")&amp;IF(SUMPRODUCT((debut_etape_28&lt;=AK64)*(fin_etape_28&gt;AK64))&gt;0,nom_etape_28,"")&amp;IF(SUMPRODUCT((debut_etape_29&lt;=AK64)*(fin_etape_29&gt;AK64))&gt;0,nom_etape_29,"")&amp;IF(SUMPRODUCT((debut_etape_30&lt;=AK64)*(fin_etape_30&gt;AK64))&gt;0,nom_etape_30,"")&amp;IF(SUMPRODUCT((debut_etape_31&lt;=AK64)*(fin_etape_31&gt;AK64))&gt;0,nom_etape_31,"")&amp;IF(SUMPRODUCT((debut_etape_32&lt;=AK64)*(fin_etape_32&gt;AK64))&gt;0,nom_etape_32,"")&amp;IF(SUMPRODUCT((debut_etape_33&lt;=AK64)*(fin_etape_33&gt;AK64))&gt;0,nom_etape_33,"")&amp;IF(SUMPRODUCT((debut_etape_34&lt;=AK64)*(fin_etape_34&gt;AK64))&gt;0,nom_etape_34,"")&amp;IF(SUMPRODUCT((debut_etape_35&lt;=AK64)*(fin_etape_35&gt;AK64))&gt;0,nom_etape_35,"")&amp;IF(SUMPRODUCT((debut_etape_36&lt;=AK64)*(fin_etape_36&gt;AK64))&gt;0,nom_etape_36,"")&amp;IF(SUMPRODUCT((debut_etape_37&lt;=AK64)*(fin_etape_37&gt;AK64))&gt;0,nom_etape_37,"")&amp;IF(SUMPRODUCT((debut_etape_38&lt;=AK64)*(fin_etape_38&gt;AK64))&gt;0,nom_etape_38,"")&amp;IF(SUMPRODUCT((debut_etape_39&lt;=AK64)*(fin_etape_39&gt;AK64))&gt;0,nom_etape_39,"")&amp;IF(SUMPRODUCT((debut_etape_40&lt;=AK64)*(fin_etape_40&gt;AK64))&gt;0,nom_etape_40,"")</f>
        <v>RECEPTION FINALE</v>
      </c>
      <c r="AL68" s="57"/>
      <c r="AM68" s="57"/>
      <c r="AN68" s="57"/>
      <c r="AO68" s="59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2:57"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2:57">
      <c r="B70" s="5">
        <f>AO64+3</f>
        <v>43213</v>
      </c>
      <c r="C70" s="5">
        <f>B70+1</f>
        <v>43214</v>
      </c>
      <c r="D70" s="5">
        <f>C70+1</f>
        <v>43215</v>
      </c>
      <c r="E70" s="5">
        <f>D70+1</f>
        <v>43216</v>
      </c>
      <c r="F70" s="5">
        <f>E70+1</f>
        <v>43217</v>
      </c>
      <c r="G70" s="5">
        <f>F70+3</f>
        <v>43220</v>
      </c>
      <c r="H70" s="5">
        <f>G70+1</f>
        <v>43221</v>
      </c>
      <c r="I70" s="5">
        <f>H70+1</f>
        <v>43222</v>
      </c>
      <c r="J70" s="5">
        <f>I70+1</f>
        <v>43223</v>
      </c>
      <c r="K70" s="5">
        <f>J70+1</f>
        <v>43224</v>
      </c>
      <c r="L70" s="5">
        <f>K70+3</f>
        <v>43227</v>
      </c>
      <c r="M70" s="5">
        <f>L70+1</f>
        <v>43228</v>
      </c>
      <c r="N70" s="5">
        <f>M70+1</f>
        <v>43229</v>
      </c>
      <c r="O70" s="5">
        <f>N70+1</f>
        <v>43230</v>
      </c>
      <c r="P70" s="5">
        <f>O70+1</f>
        <v>43231</v>
      </c>
      <c r="Q70" s="5">
        <f>P70+3</f>
        <v>43234</v>
      </c>
      <c r="R70" s="5">
        <f>Q70+1</f>
        <v>43235</v>
      </c>
      <c r="S70" s="5">
        <f>R70+1</f>
        <v>43236</v>
      </c>
      <c r="T70" s="5">
        <f>S70+1</f>
        <v>43237</v>
      </c>
      <c r="U70" s="5">
        <f>T70+1</f>
        <v>43238</v>
      </c>
      <c r="V70" s="5">
        <f>U70+3</f>
        <v>43241</v>
      </c>
      <c r="W70" s="5">
        <f>V70+1</f>
        <v>43242</v>
      </c>
      <c r="X70" s="5">
        <f>W70+1</f>
        <v>43243</v>
      </c>
      <c r="Y70" s="5">
        <f>X70+1</f>
        <v>43244</v>
      </c>
      <c r="Z70" s="5">
        <f>Y70+1</f>
        <v>43245</v>
      </c>
      <c r="AA70" s="5">
        <f>Z70+3</f>
        <v>43248</v>
      </c>
      <c r="AB70" s="5">
        <f>AA70+1</f>
        <v>43249</v>
      </c>
      <c r="AC70" s="5">
        <f>AB70+1</f>
        <v>43250</v>
      </c>
      <c r="AD70" s="5">
        <f>AC70+1</f>
        <v>43251</v>
      </c>
      <c r="AE70" s="5">
        <f>AD70+1</f>
        <v>43252</v>
      </c>
      <c r="AF70" s="5">
        <f>AE70+3</f>
        <v>43255</v>
      </c>
      <c r="AG70" s="5">
        <f>AF70+1</f>
        <v>43256</v>
      </c>
      <c r="AH70" s="5">
        <f>AG70+1</f>
        <v>43257</v>
      </c>
      <c r="AI70" s="5">
        <f>AH70+1</f>
        <v>43258</v>
      </c>
      <c r="AJ70" s="5">
        <f>AI70+1</f>
        <v>43259</v>
      </c>
      <c r="AK70" s="5">
        <f>AJ70+3</f>
        <v>43262</v>
      </c>
      <c r="AL70" s="5">
        <f>AK70+1</f>
        <v>43263</v>
      </c>
      <c r="AM70" s="5">
        <f>AL70+1</f>
        <v>43264</v>
      </c>
      <c r="AN70" s="5">
        <f>AM70+1</f>
        <v>43265</v>
      </c>
      <c r="AO70" s="5">
        <f>AN70+1</f>
        <v>43266</v>
      </c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2:57" ht="15.75">
      <c r="B71" s="51" t="str">
        <f>CHOOSE(MONTH(B70),"JANVIER","FÉVRIER","MARS","AVRIL","MAI","JUIN","JUILLET","AOUT","SEPTEMBRE","OCTOBRE","NOVEMBRE","DÉCEMBRE")</f>
        <v>AVRIL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2"/>
      <c r="V71" s="50" t="str">
        <f>CHOOSE(MONTH(V70),"JANVIER","FÉVRIER","MARS","AVRIL","MAI","JUIN","JUILLET","AOUT","SEPTEMBRE","OCTOBRE","NOVEMBRE","DÉCEMBRE")</f>
        <v>MAI</v>
      </c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2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2:57">
      <c r="B72" s="45" t="str">
        <f>"Semaine "&amp;WEEKNUM(B70)</f>
        <v>Semaine 17</v>
      </c>
      <c r="C72" s="46"/>
      <c r="D72" s="46"/>
      <c r="E72" s="46"/>
      <c r="F72" s="47"/>
      <c r="G72" s="42" t="str">
        <f>"Semaine "&amp;WEEKNUM(G70)</f>
        <v>Semaine 18</v>
      </c>
      <c r="H72" s="43"/>
      <c r="I72" s="43"/>
      <c r="J72" s="43"/>
      <c r="K72" s="44"/>
      <c r="L72" s="45" t="str">
        <f>"Semaine "&amp;WEEKNUM(L70)</f>
        <v>Semaine 19</v>
      </c>
      <c r="M72" s="46"/>
      <c r="N72" s="46"/>
      <c r="O72" s="46"/>
      <c r="P72" s="47"/>
      <c r="Q72" s="42" t="str">
        <f>"Semaine "&amp;WEEKNUM(Q70)</f>
        <v>Semaine 20</v>
      </c>
      <c r="R72" s="43"/>
      <c r="S72" s="43"/>
      <c r="T72" s="43"/>
      <c r="U72" s="49"/>
      <c r="V72" s="48" t="str">
        <f>"Semaine "&amp;WEEKNUM(V70)</f>
        <v>Semaine 21</v>
      </c>
      <c r="W72" s="46"/>
      <c r="X72" s="46"/>
      <c r="Y72" s="46"/>
      <c r="Z72" s="47"/>
      <c r="AA72" s="42" t="str">
        <f>"Semaine "&amp;WEEKNUM(AA70)</f>
        <v>Semaine 22</v>
      </c>
      <c r="AB72" s="43"/>
      <c r="AC72" s="43"/>
      <c r="AD72" s="43"/>
      <c r="AE72" s="44"/>
      <c r="AF72" s="45" t="str">
        <f>"Semaine "&amp;WEEKNUM(AF70)</f>
        <v>Semaine 23</v>
      </c>
      <c r="AG72" s="46"/>
      <c r="AH72" s="46"/>
      <c r="AI72" s="46"/>
      <c r="AJ72" s="47"/>
      <c r="AK72" s="42" t="str">
        <f>"Semaine "&amp;WEEKNUM(AK70)</f>
        <v>Semaine 24</v>
      </c>
      <c r="AL72" s="43"/>
      <c r="AM72" s="43"/>
      <c r="AN72" s="43"/>
      <c r="AO72" s="44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2:57">
      <c r="B73" s="3" t="str">
        <f t="shared" ref="B73:AO73" si="48">CHOOSE(WEEKDAY(B70-1,1),"L","M","M","J","V","S","D")</f>
        <v>L</v>
      </c>
      <c r="C73" s="3" t="str">
        <f t="shared" si="48"/>
        <v>M</v>
      </c>
      <c r="D73" s="3" t="str">
        <f t="shared" si="48"/>
        <v>M</v>
      </c>
      <c r="E73" s="3" t="str">
        <f t="shared" si="48"/>
        <v>J</v>
      </c>
      <c r="F73" s="3" t="str">
        <f t="shared" si="48"/>
        <v>V</v>
      </c>
      <c r="G73" s="8" t="str">
        <f t="shared" si="48"/>
        <v>L</v>
      </c>
      <c r="H73" s="8" t="str">
        <f t="shared" si="48"/>
        <v>M</v>
      </c>
      <c r="I73" s="8" t="str">
        <f t="shared" si="48"/>
        <v>M</v>
      </c>
      <c r="J73" s="8" t="str">
        <f t="shared" si="48"/>
        <v>J</v>
      </c>
      <c r="K73" s="8" t="str">
        <f t="shared" si="48"/>
        <v>V</v>
      </c>
      <c r="L73" s="3" t="str">
        <f t="shared" si="48"/>
        <v>L</v>
      </c>
      <c r="M73" s="3" t="str">
        <f t="shared" si="48"/>
        <v>M</v>
      </c>
      <c r="N73" s="3" t="str">
        <f t="shared" si="48"/>
        <v>M</v>
      </c>
      <c r="O73" s="3" t="str">
        <f t="shared" si="48"/>
        <v>J</v>
      </c>
      <c r="P73" s="3" t="str">
        <f t="shared" si="48"/>
        <v>V</v>
      </c>
      <c r="Q73" s="8" t="str">
        <f t="shared" si="48"/>
        <v>L</v>
      </c>
      <c r="R73" s="8" t="str">
        <f t="shared" si="48"/>
        <v>M</v>
      </c>
      <c r="S73" s="8" t="str">
        <f t="shared" si="48"/>
        <v>M</v>
      </c>
      <c r="T73" s="8" t="str">
        <f t="shared" si="48"/>
        <v>J</v>
      </c>
      <c r="U73" s="9" t="str">
        <f t="shared" si="48"/>
        <v>V</v>
      </c>
      <c r="V73" s="10" t="str">
        <f t="shared" si="48"/>
        <v>L</v>
      </c>
      <c r="W73" s="3" t="str">
        <f t="shared" si="48"/>
        <v>M</v>
      </c>
      <c r="X73" s="3" t="str">
        <f t="shared" si="48"/>
        <v>M</v>
      </c>
      <c r="Y73" s="3" t="str">
        <f t="shared" si="48"/>
        <v>J</v>
      </c>
      <c r="Z73" s="3" t="str">
        <f t="shared" si="48"/>
        <v>V</v>
      </c>
      <c r="AA73" s="8" t="str">
        <f t="shared" si="48"/>
        <v>L</v>
      </c>
      <c r="AB73" s="8" t="str">
        <f t="shared" si="48"/>
        <v>M</v>
      </c>
      <c r="AC73" s="8" t="str">
        <f t="shared" si="48"/>
        <v>M</v>
      </c>
      <c r="AD73" s="8" t="str">
        <f t="shared" si="48"/>
        <v>J</v>
      </c>
      <c r="AE73" s="8" t="str">
        <f t="shared" si="48"/>
        <v>V</v>
      </c>
      <c r="AF73" s="3" t="str">
        <f t="shared" si="48"/>
        <v>L</v>
      </c>
      <c r="AG73" s="3" t="str">
        <f t="shared" si="48"/>
        <v>M</v>
      </c>
      <c r="AH73" s="3" t="str">
        <f t="shared" si="48"/>
        <v>M</v>
      </c>
      <c r="AI73" s="3" t="str">
        <f t="shared" si="48"/>
        <v>J</v>
      </c>
      <c r="AJ73" s="3" t="str">
        <f t="shared" si="48"/>
        <v>V</v>
      </c>
      <c r="AK73" s="8" t="str">
        <f t="shared" si="48"/>
        <v>L</v>
      </c>
      <c r="AL73" s="8" t="str">
        <f t="shared" si="48"/>
        <v>M</v>
      </c>
      <c r="AM73" s="8" t="str">
        <f t="shared" si="48"/>
        <v>M</v>
      </c>
      <c r="AN73" s="8" t="str">
        <f t="shared" si="48"/>
        <v>J</v>
      </c>
      <c r="AO73" s="8" t="str">
        <f t="shared" si="48"/>
        <v>V</v>
      </c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2:57">
      <c r="B74" s="19" t="str">
        <f>IF(SUMPRODUCT((debut_etape_1&lt;=B70)*(fin_etape_1&gt;B70))&gt;0,nom_etape_1,"")&amp;IF(SUMPRODUCT((debut_etape_2&lt;=B70)*(fin_etape_2&gt;B70))&gt;0,nom_etape_2,"")&amp;IF(SUMPRODUCT((debut_etape_3&lt;=B70)*(fin_etape_3&gt;B70))&gt;0,nom_etape_3,"")&amp;IF(SUMPRODUCT((debut_etape_4&lt;=B70)*(fin_etape_4&gt;B70))&gt;0,nom_etape_4,"")&amp;IF(SUMPRODUCT((debut_etape_5&lt;=B70)*(fin_etape_5&gt;B70))&gt;0,nom_etape_5,"")&amp;IF(SUMPRODUCT((debut_etape_6&lt;=B70)*(fin_etape_6&gt;B70))&gt;0,nom_etape_6,"")&amp;IF(SUMPRODUCT((debut_etape_7&lt;=B70)*(fin_etape_7&gt;B70))&gt;0,nom_etape_7,"")&amp;IF(SUMPRODUCT((debut_etape_8&lt;=B70)*(fin_etape_8&gt;B70))&gt;0,nom_etape_8,"")&amp;IF(SUMPRODUCT((debut_etape_9&lt;=B70)*(fin_etape_9&gt;B70))&gt;0,nom_etape_9,"")&amp;IF(SUMPRODUCT((debut_etape_10&lt;=B70)*(fin_etape_10&gt;B70))&gt;0,nom_etape_10,"")&amp;IF(SUMPRODUCT((debut_etape_11&lt;=B70)*(fin_etape_11&gt;B70))&gt;0,nom_etape_11,"")&amp;IF(SUMPRODUCT((debut_etape_12&lt;=B70)*(fin_etape_12&gt;B70))&gt;0,nom_etape_12,"")&amp;IF(SUMPRODUCT((debut_etape_13&lt;=B70)*(fin_etape_13&gt;B70))&gt;0,nom_etape_13,"")&amp;IF(SUMPRODUCT((debut_etape_14&lt;=B70)*(fin_etape_14&gt;B70))&gt;0,nom_etape_14,"")&amp;IF(SUMPRODUCT((debut_etape_15&lt;=B70)*(fin_etape_15&gt;B70))&gt;0,nom_etape_15,"")&amp;IF(SUMPRODUCT((debut_etape_16&lt;=B70)*(fin_etape_16&gt;B70))&gt;0,nom_etape_16,"")&amp;IF(SUMPRODUCT((debut_etape_17&lt;=B70)*(fin_etape_17&gt;B70))&gt;0,nom_etape_17,"")&amp;IF(SUMPRODUCT((debut_etape_18&lt;=B70)*(fin_etape_18&gt;B70))&gt;0,nom_etape_18,"")&amp;IF(SUMPRODUCT((debut_etape_19&lt;=B70)*(fin_etape_19&gt;B70))&gt;0,nom_etape_19,"")&amp;IF(SUMPRODUCT((debut_etape_20&lt;=B70)*(fin_etape_20&gt;B70))&gt;0,nom_etape_20,"")&amp;IF(SUMPRODUCT((debut_etape_21&lt;=B70)*(fin_etape_21&gt;B70))&gt;0,nom_etape_21,"")&amp;IF(SUMPRODUCT((debut_etape_22&lt;=B70)*(fin_etape_22&gt;B70))&gt;0,nom_etape_22,"")&amp;IF(SUMPRODUCT((debut_etape_23&lt;=B70)*(fin_etape_23&gt;B70))&gt;0,nom_etape_23,"")&amp;IF(SUMPRODUCT((debut_etape_24&lt;=B70)*(fin_etape_24&gt;B70))&gt;0,nom_etape_24,"")&amp;IF(SUMPRODUCT((debut_etape_25&lt;=B70)*(fin_etape_25&gt;B70))&gt;0,nom_etape_25,"")&amp;IF(SUMPRODUCT((debut_etape_26&lt;=B70)*(fin_etape_26&gt;B70))&gt;0,nom_etape_26,"")&amp;IF(SUMPRODUCT((debut_etape_27&lt;=B70)*(fin_etape_27&gt;B70))&gt;0,nom_etape_27,"")&amp;IF(SUMPRODUCT((debut_etape_28&lt;=B70)*(fin_etape_28&gt;B70))&gt;0,nom_etape_28,"")&amp;IF(SUMPRODUCT((debut_etape_29&lt;=B70)*(fin_etape_29&gt;B70))&gt;0,nom_etape_29,"")&amp;IF(SUMPRODUCT((debut_etape_30&lt;=B70)*(fin_etape_30&gt;B70))&gt;0,nom_etape_30,"")&amp;IF(SUMPRODUCT((debut_etape_31&lt;=B70)*(fin_etape_31&gt;B70))&gt;0,nom_etape_31,"")&amp;IF(SUMPRODUCT((debut_etape_32&lt;=B70)*(fin_etape_32&gt;B70))&gt;0,nom_etape_32,"")&amp;IF(SUMPRODUCT((debut_etape_33&lt;=B70)*(fin_etape_33&gt;B70))&gt;0,nom_etape_33,"")&amp;IF(SUMPRODUCT((debut_etape_34&lt;=B70)*(fin_etape_34&gt;B70))&gt;0,nom_etape_34,"")&amp;IF(SUMPRODUCT((debut_etape_35&lt;=B70)*(fin_etape_35&gt;B70))&gt;0,nom_etape_35,"")&amp;IF(SUMPRODUCT((debut_etape_36&lt;=B70)*(fin_etape_36&gt;B70))&gt;0,nom_etape_36,"")&amp;IF(SUMPRODUCT((debut_etape_37&lt;=B70)*(fin_etape_37&gt;B70))&gt;0,nom_etape_37,"")&amp;IF(SUMPRODUCT((debut_etape_38&lt;=B70)*(fin_etape_38&gt;B70))&gt;0,nom_etape_38,"")&amp;IF(SUMPRODUCT((debut_etape_39&lt;=B70)*(fin_etape_39&gt;B70))&gt;0,nom_etape_39,"")&amp;IF(SUMPRODUCT((debut_etape_40&lt;=B70)*(fin_etape_40&gt;B70))&gt;0,nom_etape_40,"")</f>
        <v/>
      </c>
      <c r="C74" s="20"/>
      <c r="D74" s="20"/>
      <c r="E74" s="20"/>
      <c r="F74" s="21"/>
      <c r="G74" s="16" t="str">
        <f>IF(SUMPRODUCT((debut_etape_1&lt;=G70)*(fin_etape_1&gt;G70))&gt;0,nom_etape_1,"")&amp;IF(SUMPRODUCT((debut_etape_2&lt;=G70)*(fin_etape_2&gt;G70))&gt;0,nom_etape_2,"")&amp;IF(SUMPRODUCT((debut_etape_3&lt;=G70)*(fin_etape_3&gt;G70))&gt;0,nom_etape_3,"")&amp;IF(SUMPRODUCT((debut_etape_4&lt;=G70)*(fin_etape_4&gt;G70))&gt;0,nom_etape_4,"")&amp;IF(SUMPRODUCT((debut_etape_5&lt;=G70)*(fin_etape_5&gt;G70))&gt;0,nom_etape_5,"")&amp;IF(SUMPRODUCT((debut_etape_6&lt;=G70)*(fin_etape_6&gt;G70))&gt;0,nom_etape_6,"")&amp;IF(SUMPRODUCT((debut_etape_7&lt;=G70)*(fin_etape_7&gt;G70))&gt;0,nom_etape_7,"")&amp;IF(SUMPRODUCT((debut_etape_8&lt;=G70)*(fin_etape_8&gt;G70))&gt;0,nom_etape_8,"")&amp;IF(SUMPRODUCT((debut_etape_9&lt;=G70)*(fin_etape_9&gt;G70))&gt;0,nom_etape_9,"")&amp;IF(SUMPRODUCT((debut_etape_10&lt;=G70)*(fin_etape_10&gt;G70))&gt;0,nom_etape_10,"")&amp;IF(SUMPRODUCT((debut_etape_11&lt;=G70)*(fin_etape_11&gt;G70))&gt;0,nom_etape_11,"")&amp;IF(SUMPRODUCT((debut_etape_12&lt;=G70)*(fin_etape_12&gt;G70))&gt;0,nom_etape_12,"")&amp;IF(SUMPRODUCT((debut_etape_13&lt;=G70)*(fin_etape_13&gt;G70))&gt;0,nom_etape_13,"")&amp;IF(SUMPRODUCT((debut_etape_14&lt;=G70)*(fin_etape_14&gt;G70))&gt;0,nom_etape_14,"")&amp;IF(SUMPRODUCT((debut_etape_15&lt;=G70)*(fin_etape_15&gt;G70))&gt;0,nom_etape_15,"")&amp;IF(SUMPRODUCT((debut_etape_16&lt;=G70)*(fin_etape_16&gt;G70))&gt;0,nom_etape_16,"")&amp;IF(SUMPRODUCT((debut_etape_17&lt;=G70)*(fin_etape_17&gt;G70))&gt;0,nom_etape_17,"")&amp;IF(SUMPRODUCT((debut_etape_18&lt;=G70)*(fin_etape_18&gt;G70))&gt;0,nom_etape_18,"")&amp;IF(SUMPRODUCT((debut_etape_19&lt;=G70)*(fin_etape_19&gt;G70))&gt;0,nom_etape_19,"")&amp;IF(SUMPRODUCT((debut_etape_20&lt;=G70)*(fin_etape_20&gt;G70))&gt;0,nom_etape_20,"")&amp;IF(SUMPRODUCT((debut_etape_21&lt;=G70)*(fin_etape_21&gt;G70))&gt;0,nom_etape_21,"")&amp;IF(SUMPRODUCT((debut_etape_22&lt;=G70)*(fin_etape_22&gt;G70))&gt;0,nom_etape_22,"")&amp;IF(SUMPRODUCT((debut_etape_23&lt;=G70)*(fin_etape_23&gt;G70))&gt;0,nom_etape_23,"")&amp;IF(SUMPRODUCT((debut_etape_24&lt;=G70)*(fin_etape_24&gt;G70))&gt;0,nom_etape_24,"")&amp;IF(SUMPRODUCT((debut_etape_25&lt;=G70)*(fin_etape_25&gt;G70))&gt;0,nom_etape_25,"")&amp;IF(SUMPRODUCT((debut_etape_26&lt;=G70)*(fin_etape_26&gt;G70))&gt;0,nom_etape_26,"")&amp;IF(SUMPRODUCT((debut_etape_27&lt;=G70)*(fin_etape_27&gt;G70))&gt;0,nom_etape_27,"")&amp;IF(SUMPRODUCT((debut_etape_28&lt;=G70)*(fin_etape_28&gt;G70))&gt;0,nom_etape_28,"")&amp;IF(SUMPRODUCT((debut_etape_29&lt;=G70)*(fin_etape_29&gt;G70))&gt;0,nom_etape_29,"")&amp;IF(SUMPRODUCT((debut_etape_30&lt;=G70)*(fin_etape_30&gt;G70))&gt;0,nom_etape_30,"")&amp;IF(SUMPRODUCT((debut_etape_31&lt;=G70)*(fin_etape_31&gt;G70))&gt;0,nom_etape_31,"")&amp;IF(SUMPRODUCT((debut_etape_32&lt;=G70)*(fin_etape_32&gt;G70))&gt;0,nom_etape_32,"")&amp;IF(SUMPRODUCT((debut_etape_33&lt;=G70)*(fin_etape_33&gt;G70))&gt;0,nom_etape_33,"")&amp;IF(SUMPRODUCT((debut_etape_34&lt;=G70)*(fin_etape_34&gt;G70))&gt;0,nom_etape_34,"")&amp;IF(SUMPRODUCT((debut_etape_35&lt;=G70)*(fin_etape_35&gt;G70))&gt;0,nom_etape_35,"")&amp;IF(SUMPRODUCT((debut_etape_36&lt;=G70)*(fin_etape_36&gt;G70))&gt;0,nom_etape_36,"")&amp;IF(SUMPRODUCT((debut_etape_37&lt;=G70)*(fin_etape_37&gt;G70))&gt;0,nom_etape_37,"")&amp;IF(SUMPRODUCT((debut_etape_38&lt;=G70)*(fin_etape_38&gt;G70))&gt;0,nom_etape_38,"")&amp;IF(SUMPRODUCT((debut_etape_39&lt;=G70)*(fin_etape_39&gt;G70))&gt;0,nom_etape_39,"")&amp;IF(SUMPRODUCT((debut_etape_40&lt;=G70)*(fin_etape_40&gt;G70))&gt;0,nom_etape_40,"")</f>
        <v/>
      </c>
      <c r="H74" s="17"/>
      <c r="I74" s="17"/>
      <c r="J74" s="17"/>
      <c r="K74" s="18"/>
      <c r="L74" s="19" t="str">
        <f>IF(SUMPRODUCT((debut_etape_1&lt;=L70)*(fin_etape_1&gt;L70))&gt;0,nom_etape_1,"")&amp;IF(SUMPRODUCT((debut_etape_2&lt;=L70)*(fin_etape_2&gt;L70))&gt;0,nom_etape_2,"")&amp;IF(SUMPRODUCT((debut_etape_3&lt;=L70)*(fin_etape_3&gt;L70))&gt;0,nom_etape_3,"")&amp;IF(SUMPRODUCT((debut_etape_4&lt;=L70)*(fin_etape_4&gt;L70))&gt;0,nom_etape_4,"")&amp;IF(SUMPRODUCT((debut_etape_5&lt;=L70)*(fin_etape_5&gt;L70))&gt;0,nom_etape_5,"")&amp;IF(SUMPRODUCT((debut_etape_6&lt;=L70)*(fin_etape_6&gt;L70))&gt;0,nom_etape_6,"")&amp;IF(SUMPRODUCT((debut_etape_7&lt;=L70)*(fin_etape_7&gt;L70))&gt;0,nom_etape_7,"")&amp;IF(SUMPRODUCT((debut_etape_8&lt;=L70)*(fin_etape_8&gt;L70))&gt;0,nom_etape_8,"")&amp;IF(SUMPRODUCT((debut_etape_9&lt;=L70)*(fin_etape_9&gt;L70))&gt;0,nom_etape_9,"")&amp;IF(SUMPRODUCT((debut_etape_10&lt;=L70)*(fin_etape_10&gt;L70))&gt;0,nom_etape_10,"")&amp;IF(SUMPRODUCT((debut_etape_11&lt;=L70)*(fin_etape_11&gt;L70))&gt;0,nom_etape_11,"")&amp;IF(SUMPRODUCT((debut_etape_12&lt;=L70)*(fin_etape_12&gt;L70))&gt;0,nom_etape_12,"")&amp;IF(SUMPRODUCT((debut_etape_13&lt;=L70)*(fin_etape_13&gt;L70))&gt;0,nom_etape_13,"")&amp;IF(SUMPRODUCT((debut_etape_14&lt;=L70)*(fin_etape_14&gt;L70))&gt;0,nom_etape_14,"")&amp;IF(SUMPRODUCT((debut_etape_15&lt;=L70)*(fin_etape_15&gt;L70))&gt;0,nom_etape_15,"")&amp;IF(SUMPRODUCT((debut_etape_16&lt;=L70)*(fin_etape_16&gt;L70))&gt;0,nom_etape_16,"")&amp;IF(SUMPRODUCT((debut_etape_17&lt;=L70)*(fin_etape_17&gt;L70))&gt;0,nom_etape_17,"")&amp;IF(SUMPRODUCT((debut_etape_18&lt;=L70)*(fin_etape_18&gt;L70))&gt;0,nom_etape_18,"")&amp;IF(SUMPRODUCT((debut_etape_19&lt;=L70)*(fin_etape_19&gt;L70))&gt;0,nom_etape_19,"")&amp;IF(SUMPRODUCT((debut_etape_20&lt;=L70)*(fin_etape_20&gt;L70))&gt;0,nom_etape_20,"")&amp;IF(SUMPRODUCT((debut_etape_21&lt;=L70)*(fin_etape_21&gt;L70))&gt;0,nom_etape_21,"")&amp;IF(SUMPRODUCT((debut_etape_22&lt;=L70)*(fin_etape_22&gt;L70))&gt;0,nom_etape_22,"")&amp;IF(SUMPRODUCT((debut_etape_23&lt;=L70)*(fin_etape_23&gt;L70))&gt;0,nom_etape_23,"")&amp;IF(SUMPRODUCT((debut_etape_24&lt;=L70)*(fin_etape_24&gt;L70))&gt;0,nom_etape_24,"")&amp;IF(SUMPRODUCT((debut_etape_25&lt;=L70)*(fin_etape_25&gt;L70))&gt;0,nom_etape_25,"")&amp;IF(SUMPRODUCT((debut_etape_26&lt;=L70)*(fin_etape_26&gt;L70))&gt;0,nom_etape_26,"")&amp;IF(SUMPRODUCT((debut_etape_27&lt;=L70)*(fin_etape_27&gt;L70))&gt;0,nom_etape_27,"")&amp;IF(SUMPRODUCT((debut_etape_28&lt;=L70)*(fin_etape_28&gt;L70))&gt;0,nom_etape_28,"")&amp;IF(SUMPRODUCT((debut_etape_29&lt;=L70)*(fin_etape_29&gt;L70))&gt;0,nom_etape_29,"")&amp;IF(SUMPRODUCT((debut_etape_30&lt;=L70)*(fin_etape_30&gt;L70))&gt;0,nom_etape_30,"")&amp;IF(SUMPRODUCT((debut_etape_31&lt;=L70)*(fin_etape_31&gt;L70))&gt;0,nom_etape_31,"")&amp;IF(SUMPRODUCT((debut_etape_32&lt;=L70)*(fin_etape_32&gt;L70))&gt;0,nom_etape_32,"")&amp;IF(SUMPRODUCT((debut_etape_33&lt;=L70)*(fin_etape_33&gt;L70))&gt;0,nom_etape_33,"")&amp;IF(SUMPRODUCT((debut_etape_34&lt;=L70)*(fin_etape_34&gt;L70))&gt;0,nom_etape_34,"")&amp;IF(SUMPRODUCT((debut_etape_35&lt;=L70)*(fin_etape_35&gt;L70))&gt;0,nom_etape_35,"")&amp;IF(SUMPRODUCT((debut_etape_36&lt;=L70)*(fin_etape_36&gt;L70))&gt;0,nom_etape_36,"")&amp;IF(SUMPRODUCT((debut_etape_37&lt;=L70)*(fin_etape_37&gt;L70))&gt;0,nom_etape_37,"")&amp;IF(SUMPRODUCT((debut_etape_38&lt;=L70)*(fin_etape_38&gt;L70))&gt;0,nom_etape_38,"")&amp;IF(SUMPRODUCT((debut_etape_39&lt;=L70)*(fin_etape_39&gt;L70))&gt;0,nom_etape_39,"")&amp;IF(SUMPRODUCT((debut_etape_40&lt;=L70)*(fin_etape_40&gt;L70))&gt;0,nom_etape_40,"")</f>
        <v/>
      </c>
      <c r="M74" s="20"/>
      <c r="N74" s="20"/>
      <c r="O74" s="20"/>
      <c r="P74" s="21"/>
      <c r="Q74" s="16" t="str">
        <f>IF(SUMPRODUCT((debut_etape_1&lt;=Q70)*(fin_etape_1&gt;Q70))&gt;0,nom_etape_1,"")&amp;IF(SUMPRODUCT((debut_etape_2&lt;=Q70)*(fin_etape_2&gt;Q70))&gt;0,nom_etape_2,"")&amp;IF(SUMPRODUCT((debut_etape_3&lt;=Q70)*(fin_etape_3&gt;Q70))&gt;0,nom_etape_3,"")&amp;IF(SUMPRODUCT((debut_etape_4&lt;=Q70)*(fin_etape_4&gt;Q70))&gt;0,nom_etape_4,"")&amp;IF(SUMPRODUCT((debut_etape_5&lt;=Q70)*(fin_etape_5&gt;Q70))&gt;0,nom_etape_5,"")&amp;IF(SUMPRODUCT((debut_etape_6&lt;=Q70)*(fin_etape_6&gt;Q70))&gt;0,nom_etape_6,"")&amp;IF(SUMPRODUCT((debut_etape_7&lt;=Q70)*(fin_etape_7&gt;Q70))&gt;0,nom_etape_7,"")&amp;IF(SUMPRODUCT((debut_etape_8&lt;=Q70)*(fin_etape_8&gt;Q70))&gt;0,nom_etape_8,"")&amp;IF(SUMPRODUCT((debut_etape_9&lt;=Q70)*(fin_etape_9&gt;Q70))&gt;0,nom_etape_9,"")&amp;IF(SUMPRODUCT((debut_etape_10&lt;=Q70)*(fin_etape_10&gt;Q70))&gt;0,nom_etape_10,"")&amp;IF(SUMPRODUCT((debut_etape_11&lt;=Q70)*(fin_etape_11&gt;Q70))&gt;0,nom_etape_11,"")&amp;IF(SUMPRODUCT((debut_etape_12&lt;=Q70)*(fin_etape_12&gt;Q70))&gt;0,nom_etape_12,"")&amp;IF(SUMPRODUCT((debut_etape_13&lt;=Q70)*(fin_etape_13&gt;Q70))&gt;0,nom_etape_13,"")&amp;IF(SUMPRODUCT((debut_etape_14&lt;=Q70)*(fin_etape_14&gt;Q70))&gt;0,nom_etape_14,"")&amp;IF(SUMPRODUCT((debut_etape_15&lt;=Q70)*(fin_etape_15&gt;Q70))&gt;0,nom_etape_15,"")&amp;IF(SUMPRODUCT((debut_etape_16&lt;=Q70)*(fin_etape_16&gt;Q70))&gt;0,nom_etape_16,"")&amp;IF(SUMPRODUCT((debut_etape_17&lt;=Q70)*(fin_etape_17&gt;Q70))&gt;0,nom_etape_17,"")&amp;IF(SUMPRODUCT((debut_etape_18&lt;=Q70)*(fin_etape_18&gt;Q70))&gt;0,nom_etape_18,"")&amp;IF(SUMPRODUCT((debut_etape_19&lt;=Q70)*(fin_etape_19&gt;Q70))&gt;0,nom_etape_19,"")&amp;IF(SUMPRODUCT((debut_etape_20&lt;=Q70)*(fin_etape_20&gt;Q70))&gt;0,nom_etape_20,"")&amp;IF(SUMPRODUCT((debut_etape_21&lt;=Q70)*(fin_etape_21&gt;Q70))&gt;0,nom_etape_21,"")&amp;IF(SUMPRODUCT((debut_etape_22&lt;=Q70)*(fin_etape_22&gt;Q70))&gt;0,nom_etape_22,"")&amp;IF(SUMPRODUCT((debut_etape_23&lt;=Q70)*(fin_etape_23&gt;Q70))&gt;0,nom_etape_23,"")&amp;IF(SUMPRODUCT((debut_etape_24&lt;=Q70)*(fin_etape_24&gt;Q70))&gt;0,nom_etape_24,"")&amp;IF(SUMPRODUCT((debut_etape_25&lt;=Q70)*(fin_etape_25&gt;Q70))&gt;0,nom_etape_25,"")&amp;IF(SUMPRODUCT((debut_etape_26&lt;=Q70)*(fin_etape_26&gt;Q70))&gt;0,nom_etape_26,"")&amp;IF(SUMPRODUCT((debut_etape_27&lt;=Q70)*(fin_etape_27&gt;Q70))&gt;0,nom_etape_27,"")&amp;IF(SUMPRODUCT((debut_etape_28&lt;=Q70)*(fin_etape_28&gt;Q70))&gt;0,nom_etape_28,"")&amp;IF(SUMPRODUCT((debut_etape_29&lt;=Q70)*(fin_etape_29&gt;Q70))&gt;0,nom_etape_29,"")&amp;IF(SUMPRODUCT((debut_etape_30&lt;=Q70)*(fin_etape_30&gt;Q70))&gt;0,nom_etape_30,"")&amp;IF(SUMPRODUCT((debut_etape_31&lt;=Q70)*(fin_etape_31&gt;Q70))&gt;0,nom_etape_31,"")&amp;IF(SUMPRODUCT((debut_etape_32&lt;=Q70)*(fin_etape_32&gt;Q70))&gt;0,nom_etape_32,"")&amp;IF(SUMPRODUCT((debut_etape_33&lt;=Q70)*(fin_etape_33&gt;Q70))&gt;0,nom_etape_33,"")&amp;IF(SUMPRODUCT((debut_etape_34&lt;=Q70)*(fin_etape_34&gt;Q70))&gt;0,nom_etape_34,"")&amp;IF(SUMPRODUCT((debut_etape_35&lt;=Q70)*(fin_etape_35&gt;Q70))&gt;0,nom_etape_35,"")&amp;IF(SUMPRODUCT((debut_etape_36&lt;=Q70)*(fin_etape_36&gt;Q70))&gt;0,nom_etape_36,"")&amp;IF(SUMPRODUCT((debut_etape_37&lt;=Q70)*(fin_etape_37&gt;Q70))&gt;0,nom_etape_37,"")&amp;IF(SUMPRODUCT((debut_etape_38&lt;=Q70)*(fin_etape_38&gt;Q70))&gt;0,nom_etape_38,"")&amp;IF(SUMPRODUCT((debut_etape_39&lt;=Q70)*(fin_etape_39&gt;Q70))&gt;0,nom_etape_39,"")&amp;IF(SUMPRODUCT((debut_etape_40&lt;=Q70)*(fin_etape_40&gt;Q70))&gt;0,nom_etape_40,"")</f>
        <v/>
      </c>
      <c r="R74" s="17"/>
      <c r="S74" s="17"/>
      <c r="T74" s="17"/>
      <c r="U74" s="17"/>
      <c r="V74" s="22" t="str">
        <f>IF(SUMPRODUCT((debut_etape_1&lt;=V70)*(fin_etape_1&gt;V70))&gt;0,nom_etape_1,"")&amp;IF(SUMPRODUCT((debut_etape_2&lt;=V70)*(fin_etape_2&gt;V70))&gt;0,nom_etape_2,"")&amp;IF(SUMPRODUCT((debut_etape_3&lt;=V70)*(fin_etape_3&gt;V70))&gt;0,nom_etape_3,"")&amp;IF(SUMPRODUCT((debut_etape_4&lt;=V70)*(fin_etape_4&gt;V70))&gt;0,nom_etape_4,"")&amp;IF(SUMPRODUCT((debut_etape_5&lt;=V70)*(fin_etape_5&gt;V70))&gt;0,nom_etape_5,"")&amp;IF(SUMPRODUCT((debut_etape_6&lt;=V70)*(fin_etape_6&gt;V70))&gt;0,nom_etape_6,"")&amp;IF(SUMPRODUCT((debut_etape_7&lt;=V70)*(fin_etape_7&gt;V70))&gt;0,nom_etape_7,"")&amp;IF(SUMPRODUCT((debut_etape_8&lt;=V70)*(fin_etape_8&gt;V70))&gt;0,nom_etape_8,"")&amp;IF(SUMPRODUCT((debut_etape_9&lt;=V70)*(fin_etape_9&gt;V70))&gt;0,nom_etape_9,"")&amp;IF(SUMPRODUCT((debut_etape_10&lt;=V70)*(fin_etape_10&gt;V70))&gt;0,nom_etape_10,"")&amp;IF(SUMPRODUCT((debut_etape_11&lt;=V70)*(fin_etape_11&gt;V70))&gt;0,nom_etape_11,"")&amp;IF(SUMPRODUCT((debut_etape_12&lt;=V70)*(fin_etape_12&gt;V70))&gt;0,nom_etape_12,"")&amp;IF(SUMPRODUCT((debut_etape_13&lt;=V70)*(fin_etape_13&gt;V70))&gt;0,nom_etape_13,"")&amp;IF(SUMPRODUCT((debut_etape_14&lt;=V70)*(fin_etape_14&gt;V70))&gt;0,nom_etape_14,"")&amp;IF(SUMPRODUCT((debut_etape_15&lt;=V70)*(fin_etape_15&gt;V70))&gt;0,nom_etape_15,"")&amp;IF(SUMPRODUCT((debut_etape_16&lt;=V70)*(fin_etape_16&gt;V70))&gt;0,nom_etape_16,"")&amp;IF(SUMPRODUCT((debut_etape_17&lt;=V70)*(fin_etape_17&gt;V70))&gt;0,nom_etape_17,"")&amp;IF(SUMPRODUCT((debut_etape_18&lt;=V70)*(fin_etape_18&gt;V70))&gt;0,nom_etape_18,"")&amp;IF(SUMPRODUCT((debut_etape_19&lt;=V70)*(fin_etape_19&gt;V70))&gt;0,nom_etape_19,"")&amp;IF(SUMPRODUCT((debut_etape_20&lt;=V70)*(fin_etape_20&gt;V70))&gt;0,nom_etape_20,"")&amp;IF(SUMPRODUCT((debut_etape_21&lt;=V70)*(fin_etape_21&gt;V70))&gt;0,nom_etape_21,"")&amp;IF(SUMPRODUCT((debut_etape_22&lt;=V70)*(fin_etape_22&gt;V70))&gt;0,nom_etape_22,"")&amp;IF(SUMPRODUCT((debut_etape_23&lt;=V70)*(fin_etape_23&gt;V70))&gt;0,nom_etape_23,"")&amp;IF(SUMPRODUCT((debut_etape_24&lt;=V70)*(fin_etape_24&gt;V70))&gt;0,nom_etape_24,"")&amp;IF(SUMPRODUCT((debut_etape_25&lt;=V70)*(fin_etape_25&gt;V70))&gt;0,nom_etape_25,"")&amp;IF(SUMPRODUCT((debut_etape_26&lt;=V70)*(fin_etape_26&gt;V70))&gt;0,nom_etape_26,"")&amp;IF(SUMPRODUCT((debut_etape_27&lt;=V70)*(fin_etape_27&gt;V70))&gt;0,nom_etape_27,"")&amp;IF(SUMPRODUCT((debut_etape_28&lt;=V70)*(fin_etape_28&gt;V70))&gt;0,nom_etape_28,"")&amp;IF(SUMPRODUCT((debut_etape_29&lt;=V70)*(fin_etape_29&gt;V70))&gt;0,nom_etape_29,"")&amp;IF(SUMPRODUCT((debut_etape_30&lt;=V70)*(fin_etape_30&gt;V70))&gt;0,nom_etape_30,"")&amp;IF(SUMPRODUCT((debut_etape_31&lt;=V70)*(fin_etape_31&gt;V70))&gt;0,nom_etape_31,"")&amp;IF(SUMPRODUCT((debut_etape_32&lt;=V70)*(fin_etape_32&gt;V70))&gt;0,nom_etape_32,"")&amp;IF(SUMPRODUCT((debut_etape_33&lt;=V70)*(fin_etape_33&gt;V70))&gt;0,nom_etape_33,"")&amp;IF(SUMPRODUCT((debut_etape_34&lt;=V70)*(fin_etape_34&gt;V70))&gt;0,nom_etape_34,"")&amp;IF(SUMPRODUCT((debut_etape_35&lt;=V70)*(fin_etape_35&gt;V70))&gt;0,nom_etape_35,"")&amp;IF(SUMPRODUCT((debut_etape_36&lt;=V70)*(fin_etape_36&gt;V70))&gt;0,nom_etape_36,"")&amp;IF(SUMPRODUCT((debut_etape_37&lt;=V70)*(fin_etape_37&gt;V70))&gt;0,nom_etape_37,"")&amp;IF(SUMPRODUCT((debut_etape_38&lt;=V70)*(fin_etape_38&gt;V70))&gt;0,nom_etape_38,"")&amp;IF(SUMPRODUCT((debut_etape_39&lt;=V70)*(fin_etape_39&gt;V70))&gt;0,nom_etape_39,"")&amp;IF(SUMPRODUCT((debut_etape_40&lt;=V70)*(fin_etape_40&gt;V70))&gt;0,nom_etape_40,"")</f>
        <v/>
      </c>
      <c r="W74" s="20"/>
      <c r="X74" s="20"/>
      <c r="Y74" s="20"/>
      <c r="Z74" s="21"/>
      <c r="AA74" s="16" t="str">
        <f>IF(SUMPRODUCT((debut_etape_1&lt;=AA70)*(fin_etape_1&gt;AA70))&gt;0,nom_etape_1,"")&amp;IF(SUMPRODUCT((debut_etape_2&lt;=AA70)*(fin_etape_2&gt;AA70))&gt;0,nom_etape_2,"")&amp;IF(SUMPRODUCT((debut_etape_3&lt;=AA70)*(fin_etape_3&gt;AA70))&gt;0,nom_etape_3,"")&amp;IF(SUMPRODUCT((debut_etape_4&lt;=AA70)*(fin_etape_4&gt;AA70))&gt;0,nom_etape_4,"")&amp;IF(SUMPRODUCT((debut_etape_5&lt;=AA70)*(fin_etape_5&gt;AA70))&gt;0,nom_etape_5,"")&amp;IF(SUMPRODUCT((debut_etape_6&lt;=AA70)*(fin_etape_6&gt;AA70))&gt;0,nom_etape_6,"")&amp;IF(SUMPRODUCT((debut_etape_7&lt;=AA70)*(fin_etape_7&gt;AA70))&gt;0,nom_etape_7,"")&amp;IF(SUMPRODUCT((debut_etape_8&lt;=AA70)*(fin_etape_8&gt;AA70))&gt;0,nom_etape_8,"")&amp;IF(SUMPRODUCT((debut_etape_9&lt;=AA70)*(fin_etape_9&gt;AA70))&gt;0,nom_etape_9,"")&amp;IF(SUMPRODUCT((debut_etape_10&lt;=AA70)*(fin_etape_10&gt;AA70))&gt;0,nom_etape_10,"")&amp;IF(SUMPRODUCT((debut_etape_11&lt;=AA70)*(fin_etape_11&gt;AA70))&gt;0,nom_etape_11,"")&amp;IF(SUMPRODUCT((debut_etape_12&lt;=AA70)*(fin_etape_12&gt;AA70))&gt;0,nom_etape_12,"")&amp;IF(SUMPRODUCT((debut_etape_13&lt;=AA70)*(fin_etape_13&gt;AA70))&gt;0,nom_etape_13,"")&amp;IF(SUMPRODUCT((debut_etape_14&lt;=AA70)*(fin_etape_14&gt;AA70))&gt;0,nom_etape_14,"")&amp;IF(SUMPRODUCT((debut_etape_15&lt;=AA70)*(fin_etape_15&gt;AA70))&gt;0,nom_etape_15,"")&amp;IF(SUMPRODUCT((debut_etape_16&lt;=AA70)*(fin_etape_16&gt;AA70))&gt;0,nom_etape_16,"")&amp;IF(SUMPRODUCT((debut_etape_17&lt;=AA70)*(fin_etape_17&gt;AA70))&gt;0,nom_etape_17,"")&amp;IF(SUMPRODUCT((debut_etape_18&lt;=AA70)*(fin_etape_18&gt;AA70))&gt;0,nom_etape_18,"")&amp;IF(SUMPRODUCT((debut_etape_19&lt;=AA70)*(fin_etape_19&gt;AA70))&gt;0,nom_etape_19,"")&amp;IF(SUMPRODUCT((debut_etape_20&lt;=AA70)*(fin_etape_20&gt;AA70))&gt;0,nom_etape_20,"")&amp;IF(SUMPRODUCT((debut_etape_21&lt;=AA70)*(fin_etape_21&gt;AA70))&gt;0,nom_etape_21,"")&amp;IF(SUMPRODUCT((debut_etape_22&lt;=AA70)*(fin_etape_22&gt;AA70))&gt;0,nom_etape_22,"")&amp;IF(SUMPRODUCT((debut_etape_23&lt;=AA70)*(fin_etape_23&gt;AA70))&gt;0,nom_etape_23,"")&amp;IF(SUMPRODUCT((debut_etape_24&lt;=AA70)*(fin_etape_24&gt;AA70))&gt;0,nom_etape_24,"")&amp;IF(SUMPRODUCT((debut_etape_25&lt;=AA70)*(fin_etape_25&gt;AA70))&gt;0,nom_etape_25,"")&amp;IF(SUMPRODUCT((debut_etape_26&lt;=AA70)*(fin_etape_26&gt;AA70))&gt;0,nom_etape_26,"")&amp;IF(SUMPRODUCT((debut_etape_27&lt;=AA70)*(fin_etape_27&gt;AA70))&gt;0,nom_etape_27,"")&amp;IF(SUMPRODUCT((debut_etape_28&lt;=AA70)*(fin_etape_28&gt;AA70))&gt;0,nom_etape_28,"")&amp;IF(SUMPRODUCT((debut_etape_29&lt;=AA70)*(fin_etape_29&gt;AA70))&gt;0,nom_etape_29,"")&amp;IF(SUMPRODUCT((debut_etape_30&lt;=AA70)*(fin_etape_30&gt;AA70))&gt;0,nom_etape_30,"")&amp;IF(SUMPRODUCT((debut_etape_31&lt;=AA70)*(fin_etape_31&gt;AA70))&gt;0,nom_etape_31,"")&amp;IF(SUMPRODUCT((debut_etape_32&lt;=AA70)*(fin_etape_32&gt;AA70))&gt;0,nom_etape_32,"")&amp;IF(SUMPRODUCT((debut_etape_33&lt;=AA70)*(fin_etape_33&gt;AA70))&gt;0,nom_etape_33,"")&amp;IF(SUMPRODUCT((debut_etape_34&lt;=AA70)*(fin_etape_34&gt;AA70))&gt;0,nom_etape_34,"")&amp;IF(SUMPRODUCT((debut_etape_35&lt;=AA70)*(fin_etape_35&gt;AA70))&gt;0,nom_etape_35,"")&amp;IF(SUMPRODUCT((debut_etape_36&lt;=AA70)*(fin_etape_36&gt;AA70))&gt;0,nom_etape_36,"")&amp;IF(SUMPRODUCT((debut_etape_37&lt;=AA70)*(fin_etape_37&gt;AA70))&gt;0,nom_etape_37,"")&amp;IF(SUMPRODUCT((debut_etape_38&lt;=AA70)*(fin_etape_38&gt;AA70))&gt;0,nom_etape_38,"")&amp;IF(SUMPRODUCT((debut_etape_39&lt;=AA70)*(fin_etape_39&gt;AA70))&gt;0,nom_etape_39,"")&amp;IF(SUMPRODUCT((debut_etape_40&lt;=AA70)*(fin_etape_40&gt;AA70))&gt;0,nom_etape_40,"")</f>
        <v/>
      </c>
      <c r="AB74" s="17"/>
      <c r="AC74" s="17"/>
      <c r="AD74" s="17"/>
      <c r="AE74" s="18"/>
      <c r="AF74" s="19" t="str">
        <f>IF(SUMPRODUCT((debut_etape_1&lt;=AF70)*(fin_etape_1&gt;AF70))&gt;0,nom_etape_1,"")&amp;IF(SUMPRODUCT((debut_etape_2&lt;=AF70)*(fin_etape_2&gt;AF70))&gt;0,nom_etape_2,"")&amp;IF(SUMPRODUCT((debut_etape_3&lt;=AF70)*(fin_etape_3&gt;AF70))&gt;0,nom_etape_3,"")&amp;IF(SUMPRODUCT((debut_etape_4&lt;=AF70)*(fin_etape_4&gt;AF70))&gt;0,nom_etape_4,"")&amp;IF(SUMPRODUCT((debut_etape_5&lt;=AF70)*(fin_etape_5&gt;AF70))&gt;0,nom_etape_5,"")&amp;IF(SUMPRODUCT((debut_etape_6&lt;=AF70)*(fin_etape_6&gt;AF70))&gt;0,nom_etape_6,"")&amp;IF(SUMPRODUCT((debut_etape_7&lt;=AF70)*(fin_etape_7&gt;AF70))&gt;0,nom_etape_7,"")&amp;IF(SUMPRODUCT((debut_etape_8&lt;=AF70)*(fin_etape_8&gt;AF70))&gt;0,nom_etape_8,"")&amp;IF(SUMPRODUCT((debut_etape_9&lt;=AF70)*(fin_etape_9&gt;AF70))&gt;0,nom_etape_9,"")&amp;IF(SUMPRODUCT((debut_etape_10&lt;=AF70)*(fin_etape_10&gt;AF70))&gt;0,nom_etape_10,"")&amp;IF(SUMPRODUCT((debut_etape_11&lt;=AF70)*(fin_etape_11&gt;AF70))&gt;0,nom_etape_11,"")&amp;IF(SUMPRODUCT((debut_etape_12&lt;=AF70)*(fin_etape_12&gt;AF70))&gt;0,nom_etape_12,"")&amp;IF(SUMPRODUCT((debut_etape_13&lt;=AF70)*(fin_etape_13&gt;AF70))&gt;0,nom_etape_13,"")&amp;IF(SUMPRODUCT((debut_etape_14&lt;=AF70)*(fin_etape_14&gt;AF70))&gt;0,nom_etape_14,"")&amp;IF(SUMPRODUCT((debut_etape_15&lt;=AF70)*(fin_etape_15&gt;AF70))&gt;0,nom_etape_15,"")&amp;IF(SUMPRODUCT((debut_etape_16&lt;=AF70)*(fin_etape_16&gt;AF70))&gt;0,nom_etape_16,"")&amp;IF(SUMPRODUCT((debut_etape_17&lt;=AF70)*(fin_etape_17&gt;AF70))&gt;0,nom_etape_17,"")&amp;IF(SUMPRODUCT((debut_etape_18&lt;=AF70)*(fin_etape_18&gt;AF70))&gt;0,nom_etape_18,"")&amp;IF(SUMPRODUCT((debut_etape_19&lt;=AF70)*(fin_etape_19&gt;AF70))&gt;0,nom_etape_19,"")&amp;IF(SUMPRODUCT((debut_etape_20&lt;=AF70)*(fin_etape_20&gt;AF70))&gt;0,nom_etape_20,"")&amp;IF(SUMPRODUCT((debut_etape_21&lt;=AF70)*(fin_etape_21&gt;AF70))&gt;0,nom_etape_21,"")&amp;IF(SUMPRODUCT((debut_etape_22&lt;=AF70)*(fin_etape_22&gt;AF70))&gt;0,nom_etape_22,"")&amp;IF(SUMPRODUCT((debut_etape_23&lt;=AF70)*(fin_etape_23&gt;AF70))&gt;0,nom_etape_23,"")&amp;IF(SUMPRODUCT((debut_etape_24&lt;=AF70)*(fin_etape_24&gt;AF70))&gt;0,nom_etape_24,"")&amp;IF(SUMPRODUCT((debut_etape_25&lt;=AF70)*(fin_etape_25&gt;AF70))&gt;0,nom_etape_25,"")&amp;IF(SUMPRODUCT((debut_etape_26&lt;=AF70)*(fin_etape_26&gt;AF70))&gt;0,nom_etape_26,"")&amp;IF(SUMPRODUCT((debut_etape_27&lt;=AF70)*(fin_etape_27&gt;AF70))&gt;0,nom_etape_27,"")&amp;IF(SUMPRODUCT((debut_etape_28&lt;=AF70)*(fin_etape_28&gt;AF70))&gt;0,nom_etape_28,"")&amp;IF(SUMPRODUCT((debut_etape_29&lt;=AF70)*(fin_etape_29&gt;AF70))&gt;0,nom_etape_29,"")&amp;IF(SUMPRODUCT((debut_etape_30&lt;=AF70)*(fin_etape_30&gt;AF70))&gt;0,nom_etape_30,"")&amp;IF(SUMPRODUCT((debut_etape_31&lt;=AF70)*(fin_etape_31&gt;AF70))&gt;0,nom_etape_31,"")&amp;IF(SUMPRODUCT((debut_etape_32&lt;=AF70)*(fin_etape_32&gt;AF70))&gt;0,nom_etape_32,"")&amp;IF(SUMPRODUCT((debut_etape_33&lt;=AF70)*(fin_etape_33&gt;AF70))&gt;0,nom_etape_33,"")&amp;IF(SUMPRODUCT((debut_etape_34&lt;=AF70)*(fin_etape_34&gt;AF70))&gt;0,nom_etape_34,"")&amp;IF(SUMPRODUCT((debut_etape_35&lt;=AF70)*(fin_etape_35&gt;AF70))&gt;0,nom_etape_35,"")&amp;IF(SUMPRODUCT((debut_etape_36&lt;=AF70)*(fin_etape_36&gt;AF70))&gt;0,nom_etape_36,"")&amp;IF(SUMPRODUCT((debut_etape_37&lt;=AF70)*(fin_etape_37&gt;AF70))&gt;0,nom_etape_37,"")&amp;IF(SUMPRODUCT((debut_etape_38&lt;=AF70)*(fin_etape_38&gt;AF70))&gt;0,nom_etape_38,"")&amp;IF(SUMPRODUCT((debut_etape_39&lt;=AF70)*(fin_etape_39&gt;AF70))&gt;0,nom_etape_39,"")&amp;IF(SUMPRODUCT((debut_etape_40&lt;=AF70)*(fin_etape_40&gt;AF70))&gt;0,nom_etape_40,"")</f>
        <v/>
      </c>
      <c r="AG74" s="20"/>
      <c r="AH74" s="20"/>
      <c r="AI74" s="20"/>
      <c r="AJ74" s="21"/>
      <c r="AK74" s="16" t="str">
        <f>IF(SUMPRODUCT((debut_etape_1&lt;=AK70)*(fin_etape_1&gt;AK70))&gt;0,nom_etape_1,"")&amp;IF(SUMPRODUCT((debut_etape_2&lt;=AK70)*(fin_etape_2&gt;AK70))&gt;0,nom_etape_2,"")&amp;IF(SUMPRODUCT((debut_etape_3&lt;=AK70)*(fin_etape_3&gt;AK70))&gt;0,nom_etape_3,"")&amp;IF(SUMPRODUCT((debut_etape_4&lt;=AK70)*(fin_etape_4&gt;AK70))&gt;0,nom_etape_4,"")&amp;IF(SUMPRODUCT((debut_etape_5&lt;=AK70)*(fin_etape_5&gt;AK70))&gt;0,nom_etape_5,"")&amp;IF(SUMPRODUCT((debut_etape_6&lt;=AK70)*(fin_etape_6&gt;AK70))&gt;0,nom_etape_6,"")&amp;IF(SUMPRODUCT((debut_etape_7&lt;=AK70)*(fin_etape_7&gt;AK70))&gt;0,nom_etape_7,"")&amp;IF(SUMPRODUCT((debut_etape_8&lt;=AK70)*(fin_etape_8&gt;AK70))&gt;0,nom_etape_8,"")&amp;IF(SUMPRODUCT((debut_etape_9&lt;=AK70)*(fin_etape_9&gt;AK70))&gt;0,nom_etape_9,"")&amp;IF(SUMPRODUCT((debut_etape_10&lt;=AK70)*(fin_etape_10&gt;AK70))&gt;0,nom_etape_10,"")&amp;IF(SUMPRODUCT((debut_etape_11&lt;=AK70)*(fin_etape_11&gt;AK70))&gt;0,nom_etape_11,"")&amp;IF(SUMPRODUCT((debut_etape_12&lt;=AK70)*(fin_etape_12&gt;AK70))&gt;0,nom_etape_12,"")&amp;IF(SUMPRODUCT((debut_etape_13&lt;=AK70)*(fin_etape_13&gt;AK70))&gt;0,nom_etape_13,"")&amp;IF(SUMPRODUCT((debut_etape_14&lt;=AK70)*(fin_etape_14&gt;AK70))&gt;0,nom_etape_14,"")&amp;IF(SUMPRODUCT((debut_etape_15&lt;=AK70)*(fin_etape_15&gt;AK70))&gt;0,nom_etape_15,"")&amp;IF(SUMPRODUCT((debut_etape_16&lt;=AK70)*(fin_etape_16&gt;AK70))&gt;0,nom_etape_16,"")&amp;IF(SUMPRODUCT((debut_etape_17&lt;=AK70)*(fin_etape_17&gt;AK70))&gt;0,nom_etape_17,"")&amp;IF(SUMPRODUCT((debut_etape_18&lt;=AK70)*(fin_etape_18&gt;AK70))&gt;0,nom_etape_18,"")&amp;IF(SUMPRODUCT((debut_etape_19&lt;=AK70)*(fin_etape_19&gt;AK70))&gt;0,nom_etape_19,"")&amp;IF(SUMPRODUCT((debut_etape_20&lt;=AK70)*(fin_etape_20&gt;AK70))&gt;0,nom_etape_20,"")&amp;IF(SUMPRODUCT((debut_etape_21&lt;=AK70)*(fin_etape_21&gt;AK70))&gt;0,nom_etape_21,"")&amp;IF(SUMPRODUCT((debut_etape_22&lt;=AK70)*(fin_etape_22&gt;AK70))&gt;0,nom_etape_22,"")&amp;IF(SUMPRODUCT((debut_etape_23&lt;=AK70)*(fin_etape_23&gt;AK70))&gt;0,nom_etape_23,"")&amp;IF(SUMPRODUCT((debut_etape_24&lt;=AK70)*(fin_etape_24&gt;AK70))&gt;0,nom_etape_24,"")&amp;IF(SUMPRODUCT((debut_etape_25&lt;=AK70)*(fin_etape_25&gt;AK70))&gt;0,nom_etape_25,"")&amp;IF(SUMPRODUCT((debut_etape_26&lt;=AK70)*(fin_etape_26&gt;AK70))&gt;0,nom_etape_26,"")&amp;IF(SUMPRODUCT((debut_etape_27&lt;=AK70)*(fin_etape_27&gt;AK70))&gt;0,nom_etape_27,"")&amp;IF(SUMPRODUCT((debut_etape_28&lt;=AK70)*(fin_etape_28&gt;AK70))&gt;0,nom_etape_28,"")&amp;IF(SUMPRODUCT((debut_etape_29&lt;=AK70)*(fin_etape_29&gt;AK70))&gt;0,nom_etape_29,"")&amp;IF(SUMPRODUCT((debut_etape_30&lt;=AK70)*(fin_etape_30&gt;AK70))&gt;0,nom_etape_30,"")&amp;IF(SUMPRODUCT((debut_etape_31&lt;=AK70)*(fin_etape_31&gt;AK70))&gt;0,nom_etape_31,"")&amp;IF(SUMPRODUCT((debut_etape_32&lt;=AK70)*(fin_etape_32&gt;AK70))&gt;0,nom_etape_32,"")&amp;IF(SUMPRODUCT((debut_etape_33&lt;=AK70)*(fin_etape_33&gt;AK70))&gt;0,nom_etape_33,"")&amp;IF(SUMPRODUCT((debut_etape_34&lt;=AK70)*(fin_etape_34&gt;AK70))&gt;0,nom_etape_34,"")&amp;IF(SUMPRODUCT((debut_etape_35&lt;=AK70)*(fin_etape_35&gt;AK70))&gt;0,nom_etape_35,"")&amp;IF(SUMPRODUCT((debut_etape_36&lt;=AK70)*(fin_etape_36&gt;AK70))&gt;0,nom_etape_36,"")&amp;IF(SUMPRODUCT((debut_etape_37&lt;=AK70)*(fin_etape_37&gt;AK70))&gt;0,nom_etape_37,"")&amp;IF(SUMPRODUCT((debut_etape_38&lt;=AK70)*(fin_etape_38&gt;AK70))&gt;0,nom_etape_38,"")&amp;IF(SUMPRODUCT((debut_etape_39&lt;=AK70)*(fin_etape_39&gt;AK70))&gt;0,nom_etape_39,"")&amp;IF(SUMPRODUCT((debut_etape_40&lt;=AK70)*(fin_etape_40&gt;AK70))&gt;0,nom_etape_40,"")</f>
        <v/>
      </c>
      <c r="AL74" s="17"/>
      <c r="AM74" s="17"/>
      <c r="AN74" s="17"/>
      <c r="AO74" s="18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2:57"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2:57"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2:57"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2:57"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2:57"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2:57"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44:57"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44:57"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44:57"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44:57"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44:57"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44:57"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44:57"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44:57"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44:57"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44:57"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44:57"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44:57"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44:57"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44:57"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44:57"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44:57"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44:57"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44:57"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44:57"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44:57"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44:57"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44:57"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44:57"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44:57"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44:57"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44:57"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44:57"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44:57"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44:57"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44:57"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44:57"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44:57"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44:57"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44:57"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44:57"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44:57"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44:57"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44:57"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44:57"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44:57"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44:57"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44:57"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44:57"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44:57"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44:57"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44:57"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44:57"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44:57"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44:57"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44:57"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44:57"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44:57"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44:57"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44:57"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44:57"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44:57"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44:57"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44:57"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44:57"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44:57"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44:57"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44:57"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44:57"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44:57"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44:57"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44:57"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44:57"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44:57"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44:57"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44:57"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44:57"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44:57"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44:57"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44:57"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44:57"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44:57"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44:57"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44:57"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44:57"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44:57"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44:57"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44:57"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44:57"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44:57"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44:57"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44:57"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44:57"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44:57"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44:57"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44:57"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44:57"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44:57"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44:57"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44:57"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44:57"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44:57"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44:57"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44:57"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44:57"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44:57"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44:57"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44:57"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44:57"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44:57"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44:57"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44:57"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44:57"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44:57"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44:57"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44:57"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44:57"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44:57"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44:57"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44:57"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44:57"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44:57"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44:57"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44:57"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44:57"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44:57"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44:57"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44:57"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44:57"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44:57"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44:57"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44:57"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44:57"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44:57"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44:57"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44:57"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44:57"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44:57"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44:57"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44:57"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44:57"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44:57"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44:57"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44:57"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44:57"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44:57"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44:57"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44:57"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44:57"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44:57"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44:57"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44:57"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44:57"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44:57"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44:57"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44:57"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44:57"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44:57"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44:57"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44:57"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44:57"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44:57"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44:57"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44:57"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44:57"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44:57"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44:57"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44:57"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44:57"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44:57"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44:57"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44:57"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44:57"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44:57"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44:57"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44:57"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44:57"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44:57"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44:57"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44:57"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44:57"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44:57"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44:57"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44:57"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44:57"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44:57"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44:57"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44:57"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44:57"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44:57"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44:57"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44:57"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44:57"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44:57"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44:57"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44:57"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44:57"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44:57"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44:57"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44:57"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44:57"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44:57"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44:57"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44:57"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44:57"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44:57"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44:57"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44:57"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44:57"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44:57"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44:57"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44:57"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44:57"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44:57"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44:57"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44:57"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44:57"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44:57"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44:57"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44:57"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44:57"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44:57"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44:57"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44:57"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44:57"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44:57"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44:57"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44:57"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44:57"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44:57"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44:57"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44:57"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44:57"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44:57"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44:57"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44:57"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44:57"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44:57"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</row>
    <row r="313" spans="44:57"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</row>
    <row r="314" spans="44:57"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</row>
    <row r="315" spans="44:57"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</row>
    <row r="316" spans="44:57"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</row>
    <row r="317" spans="44:57"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</row>
    <row r="318" spans="44:57"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</row>
    <row r="319" spans="44:57"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</row>
    <row r="320" spans="44:57"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</row>
    <row r="321" spans="44:57"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</row>
    <row r="322" spans="44:57"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</row>
    <row r="323" spans="44:57"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</row>
    <row r="324" spans="44:57"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</row>
    <row r="325" spans="44:57"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</row>
    <row r="326" spans="44:57"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</row>
    <row r="327" spans="44:57"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</row>
    <row r="328" spans="44:57"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</row>
    <row r="329" spans="44:57"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</row>
    <row r="330" spans="44:57"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</row>
    <row r="331" spans="44:57"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</row>
    <row r="332" spans="44:57"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</row>
    <row r="333" spans="44:57"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</row>
    <row r="334" spans="44:57"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</row>
    <row r="335" spans="44:57"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</row>
    <row r="336" spans="44:57"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</row>
    <row r="337" spans="44:57"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</row>
    <row r="338" spans="44:57"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</row>
    <row r="339" spans="44:57"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</row>
    <row r="340" spans="44:57"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</row>
    <row r="341" spans="44:57"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</row>
    <row r="342" spans="44:57"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</row>
    <row r="343" spans="44:57"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</row>
    <row r="344" spans="44:57"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</row>
    <row r="345" spans="44:57"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</row>
    <row r="346" spans="44:57"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</row>
    <row r="347" spans="44:57"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</row>
    <row r="348" spans="44:57"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</row>
    <row r="349" spans="44:57"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</row>
    <row r="350" spans="44:57"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</row>
    <row r="351" spans="44:57"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</row>
    <row r="352" spans="44:57"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</row>
    <row r="353" spans="44:57"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</row>
    <row r="354" spans="44:57"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</row>
    <row r="355" spans="44:57"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</row>
    <row r="356" spans="44:57"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</row>
    <row r="357" spans="44:57"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</row>
    <row r="358" spans="44:57"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</row>
    <row r="359" spans="44:57"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</row>
    <row r="360" spans="44:57"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</row>
    <row r="361" spans="44:57"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</row>
    <row r="362" spans="44:57"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</row>
    <row r="363" spans="44:57"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</row>
    <row r="364" spans="44:57"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</row>
    <row r="365" spans="44:57"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</row>
    <row r="366" spans="44:57"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</row>
    <row r="367" spans="44:57"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</row>
    <row r="368" spans="44:57"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</row>
    <row r="369" spans="44:57"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</row>
    <row r="370" spans="44:57"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</row>
    <row r="371" spans="44:57"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</row>
    <row r="372" spans="44:57"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</row>
    <row r="373" spans="44:57"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</row>
    <row r="374" spans="44:57"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</row>
    <row r="375" spans="44:57"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</row>
    <row r="376" spans="44:57"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</row>
    <row r="377" spans="44:57"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</row>
    <row r="378" spans="44:57"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</row>
    <row r="379" spans="44:57"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</row>
    <row r="380" spans="44:57"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</row>
    <row r="381" spans="44:57"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</row>
    <row r="382" spans="44:57"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</row>
    <row r="383" spans="44:57"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</row>
    <row r="384" spans="44:57"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</row>
    <row r="385" spans="44:57"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</row>
    <row r="386" spans="44:57"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</row>
    <row r="387" spans="44:57"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</row>
    <row r="388" spans="44:57"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</row>
    <row r="389" spans="44:57"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</row>
    <row r="390" spans="44:57"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</row>
    <row r="391" spans="44:57"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</row>
    <row r="392" spans="44:57"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</row>
    <row r="393" spans="44:57"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</row>
    <row r="394" spans="44:57"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</row>
    <row r="395" spans="44:57"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</row>
    <row r="396" spans="44:57"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</row>
    <row r="397" spans="44:57"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</row>
    <row r="398" spans="44:57"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</row>
    <row r="399" spans="44:57"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</row>
    <row r="400" spans="44:57"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</row>
    <row r="401" spans="44:57"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</row>
    <row r="402" spans="44:57"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</row>
    <row r="403" spans="44:57"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</row>
    <row r="404" spans="44:57"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</row>
    <row r="405" spans="44:57"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</row>
    <row r="406" spans="44:57"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</row>
    <row r="407" spans="44:57"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</row>
    <row r="408" spans="44:57"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</row>
    <row r="409" spans="44:57"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</row>
    <row r="410" spans="44:57"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</row>
    <row r="411" spans="44:57"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</row>
    <row r="412" spans="44:57"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</row>
    <row r="413" spans="44:57"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</row>
    <row r="414" spans="44:57"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</row>
    <row r="415" spans="44:57"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</row>
    <row r="416" spans="44:57"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</row>
    <row r="417" spans="44:57"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</row>
    <row r="418" spans="44:57"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</row>
    <row r="419" spans="44:57"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</row>
    <row r="420" spans="44:57"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</row>
    <row r="421" spans="44:57"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</row>
    <row r="422" spans="44:57"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</row>
    <row r="423" spans="44:57"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</row>
    <row r="424" spans="44:57"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</row>
    <row r="425" spans="44:57"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</row>
    <row r="426" spans="44:57"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</row>
    <row r="427" spans="44:57"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</row>
    <row r="428" spans="44:57"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</row>
    <row r="429" spans="44:57"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</row>
    <row r="430" spans="44:57"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</row>
    <row r="431" spans="44:57"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</row>
    <row r="432" spans="44:57"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</row>
    <row r="433" spans="44:57"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</row>
    <row r="434" spans="44:57"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</row>
    <row r="435" spans="44:57"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</row>
    <row r="436" spans="44:57"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</row>
    <row r="437" spans="44:57"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</row>
  </sheetData>
  <mergeCells count="289">
    <mergeCell ref="AZ30:BA30"/>
    <mergeCell ref="AR31:AU31"/>
    <mergeCell ref="AV31:AW31"/>
    <mergeCell ref="AX31:AY31"/>
    <mergeCell ref="AZ31:BA31"/>
    <mergeCell ref="AR28:AU28"/>
    <mergeCell ref="AV28:AW28"/>
    <mergeCell ref="AX28:AY28"/>
    <mergeCell ref="AZ33:BA33"/>
    <mergeCell ref="AX33:AY33"/>
    <mergeCell ref="AV33:AW33"/>
    <mergeCell ref="AR33:AU33"/>
    <mergeCell ref="AR32:AU32"/>
    <mergeCell ref="AV32:AW32"/>
    <mergeCell ref="AX32:AY32"/>
    <mergeCell ref="AZ32:BA32"/>
    <mergeCell ref="AR30:AU30"/>
    <mergeCell ref="AV30:AW30"/>
    <mergeCell ref="AX30:AY30"/>
    <mergeCell ref="AZ35:BA35"/>
    <mergeCell ref="AX35:AY35"/>
    <mergeCell ref="AV35:AW35"/>
    <mergeCell ref="AR35:AU35"/>
    <mergeCell ref="AZ34:BA34"/>
    <mergeCell ref="AX34:AY34"/>
    <mergeCell ref="AV34:AW34"/>
    <mergeCell ref="AR34:AU34"/>
    <mergeCell ref="AZ37:BA37"/>
    <mergeCell ref="AX37:AY37"/>
    <mergeCell ref="AV37:AW37"/>
    <mergeCell ref="AR37:AU37"/>
    <mergeCell ref="AR1:BA5"/>
    <mergeCell ref="AR7:AU7"/>
    <mergeCell ref="AV7:AW7"/>
    <mergeCell ref="AX7:AY7"/>
    <mergeCell ref="AZ7:BA7"/>
    <mergeCell ref="AV8:AW8"/>
    <mergeCell ref="AX8:AY8"/>
    <mergeCell ref="AZ8:BA8"/>
    <mergeCell ref="AR8:AU8"/>
    <mergeCell ref="AZ22:BA22"/>
    <mergeCell ref="AR23:AU23"/>
    <mergeCell ref="AV23:AW23"/>
    <mergeCell ref="AX23:AY23"/>
    <mergeCell ref="AZ23:BA23"/>
    <mergeCell ref="AR25:AU25"/>
    <mergeCell ref="AZ24:BA24"/>
    <mergeCell ref="AX24:AY24"/>
    <mergeCell ref="AV24:AW24"/>
    <mergeCell ref="AR24:AU24"/>
    <mergeCell ref="M1:AO5"/>
    <mergeCell ref="B1:L5"/>
    <mergeCell ref="B19:F19"/>
    <mergeCell ref="G19:K19"/>
    <mergeCell ref="L19:P19"/>
    <mergeCell ref="Q19:U19"/>
    <mergeCell ref="V19:Z19"/>
    <mergeCell ref="AA19:AE19"/>
    <mergeCell ref="AF19:AJ19"/>
    <mergeCell ref="AK19:AO19"/>
    <mergeCell ref="B16:U16"/>
    <mergeCell ref="V16:AO16"/>
    <mergeCell ref="B17:F17"/>
    <mergeCell ref="G17:K17"/>
    <mergeCell ref="L17:P17"/>
    <mergeCell ref="Q17:U17"/>
    <mergeCell ref="V17:Z17"/>
    <mergeCell ref="AA17:AE17"/>
    <mergeCell ref="H8:T8"/>
    <mergeCell ref="H9:T9"/>
    <mergeCell ref="H10:T11"/>
    <mergeCell ref="H12:T13"/>
    <mergeCell ref="W8:AO13"/>
    <mergeCell ref="W7:AO7"/>
    <mergeCell ref="B50:F50"/>
    <mergeCell ref="G50:K50"/>
    <mergeCell ref="L50:P50"/>
    <mergeCell ref="Q50:U50"/>
    <mergeCell ref="V50:Z50"/>
    <mergeCell ref="AA50:AE50"/>
    <mergeCell ref="AF50:AJ50"/>
    <mergeCell ref="AK50:AO50"/>
    <mergeCell ref="B7:T7"/>
    <mergeCell ref="AF17:AJ17"/>
    <mergeCell ref="AK17:AO17"/>
    <mergeCell ref="B8:G8"/>
    <mergeCell ref="B9:G9"/>
    <mergeCell ref="B12:G13"/>
    <mergeCell ref="B10:G11"/>
    <mergeCell ref="B48:F48"/>
    <mergeCell ref="G48:K48"/>
    <mergeCell ref="L48:P48"/>
    <mergeCell ref="Q48:U48"/>
    <mergeCell ref="V48:Z48"/>
    <mergeCell ref="V47:AO47"/>
    <mergeCell ref="B47:U47"/>
    <mergeCell ref="AA48:AE48"/>
    <mergeCell ref="AF48:AJ48"/>
    <mergeCell ref="AK48:AO48"/>
    <mergeCell ref="B53:U53"/>
    <mergeCell ref="V53:AO53"/>
    <mergeCell ref="B54:F54"/>
    <mergeCell ref="G54:K54"/>
    <mergeCell ref="L54:P54"/>
    <mergeCell ref="Q54:U54"/>
    <mergeCell ref="V54:Z54"/>
    <mergeCell ref="AA54:AE54"/>
    <mergeCell ref="AF54:AJ54"/>
    <mergeCell ref="AK54:AO54"/>
    <mergeCell ref="AK62:AO62"/>
    <mergeCell ref="B59:U59"/>
    <mergeCell ref="V59:AO59"/>
    <mergeCell ref="B60:F60"/>
    <mergeCell ref="G60:K60"/>
    <mergeCell ref="L60:P60"/>
    <mergeCell ref="Q60:U60"/>
    <mergeCell ref="V60:Z60"/>
    <mergeCell ref="AA60:AE60"/>
    <mergeCell ref="AF60:AJ60"/>
    <mergeCell ref="AK60:AO60"/>
    <mergeCell ref="AK68:AO68"/>
    <mergeCell ref="AF68:AJ68"/>
    <mergeCell ref="AA68:AE68"/>
    <mergeCell ref="V68:Z68"/>
    <mergeCell ref="Q68:U68"/>
    <mergeCell ref="L68:P68"/>
    <mergeCell ref="G68:K68"/>
    <mergeCell ref="B68:F68"/>
    <mergeCell ref="L66:P66"/>
    <mergeCell ref="V56:Z56"/>
    <mergeCell ref="Q56:U56"/>
    <mergeCell ref="L56:P56"/>
    <mergeCell ref="G56:K56"/>
    <mergeCell ref="B56:F56"/>
    <mergeCell ref="B66:F66"/>
    <mergeCell ref="G66:K66"/>
    <mergeCell ref="AK66:AO66"/>
    <mergeCell ref="AF66:AJ66"/>
    <mergeCell ref="AA66:AE66"/>
    <mergeCell ref="V66:Z66"/>
    <mergeCell ref="Q66:U66"/>
    <mergeCell ref="V65:AO65"/>
    <mergeCell ref="B65:U65"/>
    <mergeCell ref="AK56:AO56"/>
    <mergeCell ref="AF56:AJ56"/>
    <mergeCell ref="AA56:AE56"/>
    <mergeCell ref="B62:F62"/>
    <mergeCell ref="G62:K62"/>
    <mergeCell ref="L62:P62"/>
    <mergeCell ref="Q62:U62"/>
    <mergeCell ref="V62:Z62"/>
    <mergeCell ref="AA62:AE62"/>
    <mergeCell ref="AF62:AJ62"/>
    <mergeCell ref="AZ44:BA44"/>
    <mergeCell ref="AR40:AU40"/>
    <mergeCell ref="AV40:AW40"/>
    <mergeCell ref="AX40:AY40"/>
    <mergeCell ref="AZ40:BA40"/>
    <mergeCell ref="AR41:AU41"/>
    <mergeCell ref="AV41:AW41"/>
    <mergeCell ref="AX41:AY41"/>
    <mergeCell ref="AZ41:BA41"/>
    <mergeCell ref="AR42:AU42"/>
    <mergeCell ref="AV42:AW42"/>
    <mergeCell ref="AX42:AY42"/>
    <mergeCell ref="AZ42:BA42"/>
    <mergeCell ref="AZ13:BA13"/>
    <mergeCell ref="AX15:AY15"/>
    <mergeCell ref="AV14:AW14"/>
    <mergeCell ref="AX14:AY14"/>
    <mergeCell ref="AZ14:BA14"/>
    <mergeCell ref="AX38:AY38"/>
    <mergeCell ref="AX39:AY39"/>
    <mergeCell ref="AZ38:BA38"/>
    <mergeCell ref="AZ39:BA39"/>
    <mergeCell ref="AV25:AW25"/>
    <mergeCell ref="AV36:AW36"/>
    <mergeCell ref="AX36:AY36"/>
    <mergeCell ref="AZ36:BA36"/>
    <mergeCell ref="AX25:AY25"/>
    <mergeCell ref="AZ25:BA25"/>
    <mergeCell ref="AZ28:BA28"/>
    <mergeCell ref="AV29:AW29"/>
    <mergeCell ref="AX29:AY29"/>
    <mergeCell ref="AZ29:BA29"/>
    <mergeCell ref="AV26:AW26"/>
    <mergeCell ref="AX26:AY26"/>
    <mergeCell ref="AZ26:BA26"/>
    <mergeCell ref="AV22:AW22"/>
    <mergeCell ref="AX22:AY22"/>
    <mergeCell ref="AZ16:BA16"/>
    <mergeCell ref="AR46:AU46"/>
    <mergeCell ref="AV46:AW46"/>
    <mergeCell ref="AX46:AY46"/>
    <mergeCell ref="AZ46:BA46"/>
    <mergeCell ref="AR21:AU21"/>
    <mergeCell ref="AV21:AW21"/>
    <mergeCell ref="AX21:AY21"/>
    <mergeCell ref="AZ21:BA21"/>
    <mergeCell ref="AR36:AU36"/>
    <mergeCell ref="AR29:AU29"/>
    <mergeCell ref="AR26:AU26"/>
    <mergeCell ref="AR27:AU27"/>
    <mergeCell ref="AR45:AU45"/>
    <mergeCell ref="AV45:AW45"/>
    <mergeCell ref="AX45:AY45"/>
    <mergeCell ref="AZ45:BA45"/>
    <mergeCell ref="AR43:AU43"/>
    <mergeCell ref="AV43:AW43"/>
    <mergeCell ref="AX43:AY43"/>
    <mergeCell ref="AZ43:BA43"/>
    <mergeCell ref="AR44:AU44"/>
    <mergeCell ref="AV44:AW44"/>
    <mergeCell ref="AX44:AY44"/>
    <mergeCell ref="AZ47:BA47"/>
    <mergeCell ref="AR17:AU17"/>
    <mergeCell ref="AV17:AW17"/>
    <mergeCell ref="AX17:AY17"/>
    <mergeCell ref="AZ17:BA17"/>
    <mergeCell ref="AR19:AU19"/>
    <mergeCell ref="AV19:AW19"/>
    <mergeCell ref="AX19:AY19"/>
    <mergeCell ref="AZ19:BA19"/>
    <mergeCell ref="AR38:AU38"/>
    <mergeCell ref="AR39:AU39"/>
    <mergeCell ref="AV38:AW38"/>
    <mergeCell ref="AV39:AW39"/>
    <mergeCell ref="AR18:AU18"/>
    <mergeCell ref="AV18:AW18"/>
    <mergeCell ref="AX18:AY18"/>
    <mergeCell ref="AZ18:BA18"/>
    <mergeCell ref="AR20:AU20"/>
    <mergeCell ref="AV20:AW20"/>
    <mergeCell ref="AX20:AY20"/>
    <mergeCell ref="AZ20:BA20"/>
    <mergeCell ref="AV27:AW27"/>
    <mergeCell ref="AX27:AY27"/>
    <mergeCell ref="AZ27:BA27"/>
    <mergeCell ref="AZ51:BA51"/>
    <mergeCell ref="AZ15:BA15"/>
    <mergeCell ref="AK72:AO72"/>
    <mergeCell ref="AF72:AJ72"/>
    <mergeCell ref="AA72:AE72"/>
    <mergeCell ref="V72:Z72"/>
    <mergeCell ref="B72:F72"/>
    <mergeCell ref="G72:K72"/>
    <mergeCell ref="L72:P72"/>
    <mergeCell ref="Q72:U72"/>
    <mergeCell ref="V71:AO71"/>
    <mergeCell ref="B71:U71"/>
    <mergeCell ref="AR48:AU48"/>
    <mergeCell ref="AZ48:BA48"/>
    <mergeCell ref="AX48:AY48"/>
    <mergeCell ref="AV48:AW48"/>
    <mergeCell ref="AR49:AU49"/>
    <mergeCell ref="AV49:AW49"/>
    <mergeCell ref="AX49:AY49"/>
    <mergeCell ref="AZ49:BA49"/>
    <mergeCell ref="AR50:AU50"/>
    <mergeCell ref="AV50:AW50"/>
    <mergeCell ref="AX50:AY50"/>
    <mergeCell ref="AZ50:BA50"/>
    <mergeCell ref="AS12:AT12"/>
    <mergeCell ref="AR13:AU13"/>
    <mergeCell ref="AV13:AW13"/>
    <mergeCell ref="AR14:AU14"/>
    <mergeCell ref="AR15:AU15"/>
    <mergeCell ref="AV15:AW15"/>
    <mergeCell ref="AV51:AW51"/>
    <mergeCell ref="AX51:AY51"/>
    <mergeCell ref="AR51:AU51"/>
    <mergeCell ref="AR47:AU47"/>
    <mergeCell ref="AV47:AW47"/>
    <mergeCell ref="AX47:AY47"/>
    <mergeCell ref="AR16:AU16"/>
    <mergeCell ref="AV16:AW16"/>
    <mergeCell ref="AX16:AY16"/>
    <mergeCell ref="AX13:AY13"/>
    <mergeCell ref="AR22:AU22"/>
    <mergeCell ref="BC8:BG8"/>
    <mergeCell ref="BC9:BD9"/>
    <mergeCell ref="BE9:BG9"/>
    <mergeCell ref="BC10:BG10"/>
    <mergeCell ref="BC11:BD11"/>
    <mergeCell ref="BE11:BG11"/>
    <mergeCell ref="BC7:BG7"/>
    <mergeCell ref="AS9:AW9"/>
    <mergeCell ref="AS10:AT10"/>
    <mergeCell ref="AS11:AW11"/>
  </mergeCells>
  <conditionalFormatting sqref="B18:AO18 B49:AO49 B55:AO55 B61:AO61 B67:AO67 B73:AO73">
    <cfRule type="expression" dxfId="2" priority="4">
      <formula>COUNTIF(#REF!,B15)&gt;0</formula>
    </cfRule>
    <cfRule type="expression" dxfId="1" priority="5">
      <formula>COUNTIF(JOURS_NON_TRAVAILLÉS,B15)&gt;0</formula>
    </cfRule>
    <cfRule type="expression" dxfId="0" priority="6">
      <formula>B15=TODAY()</formula>
    </cfRule>
  </conditionalFormatting>
  <pageMargins left="0.7" right="0.7" top="0.75" bottom="0.75" header="0.3" footer="0.3"/>
  <pageSetup paperSize="8" orientation="landscape" horizontalDpi="0" verticalDpi="0" r:id="rId1"/>
  <ignoredErrors>
    <ignoredError sqref="L15 Q15 V15 AA15 AF15 AK15 G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65"/>
  <sheetViews>
    <sheetView workbookViewId="0">
      <selection sqref="A1:C1"/>
    </sheetView>
  </sheetViews>
  <sheetFormatPr defaultColWidth="11.42578125" defaultRowHeight="15"/>
  <sheetData>
    <row r="1" spans="1:4">
      <c r="A1" s="90" t="s">
        <v>30</v>
      </c>
      <c r="B1" s="90"/>
      <c r="C1" s="90"/>
      <c r="D1" s="14"/>
    </row>
    <row r="2" spans="1:4">
      <c r="A2" s="89">
        <v>42736</v>
      </c>
      <c r="B2" s="89"/>
      <c r="C2" s="89"/>
      <c r="D2" s="14"/>
    </row>
    <row r="3" spans="1:4">
      <c r="A3" s="89">
        <v>42856</v>
      </c>
      <c r="B3" s="89"/>
      <c r="C3" s="89"/>
      <c r="D3" s="14"/>
    </row>
    <row r="4" spans="1:4">
      <c r="A4" s="89">
        <v>42863</v>
      </c>
      <c r="B4" s="89"/>
      <c r="C4" s="89"/>
      <c r="D4" s="14"/>
    </row>
    <row r="5" spans="1:4">
      <c r="A5" s="89">
        <v>42930</v>
      </c>
      <c r="B5" s="89"/>
      <c r="C5" s="89"/>
      <c r="D5" s="14"/>
    </row>
    <row r="6" spans="1:4">
      <c r="A6" s="89">
        <v>42962</v>
      </c>
      <c r="B6" s="89"/>
      <c r="C6" s="89"/>
      <c r="D6" s="14"/>
    </row>
    <row r="7" spans="1:4">
      <c r="A7" s="89">
        <v>43040</v>
      </c>
      <c r="B7" s="89"/>
      <c r="C7" s="89"/>
      <c r="D7" s="14"/>
    </row>
    <row r="8" spans="1:4">
      <c r="A8" s="89">
        <v>43050</v>
      </c>
      <c r="B8" s="89"/>
      <c r="C8" s="89"/>
      <c r="D8" s="14"/>
    </row>
    <row r="9" spans="1:4">
      <c r="A9" s="89">
        <v>43073</v>
      </c>
      <c r="B9" s="89"/>
      <c r="C9" s="89"/>
      <c r="D9" s="14"/>
    </row>
    <row r="10" spans="1:4">
      <c r="A10" s="89">
        <v>43094</v>
      </c>
      <c r="B10" s="89"/>
      <c r="C10" s="89"/>
      <c r="D10" s="14"/>
    </row>
    <row r="11" spans="1:4">
      <c r="A11" s="89">
        <v>43095</v>
      </c>
      <c r="B11" s="89"/>
      <c r="C11" s="89"/>
      <c r="D11" s="14"/>
    </row>
    <row r="12" spans="1:4">
      <c r="A12" s="89">
        <v>43101</v>
      </c>
      <c r="B12" s="89"/>
      <c r="C12" s="89"/>
      <c r="D12" s="14"/>
    </row>
    <row r="13" spans="1:4">
      <c r="A13" s="89">
        <v>43221</v>
      </c>
      <c r="B13" s="89"/>
      <c r="C13" s="89"/>
      <c r="D13" s="14"/>
    </row>
    <row r="14" spans="1:4">
      <c r="A14" s="89">
        <v>43228</v>
      </c>
      <c r="B14" s="89"/>
      <c r="C14" s="89"/>
      <c r="D14" s="14"/>
    </row>
    <row r="15" spans="1:4">
      <c r="A15" s="89">
        <v>43295</v>
      </c>
      <c r="B15" s="89"/>
      <c r="C15" s="89"/>
      <c r="D15" s="14"/>
    </row>
    <row r="16" spans="1:4">
      <c r="A16" s="89">
        <v>43327</v>
      </c>
      <c r="B16" s="89"/>
      <c r="C16" s="89"/>
      <c r="D16" s="14"/>
    </row>
    <row r="17" spans="1:4">
      <c r="A17" s="89">
        <v>43405</v>
      </c>
      <c r="B17" s="89"/>
      <c r="C17" s="89"/>
      <c r="D17" s="14"/>
    </row>
    <row r="18" spans="1:4">
      <c r="A18" s="89">
        <v>43415</v>
      </c>
      <c r="B18" s="89"/>
      <c r="C18" s="89"/>
      <c r="D18" s="14"/>
    </row>
    <row r="19" spans="1:4">
      <c r="A19" s="89">
        <v>43438</v>
      </c>
      <c r="B19" s="89"/>
      <c r="C19" s="89"/>
      <c r="D19" s="14"/>
    </row>
    <row r="20" spans="1:4">
      <c r="A20" s="89">
        <v>43459</v>
      </c>
      <c r="B20" s="89"/>
      <c r="C20" s="89"/>
      <c r="D20" s="14"/>
    </row>
    <row r="21" spans="1:4">
      <c r="A21" s="89">
        <v>43460</v>
      </c>
      <c r="B21" s="89"/>
      <c r="C21" s="89"/>
      <c r="D21" s="14"/>
    </row>
    <row r="22" spans="1:4">
      <c r="A22" s="89"/>
      <c r="B22" s="89"/>
      <c r="C22" s="89"/>
      <c r="D22" s="14"/>
    </row>
    <row r="23" spans="1:4">
      <c r="A23" s="89"/>
      <c r="B23" s="89"/>
      <c r="C23" s="89"/>
      <c r="D23" s="14"/>
    </row>
    <row r="24" spans="1:4">
      <c r="A24" s="89"/>
      <c r="B24" s="89"/>
      <c r="C24" s="89"/>
      <c r="D24" s="14"/>
    </row>
    <row r="25" spans="1:4">
      <c r="A25" s="89"/>
      <c r="B25" s="89"/>
      <c r="C25" s="89"/>
      <c r="D25" s="14"/>
    </row>
    <row r="26" spans="1:4">
      <c r="A26" s="89"/>
      <c r="B26" s="89"/>
      <c r="C26" s="89"/>
      <c r="D26" s="14"/>
    </row>
    <row r="27" spans="1:4">
      <c r="A27" s="89"/>
      <c r="B27" s="89"/>
      <c r="C27" s="89"/>
      <c r="D27" s="14"/>
    </row>
    <row r="28" spans="1:4">
      <c r="A28" s="89"/>
      <c r="B28" s="89"/>
      <c r="C28" s="89"/>
      <c r="D28" s="14"/>
    </row>
    <row r="29" spans="1:4">
      <c r="A29" s="89"/>
      <c r="B29" s="89"/>
      <c r="C29" s="89"/>
      <c r="D29" s="14"/>
    </row>
    <row r="30" spans="1:4">
      <c r="A30" s="89"/>
      <c r="B30" s="89"/>
      <c r="C30" s="89"/>
      <c r="D30" s="14"/>
    </row>
    <row r="31" spans="1:4">
      <c r="A31" s="89"/>
      <c r="B31" s="89"/>
      <c r="C31" s="89"/>
      <c r="D31" s="14"/>
    </row>
    <row r="32" spans="1:4">
      <c r="A32" s="89"/>
      <c r="B32" s="89"/>
      <c r="C32" s="89"/>
      <c r="D32" s="14"/>
    </row>
    <row r="33" spans="1:4">
      <c r="A33" s="89"/>
      <c r="B33" s="89"/>
      <c r="C33" s="89"/>
      <c r="D33" s="14"/>
    </row>
    <row r="34" spans="1:4">
      <c r="A34" s="89"/>
      <c r="B34" s="89"/>
      <c r="C34" s="89"/>
      <c r="D34" s="14"/>
    </row>
    <row r="35" spans="1:4">
      <c r="A35" s="89"/>
      <c r="B35" s="89"/>
      <c r="C35" s="89"/>
      <c r="D35" s="14"/>
    </row>
    <row r="36" spans="1:4">
      <c r="A36" s="89"/>
      <c r="B36" s="89"/>
      <c r="C36" s="89"/>
      <c r="D36" s="14"/>
    </row>
    <row r="37" spans="1:4">
      <c r="A37" s="89"/>
      <c r="B37" s="89"/>
      <c r="C37" s="89"/>
      <c r="D37" s="14"/>
    </row>
    <row r="38" spans="1:4">
      <c r="A38" s="89"/>
      <c r="B38" s="89"/>
      <c r="C38" s="89"/>
      <c r="D38" s="14"/>
    </row>
    <row r="39" spans="1:4">
      <c r="A39" s="89"/>
      <c r="B39" s="89"/>
      <c r="C39" s="89"/>
      <c r="D39" s="14"/>
    </row>
    <row r="40" spans="1:4">
      <c r="A40" s="89"/>
      <c r="B40" s="89"/>
      <c r="C40" s="89"/>
      <c r="D40" s="14"/>
    </row>
    <row r="41" spans="1:4">
      <c r="A41" s="89"/>
      <c r="B41" s="89"/>
      <c r="C41" s="89"/>
      <c r="D41" s="14"/>
    </row>
    <row r="42" spans="1:4">
      <c r="A42" s="89"/>
      <c r="B42" s="89"/>
      <c r="C42" s="89"/>
      <c r="D42" s="14"/>
    </row>
    <row r="43" spans="1:4">
      <c r="A43" s="89"/>
      <c r="B43" s="89"/>
      <c r="C43" s="89"/>
      <c r="D43" s="14"/>
    </row>
    <row r="44" spans="1:4">
      <c r="A44" s="89"/>
      <c r="B44" s="89"/>
      <c r="C44" s="89"/>
      <c r="D44" s="14"/>
    </row>
    <row r="45" spans="1:4">
      <c r="A45" s="89"/>
      <c r="B45" s="89"/>
      <c r="C45" s="89"/>
      <c r="D45" s="14"/>
    </row>
    <row r="46" spans="1:4">
      <c r="A46" s="89"/>
      <c r="B46" s="89"/>
      <c r="C46" s="89"/>
      <c r="D46" s="14"/>
    </row>
    <row r="47" spans="1:4">
      <c r="A47" s="89"/>
      <c r="B47" s="89"/>
      <c r="C47" s="89"/>
      <c r="D47" s="14"/>
    </row>
    <row r="48" spans="1:4">
      <c r="A48" s="89"/>
      <c r="B48" s="89"/>
      <c r="C48" s="89"/>
      <c r="D48" s="14"/>
    </row>
    <row r="49" spans="1:4">
      <c r="A49" s="89"/>
      <c r="B49" s="89"/>
      <c r="C49" s="89"/>
      <c r="D49" s="14"/>
    </row>
    <row r="50" spans="1:4">
      <c r="A50" s="89"/>
      <c r="B50" s="89"/>
      <c r="C50" s="89"/>
      <c r="D50" s="14"/>
    </row>
    <row r="51" spans="1:4">
      <c r="A51" s="89"/>
      <c r="B51" s="89"/>
      <c r="C51" s="89"/>
      <c r="D51" s="14"/>
    </row>
    <row r="52" spans="1:4">
      <c r="A52" s="89"/>
      <c r="B52" s="89"/>
      <c r="C52" s="89"/>
      <c r="D52" s="14"/>
    </row>
    <row r="53" spans="1:4">
      <c r="A53" s="89"/>
      <c r="B53" s="89"/>
      <c r="C53" s="89"/>
      <c r="D53" s="14"/>
    </row>
    <row r="54" spans="1:4">
      <c r="A54" s="89"/>
      <c r="B54" s="89"/>
      <c r="C54" s="89"/>
      <c r="D54" s="14"/>
    </row>
    <row r="55" spans="1:4">
      <c r="A55" s="89"/>
      <c r="B55" s="89"/>
      <c r="C55" s="89"/>
      <c r="D55" s="14"/>
    </row>
    <row r="56" spans="1:4">
      <c r="A56" s="89"/>
      <c r="B56" s="89"/>
      <c r="C56" s="89"/>
      <c r="D56" s="14"/>
    </row>
    <row r="57" spans="1:4">
      <c r="A57" s="89"/>
      <c r="B57" s="89"/>
      <c r="C57" s="89"/>
      <c r="D57" s="14"/>
    </row>
    <row r="58" spans="1:4">
      <c r="A58" s="89"/>
      <c r="B58" s="89"/>
      <c r="C58" s="89"/>
      <c r="D58" s="14"/>
    </row>
    <row r="59" spans="1:4">
      <c r="A59" s="89"/>
      <c r="B59" s="89"/>
      <c r="C59" s="89"/>
      <c r="D59" s="14"/>
    </row>
    <row r="60" spans="1:4">
      <c r="A60" s="89"/>
      <c r="B60" s="89"/>
      <c r="C60" s="89"/>
      <c r="D60" s="14"/>
    </row>
    <row r="61" spans="1:4">
      <c r="A61" s="89"/>
      <c r="B61" s="89"/>
      <c r="C61" s="89"/>
      <c r="D61" s="14"/>
    </row>
    <row r="62" spans="1:4">
      <c r="A62" s="89"/>
      <c r="B62" s="89"/>
      <c r="C62" s="89"/>
      <c r="D62" s="14"/>
    </row>
    <row r="63" spans="1:4">
      <c r="A63" s="89"/>
      <c r="B63" s="89"/>
      <c r="C63" s="89"/>
      <c r="D63" s="14"/>
    </row>
    <row r="64" spans="1:4">
      <c r="A64" s="89"/>
      <c r="B64" s="89"/>
      <c r="C64" s="89"/>
      <c r="D64" s="14"/>
    </row>
    <row r="65" spans="1:4">
      <c r="A65" s="89"/>
      <c r="B65" s="89"/>
      <c r="C65" s="89"/>
      <c r="D65" s="14"/>
    </row>
    <row r="66" spans="1:4">
      <c r="A66" s="89"/>
      <c r="B66" s="89"/>
      <c r="C66" s="89"/>
      <c r="D66" s="14"/>
    </row>
    <row r="67" spans="1:4">
      <c r="A67" s="89"/>
      <c r="B67" s="89"/>
      <c r="C67" s="89"/>
      <c r="D67" s="14"/>
    </row>
    <row r="68" spans="1:4">
      <c r="A68" s="89"/>
      <c r="B68" s="89"/>
      <c r="C68" s="89"/>
      <c r="D68" s="14"/>
    </row>
    <row r="69" spans="1:4">
      <c r="A69" s="89"/>
      <c r="B69" s="89"/>
      <c r="C69" s="89"/>
      <c r="D69" s="14"/>
    </row>
    <row r="70" spans="1:4">
      <c r="A70" s="89"/>
      <c r="B70" s="89"/>
      <c r="C70" s="89"/>
      <c r="D70" s="14"/>
    </row>
    <row r="71" spans="1:4">
      <c r="A71" s="89"/>
      <c r="B71" s="89"/>
      <c r="C71" s="89"/>
      <c r="D71" s="14"/>
    </row>
    <row r="72" spans="1:4">
      <c r="A72" s="89"/>
      <c r="B72" s="89"/>
      <c r="C72" s="89"/>
      <c r="D72" s="14"/>
    </row>
    <row r="73" spans="1:4">
      <c r="A73" s="89"/>
      <c r="B73" s="89"/>
      <c r="C73" s="89"/>
      <c r="D73" s="14"/>
    </row>
    <row r="74" spans="1:4">
      <c r="A74" s="89"/>
      <c r="B74" s="89"/>
      <c r="C74" s="89"/>
      <c r="D74" s="14"/>
    </row>
    <row r="75" spans="1:4">
      <c r="A75" s="89"/>
      <c r="B75" s="89"/>
      <c r="C75" s="89"/>
      <c r="D75" s="14"/>
    </row>
    <row r="76" spans="1:4">
      <c r="A76" s="89"/>
      <c r="B76" s="89"/>
      <c r="C76" s="89"/>
      <c r="D76" s="14"/>
    </row>
    <row r="77" spans="1:4">
      <c r="A77" s="89"/>
      <c r="B77" s="89"/>
      <c r="C77" s="89"/>
    </row>
    <row r="78" spans="1:4">
      <c r="A78" s="89"/>
      <c r="B78" s="89"/>
      <c r="C78" s="89"/>
    </row>
    <row r="79" spans="1:4">
      <c r="A79" s="89"/>
      <c r="B79" s="89"/>
      <c r="C79" s="89"/>
    </row>
    <row r="80" spans="1:4">
      <c r="A80" s="89"/>
      <c r="B80" s="89"/>
      <c r="C80" s="89"/>
    </row>
    <row r="81" spans="1:3">
      <c r="A81" s="89"/>
      <c r="B81" s="89"/>
      <c r="C81" s="89"/>
    </row>
    <row r="82" spans="1:3">
      <c r="A82" s="89"/>
      <c r="B82" s="89"/>
      <c r="C82" s="89"/>
    </row>
    <row r="83" spans="1:3">
      <c r="A83" s="89"/>
      <c r="B83" s="89"/>
      <c r="C83" s="89"/>
    </row>
    <row r="84" spans="1:3">
      <c r="A84" s="89"/>
      <c r="B84" s="89"/>
      <c r="C84" s="89"/>
    </row>
    <row r="85" spans="1:3">
      <c r="A85" s="89"/>
      <c r="B85" s="89"/>
      <c r="C85" s="89"/>
    </row>
    <row r="86" spans="1:3">
      <c r="A86" s="89"/>
      <c r="B86" s="89"/>
      <c r="C86" s="89"/>
    </row>
    <row r="87" spans="1:3">
      <c r="A87" s="89"/>
      <c r="B87" s="89"/>
      <c r="C87" s="89"/>
    </row>
    <row r="88" spans="1:3">
      <c r="A88" s="89"/>
      <c r="B88" s="89"/>
      <c r="C88" s="89"/>
    </row>
    <row r="89" spans="1:3">
      <c r="A89" s="89"/>
      <c r="B89" s="89"/>
      <c r="C89" s="89"/>
    </row>
    <row r="90" spans="1:3">
      <c r="A90" s="89"/>
      <c r="B90" s="89"/>
      <c r="C90" s="89"/>
    </row>
    <row r="91" spans="1:3">
      <c r="A91" s="89"/>
      <c r="B91" s="89"/>
      <c r="C91" s="89"/>
    </row>
    <row r="92" spans="1:3">
      <c r="A92" s="89"/>
      <c r="B92" s="89"/>
      <c r="C92" s="89"/>
    </row>
    <row r="93" spans="1:3">
      <c r="A93" s="89"/>
      <c r="B93" s="89"/>
      <c r="C93" s="89"/>
    </row>
    <row r="94" spans="1:3">
      <c r="A94" s="89"/>
      <c r="B94" s="89"/>
      <c r="C94" s="89"/>
    </row>
    <row r="95" spans="1:3">
      <c r="A95" s="89"/>
      <c r="B95" s="89"/>
      <c r="C95" s="89"/>
    </row>
    <row r="96" spans="1:3">
      <c r="A96" s="89"/>
      <c r="B96" s="89"/>
      <c r="C96" s="89"/>
    </row>
    <row r="97" spans="1:3">
      <c r="A97" s="89"/>
      <c r="B97" s="89"/>
      <c r="C97" s="89"/>
    </row>
    <row r="98" spans="1:3">
      <c r="A98" s="89"/>
      <c r="B98" s="89"/>
      <c r="C98" s="89"/>
    </row>
    <row r="99" spans="1:3">
      <c r="A99" s="89"/>
      <c r="B99" s="89"/>
      <c r="C99" s="89"/>
    </row>
    <row r="100" spans="1:3">
      <c r="A100" s="89"/>
      <c r="B100" s="89"/>
      <c r="C100" s="89"/>
    </row>
    <row r="101" spans="1:3">
      <c r="A101" s="89"/>
      <c r="B101" s="89"/>
      <c r="C101" s="89"/>
    </row>
    <row r="102" spans="1:3">
      <c r="A102" s="89"/>
      <c r="B102" s="89"/>
      <c r="C102" s="89"/>
    </row>
    <row r="103" spans="1:3">
      <c r="A103" s="89"/>
      <c r="B103" s="89"/>
      <c r="C103" s="89"/>
    </row>
    <row r="104" spans="1:3">
      <c r="A104" s="89"/>
      <c r="B104" s="89"/>
      <c r="C104" s="89"/>
    </row>
    <row r="105" spans="1:3">
      <c r="A105" s="89"/>
      <c r="B105" s="89"/>
      <c r="C105" s="89"/>
    </row>
    <row r="106" spans="1:3">
      <c r="A106" s="89"/>
      <c r="B106" s="89"/>
      <c r="C106" s="89"/>
    </row>
    <row r="107" spans="1:3">
      <c r="A107" s="89"/>
      <c r="B107" s="89"/>
      <c r="C107" s="89"/>
    </row>
    <row r="108" spans="1:3">
      <c r="A108" s="89"/>
      <c r="B108" s="89"/>
      <c r="C108" s="89"/>
    </row>
    <row r="109" spans="1:3">
      <c r="A109" s="89"/>
      <c r="B109" s="89"/>
      <c r="C109" s="89"/>
    </row>
    <row r="110" spans="1:3">
      <c r="A110" s="89"/>
      <c r="B110" s="89"/>
      <c r="C110" s="89"/>
    </row>
    <row r="111" spans="1:3">
      <c r="A111" s="89"/>
      <c r="B111" s="89"/>
      <c r="C111" s="89"/>
    </row>
    <row r="112" spans="1:3">
      <c r="A112" s="89"/>
      <c r="B112" s="89"/>
      <c r="C112" s="89"/>
    </row>
    <row r="113" spans="1:3">
      <c r="A113" s="89"/>
      <c r="B113" s="89"/>
      <c r="C113" s="89"/>
    </row>
    <row r="114" spans="1:3">
      <c r="A114" s="89"/>
      <c r="B114" s="89"/>
      <c r="C114" s="89"/>
    </row>
    <row r="115" spans="1:3">
      <c r="A115" s="89"/>
      <c r="B115" s="89"/>
      <c r="C115" s="89"/>
    </row>
    <row r="116" spans="1:3">
      <c r="A116" s="89"/>
      <c r="B116" s="89"/>
      <c r="C116" s="89"/>
    </row>
    <row r="117" spans="1:3">
      <c r="A117" s="89"/>
      <c r="B117" s="89"/>
      <c r="C117" s="89"/>
    </row>
    <row r="118" spans="1:3">
      <c r="A118" s="89"/>
      <c r="B118" s="89"/>
      <c r="C118" s="89"/>
    </row>
    <row r="119" spans="1:3">
      <c r="A119" s="89"/>
      <c r="B119" s="89"/>
      <c r="C119" s="89"/>
    </row>
    <row r="120" spans="1:3">
      <c r="A120" s="89"/>
      <c r="B120" s="89"/>
      <c r="C120" s="89"/>
    </row>
    <row r="121" spans="1:3">
      <c r="A121" s="89"/>
      <c r="B121" s="89"/>
      <c r="C121" s="89"/>
    </row>
    <row r="122" spans="1:3">
      <c r="A122" s="89"/>
      <c r="B122" s="89"/>
      <c r="C122" s="89"/>
    </row>
    <row r="123" spans="1:3">
      <c r="A123" s="89"/>
      <c r="B123" s="89"/>
      <c r="C123" s="89"/>
    </row>
    <row r="124" spans="1:3">
      <c r="A124" s="89"/>
      <c r="B124" s="89"/>
      <c r="C124" s="89"/>
    </row>
    <row r="125" spans="1:3">
      <c r="A125" s="89"/>
      <c r="B125" s="89"/>
      <c r="C125" s="89"/>
    </row>
    <row r="126" spans="1:3">
      <c r="A126" s="89"/>
      <c r="B126" s="89"/>
      <c r="C126" s="89"/>
    </row>
    <row r="127" spans="1:3">
      <c r="A127" s="89"/>
      <c r="B127" s="89"/>
      <c r="C127" s="89"/>
    </row>
    <row r="128" spans="1:3">
      <c r="A128" s="89"/>
      <c r="B128" s="89"/>
      <c r="C128" s="89"/>
    </row>
    <row r="129" spans="1:3">
      <c r="A129" s="89"/>
      <c r="B129" s="89"/>
      <c r="C129" s="89"/>
    </row>
    <row r="130" spans="1:3">
      <c r="A130" s="89"/>
      <c r="B130" s="89"/>
      <c r="C130" s="89"/>
    </row>
    <row r="131" spans="1:3">
      <c r="A131" s="89"/>
      <c r="B131" s="89"/>
      <c r="C131" s="89"/>
    </row>
    <row r="132" spans="1:3">
      <c r="A132" s="89"/>
      <c r="B132" s="89"/>
      <c r="C132" s="89"/>
    </row>
    <row r="133" spans="1:3">
      <c r="A133" s="89"/>
      <c r="B133" s="89"/>
      <c r="C133" s="89"/>
    </row>
    <row r="134" spans="1:3">
      <c r="A134" s="89"/>
      <c r="B134" s="89"/>
      <c r="C134" s="89"/>
    </row>
    <row r="135" spans="1:3">
      <c r="A135" s="89"/>
      <c r="B135" s="89"/>
      <c r="C135" s="89"/>
    </row>
    <row r="136" spans="1:3">
      <c r="A136" s="89"/>
      <c r="B136" s="89"/>
      <c r="C136" s="89"/>
    </row>
    <row r="137" spans="1:3">
      <c r="A137" s="89"/>
      <c r="B137" s="89"/>
      <c r="C137" s="89"/>
    </row>
    <row r="138" spans="1:3">
      <c r="A138" s="89"/>
      <c r="B138" s="89"/>
      <c r="C138" s="89"/>
    </row>
    <row r="139" spans="1:3">
      <c r="A139" s="89"/>
      <c r="B139" s="89"/>
      <c r="C139" s="89"/>
    </row>
    <row r="140" spans="1:3">
      <c r="A140" s="89"/>
      <c r="B140" s="89"/>
      <c r="C140" s="89"/>
    </row>
    <row r="141" spans="1:3">
      <c r="A141" s="89"/>
      <c r="B141" s="89"/>
      <c r="C141" s="89"/>
    </row>
    <row r="142" spans="1:3">
      <c r="A142" s="89"/>
      <c r="B142" s="89"/>
      <c r="C142" s="89"/>
    </row>
    <row r="143" spans="1:3">
      <c r="A143" s="89"/>
      <c r="B143" s="89"/>
      <c r="C143" s="89"/>
    </row>
    <row r="144" spans="1:3">
      <c r="A144" s="89"/>
      <c r="B144" s="89"/>
      <c r="C144" s="89"/>
    </row>
    <row r="145" spans="1:3">
      <c r="A145" s="89"/>
      <c r="B145" s="89"/>
      <c r="C145" s="89"/>
    </row>
    <row r="146" spans="1:3">
      <c r="A146" s="89"/>
      <c r="B146" s="89"/>
      <c r="C146" s="89"/>
    </row>
    <row r="147" spans="1:3">
      <c r="A147" s="89"/>
      <c r="B147" s="89"/>
      <c r="C147" s="89"/>
    </row>
    <row r="148" spans="1:3">
      <c r="A148" s="89"/>
      <c r="B148" s="89"/>
      <c r="C148" s="89"/>
    </row>
    <row r="149" spans="1:3">
      <c r="A149" s="89"/>
      <c r="B149" s="89"/>
      <c r="C149" s="89"/>
    </row>
    <row r="150" spans="1:3">
      <c r="A150" s="89"/>
      <c r="B150" s="89"/>
      <c r="C150" s="89"/>
    </row>
    <row r="151" spans="1:3">
      <c r="A151" s="89"/>
      <c r="B151" s="89"/>
      <c r="C151" s="89"/>
    </row>
    <row r="152" spans="1:3">
      <c r="A152" s="89"/>
      <c r="B152" s="89"/>
      <c r="C152" s="89"/>
    </row>
    <row r="153" spans="1:3">
      <c r="A153" s="89"/>
      <c r="B153" s="89"/>
      <c r="C153" s="89"/>
    </row>
    <row r="154" spans="1:3">
      <c r="A154" s="89"/>
      <c r="B154" s="89"/>
      <c r="C154" s="89"/>
    </row>
    <row r="155" spans="1:3">
      <c r="A155" s="89"/>
      <c r="B155" s="89"/>
      <c r="C155" s="89"/>
    </row>
    <row r="156" spans="1:3">
      <c r="A156" s="89"/>
      <c r="B156" s="89"/>
      <c r="C156" s="89"/>
    </row>
    <row r="157" spans="1:3">
      <c r="A157" s="89"/>
      <c r="B157" s="89"/>
      <c r="C157" s="89"/>
    </row>
    <row r="158" spans="1:3">
      <c r="A158" s="89"/>
      <c r="B158" s="89"/>
      <c r="C158" s="89"/>
    </row>
    <row r="159" spans="1:3">
      <c r="A159" s="89"/>
      <c r="B159" s="89"/>
      <c r="C159" s="89"/>
    </row>
    <row r="160" spans="1:3">
      <c r="A160" s="89"/>
      <c r="B160" s="89"/>
      <c r="C160" s="89"/>
    </row>
    <row r="161" spans="1:3">
      <c r="A161" s="89"/>
      <c r="B161" s="89"/>
      <c r="C161" s="89"/>
    </row>
    <row r="162" spans="1:3">
      <c r="A162" s="89"/>
      <c r="B162" s="89"/>
      <c r="C162" s="89"/>
    </row>
    <row r="163" spans="1:3">
      <c r="A163" s="89"/>
      <c r="B163" s="89"/>
      <c r="C163" s="89"/>
    </row>
    <row r="164" spans="1:3">
      <c r="A164" s="89"/>
      <c r="B164" s="89"/>
      <c r="C164" s="89"/>
    </row>
    <row r="165" spans="1:3">
      <c r="A165" s="89"/>
      <c r="B165" s="89"/>
      <c r="C165" s="89"/>
    </row>
    <row r="166" spans="1:3">
      <c r="A166" s="89"/>
      <c r="B166" s="89"/>
      <c r="C166" s="89"/>
    </row>
    <row r="167" spans="1:3">
      <c r="A167" s="89"/>
      <c r="B167" s="89"/>
      <c r="C167" s="89"/>
    </row>
    <row r="168" spans="1:3">
      <c r="A168" s="89"/>
      <c r="B168" s="89"/>
      <c r="C168" s="89"/>
    </row>
    <row r="169" spans="1:3">
      <c r="A169" s="89"/>
      <c r="B169" s="89"/>
      <c r="C169" s="89"/>
    </row>
    <row r="170" spans="1:3">
      <c r="A170" s="89"/>
      <c r="B170" s="89"/>
      <c r="C170" s="89"/>
    </row>
    <row r="171" spans="1:3">
      <c r="A171" s="89"/>
      <c r="B171" s="89"/>
      <c r="C171" s="89"/>
    </row>
    <row r="172" spans="1:3">
      <c r="A172" s="89"/>
      <c r="B172" s="89"/>
      <c r="C172" s="89"/>
    </row>
    <row r="173" spans="1:3">
      <c r="A173" s="89"/>
      <c r="B173" s="89"/>
      <c r="C173" s="89"/>
    </row>
    <row r="174" spans="1:3">
      <c r="A174" s="89"/>
      <c r="B174" s="89"/>
      <c r="C174" s="89"/>
    </row>
    <row r="175" spans="1:3">
      <c r="A175" s="89"/>
      <c r="B175" s="89"/>
      <c r="C175" s="89"/>
    </row>
    <row r="176" spans="1:3">
      <c r="A176" s="89"/>
      <c r="B176" s="89"/>
      <c r="C176" s="89"/>
    </row>
    <row r="177" spans="1:3">
      <c r="A177" s="89"/>
      <c r="B177" s="89"/>
      <c r="C177" s="89"/>
    </row>
    <row r="178" spans="1:3">
      <c r="A178" s="89"/>
      <c r="B178" s="89"/>
      <c r="C178" s="89"/>
    </row>
    <row r="179" spans="1:3">
      <c r="A179" s="89"/>
      <c r="B179" s="89"/>
      <c r="C179" s="89"/>
    </row>
    <row r="180" spans="1:3">
      <c r="A180" s="89"/>
      <c r="B180" s="89"/>
      <c r="C180" s="89"/>
    </row>
    <row r="181" spans="1:3">
      <c r="A181" s="89"/>
      <c r="B181" s="89"/>
      <c r="C181" s="89"/>
    </row>
    <row r="182" spans="1:3">
      <c r="A182" s="89"/>
      <c r="B182" s="89"/>
      <c r="C182" s="89"/>
    </row>
    <row r="183" spans="1:3">
      <c r="A183" s="89"/>
      <c r="B183" s="89"/>
      <c r="C183" s="89"/>
    </row>
    <row r="184" spans="1:3">
      <c r="A184" s="89"/>
      <c r="B184" s="89"/>
      <c r="C184" s="89"/>
    </row>
    <row r="185" spans="1:3">
      <c r="A185" s="89"/>
      <c r="B185" s="89"/>
      <c r="C185" s="89"/>
    </row>
    <row r="186" spans="1:3">
      <c r="A186" s="89"/>
      <c r="B186" s="89"/>
      <c r="C186" s="89"/>
    </row>
    <row r="187" spans="1:3">
      <c r="A187" s="89"/>
      <c r="B187" s="89"/>
      <c r="C187" s="89"/>
    </row>
    <row r="188" spans="1:3">
      <c r="A188" s="89"/>
      <c r="B188" s="89"/>
      <c r="C188" s="89"/>
    </row>
    <row r="189" spans="1:3">
      <c r="A189" s="89"/>
      <c r="B189" s="89"/>
      <c r="C189" s="89"/>
    </row>
    <row r="190" spans="1:3">
      <c r="A190" s="89"/>
      <c r="B190" s="89"/>
      <c r="C190" s="89"/>
    </row>
    <row r="191" spans="1:3">
      <c r="A191" s="89"/>
      <c r="B191" s="89"/>
      <c r="C191" s="89"/>
    </row>
    <row r="192" spans="1:3">
      <c r="A192" s="89"/>
      <c r="B192" s="89"/>
      <c r="C192" s="89"/>
    </row>
    <row r="193" spans="1:3">
      <c r="A193" s="89"/>
      <c r="B193" s="89"/>
      <c r="C193" s="89"/>
    </row>
    <row r="194" spans="1:3">
      <c r="A194" s="89"/>
      <c r="B194" s="89"/>
      <c r="C194" s="89"/>
    </row>
    <row r="195" spans="1:3">
      <c r="A195" s="89"/>
      <c r="B195" s="89"/>
      <c r="C195" s="89"/>
    </row>
    <row r="196" spans="1:3">
      <c r="A196" s="89"/>
      <c r="B196" s="89"/>
      <c r="C196" s="89"/>
    </row>
    <row r="197" spans="1:3">
      <c r="A197" s="89"/>
      <c r="B197" s="89"/>
      <c r="C197" s="89"/>
    </row>
    <row r="198" spans="1:3">
      <c r="A198" s="89"/>
      <c r="B198" s="89"/>
      <c r="C198" s="89"/>
    </row>
    <row r="199" spans="1:3">
      <c r="A199" s="89"/>
      <c r="B199" s="89"/>
      <c r="C199" s="89"/>
    </row>
    <row r="200" spans="1:3">
      <c r="A200" s="89"/>
      <c r="B200" s="89"/>
      <c r="C200" s="89"/>
    </row>
    <row r="201" spans="1:3">
      <c r="A201" s="89"/>
      <c r="B201" s="89"/>
      <c r="C201" s="89"/>
    </row>
    <row r="202" spans="1:3">
      <c r="A202" s="89"/>
      <c r="B202" s="89"/>
      <c r="C202" s="89"/>
    </row>
    <row r="203" spans="1:3">
      <c r="A203" s="89"/>
      <c r="B203" s="89"/>
      <c r="C203" s="89"/>
    </row>
    <row r="204" spans="1:3">
      <c r="A204" s="89"/>
      <c r="B204" s="89"/>
      <c r="C204" s="89"/>
    </row>
    <row r="205" spans="1:3">
      <c r="A205" s="89"/>
      <c r="B205" s="89"/>
      <c r="C205" s="89"/>
    </row>
    <row r="206" spans="1:3">
      <c r="A206" s="89"/>
      <c r="B206" s="89"/>
      <c r="C206" s="89"/>
    </row>
    <row r="207" spans="1:3">
      <c r="A207" s="89"/>
      <c r="B207" s="89"/>
      <c r="C207" s="89"/>
    </row>
    <row r="208" spans="1:3">
      <c r="A208" s="89"/>
      <c r="B208" s="89"/>
      <c r="C208" s="89"/>
    </row>
    <row r="209" spans="1:3">
      <c r="A209" s="89"/>
      <c r="B209" s="89"/>
      <c r="C209" s="89"/>
    </row>
    <row r="210" spans="1:3">
      <c r="A210" s="89"/>
      <c r="B210" s="89"/>
      <c r="C210" s="89"/>
    </row>
    <row r="211" spans="1:3">
      <c r="A211" s="89"/>
      <c r="B211" s="89"/>
      <c r="C211" s="89"/>
    </row>
    <row r="212" spans="1:3">
      <c r="A212" s="89"/>
      <c r="B212" s="89"/>
      <c r="C212" s="89"/>
    </row>
    <row r="213" spans="1:3">
      <c r="A213" s="89"/>
      <c r="B213" s="89"/>
      <c r="C213" s="89"/>
    </row>
    <row r="214" spans="1:3">
      <c r="A214" s="89"/>
      <c r="B214" s="89"/>
      <c r="C214" s="89"/>
    </row>
    <row r="215" spans="1:3">
      <c r="A215" s="89"/>
      <c r="B215" s="89"/>
      <c r="C215" s="89"/>
    </row>
    <row r="216" spans="1:3">
      <c r="A216" s="89"/>
      <c r="B216" s="89"/>
      <c r="C216" s="89"/>
    </row>
    <row r="217" spans="1:3">
      <c r="A217" s="89"/>
      <c r="B217" s="89"/>
      <c r="C217" s="89"/>
    </row>
    <row r="218" spans="1:3">
      <c r="A218" s="89"/>
      <c r="B218" s="89"/>
      <c r="C218" s="89"/>
    </row>
    <row r="219" spans="1:3">
      <c r="A219" s="89"/>
      <c r="B219" s="89"/>
      <c r="C219" s="89"/>
    </row>
    <row r="220" spans="1:3">
      <c r="A220" s="89"/>
      <c r="B220" s="89"/>
      <c r="C220" s="89"/>
    </row>
    <row r="221" spans="1:3">
      <c r="A221" s="89"/>
      <c r="B221" s="89"/>
      <c r="C221" s="89"/>
    </row>
    <row r="222" spans="1:3">
      <c r="A222" s="89"/>
      <c r="B222" s="89"/>
      <c r="C222" s="89"/>
    </row>
    <row r="223" spans="1:3">
      <c r="A223" s="89"/>
      <c r="B223" s="89"/>
      <c r="C223" s="89"/>
    </row>
    <row r="224" spans="1:3">
      <c r="A224" s="89"/>
      <c r="B224" s="89"/>
      <c r="C224" s="89"/>
    </row>
    <row r="225" spans="1:3">
      <c r="A225" s="89"/>
      <c r="B225" s="89"/>
      <c r="C225" s="89"/>
    </row>
    <row r="226" spans="1:3">
      <c r="A226" s="89"/>
      <c r="B226" s="89"/>
      <c r="C226" s="89"/>
    </row>
    <row r="227" spans="1:3">
      <c r="A227" s="89"/>
      <c r="B227" s="89"/>
      <c r="C227" s="89"/>
    </row>
    <row r="228" spans="1:3">
      <c r="A228" s="89"/>
      <c r="B228" s="89"/>
      <c r="C228" s="89"/>
    </row>
    <row r="229" spans="1:3">
      <c r="A229" s="89"/>
      <c r="B229" s="89"/>
      <c r="C229" s="89"/>
    </row>
    <row r="230" spans="1:3">
      <c r="A230" s="89"/>
      <c r="B230" s="89"/>
      <c r="C230" s="89"/>
    </row>
    <row r="231" spans="1:3">
      <c r="A231" s="89"/>
      <c r="B231" s="89"/>
      <c r="C231" s="89"/>
    </row>
    <row r="232" spans="1:3">
      <c r="A232" s="89"/>
      <c r="B232" s="89"/>
      <c r="C232" s="89"/>
    </row>
    <row r="233" spans="1:3">
      <c r="A233" s="89"/>
      <c r="B233" s="89"/>
      <c r="C233" s="89"/>
    </row>
    <row r="234" spans="1:3">
      <c r="A234" s="89"/>
      <c r="B234" s="89"/>
      <c r="C234" s="89"/>
    </row>
    <row r="235" spans="1:3">
      <c r="A235" s="89"/>
      <c r="B235" s="89"/>
      <c r="C235" s="89"/>
    </row>
    <row r="236" spans="1:3">
      <c r="A236" s="89"/>
      <c r="B236" s="89"/>
      <c r="C236" s="89"/>
    </row>
    <row r="237" spans="1:3">
      <c r="A237" s="89"/>
      <c r="B237" s="89"/>
      <c r="C237" s="89"/>
    </row>
    <row r="238" spans="1:3">
      <c r="A238" s="89"/>
      <c r="B238" s="89"/>
      <c r="C238" s="89"/>
    </row>
    <row r="239" spans="1:3">
      <c r="A239" s="89"/>
      <c r="B239" s="89"/>
      <c r="C239" s="89"/>
    </row>
    <row r="240" spans="1:3">
      <c r="A240" s="89"/>
      <c r="B240" s="89"/>
      <c r="C240" s="89"/>
    </row>
    <row r="241" spans="1:3">
      <c r="A241" s="89"/>
      <c r="B241" s="89"/>
      <c r="C241" s="89"/>
    </row>
    <row r="242" spans="1:3">
      <c r="A242" s="89"/>
      <c r="B242" s="89"/>
      <c r="C242" s="89"/>
    </row>
    <row r="243" spans="1:3">
      <c r="A243" s="89"/>
      <c r="B243" s="89"/>
      <c r="C243" s="89"/>
    </row>
    <row r="244" spans="1:3">
      <c r="A244" s="89"/>
      <c r="B244" s="89"/>
      <c r="C244" s="89"/>
    </row>
    <row r="245" spans="1:3">
      <c r="A245" s="89"/>
      <c r="B245" s="89"/>
      <c r="C245" s="89"/>
    </row>
    <row r="246" spans="1:3">
      <c r="A246" s="89"/>
      <c r="B246" s="89"/>
      <c r="C246" s="89"/>
    </row>
    <row r="247" spans="1:3">
      <c r="A247" s="89"/>
      <c r="B247" s="89"/>
      <c r="C247" s="89"/>
    </row>
    <row r="248" spans="1:3">
      <c r="A248" s="89"/>
      <c r="B248" s="89"/>
      <c r="C248" s="89"/>
    </row>
    <row r="249" spans="1:3">
      <c r="A249" s="89"/>
      <c r="B249" s="89"/>
      <c r="C249" s="89"/>
    </row>
    <row r="250" spans="1:3">
      <c r="A250" s="89"/>
      <c r="B250" s="89"/>
      <c r="C250" s="89"/>
    </row>
    <row r="251" spans="1:3">
      <c r="A251" s="89"/>
      <c r="B251" s="89"/>
      <c r="C251" s="89"/>
    </row>
    <row r="252" spans="1:3">
      <c r="A252" s="89"/>
      <c r="B252" s="89"/>
      <c r="C252" s="89"/>
    </row>
    <row r="253" spans="1:3">
      <c r="A253" s="89"/>
      <c r="B253" s="89"/>
      <c r="C253" s="89"/>
    </row>
    <row r="254" spans="1:3">
      <c r="A254" s="89"/>
      <c r="B254" s="89"/>
      <c r="C254" s="89"/>
    </row>
    <row r="255" spans="1:3">
      <c r="A255" s="89"/>
      <c r="B255" s="89"/>
      <c r="C255" s="89"/>
    </row>
    <row r="256" spans="1:3">
      <c r="A256" s="89"/>
      <c r="B256" s="89"/>
      <c r="C256" s="89"/>
    </row>
    <row r="257" spans="1:3">
      <c r="A257" s="89"/>
      <c r="B257" s="89"/>
      <c r="C257" s="89"/>
    </row>
    <row r="258" spans="1:3">
      <c r="A258" s="89"/>
      <c r="B258" s="89"/>
      <c r="C258" s="89"/>
    </row>
    <row r="259" spans="1:3">
      <c r="A259" s="89"/>
      <c r="B259" s="89"/>
      <c r="C259" s="89"/>
    </row>
    <row r="260" spans="1:3">
      <c r="A260" s="89"/>
      <c r="B260" s="89"/>
      <c r="C260" s="89"/>
    </row>
    <row r="261" spans="1:3">
      <c r="A261" s="89"/>
      <c r="B261" s="89"/>
      <c r="C261" s="89"/>
    </row>
    <row r="262" spans="1:3">
      <c r="A262" s="89"/>
      <c r="B262" s="89"/>
      <c r="C262" s="89"/>
    </row>
    <row r="263" spans="1:3">
      <c r="A263" s="89"/>
      <c r="B263" s="89"/>
      <c r="C263" s="89"/>
    </row>
    <row r="264" spans="1:3">
      <c r="A264" s="89"/>
      <c r="B264" s="89"/>
      <c r="C264" s="89"/>
    </row>
    <row r="265" spans="1:3">
      <c r="A265" s="89"/>
      <c r="B265" s="89"/>
      <c r="C265" s="89"/>
    </row>
    <row r="266" spans="1:3">
      <c r="A266" s="89"/>
      <c r="B266" s="89"/>
      <c r="C266" s="89"/>
    </row>
    <row r="267" spans="1:3">
      <c r="A267" s="89"/>
      <c r="B267" s="89"/>
      <c r="C267" s="89"/>
    </row>
    <row r="268" spans="1:3">
      <c r="A268" s="89"/>
      <c r="B268" s="89"/>
      <c r="C268" s="89"/>
    </row>
    <row r="269" spans="1:3">
      <c r="A269" s="89"/>
      <c r="B269" s="89"/>
      <c r="C269" s="89"/>
    </row>
    <row r="270" spans="1:3">
      <c r="A270" s="89"/>
      <c r="B270" s="89"/>
      <c r="C270" s="89"/>
    </row>
    <row r="271" spans="1:3">
      <c r="A271" s="89"/>
      <c r="B271" s="89"/>
      <c r="C271" s="89"/>
    </row>
    <row r="272" spans="1:3">
      <c r="A272" s="89"/>
      <c r="B272" s="89"/>
      <c r="C272" s="89"/>
    </row>
    <row r="273" spans="1:3">
      <c r="A273" s="89"/>
      <c r="B273" s="89"/>
      <c r="C273" s="89"/>
    </row>
    <row r="274" spans="1:3">
      <c r="A274" s="89"/>
      <c r="B274" s="89"/>
      <c r="C274" s="89"/>
    </row>
    <row r="275" spans="1:3">
      <c r="A275" s="89"/>
      <c r="B275" s="89"/>
      <c r="C275" s="89"/>
    </row>
    <row r="276" spans="1:3">
      <c r="A276" s="89"/>
      <c r="B276" s="89"/>
      <c r="C276" s="89"/>
    </row>
    <row r="277" spans="1:3">
      <c r="A277" s="89"/>
      <c r="B277" s="89"/>
      <c r="C277" s="89"/>
    </row>
    <row r="278" spans="1:3">
      <c r="A278" s="89"/>
      <c r="B278" s="89"/>
      <c r="C278" s="89"/>
    </row>
    <row r="279" spans="1:3">
      <c r="A279" s="89"/>
      <c r="B279" s="89"/>
      <c r="C279" s="89"/>
    </row>
    <row r="280" spans="1:3">
      <c r="A280" s="89"/>
      <c r="B280" s="89"/>
      <c r="C280" s="89"/>
    </row>
    <row r="281" spans="1:3">
      <c r="A281" s="89"/>
      <c r="B281" s="89"/>
      <c r="C281" s="89"/>
    </row>
    <row r="282" spans="1:3">
      <c r="A282" s="89"/>
      <c r="B282" s="89"/>
      <c r="C282" s="89"/>
    </row>
    <row r="283" spans="1:3">
      <c r="A283" s="89"/>
      <c r="B283" s="89"/>
      <c r="C283" s="89"/>
    </row>
    <row r="284" spans="1:3">
      <c r="A284" s="89"/>
      <c r="B284" s="89"/>
      <c r="C284" s="89"/>
    </row>
    <row r="285" spans="1:3">
      <c r="A285" s="89"/>
      <c r="B285" s="89"/>
      <c r="C285" s="89"/>
    </row>
    <row r="286" spans="1:3">
      <c r="A286" s="89"/>
      <c r="B286" s="89"/>
      <c r="C286" s="89"/>
    </row>
    <row r="287" spans="1:3">
      <c r="A287" s="89"/>
      <c r="B287" s="89"/>
      <c r="C287" s="89"/>
    </row>
    <row r="288" spans="1:3">
      <c r="A288" s="89"/>
      <c r="B288" s="89"/>
      <c r="C288" s="89"/>
    </row>
    <row r="289" spans="1:3">
      <c r="A289" s="89"/>
      <c r="B289" s="89"/>
      <c r="C289" s="89"/>
    </row>
    <row r="290" spans="1:3">
      <c r="A290" s="89"/>
      <c r="B290" s="89"/>
      <c r="C290" s="89"/>
    </row>
    <row r="291" spans="1:3">
      <c r="A291" s="89"/>
      <c r="B291" s="89"/>
      <c r="C291" s="89"/>
    </row>
    <row r="292" spans="1:3">
      <c r="A292" s="89"/>
      <c r="B292" s="89"/>
      <c r="C292" s="89"/>
    </row>
    <row r="293" spans="1:3">
      <c r="A293" s="89"/>
      <c r="B293" s="89"/>
      <c r="C293" s="89"/>
    </row>
    <row r="294" spans="1:3">
      <c r="A294" s="89"/>
      <c r="B294" s="89"/>
      <c r="C294" s="89"/>
    </row>
    <row r="295" spans="1:3">
      <c r="A295" s="89"/>
      <c r="B295" s="89"/>
      <c r="C295" s="89"/>
    </row>
    <row r="296" spans="1:3">
      <c r="A296" s="89"/>
      <c r="B296" s="89"/>
      <c r="C296" s="89"/>
    </row>
    <row r="297" spans="1:3">
      <c r="A297" s="89"/>
      <c r="B297" s="89"/>
      <c r="C297" s="89"/>
    </row>
    <row r="298" spans="1:3">
      <c r="A298" s="89"/>
      <c r="B298" s="89"/>
      <c r="C298" s="89"/>
    </row>
    <row r="299" spans="1:3">
      <c r="A299" s="89"/>
      <c r="B299" s="89"/>
      <c r="C299" s="89"/>
    </row>
    <row r="300" spans="1:3">
      <c r="A300" s="89"/>
      <c r="B300" s="89"/>
      <c r="C300" s="89"/>
    </row>
    <row r="301" spans="1:3">
      <c r="A301" s="89"/>
      <c r="B301" s="89"/>
      <c r="C301" s="89"/>
    </row>
    <row r="302" spans="1:3">
      <c r="A302" s="89"/>
      <c r="B302" s="89"/>
      <c r="C302" s="89"/>
    </row>
    <row r="303" spans="1:3">
      <c r="A303" s="89"/>
      <c r="B303" s="89"/>
      <c r="C303" s="89"/>
    </row>
    <row r="304" spans="1:3">
      <c r="A304" s="89"/>
      <c r="B304" s="89"/>
      <c r="C304" s="89"/>
    </row>
    <row r="305" spans="1:3">
      <c r="A305" s="89"/>
      <c r="B305" s="89"/>
      <c r="C305" s="89"/>
    </row>
    <row r="306" spans="1:3">
      <c r="A306" s="89"/>
      <c r="B306" s="89"/>
      <c r="C306" s="89"/>
    </row>
    <row r="307" spans="1:3">
      <c r="A307" s="89"/>
      <c r="B307" s="89"/>
      <c r="C307" s="89"/>
    </row>
    <row r="308" spans="1:3">
      <c r="A308" s="89"/>
      <c r="B308" s="89"/>
      <c r="C308" s="89"/>
    </row>
    <row r="309" spans="1:3">
      <c r="A309" s="89"/>
      <c r="B309" s="89"/>
      <c r="C309" s="89"/>
    </row>
    <row r="310" spans="1:3">
      <c r="A310" s="89"/>
      <c r="B310" s="89"/>
      <c r="C310" s="89"/>
    </row>
    <row r="311" spans="1:3">
      <c r="A311" s="89"/>
      <c r="B311" s="89"/>
      <c r="C311" s="89"/>
    </row>
    <row r="312" spans="1:3">
      <c r="A312" s="89"/>
      <c r="B312" s="89"/>
      <c r="C312" s="89"/>
    </row>
    <row r="313" spans="1:3">
      <c r="A313" s="89"/>
      <c r="B313" s="89"/>
      <c r="C313" s="89"/>
    </row>
    <row r="314" spans="1:3">
      <c r="A314" s="89"/>
      <c r="B314" s="89"/>
      <c r="C314" s="89"/>
    </row>
    <row r="315" spans="1:3">
      <c r="A315" s="89"/>
      <c r="B315" s="89"/>
      <c r="C315" s="89"/>
    </row>
    <row r="316" spans="1:3">
      <c r="A316" s="89"/>
      <c r="B316" s="89"/>
      <c r="C316" s="89"/>
    </row>
    <row r="317" spans="1:3">
      <c r="A317" s="89"/>
      <c r="B317" s="89"/>
      <c r="C317" s="89"/>
    </row>
    <row r="318" spans="1:3">
      <c r="A318" s="89"/>
      <c r="B318" s="89"/>
      <c r="C318" s="89"/>
    </row>
    <row r="319" spans="1:3">
      <c r="A319" s="89"/>
      <c r="B319" s="89"/>
      <c r="C319" s="89"/>
    </row>
    <row r="320" spans="1:3">
      <c r="A320" s="89"/>
      <c r="B320" s="89"/>
      <c r="C320" s="89"/>
    </row>
    <row r="321" spans="1:3">
      <c r="A321" s="89"/>
      <c r="B321" s="89"/>
      <c r="C321" s="89"/>
    </row>
    <row r="322" spans="1:3">
      <c r="A322" s="89"/>
      <c r="B322" s="89"/>
      <c r="C322" s="89"/>
    </row>
    <row r="323" spans="1:3">
      <c r="A323" s="89"/>
      <c r="B323" s="89"/>
      <c r="C323" s="89"/>
    </row>
    <row r="324" spans="1:3">
      <c r="A324" s="89"/>
      <c r="B324" s="89"/>
      <c r="C324" s="89"/>
    </row>
    <row r="325" spans="1:3">
      <c r="A325" s="89"/>
      <c r="B325" s="89"/>
      <c r="C325" s="89"/>
    </row>
    <row r="326" spans="1:3">
      <c r="A326" s="89"/>
      <c r="B326" s="89"/>
      <c r="C326" s="89"/>
    </row>
    <row r="327" spans="1:3">
      <c r="A327" s="89"/>
      <c r="B327" s="89"/>
      <c r="C327" s="89"/>
    </row>
    <row r="328" spans="1:3">
      <c r="A328" s="89"/>
      <c r="B328" s="89"/>
      <c r="C328" s="89"/>
    </row>
    <row r="329" spans="1:3">
      <c r="A329" s="89"/>
      <c r="B329" s="89"/>
      <c r="C329" s="89"/>
    </row>
    <row r="330" spans="1:3">
      <c r="A330" s="89"/>
      <c r="B330" s="89"/>
      <c r="C330" s="89"/>
    </row>
    <row r="331" spans="1:3">
      <c r="A331" s="89"/>
      <c r="B331" s="89"/>
      <c r="C331" s="89"/>
    </row>
    <row r="332" spans="1:3">
      <c r="A332" s="89"/>
      <c r="B332" s="89"/>
      <c r="C332" s="89"/>
    </row>
    <row r="333" spans="1:3">
      <c r="A333" s="89"/>
      <c r="B333" s="89"/>
      <c r="C333" s="89"/>
    </row>
    <row r="334" spans="1:3">
      <c r="A334" s="89"/>
      <c r="B334" s="89"/>
      <c r="C334" s="89"/>
    </row>
    <row r="335" spans="1:3">
      <c r="A335" s="89"/>
      <c r="B335" s="89"/>
      <c r="C335" s="89"/>
    </row>
    <row r="336" spans="1:3">
      <c r="A336" s="89"/>
      <c r="B336" s="89"/>
      <c r="C336" s="89"/>
    </row>
    <row r="337" spans="1:3">
      <c r="A337" s="89"/>
      <c r="B337" s="89"/>
      <c r="C337" s="89"/>
    </row>
    <row r="338" spans="1:3">
      <c r="A338" s="89"/>
      <c r="B338" s="89"/>
      <c r="C338" s="89"/>
    </row>
    <row r="339" spans="1:3">
      <c r="A339" s="89"/>
      <c r="B339" s="89"/>
      <c r="C339" s="89"/>
    </row>
    <row r="340" spans="1:3">
      <c r="A340" s="89"/>
      <c r="B340" s="89"/>
      <c r="C340" s="89"/>
    </row>
    <row r="341" spans="1:3">
      <c r="A341" s="89"/>
      <c r="B341" s="89"/>
      <c r="C341" s="89"/>
    </row>
    <row r="342" spans="1:3">
      <c r="A342" s="89"/>
      <c r="B342" s="89"/>
      <c r="C342" s="89"/>
    </row>
    <row r="343" spans="1:3">
      <c r="A343" s="89"/>
      <c r="B343" s="89"/>
      <c r="C343" s="89"/>
    </row>
    <row r="344" spans="1:3">
      <c r="A344" s="89"/>
      <c r="B344" s="89"/>
      <c r="C344" s="89"/>
    </row>
    <row r="345" spans="1:3">
      <c r="A345" s="89"/>
      <c r="B345" s="89"/>
      <c r="C345" s="89"/>
    </row>
    <row r="346" spans="1:3">
      <c r="A346" s="89"/>
      <c r="B346" s="89"/>
      <c r="C346" s="89"/>
    </row>
    <row r="347" spans="1:3">
      <c r="A347" s="89"/>
      <c r="B347" s="89"/>
      <c r="C347" s="89"/>
    </row>
    <row r="348" spans="1:3">
      <c r="A348" s="89"/>
      <c r="B348" s="89"/>
      <c r="C348" s="89"/>
    </row>
    <row r="349" spans="1:3">
      <c r="A349" s="89"/>
      <c r="B349" s="89"/>
      <c r="C349" s="89"/>
    </row>
    <row r="350" spans="1:3">
      <c r="A350" s="89"/>
      <c r="B350" s="89"/>
      <c r="C350" s="89"/>
    </row>
    <row r="351" spans="1:3">
      <c r="A351" s="89"/>
      <c r="B351" s="89"/>
      <c r="C351" s="89"/>
    </row>
    <row r="352" spans="1:3">
      <c r="A352" s="89"/>
      <c r="B352" s="89"/>
      <c r="C352" s="89"/>
    </row>
    <row r="353" spans="1:3">
      <c r="A353" s="89"/>
      <c r="B353" s="89"/>
      <c r="C353" s="89"/>
    </row>
    <row r="354" spans="1:3">
      <c r="A354" s="89"/>
      <c r="B354" s="89"/>
      <c r="C354" s="89"/>
    </row>
    <row r="355" spans="1:3">
      <c r="A355" s="89"/>
      <c r="B355" s="89"/>
      <c r="C355" s="89"/>
    </row>
    <row r="356" spans="1:3">
      <c r="A356" s="89"/>
      <c r="B356" s="89"/>
      <c r="C356" s="89"/>
    </row>
    <row r="357" spans="1:3">
      <c r="A357" s="89"/>
      <c r="B357" s="89"/>
      <c r="C357" s="89"/>
    </row>
    <row r="358" spans="1:3">
      <c r="A358" s="89"/>
      <c r="B358" s="89"/>
      <c r="C358" s="89"/>
    </row>
    <row r="359" spans="1:3">
      <c r="A359" s="89"/>
      <c r="B359" s="89"/>
      <c r="C359" s="89"/>
    </row>
    <row r="360" spans="1:3">
      <c r="A360" s="89"/>
      <c r="B360" s="89"/>
      <c r="C360" s="89"/>
    </row>
    <row r="361" spans="1:3">
      <c r="A361" s="89"/>
      <c r="B361" s="89"/>
      <c r="C361" s="89"/>
    </row>
    <row r="362" spans="1:3">
      <c r="A362" s="89"/>
      <c r="B362" s="89"/>
      <c r="C362" s="89"/>
    </row>
    <row r="363" spans="1:3">
      <c r="A363" s="89"/>
      <c r="B363" s="89"/>
      <c r="C363" s="89"/>
    </row>
    <row r="364" spans="1:3">
      <c r="A364" s="89"/>
      <c r="B364" s="89"/>
      <c r="C364" s="89"/>
    </row>
    <row r="365" spans="1:3">
      <c r="A365" s="89"/>
      <c r="B365" s="89"/>
      <c r="C365" s="89"/>
    </row>
  </sheetData>
  <mergeCells count="365">
    <mergeCell ref="A2:C2"/>
    <mergeCell ref="A1:C1"/>
    <mergeCell ref="A3:C3"/>
    <mergeCell ref="A4:C4"/>
    <mergeCell ref="A5:C5"/>
    <mergeCell ref="A11:C11"/>
    <mergeCell ref="A12:C12"/>
    <mergeCell ref="A13:C13"/>
    <mergeCell ref="A14:C14"/>
    <mergeCell ref="A15:C15"/>
    <mergeCell ref="A6:C6"/>
    <mergeCell ref="A7:C7"/>
    <mergeCell ref="A8:C8"/>
    <mergeCell ref="A9:C9"/>
    <mergeCell ref="A10:C10"/>
    <mergeCell ref="A21:C21"/>
    <mergeCell ref="A22:C22"/>
    <mergeCell ref="A23:C23"/>
    <mergeCell ref="A24:C24"/>
    <mergeCell ref="A25:C25"/>
    <mergeCell ref="A16:C16"/>
    <mergeCell ref="A17:C17"/>
    <mergeCell ref="A18:C18"/>
    <mergeCell ref="A19:C19"/>
    <mergeCell ref="A20:C2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81:C81"/>
    <mergeCell ref="A82:C82"/>
    <mergeCell ref="A83:C83"/>
    <mergeCell ref="A84:C84"/>
    <mergeCell ref="A85:C85"/>
    <mergeCell ref="A76:C76"/>
    <mergeCell ref="A77:C77"/>
    <mergeCell ref="A78:C78"/>
    <mergeCell ref="A79:C79"/>
    <mergeCell ref="A80:C80"/>
    <mergeCell ref="A91:C91"/>
    <mergeCell ref="A92:C92"/>
    <mergeCell ref="A93:C93"/>
    <mergeCell ref="A94:C94"/>
    <mergeCell ref="A95:C95"/>
    <mergeCell ref="A86:C86"/>
    <mergeCell ref="A87:C87"/>
    <mergeCell ref="A88:C88"/>
    <mergeCell ref="A89:C89"/>
    <mergeCell ref="A90:C90"/>
    <mergeCell ref="A101:C101"/>
    <mergeCell ref="A102:C102"/>
    <mergeCell ref="A103:C103"/>
    <mergeCell ref="A104:C104"/>
    <mergeCell ref="A105:C105"/>
    <mergeCell ref="A96:C96"/>
    <mergeCell ref="A97:C97"/>
    <mergeCell ref="A98:C98"/>
    <mergeCell ref="A99:C99"/>
    <mergeCell ref="A100:C100"/>
    <mergeCell ref="A111:C111"/>
    <mergeCell ref="A112:C112"/>
    <mergeCell ref="A113:C113"/>
    <mergeCell ref="A114:C114"/>
    <mergeCell ref="A115:C115"/>
    <mergeCell ref="A106:C106"/>
    <mergeCell ref="A107:C107"/>
    <mergeCell ref="A108:C108"/>
    <mergeCell ref="A109:C109"/>
    <mergeCell ref="A110:C110"/>
    <mergeCell ref="A121:C121"/>
    <mergeCell ref="A122:C122"/>
    <mergeCell ref="A123:C123"/>
    <mergeCell ref="A124:C124"/>
    <mergeCell ref="A125:C125"/>
    <mergeCell ref="A116:C116"/>
    <mergeCell ref="A117:C117"/>
    <mergeCell ref="A118:C118"/>
    <mergeCell ref="A119:C119"/>
    <mergeCell ref="A120:C120"/>
    <mergeCell ref="A131:C131"/>
    <mergeCell ref="A132:C132"/>
    <mergeCell ref="A133:C133"/>
    <mergeCell ref="A134:C134"/>
    <mergeCell ref="A135:C135"/>
    <mergeCell ref="A126:C126"/>
    <mergeCell ref="A127:C127"/>
    <mergeCell ref="A128:C128"/>
    <mergeCell ref="A129:C129"/>
    <mergeCell ref="A130:C130"/>
    <mergeCell ref="A141:C141"/>
    <mergeCell ref="A142:C142"/>
    <mergeCell ref="A143:C143"/>
    <mergeCell ref="A144:C144"/>
    <mergeCell ref="A145:C145"/>
    <mergeCell ref="A136:C136"/>
    <mergeCell ref="A137:C137"/>
    <mergeCell ref="A138:C138"/>
    <mergeCell ref="A139:C139"/>
    <mergeCell ref="A140:C140"/>
    <mergeCell ref="A151:C151"/>
    <mergeCell ref="A152:C152"/>
    <mergeCell ref="A153:C153"/>
    <mergeCell ref="A154:C154"/>
    <mergeCell ref="A155:C155"/>
    <mergeCell ref="A146:C146"/>
    <mergeCell ref="A147:C147"/>
    <mergeCell ref="A148:C148"/>
    <mergeCell ref="A149:C149"/>
    <mergeCell ref="A150:C150"/>
    <mergeCell ref="A161:C161"/>
    <mergeCell ref="A162:C162"/>
    <mergeCell ref="A163:C163"/>
    <mergeCell ref="A164:C164"/>
    <mergeCell ref="A165:C165"/>
    <mergeCell ref="A156:C156"/>
    <mergeCell ref="A157:C157"/>
    <mergeCell ref="A158:C158"/>
    <mergeCell ref="A159:C159"/>
    <mergeCell ref="A160:C160"/>
    <mergeCell ref="A171:C171"/>
    <mergeCell ref="A172:C172"/>
    <mergeCell ref="A173:C173"/>
    <mergeCell ref="A174:C174"/>
    <mergeCell ref="A175:C175"/>
    <mergeCell ref="A166:C166"/>
    <mergeCell ref="A167:C167"/>
    <mergeCell ref="A168:C168"/>
    <mergeCell ref="A169:C169"/>
    <mergeCell ref="A170:C170"/>
    <mergeCell ref="A181:C181"/>
    <mergeCell ref="A182:C182"/>
    <mergeCell ref="A183:C183"/>
    <mergeCell ref="A184:C184"/>
    <mergeCell ref="A185:C185"/>
    <mergeCell ref="A176:C176"/>
    <mergeCell ref="A177:C177"/>
    <mergeCell ref="A178:C178"/>
    <mergeCell ref="A179:C179"/>
    <mergeCell ref="A180:C180"/>
    <mergeCell ref="A191:C191"/>
    <mergeCell ref="A192:C192"/>
    <mergeCell ref="A193:C193"/>
    <mergeCell ref="A194:C194"/>
    <mergeCell ref="A195:C195"/>
    <mergeCell ref="A186:C186"/>
    <mergeCell ref="A187:C187"/>
    <mergeCell ref="A188:C188"/>
    <mergeCell ref="A189:C189"/>
    <mergeCell ref="A190:C190"/>
    <mergeCell ref="A201:C201"/>
    <mergeCell ref="A202:C202"/>
    <mergeCell ref="A203:C203"/>
    <mergeCell ref="A204:C204"/>
    <mergeCell ref="A205:C205"/>
    <mergeCell ref="A196:C196"/>
    <mergeCell ref="A197:C197"/>
    <mergeCell ref="A198:C198"/>
    <mergeCell ref="A199:C199"/>
    <mergeCell ref="A200:C200"/>
    <mergeCell ref="A211:C211"/>
    <mergeCell ref="A212:C212"/>
    <mergeCell ref="A213:C213"/>
    <mergeCell ref="A214:C214"/>
    <mergeCell ref="A215:C215"/>
    <mergeCell ref="A206:C206"/>
    <mergeCell ref="A207:C207"/>
    <mergeCell ref="A208:C208"/>
    <mergeCell ref="A209:C209"/>
    <mergeCell ref="A210:C210"/>
    <mergeCell ref="A221:C221"/>
    <mergeCell ref="A222:C222"/>
    <mergeCell ref="A223:C223"/>
    <mergeCell ref="A224:C224"/>
    <mergeCell ref="A225:C225"/>
    <mergeCell ref="A216:C216"/>
    <mergeCell ref="A217:C217"/>
    <mergeCell ref="A218:C218"/>
    <mergeCell ref="A219:C219"/>
    <mergeCell ref="A220:C220"/>
    <mergeCell ref="A231:C231"/>
    <mergeCell ref="A232:C232"/>
    <mergeCell ref="A233:C233"/>
    <mergeCell ref="A234:C234"/>
    <mergeCell ref="A235:C235"/>
    <mergeCell ref="A226:C226"/>
    <mergeCell ref="A227:C227"/>
    <mergeCell ref="A228:C228"/>
    <mergeCell ref="A229:C229"/>
    <mergeCell ref="A230:C230"/>
    <mergeCell ref="A241:C241"/>
    <mergeCell ref="A242:C242"/>
    <mergeCell ref="A243:C243"/>
    <mergeCell ref="A244:C244"/>
    <mergeCell ref="A245:C245"/>
    <mergeCell ref="A236:C236"/>
    <mergeCell ref="A237:C237"/>
    <mergeCell ref="A238:C238"/>
    <mergeCell ref="A239:C239"/>
    <mergeCell ref="A240:C240"/>
    <mergeCell ref="A251:C251"/>
    <mergeCell ref="A252:C252"/>
    <mergeCell ref="A253:C253"/>
    <mergeCell ref="A254:C254"/>
    <mergeCell ref="A255:C255"/>
    <mergeCell ref="A246:C246"/>
    <mergeCell ref="A247:C247"/>
    <mergeCell ref="A248:C248"/>
    <mergeCell ref="A249:C249"/>
    <mergeCell ref="A250:C250"/>
    <mergeCell ref="A261:C261"/>
    <mergeCell ref="A262:C262"/>
    <mergeCell ref="A263:C263"/>
    <mergeCell ref="A264:C264"/>
    <mergeCell ref="A265:C265"/>
    <mergeCell ref="A256:C256"/>
    <mergeCell ref="A257:C257"/>
    <mergeCell ref="A258:C258"/>
    <mergeCell ref="A259:C259"/>
    <mergeCell ref="A260:C260"/>
    <mergeCell ref="A271:C271"/>
    <mergeCell ref="A272:C272"/>
    <mergeCell ref="A273:C273"/>
    <mergeCell ref="A274:C274"/>
    <mergeCell ref="A275:C275"/>
    <mergeCell ref="A266:C266"/>
    <mergeCell ref="A267:C267"/>
    <mergeCell ref="A268:C268"/>
    <mergeCell ref="A269:C269"/>
    <mergeCell ref="A270:C270"/>
    <mergeCell ref="A281:C281"/>
    <mergeCell ref="A282:C282"/>
    <mergeCell ref="A283:C283"/>
    <mergeCell ref="A284:C284"/>
    <mergeCell ref="A285:C285"/>
    <mergeCell ref="A276:C276"/>
    <mergeCell ref="A277:C277"/>
    <mergeCell ref="A278:C278"/>
    <mergeCell ref="A279:C279"/>
    <mergeCell ref="A280:C280"/>
    <mergeCell ref="A291:C291"/>
    <mergeCell ref="A292:C292"/>
    <mergeCell ref="A293:C293"/>
    <mergeCell ref="A294:C294"/>
    <mergeCell ref="A295:C295"/>
    <mergeCell ref="A286:C286"/>
    <mergeCell ref="A287:C287"/>
    <mergeCell ref="A288:C288"/>
    <mergeCell ref="A289:C289"/>
    <mergeCell ref="A290:C290"/>
    <mergeCell ref="A301:C301"/>
    <mergeCell ref="A302:C302"/>
    <mergeCell ref="A303:C303"/>
    <mergeCell ref="A304:C304"/>
    <mergeCell ref="A305:C305"/>
    <mergeCell ref="A296:C296"/>
    <mergeCell ref="A297:C297"/>
    <mergeCell ref="A298:C298"/>
    <mergeCell ref="A299:C299"/>
    <mergeCell ref="A300:C300"/>
    <mergeCell ref="A311:C311"/>
    <mergeCell ref="A312:C312"/>
    <mergeCell ref="A313:C313"/>
    <mergeCell ref="A314:C314"/>
    <mergeCell ref="A315:C315"/>
    <mergeCell ref="A306:C306"/>
    <mergeCell ref="A307:C307"/>
    <mergeCell ref="A308:C308"/>
    <mergeCell ref="A309:C309"/>
    <mergeCell ref="A310:C310"/>
    <mergeCell ref="A321:C321"/>
    <mergeCell ref="A322:C322"/>
    <mergeCell ref="A323:C323"/>
    <mergeCell ref="A324:C324"/>
    <mergeCell ref="A325:C325"/>
    <mergeCell ref="A316:C316"/>
    <mergeCell ref="A317:C317"/>
    <mergeCell ref="A318:C318"/>
    <mergeCell ref="A319:C319"/>
    <mergeCell ref="A320:C320"/>
    <mergeCell ref="A331:C331"/>
    <mergeCell ref="A332:C332"/>
    <mergeCell ref="A333:C333"/>
    <mergeCell ref="A334:C334"/>
    <mergeCell ref="A335:C335"/>
    <mergeCell ref="A326:C326"/>
    <mergeCell ref="A327:C327"/>
    <mergeCell ref="A328:C328"/>
    <mergeCell ref="A329:C329"/>
    <mergeCell ref="A330:C330"/>
    <mergeCell ref="A341:C341"/>
    <mergeCell ref="A342:C342"/>
    <mergeCell ref="A343:C343"/>
    <mergeCell ref="A344:C344"/>
    <mergeCell ref="A345:C345"/>
    <mergeCell ref="A336:C336"/>
    <mergeCell ref="A337:C337"/>
    <mergeCell ref="A338:C338"/>
    <mergeCell ref="A339:C339"/>
    <mergeCell ref="A340:C340"/>
    <mergeCell ref="A351:C351"/>
    <mergeCell ref="A352:C352"/>
    <mergeCell ref="A353:C353"/>
    <mergeCell ref="A354:C354"/>
    <mergeCell ref="A355:C355"/>
    <mergeCell ref="A346:C346"/>
    <mergeCell ref="A347:C347"/>
    <mergeCell ref="A348:C348"/>
    <mergeCell ref="A349:C349"/>
    <mergeCell ref="A350:C350"/>
    <mergeCell ref="A361:C361"/>
    <mergeCell ref="A362:C362"/>
    <mergeCell ref="A363:C363"/>
    <mergeCell ref="A364:C364"/>
    <mergeCell ref="A365:C365"/>
    <mergeCell ref="A356:C356"/>
    <mergeCell ref="A357:C357"/>
    <mergeCell ref="A358:C358"/>
    <mergeCell ref="A359:C359"/>
    <mergeCell ref="A360:C3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125</vt:i4>
      </vt:variant>
    </vt:vector>
  </HeadingPairs>
  <TitlesOfParts>
    <vt:vector size="127" baseType="lpstr">
      <vt:lpstr>Client</vt:lpstr>
      <vt:lpstr>BDD</vt:lpstr>
      <vt:lpstr>com_etape_1</vt:lpstr>
      <vt:lpstr>Client!Criteria</vt:lpstr>
      <vt:lpstr>date_ouverture</vt:lpstr>
      <vt:lpstr>debut_etape_1</vt:lpstr>
      <vt:lpstr>debut_etape_10</vt:lpstr>
      <vt:lpstr>debut_etape_11</vt:lpstr>
      <vt:lpstr>debut_etape_12</vt:lpstr>
      <vt:lpstr>debut_etape_13</vt:lpstr>
      <vt:lpstr>debut_etape_14</vt:lpstr>
      <vt:lpstr>debut_etape_15</vt:lpstr>
      <vt:lpstr>debut_etape_16</vt:lpstr>
      <vt:lpstr>debut_etape_17</vt:lpstr>
      <vt:lpstr>debut_etape_18</vt:lpstr>
      <vt:lpstr>debut_etape_19</vt:lpstr>
      <vt:lpstr>debut_etape_2</vt:lpstr>
      <vt:lpstr>debut_etape_20</vt:lpstr>
      <vt:lpstr>debut_etape_21</vt:lpstr>
      <vt:lpstr>debut_etape_22</vt:lpstr>
      <vt:lpstr>debut_etape_23</vt:lpstr>
      <vt:lpstr>debut_etape_24</vt:lpstr>
      <vt:lpstr>debut_etape_25</vt:lpstr>
      <vt:lpstr>debut_etape_26</vt:lpstr>
      <vt:lpstr>debut_etape_27</vt:lpstr>
      <vt:lpstr>debut_etape_28</vt:lpstr>
      <vt:lpstr>debut_etape_29</vt:lpstr>
      <vt:lpstr>debut_etape_3</vt:lpstr>
      <vt:lpstr>debut_etape_30</vt:lpstr>
      <vt:lpstr>debut_etape_31</vt:lpstr>
      <vt:lpstr>debut_etape_32</vt:lpstr>
      <vt:lpstr>debut_etape_33</vt:lpstr>
      <vt:lpstr>debut_etape_34</vt:lpstr>
      <vt:lpstr>debut_etape_35</vt:lpstr>
      <vt:lpstr>debut_etape_36</vt:lpstr>
      <vt:lpstr>debut_etape_37</vt:lpstr>
      <vt:lpstr>debut_etape_38</vt:lpstr>
      <vt:lpstr>debut_etape_39</vt:lpstr>
      <vt:lpstr>debut_etape_4</vt:lpstr>
      <vt:lpstr>debut_etape_40</vt:lpstr>
      <vt:lpstr>debut_etape_5</vt:lpstr>
      <vt:lpstr>debut_etape_6</vt:lpstr>
      <vt:lpstr>debut_etape_7</vt:lpstr>
      <vt:lpstr>debut_etape_8</vt:lpstr>
      <vt:lpstr>debut_etape_9</vt:lpstr>
      <vt:lpstr>fin_etape_1</vt:lpstr>
      <vt:lpstr>fin_etape_10</vt:lpstr>
      <vt:lpstr>fin_etape_11</vt:lpstr>
      <vt:lpstr>fin_etape_12</vt:lpstr>
      <vt:lpstr>fin_etape_13</vt:lpstr>
      <vt:lpstr>fin_etape_14</vt:lpstr>
      <vt:lpstr>fin_etape_15</vt:lpstr>
      <vt:lpstr>fin_etape_16</vt:lpstr>
      <vt:lpstr>fin_etape_17</vt:lpstr>
      <vt:lpstr>fin_etape_18</vt:lpstr>
      <vt:lpstr>fin_etape_19</vt:lpstr>
      <vt:lpstr>fin_etape_2</vt:lpstr>
      <vt:lpstr>fin_etape_20</vt:lpstr>
      <vt:lpstr>fin_etape_21</vt:lpstr>
      <vt:lpstr>fin_etape_22</vt:lpstr>
      <vt:lpstr>fin_etape_23</vt:lpstr>
      <vt:lpstr>fin_etape_24</vt:lpstr>
      <vt:lpstr>fin_etape_25</vt:lpstr>
      <vt:lpstr>fin_etape_26</vt:lpstr>
      <vt:lpstr>fin_etape_27</vt:lpstr>
      <vt:lpstr>fin_etape_28</vt:lpstr>
      <vt:lpstr>fin_etape_29</vt:lpstr>
      <vt:lpstr>fin_etape_3</vt:lpstr>
      <vt:lpstr>fin_etape_30</vt:lpstr>
      <vt:lpstr>fin_etape_31</vt:lpstr>
      <vt:lpstr>fin_etape_32</vt:lpstr>
      <vt:lpstr>fin_etape_33</vt:lpstr>
      <vt:lpstr>fin_etape_34</vt:lpstr>
      <vt:lpstr>fin_etape_35</vt:lpstr>
      <vt:lpstr>fin_etape_36</vt:lpstr>
      <vt:lpstr>fin_etape_37</vt:lpstr>
      <vt:lpstr>fin_etape_38</vt:lpstr>
      <vt:lpstr>fin_etape_39</vt:lpstr>
      <vt:lpstr>fin_etape_4</vt:lpstr>
      <vt:lpstr>fin_etape_40</vt:lpstr>
      <vt:lpstr>fin_etape_5</vt:lpstr>
      <vt:lpstr>fin_etape_6</vt:lpstr>
      <vt:lpstr>fin_etape_7</vt:lpstr>
      <vt:lpstr>fin_etape_8</vt:lpstr>
      <vt:lpstr>fin_etape_9</vt:lpstr>
      <vt:lpstr>JOURS_NON_TRAVAILLÉS</vt:lpstr>
      <vt:lpstr>nom_etape_1</vt:lpstr>
      <vt:lpstr>nom_etape_10</vt:lpstr>
      <vt:lpstr>nom_etape_11</vt:lpstr>
      <vt:lpstr>nom_etape_12</vt:lpstr>
      <vt:lpstr>nom_etape_13</vt:lpstr>
      <vt:lpstr>nom_etape_14</vt:lpstr>
      <vt:lpstr>nom_etape_15</vt:lpstr>
      <vt:lpstr>nom_etape_16</vt:lpstr>
      <vt:lpstr>nom_etape_165</vt:lpstr>
      <vt:lpstr>nom_etape_17</vt:lpstr>
      <vt:lpstr>nom_etape_18</vt:lpstr>
      <vt:lpstr>nom_etape_19</vt:lpstr>
      <vt:lpstr>nom_etape_2</vt:lpstr>
      <vt:lpstr>nom_etape_20</vt:lpstr>
      <vt:lpstr>nom_etape_21</vt:lpstr>
      <vt:lpstr>nom_etape_22</vt:lpstr>
      <vt:lpstr>nom_etape_23</vt:lpstr>
      <vt:lpstr>nom_etape_24</vt:lpstr>
      <vt:lpstr>nom_etape_25</vt:lpstr>
      <vt:lpstr>nom_etape_26</vt:lpstr>
      <vt:lpstr>nom_etape_27</vt:lpstr>
      <vt:lpstr>nom_etape_28</vt:lpstr>
      <vt:lpstr>nom_etape_29</vt:lpstr>
      <vt:lpstr>nom_etape_3</vt:lpstr>
      <vt:lpstr>nom_etape_30</vt:lpstr>
      <vt:lpstr>nom_etape_31</vt:lpstr>
      <vt:lpstr>nom_etape_32</vt:lpstr>
      <vt:lpstr>nom_etape_33</vt:lpstr>
      <vt:lpstr>nom_etape_34</vt:lpstr>
      <vt:lpstr>nom_etape_35</vt:lpstr>
      <vt:lpstr>nom_etape_36</vt:lpstr>
      <vt:lpstr>nom_etape_37</vt:lpstr>
      <vt:lpstr>nom_etape_38</vt:lpstr>
      <vt:lpstr>nom_etape_39</vt:lpstr>
      <vt:lpstr>nom_etape_4</vt:lpstr>
      <vt:lpstr>nom_etape_40</vt:lpstr>
      <vt:lpstr>nom_etape_5</vt:lpstr>
      <vt:lpstr>nom_etape_6</vt:lpstr>
      <vt:lpstr>nom_etape_7</vt:lpstr>
      <vt:lpstr>nom_etape_8</vt:lpstr>
      <vt:lpstr>nom_etape_9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2017-09-02T05:38:33Z</dcterms:modified>
</cp:coreProperties>
</file>