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060" yWindow="105" windowWidth="21720" windowHeight="12600"/>
  </bookViews>
  <sheets>
    <sheet name="Offre client " sheetId="1" r:id="rId1"/>
    <sheet name="Feuil de calculation" sheetId="2" r:id="rId2"/>
  </sheets>
  <definedNames>
    <definedName name="Modèles">'Feuil de calculation'!$N$4:$N$10</definedName>
  </definedNames>
  <calcPr calcId="125725"/>
</workbook>
</file>

<file path=xl/calcChain.xml><?xml version="1.0" encoding="utf-8"?>
<calcChain xmlns="http://schemas.openxmlformats.org/spreadsheetml/2006/main">
  <c r="F6" i="1"/>
  <c r="F9"/>
  <c r="J13" i="2" l="1"/>
  <c r="L16" i="1"/>
  <c r="C4"/>
  <c r="J22" i="2"/>
  <c r="G21"/>
  <c r="J21" s="1"/>
  <c r="F21"/>
  <c r="E21"/>
  <c r="J20"/>
  <c r="J19"/>
  <c r="J18"/>
  <c r="G18"/>
  <c r="F18"/>
  <c r="E18"/>
</calcChain>
</file>

<file path=xl/sharedStrings.xml><?xml version="1.0" encoding="utf-8"?>
<sst xmlns="http://schemas.openxmlformats.org/spreadsheetml/2006/main" count="64" uniqueCount="46">
  <si>
    <t>Appareils 1</t>
  </si>
  <si>
    <t>Appareils 2</t>
  </si>
  <si>
    <t>Appareils 3</t>
  </si>
  <si>
    <t>G1</t>
  </si>
  <si>
    <t>G2</t>
  </si>
  <si>
    <t>G3</t>
  </si>
  <si>
    <t>Total:</t>
  </si>
  <si>
    <t xml:space="preserve">Devis client </t>
  </si>
  <si>
    <t>Liste des prix meubles</t>
  </si>
  <si>
    <t>Primo (A78)</t>
  </si>
  <si>
    <t>Réf:</t>
  </si>
  <si>
    <t xml:space="preserve">Type 1 </t>
  </si>
  <si>
    <t>Modèle</t>
  </si>
  <si>
    <t xml:space="preserve">Quantité </t>
  </si>
  <si>
    <t>Total</t>
  </si>
  <si>
    <t>Appareils 4</t>
  </si>
  <si>
    <t>Offre N°</t>
  </si>
  <si>
    <t>Date</t>
  </si>
  <si>
    <t>Opus</t>
  </si>
  <si>
    <t>Façade laquée sur support MDF, épaisseur de porte 22mm. Intérieur de porte assorti à la façade.</t>
  </si>
  <si>
    <t>Standard d'execution</t>
  </si>
  <si>
    <t xml:space="preserve">Tiroirs et coulissants sortant entièrement, à fermeture automatique, en douceur et silencieux de haute qualité. Fabrication PEFC. </t>
  </si>
  <si>
    <t>Total Meubles</t>
  </si>
  <si>
    <t>APPAREILS</t>
  </si>
  <si>
    <t>12345ABC</t>
  </si>
  <si>
    <t xml:space="preserve">Groupe </t>
  </si>
  <si>
    <t>Euros</t>
  </si>
  <si>
    <t>Merci de regarder les commentaires F5 et F9</t>
  </si>
  <si>
    <t>Façade 19 mm mélaminée, chants PVC dans la couleur de la façade mat / effet satiné sur tout le pourtour. Intérieur blanc.</t>
  </si>
  <si>
    <t>Façade 19 mm mélaminée des deux côtés, chants polymère sur le pourtour soudée au laser. Interieur de porte assorti à la façade.</t>
  </si>
  <si>
    <t>Façade pstformée recouverte d'une feuille PET laquée anti-UV, avec chants polymèrehorizontaux assortis à la façade. Intérieur de porte blanc.</t>
  </si>
  <si>
    <t>Façade laquée sur support MDF intérieur de porte assorti à la façade.</t>
  </si>
  <si>
    <t>Modèles</t>
  </si>
  <si>
    <t>Spring</t>
  </si>
  <si>
    <t>Lino</t>
  </si>
  <si>
    <t>Rialto</t>
  </si>
  <si>
    <t>Rivoli</t>
  </si>
  <si>
    <t>Toledo</t>
  </si>
  <si>
    <t>Spot</t>
  </si>
  <si>
    <t>G4</t>
  </si>
  <si>
    <t>Descriptif</t>
  </si>
  <si>
    <t>details produit type</t>
  </si>
  <si>
    <t>Groupe Selection sur offre client</t>
  </si>
  <si>
    <t>Je souhaite un total suivant Groupe choisi en page Offre client</t>
  </si>
  <si>
    <t>#page de travail et type listes</t>
  </si>
  <si>
    <t>Zone à adapter….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</si>
</sst>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20"/>
      <color theme="9"/>
      <name val="Calibri"/>
      <family val="2"/>
      <scheme val="minor"/>
    </font>
    <font>
      <b/>
      <i/>
      <sz val="10"/>
      <name val="Century Gothic"/>
      <family val="2"/>
    </font>
    <font>
      <sz val="9"/>
      <name val="Century Gothic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9"/>
      <name val="Calibri"/>
      <family val="2"/>
      <scheme val="minor"/>
    </font>
    <font>
      <sz val="18"/>
      <color theme="9"/>
      <name val="Calibri"/>
      <family val="2"/>
      <scheme val="minor"/>
    </font>
    <font>
      <sz val="20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Border="1"/>
    <xf numFmtId="0" fontId="3" fillId="0" borderId="0" xfId="0" applyFont="1"/>
    <xf numFmtId="4" fontId="0" fillId="0" borderId="0" xfId="0" applyNumberFormat="1"/>
    <xf numFmtId="0" fontId="4" fillId="0" borderId="0" xfId="0" applyFont="1"/>
    <xf numFmtId="4" fontId="0" fillId="0" borderId="0" xfId="0" applyNumberFormat="1" applyAlignment="1">
      <alignment horizontal="right"/>
    </xf>
    <xf numFmtId="4" fontId="5" fillId="2" borderId="3" xfId="0" applyNumberFormat="1" applyFon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4" xfId="0" applyBorder="1"/>
    <xf numFmtId="4" fontId="0" fillId="0" borderId="2" xfId="0" applyNumberFormat="1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4" fontId="0" fillId="0" borderId="7" xfId="0" applyNumberFormat="1" applyBorder="1"/>
    <xf numFmtId="0" fontId="0" fillId="2" borderId="8" xfId="0" applyFill="1" applyBorder="1" applyProtection="1">
      <protection locked="0"/>
    </xf>
    <xf numFmtId="2" fontId="0" fillId="0" borderId="7" xfId="0" applyNumberFormat="1" applyBorder="1"/>
    <xf numFmtId="0" fontId="5" fillId="0" borderId="9" xfId="0" applyFont="1" applyBorder="1"/>
    <xf numFmtId="0" fontId="5" fillId="2" borderId="10" xfId="0" applyFont="1" applyFill="1" applyBorder="1" applyProtection="1">
      <protection locked="0"/>
    </xf>
    <xf numFmtId="2" fontId="5" fillId="0" borderId="11" xfId="0" applyNumberFormat="1" applyFont="1" applyBorder="1"/>
    <xf numFmtId="2" fontId="5" fillId="0" borderId="12" xfId="0" applyNumberFormat="1" applyFont="1" applyBorder="1"/>
    <xf numFmtId="0" fontId="6" fillId="0" borderId="0" xfId="0" applyFont="1"/>
    <xf numFmtId="0" fontId="8" fillId="4" borderId="14" xfId="0" applyFont="1" applyFill="1" applyBorder="1" applyAlignment="1">
      <alignment horizontal="left" wrapText="1"/>
    </xf>
    <xf numFmtId="0" fontId="8" fillId="4" borderId="15" xfId="0" applyFont="1" applyFill="1" applyBorder="1" applyAlignment="1">
      <alignment horizontal="left" wrapText="1"/>
    </xf>
    <xf numFmtId="0" fontId="7" fillId="3" borderId="16" xfId="0" applyFont="1" applyFill="1" applyBorder="1" applyAlignment="1">
      <alignment wrapText="1"/>
    </xf>
    <xf numFmtId="0" fontId="0" fillId="0" borderId="17" xfId="0" applyBorder="1"/>
    <xf numFmtId="0" fontId="8" fillId="4" borderId="18" xfId="0" applyFont="1" applyFill="1" applyBorder="1" applyAlignment="1">
      <alignment horizontal="left" wrapText="1"/>
    </xf>
    <xf numFmtId="0" fontId="0" fillId="0" borderId="19" xfId="0" applyBorder="1"/>
    <xf numFmtId="0" fontId="8" fillId="4" borderId="20" xfId="0" applyFont="1" applyFill="1" applyBorder="1" applyAlignment="1">
      <alignment horizontal="left" wrapText="1"/>
    </xf>
    <xf numFmtId="0" fontId="0" fillId="0" borderId="21" xfId="0" applyBorder="1"/>
    <xf numFmtId="0" fontId="7" fillId="3" borderId="24" xfId="0" applyFont="1" applyFill="1" applyBorder="1" applyAlignment="1">
      <alignment wrapText="1"/>
    </xf>
    <xf numFmtId="0" fontId="0" fillId="0" borderId="25" xfId="0" applyBorder="1" applyAlignment="1">
      <alignment horizontal="right"/>
    </xf>
    <xf numFmtId="0" fontId="0" fillId="0" borderId="0" xfId="0" applyFont="1"/>
    <xf numFmtId="0" fontId="11" fillId="0" borderId="0" xfId="0" applyFont="1" applyProtection="1">
      <protection locked="0"/>
    </xf>
    <xf numFmtId="3" fontId="11" fillId="0" borderId="0" xfId="0" applyNumberFormat="1" applyFont="1" applyBorder="1" applyAlignment="1" applyProtection="1">
      <protection locked="0"/>
    </xf>
    <xf numFmtId="0" fontId="11" fillId="0" borderId="0" xfId="0" applyFont="1" applyBorder="1" applyAlignment="1" applyProtection="1"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left"/>
      <protection locked="0"/>
    </xf>
    <xf numFmtId="0" fontId="13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14" fillId="0" borderId="0" xfId="0" applyFont="1" applyAlignment="1" applyProtection="1">
      <alignment horizontal="left"/>
      <protection locked="0"/>
    </xf>
    <xf numFmtId="0" fontId="9" fillId="0" borderId="0" xfId="0" applyFont="1"/>
    <xf numFmtId="0" fontId="15" fillId="0" borderId="0" xfId="0" applyFont="1" applyAlignment="1" applyProtection="1">
      <alignment wrapText="1"/>
      <protection locked="0"/>
    </xf>
    <xf numFmtId="0" fontId="14" fillId="0" borderId="0" xfId="0" applyFont="1" applyAlignment="1" applyProtection="1">
      <alignment horizontal="justify" vertical="top" wrapText="1"/>
      <protection locked="0"/>
    </xf>
    <xf numFmtId="0" fontId="15" fillId="0" borderId="0" xfId="0" applyNumberFormat="1" applyFont="1" applyProtection="1">
      <protection locked="0"/>
    </xf>
    <xf numFmtId="0" fontId="17" fillId="0" borderId="25" xfId="0" applyFont="1" applyBorder="1"/>
    <xf numFmtId="0" fontId="16" fillId="0" borderId="0" xfId="0" applyFont="1"/>
    <xf numFmtId="0" fontId="0" fillId="0" borderId="26" xfId="0" applyBorder="1"/>
    <xf numFmtId="0" fontId="15" fillId="5" borderId="0" xfId="0" applyFont="1" applyFill="1" applyAlignment="1" applyProtection="1">
      <alignment wrapText="1"/>
      <protection locked="0"/>
    </xf>
    <xf numFmtId="0" fontId="18" fillId="5" borderId="1" xfId="0" applyFont="1" applyFill="1" applyBorder="1"/>
    <xf numFmtId="4" fontId="15" fillId="0" borderId="0" xfId="0" applyNumberFormat="1" applyFont="1" applyProtection="1">
      <protection locked="0"/>
    </xf>
    <xf numFmtId="0" fontId="5" fillId="0" borderId="0" xfId="0" applyFont="1" applyBorder="1" applyAlignment="1">
      <alignment horizontal="left"/>
    </xf>
    <xf numFmtId="0" fontId="15" fillId="0" borderId="0" xfId="0" applyFont="1" applyFill="1" applyAlignment="1" applyProtection="1">
      <alignment horizontal="left"/>
      <protection locked="0"/>
    </xf>
    <xf numFmtId="0" fontId="14" fillId="0" borderId="0" xfId="0" applyFont="1" applyFill="1" applyAlignment="1" applyProtection="1">
      <alignment horizontal="left"/>
      <protection locked="0"/>
    </xf>
    <xf numFmtId="0" fontId="15" fillId="0" borderId="0" xfId="0" applyFont="1" applyProtection="1">
      <protection locked="0"/>
    </xf>
    <xf numFmtId="0" fontId="14" fillId="0" borderId="0" xfId="0" applyFont="1" applyAlignment="1" applyProtection="1">
      <alignment horizontal="left" vertical="top" wrapText="1"/>
      <protection locked="0"/>
    </xf>
    <xf numFmtId="0" fontId="14" fillId="0" borderId="0" xfId="0" applyFont="1" applyAlignment="1" applyProtection="1">
      <alignment horizontal="center" vertical="top" wrapText="1"/>
      <protection locked="0"/>
    </xf>
    <xf numFmtId="0" fontId="10" fillId="0" borderId="0" xfId="0" applyFont="1" applyAlignment="1">
      <alignment horizontal="center"/>
    </xf>
    <xf numFmtId="14" fontId="14" fillId="0" borderId="0" xfId="0" applyNumberFormat="1" applyFont="1" applyAlignment="1" applyProtection="1">
      <alignment horizontal="left"/>
      <protection locked="0"/>
    </xf>
    <xf numFmtId="0" fontId="7" fillId="3" borderId="16" xfId="0" applyFont="1" applyFill="1" applyBorder="1" applyAlignment="1">
      <alignment horizontal="center" wrapText="1"/>
    </xf>
    <xf numFmtId="0" fontId="7" fillId="3" borderId="22" xfId="0" applyFont="1" applyFill="1" applyBorder="1" applyAlignment="1">
      <alignment horizontal="center" wrapText="1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4" fontId="0" fillId="0" borderId="0" xfId="0" applyNumberFormat="1" applyAlignment="1">
      <alignment horizontal="right"/>
    </xf>
    <xf numFmtId="0" fontId="5" fillId="0" borderId="6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8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19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  <xf numFmtId="0" fontId="15" fillId="5" borderId="0" xfId="0" applyFont="1" applyFill="1" applyAlignment="1" applyProtection="1">
      <alignment horizontal="center"/>
      <protection locked="0"/>
    </xf>
    <xf numFmtId="0" fontId="14" fillId="5" borderId="0" xfId="0" applyFont="1" applyFill="1" applyAlignment="1" applyProtection="1">
      <alignment horizontal="justify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22"/>
  <sheetViews>
    <sheetView tabSelected="1" workbookViewId="0">
      <selection activeCell="F5" sqref="F5"/>
    </sheetView>
  </sheetViews>
  <sheetFormatPr defaultColWidth="11.42578125" defaultRowHeight="15"/>
  <cols>
    <col min="1" max="1" width="4.140625" customWidth="1"/>
    <col min="2" max="2" width="21.5703125" customWidth="1"/>
    <col min="5" max="5" width="1.140625" customWidth="1"/>
    <col min="14" max="14" width="29.7109375" customWidth="1"/>
  </cols>
  <sheetData>
    <row r="1" spans="2:14" ht="21">
      <c r="B1" s="59" t="s">
        <v>7</v>
      </c>
      <c r="C1" s="59"/>
      <c r="D1" s="59"/>
    </row>
    <row r="2" spans="2:14" ht="26.25">
      <c r="F2" s="22" t="s">
        <v>27</v>
      </c>
      <c r="N2" s="51" t="s">
        <v>45</v>
      </c>
    </row>
    <row r="3" spans="2:14" ht="18.75">
      <c r="B3" s="34" t="s">
        <v>16</v>
      </c>
      <c r="C3" s="34" t="s">
        <v>24</v>
      </c>
      <c r="D3" s="35"/>
      <c r="E3" s="36"/>
      <c r="F3" s="36"/>
      <c r="G3" s="37"/>
      <c r="H3" s="37"/>
      <c r="I3" s="37"/>
      <c r="J3" s="37"/>
      <c r="K3" s="37"/>
      <c r="L3" s="37"/>
      <c r="M3" s="37"/>
      <c r="N3" s="37"/>
    </row>
    <row r="4" spans="2:14" s="43" customFormat="1" ht="15.75">
      <c r="B4" s="41" t="s">
        <v>17</v>
      </c>
      <c r="C4" s="60">
        <f ca="1">TODAY()</f>
        <v>43069</v>
      </c>
      <c r="D4" s="60"/>
      <c r="E4" s="41"/>
      <c r="F4" s="42"/>
      <c r="G4" s="41"/>
      <c r="H4" s="41"/>
      <c r="I4" s="41"/>
      <c r="J4" s="41"/>
      <c r="K4" s="41"/>
      <c r="L4" s="41"/>
      <c r="M4" s="41"/>
      <c r="N4" s="41"/>
    </row>
    <row r="5" spans="2:14" s="43" customFormat="1" ht="15.75">
      <c r="B5" s="56" t="s">
        <v>12</v>
      </c>
      <c r="C5" s="56"/>
      <c r="D5" s="56"/>
      <c r="E5" s="56"/>
      <c r="F5" s="50" t="s">
        <v>33</v>
      </c>
      <c r="G5" s="44"/>
      <c r="H5" s="44"/>
      <c r="I5" s="44"/>
      <c r="J5" s="44"/>
      <c r="K5" s="44"/>
      <c r="L5" s="44"/>
      <c r="M5" s="44"/>
      <c r="N5" s="44"/>
    </row>
    <row r="6" spans="2:14" s="43" customFormat="1" ht="15.75">
      <c r="B6" s="41"/>
      <c r="C6" s="41"/>
      <c r="D6" s="41"/>
      <c r="E6" s="41"/>
      <c r="F6" s="75" t="str">
        <f>INDEX('Feuil de calculation'!$D$4:$D$8,MATCH(F9,'Feuil de calculation'!$B$4:$B$8,0)+3)</f>
        <v>Façade laquée sur support MDF, épaisseur de porte 22mm. Intérieur de porte assorti à la façade.</v>
      </c>
      <c r="G6" s="75"/>
      <c r="H6" s="75"/>
      <c r="I6" s="75"/>
      <c r="J6" s="75"/>
      <c r="K6" s="75"/>
      <c r="L6" s="75"/>
      <c r="M6" s="75"/>
      <c r="N6" s="75"/>
    </row>
    <row r="7" spans="2:14" s="43" customFormat="1" ht="15.75">
      <c r="B7" s="41"/>
      <c r="C7" s="41"/>
      <c r="D7" s="41"/>
      <c r="E7" s="41"/>
      <c r="F7" s="75"/>
      <c r="G7" s="75"/>
      <c r="H7" s="75"/>
      <c r="I7" s="75"/>
      <c r="J7" s="75"/>
      <c r="K7" s="75"/>
      <c r="L7" s="75"/>
      <c r="M7" s="75"/>
      <c r="N7" s="75"/>
    </row>
    <row r="8" spans="2:14" s="43" customFormat="1" ht="15.75">
      <c r="B8" s="41"/>
      <c r="C8" s="41"/>
      <c r="D8" s="41"/>
      <c r="E8" s="41"/>
      <c r="F8" s="42"/>
      <c r="G8" s="41"/>
      <c r="H8" s="41"/>
      <c r="I8" s="41"/>
      <c r="J8" s="41"/>
      <c r="K8" s="41"/>
      <c r="L8" s="41"/>
      <c r="M8" s="41"/>
      <c r="N8" s="41"/>
    </row>
    <row r="9" spans="2:14" s="43" customFormat="1" ht="15.75">
      <c r="B9" s="56" t="s">
        <v>20</v>
      </c>
      <c r="C9" s="56"/>
      <c r="D9" s="56"/>
      <c r="E9" s="56"/>
      <c r="F9" s="74" t="str">
        <f>INDEX('Feuil de calculation'!$O$4:$O$10,MATCH(F5,'Feuil de calculation'!$N$4:$N$10,0)+3)</f>
        <v>G2</v>
      </c>
      <c r="G9" s="74"/>
      <c r="H9" s="57"/>
      <c r="I9" s="57"/>
      <c r="J9" s="58"/>
      <c r="K9" s="58"/>
      <c r="L9" s="45"/>
      <c r="M9" s="45"/>
      <c r="N9" s="45"/>
    </row>
    <row r="10" spans="2:14" s="43" customFormat="1" ht="15.75">
      <c r="B10" s="41"/>
      <c r="C10" s="41"/>
      <c r="D10" s="41"/>
      <c r="E10" s="41"/>
      <c r="F10" s="76" t="s">
        <v>21</v>
      </c>
      <c r="G10" s="76"/>
      <c r="H10" s="76"/>
      <c r="I10" s="76"/>
      <c r="J10" s="76"/>
      <c r="K10" s="76"/>
      <c r="L10" s="76"/>
      <c r="M10" s="76"/>
      <c r="N10" s="76"/>
    </row>
    <row r="11" spans="2:14" s="43" customFormat="1" ht="15.75">
      <c r="B11" s="41"/>
      <c r="C11" s="41"/>
      <c r="D11" s="41"/>
      <c r="E11" s="41"/>
      <c r="F11" s="76"/>
      <c r="G11" s="76"/>
      <c r="H11" s="76"/>
      <c r="I11" s="76"/>
      <c r="J11" s="76"/>
      <c r="K11" s="76"/>
      <c r="L11" s="76"/>
      <c r="M11" s="76"/>
      <c r="N11" s="76"/>
    </row>
    <row r="12" spans="2:14" s="43" customFormat="1" ht="15.75">
      <c r="B12" s="41"/>
      <c r="C12" s="41"/>
      <c r="D12" s="41"/>
      <c r="E12" s="41"/>
      <c r="F12" s="76"/>
      <c r="G12" s="76"/>
      <c r="H12" s="76"/>
      <c r="I12" s="76"/>
      <c r="J12" s="76"/>
      <c r="K12" s="76"/>
      <c r="L12" s="76"/>
      <c r="M12" s="76"/>
      <c r="N12" s="76"/>
    </row>
    <row r="13" spans="2:14" s="43" customFormat="1" ht="15.75">
      <c r="B13" s="41"/>
      <c r="C13" s="41"/>
      <c r="D13" s="41"/>
      <c r="E13" s="41"/>
      <c r="F13" s="42"/>
      <c r="G13" s="41"/>
      <c r="H13" s="41"/>
      <c r="I13" s="41"/>
      <c r="J13" s="41"/>
      <c r="K13" s="41"/>
      <c r="L13" s="41"/>
      <c r="M13" s="41"/>
      <c r="N13" s="41"/>
    </row>
    <row r="14" spans="2:14" s="43" customFormat="1" ht="15.75">
      <c r="B14" s="54"/>
      <c r="C14" s="54"/>
      <c r="D14" s="54"/>
      <c r="E14" s="54"/>
      <c r="F14" s="55"/>
      <c r="G14" s="55"/>
      <c r="H14" s="55"/>
      <c r="I14" s="55"/>
      <c r="J14" s="55"/>
      <c r="K14" s="55"/>
      <c r="L14" s="55"/>
      <c r="M14" s="55"/>
      <c r="N14" s="55"/>
    </row>
    <row r="15" spans="2:14" s="43" customFormat="1" ht="15.75">
      <c r="B15" s="41"/>
      <c r="C15" s="41"/>
      <c r="D15" s="41"/>
      <c r="E15" s="41"/>
      <c r="F15" s="42"/>
      <c r="G15" s="41"/>
      <c r="H15" s="41"/>
      <c r="I15" s="41"/>
      <c r="J15" s="41"/>
      <c r="K15" s="41"/>
      <c r="L15" s="41"/>
      <c r="M15" s="41"/>
      <c r="N15" s="41"/>
    </row>
    <row r="16" spans="2:14" s="43" customFormat="1" ht="15.75">
      <c r="B16" s="46" t="s">
        <v>22</v>
      </c>
      <c r="C16" s="46"/>
      <c r="D16" s="46"/>
      <c r="E16" s="46"/>
      <c r="F16" s="46"/>
      <c r="G16" s="46"/>
      <c r="H16" s="46"/>
      <c r="I16" s="46"/>
      <c r="J16" s="46"/>
      <c r="K16" s="46" t="s">
        <v>26</v>
      </c>
      <c r="L16" s="52" t="str">
        <f>'Feuil de calculation'!J23</f>
        <v>Je souhaite un total suivant Groupe choisi en page Offre client</v>
      </c>
      <c r="M16" s="52"/>
      <c r="N16" s="52"/>
    </row>
    <row r="17" spans="2:14">
      <c r="B17" s="37"/>
      <c r="C17" s="37"/>
      <c r="D17" s="37"/>
      <c r="E17" s="37"/>
      <c r="F17" s="38"/>
      <c r="G17" s="37"/>
      <c r="H17" s="37"/>
      <c r="I17" s="37"/>
      <c r="J17" s="37"/>
      <c r="K17" s="37"/>
      <c r="L17" s="37"/>
      <c r="M17" s="37"/>
      <c r="N17" s="37"/>
    </row>
    <row r="18" spans="2:14">
      <c r="B18" s="39" t="s">
        <v>23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</row>
    <row r="19" spans="2:14">
      <c r="B19" s="53" t="s">
        <v>0</v>
      </c>
      <c r="C19" s="53"/>
      <c r="D19" s="53"/>
      <c r="E19" s="53"/>
      <c r="F19" s="33" t="s">
        <v>41</v>
      </c>
      <c r="G19" s="33"/>
      <c r="H19" s="33"/>
      <c r="I19" s="33"/>
      <c r="J19" s="33"/>
      <c r="K19" s="33"/>
      <c r="L19" s="33"/>
      <c r="M19" s="33"/>
      <c r="N19" s="33"/>
    </row>
    <row r="20" spans="2:14">
      <c r="B20" s="53" t="s">
        <v>1</v>
      </c>
      <c r="C20" s="53"/>
      <c r="D20" s="53"/>
      <c r="E20" s="53"/>
      <c r="F20" s="33" t="s">
        <v>41</v>
      </c>
      <c r="G20" s="33"/>
      <c r="H20" s="33"/>
      <c r="I20" s="33"/>
      <c r="J20" s="33"/>
      <c r="K20" s="33"/>
      <c r="L20" s="33"/>
      <c r="M20" s="33"/>
      <c r="N20" s="33"/>
    </row>
    <row r="21" spans="2:14">
      <c r="B21" s="53" t="s">
        <v>2</v>
      </c>
      <c r="C21" s="53"/>
      <c r="D21" s="53"/>
      <c r="E21" s="53"/>
      <c r="F21" s="33" t="s">
        <v>41</v>
      </c>
      <c r="G21" s="33"/>
      <c r="H21" s="33"/>
      <c r="I21" s="33"/>
      <c r="J21" s="33"/>
      <c r="K21" s="33"/>
      <c r="L21" s="33"/>
      <c r="M21" s="33"/>
      <c r="N21" s="33"/>
    </row>
    <row r="22" spans="2:14">
      <c r="B22" s="53" t="s">
        <v>15</v>
      </c>
      <c r="C22" s="53"/>
      <c r="D22" s="53"/>
      <c r="E22" s="53"/>
      <c r="F22" s="33" t="s">
        <v>41</v>
      </c>
    </row>
  </sheetData>
  <mergeCells count="16">
    <mergeCell ref="B1:D1"/>
    <mergeCell ref="C4:D4"/>
    <mergeCell ref="F10:N12"/>
    <mergeCell ref="B5:E5"/>
    <mergeCell ref="F6:N7"/>
    <mergeCell ref="B9:E9"/>
    <mergeCell ref="F9:G9"/>
    <mergeCell ref="H9:I9"/>
    <mergeCell ref="J9:K9"/>
    <mergeCell ref="L16:N16"/>
    <mergeCell ref="B22:E22"/>
    <mergeCell ref="B20:E20"/>
    <mergeCell ref="B21:E21"/>
    <mergeCell ref="B14:E14"/>
    <mergeCell ref="F14:N14"/>
    <mergeCell ref="B19:E19"/>
  </mergeCells>
  <dataValidations count="1">
    <dataValidation type="list" allowBlank="1" showInputMessage="1" showErrorMessage="1" sqref="F5:N5">
      <formula1>Modèles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4"/>
  <sheetViews>
    <sheetView workbookViewId="0">
      <selection activeCell="N4" sqref="N4:N10"/>
    </sheetView>
  </sheetViews>
  <sheetFormatPr defaultColWidth="11.42578125" defaultRowHeight="15"/>
  <cols>
    <col min="1" max="4" width="10.5703125" customWidth="1"/>
    <col min="8" max="8" width="2.140625" customWidth="1"/>
  </cols>
  <sheetData>
    <row r="1" spans="1:15">
      <c r="A1" t="s">
        <v>44</v>
      </c>
    </row>
    <row r="2" spans="1:15" ht="15.75" thickBot="1">
      <c r="A2" s="1"/>
    </row>
    <row r="3" spans="1:15" ht="23.25" customHeight="1">
      <c r="A3" s="2"/>
      <c r="B3" s="31" t="s">
        <v>25</v>
      </c>
      <c r="D3" s="61" t="s">
        <v>40</v>
      </c>
      <c r="E3" s="62"/>
      <c r="F3" s="62"/>
      <c r="G3" s="63"/>
      <c r="H3" s="63"/>
      <c r="I3" s="63"/>
      <c r="J3" s="63"/>
      <c r="K3" s="63"/>
      <c r="L3" s="64"/>
      <c r="N3" s="25" t="s">
        <v>32</v>
      </c>
      <c r="O3" s="26"/>
    </row>
    <row r="4" spans="1:15" ht="27.75" customHeight="1">
      <c r="B4" s="23" t="s">
        <v>3</v>
      </c>
      <c r="D4" s="68" t="s">
        <v>28</v>
      </c>
      <c r="E4" s="69"/>
      <c r="F4" s="69"/>
      <c r="G4" s="69"/>
      <c r="H4" s="69"/>
      <c r="I4" s="69"/>
      <c r="J4" s="69"/>
      <c r="K4" s="69"/>
      <c r="L4" s="70"/>
      <c r="N4" s="27" t="s">
        <v>33</v>
      </c>
      <c r="O4" s="28" t="s">
        <v>3</v>
      </c>
    </row>
    <row r="5" spans="1:15" ht="25.5" customHeight="1">
      <c r="B5" s="23" t="s">
        <v>4</v>
      </c>
      <c r="D5" s="68" t="s">
        <v>29</v>
      </c>
      <c r="E5" s="69"/>
      <c r="F5" s="69"/>
      <c r="G5" s="69"/>
      <c r="H5" s="69"/>
      <c r="I5" s="69"/>
      <c r="J5" s="69"/>
      <c r="K5" s="69"/>
      <c r="L5" s="70"/>
      <c r="N5" s="27" t="s">
        <v>34</v>
      </c>
      <c r="O5" s="28" t="s">
        <v>4</v>
      </c>
    </row>
    <row r="6" spans="1:15" ht="33" customHeight="1" thickBot="1">
      <c r="B6" s="24" t="s">
        <v>5</v>
      </c>
      <c r="D6" s="68" t="s">
        <v>30</v>
      </c>
      <c r="E6" s="69"/>
      <c r="F6" s="69"/>
      <c r="G6" s="69"/>
      <c r="H6" s="69"/>
      <c r="I6" s="69"/>
      <c r="J6" s="69"/>
      <c r="K6" s="69"/>
      <c r="L6" s="70"/>
      <c r="N6" s="27" t="s">
        <v>35</v>
      </c>
      <c r="O6" s="28" t="s">
        <v>4</v>
      </c>
    </row>
    <row r="7" spans="1:15" ht="18.75" customHeight="1">
      <c r="D7" s="68" t="s">
        <v>31</v>
      </c>
      <c r="E7" s="69"/>
      <c r="F7" s="69"/>
      <c r="G7" s="69"/>
      <c r="H7" s="69"/>
      <c r="I7" s="69"/>
      <c r="J7" s="69"/>
      <c r="K7" s="69"/>
      <c r="L7" s="70"/>
      <c r="N7" s="27" t="s">
        <v>36</v>
      </c>
      <c r="O7" s="28" t="s">
        <v>4</v>
      </c>
    </row>
    <row r="8" spans="1:15" ht="15.75" customHeight="1" thickBot="1">
      <c r="D8" s="71" t="s">
        <v>19</v>
      </c>
      <c r="E8" s="72"/>
      <c r="F8" s="72"/>
      <c r="G8" s="72"/>
      <c r="H8" s="72"/>
      <c r="I8" s="72"/>
      <c r="J8" s="72"/>
      <c r="K8" s="72"/>
      <c r="L8" s="73"/>
      <c r="N8" s="27" t="s">
        <v>18</v>
      </c>
      <c r="O8" s="28" t="s">
        <v>5</v>
      </c>
    </row>
    <row r="9" spans="1:15" ht="15.75">
      <c r="N9" s="27" t="s">
        <v>37</v>
      </c>
      <c r="O9" s="28" t="s">
        <v>5</v>
      </c>
    </row>
    <row r="10" spans="1:15" ht="16.5" thickBo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29" t="s">
        <v>38</v>
      </c>
      <c r="O10" s="30" t="s">
        <v>39</v>
      </c>
    </row>
    <row r="11" spans="1:15" ht="15.75" thickBot="1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15" ht="15.75" thickTop="1"/>
    <row r="13" spans="1:15" ht="15.75">
      <c r="A13" s="4" t="s">
        <v>8</v>
      </c>
      <c r="F13" s="65" t="s">
        <v>42</v>
      </c>
      <c r="G13" s="65"/>
      <c r="H13" s="65"/>
      <c r="I13" s="65"/>
      <c r="J13" s="48" t="e">
        <f>'Offre client '!F9:G9</f>
        <v>#VALUE!</v>
      </c>
    </row>
    <row r="14" spans="1:15">
      <c r="G14" s="5"/>
    </row>
    <row r="15" spans="1:15">
      <c r="A15" s="6" t="s">
        <v>9</v>
      </c>
      <c r="B15" s="6"/>
      <c r="C15" s="6"/>
      <c r="D15" s="7" t="s">
        <v>10</v>
      </c>
      <c r="E15" s="7"/>
      <c r="F15" s="7"/>
      <c r="G15" s="8" t="s">
        <v>11</v>
      </c>
      <c r="H15" s="9"/>
      <c r="I15" s="9"/>
      <c r="J15" s="9"/>
    </row>
    <row r="16" spans="1:15">
      <c r="G16" s="5"/>
    </row>
    <row r="17" spans="1:10">
      <c r="A17" s="10" t="s">
        <v>12</v>
      </c>
      <c r="B17" s="10"/>
      <c r="C17" s="10"/>
      <c r="D17" s="10"/>
      <c r="E17" s="11" t="s">
        <v>3</v>
      </c>
      <c r="F17" s="11" t="s">
        <v>4</v>
      </c>
      <c r="G17" s="11" t="s">
        <v>5</v>
      </c>
      <c r="H17" s="10"/>
      <c r="I17" s="12" t="s">
        <v>13</v>
      </c>
      <c r="J17" s="13" t="s">
        <v>14</v>
      </c>
    </row>
    <row r="18" spans="1:10">
      <c r="A18" s="66" t="s">
        <v>0</v>
      </c>
      <c r="B18" s="66"/>
      <c r="C18" s="66"/>
      <c r="D18" s="67"/>
      <c r="E18" s="15">
        <f>(((219+245+258+270+298)/5)+(298-219)/5)</f>
        <v>273.8</v>
      </c>
      <c r="F18" s="15">
        <f>(((2228+258+272+283+310)/5)+(310-228)/5)</f>
        <v>686.6</v>
      </c>
      <c r="G18" s="15">
        <f>(((244+279+291+304+336)/5)+(336-244)/5)</f>
        <v>309.2</v>
      </c>
      <c r="H18" s="14"/>
      <c r="I18" s="16">
        <v>1</v>
      </c>
      <c r="J18" s="17">
        <f>I18*G18</f>
        <v>309.2</v>
      </c>
    </row>
    <row r="19" spans="1:10">
      <c r="A19" s="66" t="s">
        <v>1</v>
      </c>
      <c r="B19" s="66"/>
      <c r="C19" s="66"/>
      <c r="D19" s="67"/>
      <c r="E19" s="15">
        <v>439</v>
      </c>
      <c r="F19" s="15">
        <v>463</v>
      </c>
      <c r="G19" s="15">
        <v>504</v>
      </c>
      <c r="H19" s="18"/>
      <c r="I19" s="19">
        <v>3</v>
      </c>
      <c r="J19" s="20">
        <f t="shared" ref="J19:J21" si="0">I19*G19</f>
        <v>1512</v>
      </c>
    </row>
    <row r="20" spans="1:10">
      <c r="A20" s="66" t="s">
        <v>2</v>
      </c>
      <c r="B20" s="66"/>
      <c r="C20" s="66"/>
      <c r="D20" s="67"/>
      <c r="E20" s="15">
        <v>520</v>
      </c>
      <c r="F20" s="15">
        <v>546</v>
      </c>
      <c r="G20" s="15">
        <v>596</v>
      </c>
      <c r="H20" s="18"/>
      <c r="I20" s="19">
        <v>5</v>
      </c>
      <c r="J20" s="21">
        <f t="shared" si="0"/>
        <v>2980</v>
      </c>
    </row>
    <row r="21" spans="1:10">
      <c r="A21" s="66" t="s">
        <v>15</v>
      </c>
      <c r="B21" s="66"/>
      <c r="C21" s="66"/>
      <c r="D21" s="67"/>
      <c r="E21" s="15">
        <f>283+325</f>
        <v>608</v>
      </c>
      <c r="F21" s="15">
        <f>298+325</f>
        <v>623</v>
      </c>
      <c r="G21" s="15">
        <f>324+325</f>
        <v>649</v>
      </c>
      <c r="H21" s="18"/>
      <c r="I21" s="19">
        <v>1</v>
      </c>
      <c r="J21" s="21">
        <f t="shared" si="0"/>
        <v>649</v>
      </c>
    </row>
    <row r="22" spans="1:10">
      <c r="A22" s="66"/>
      <c r="B22" s="66"/>
      <c r="C22" s="66"/>
      <c r="D22" s="67"/>
      <c r="E22" s="15">
        <v>559</v>
      </c>
      <c r="F22" s="15">
        <v>588</v>
      </c>
      <c r="G22" s="15">
        <v>603</v>
      </c>
      <c r="H22" s="18"/>
      <c r="I22" s="19">
        <v>2</v>
      </c>
      <c r="J22" s="21">
        <f>I22*G22</f>
        <v>1206</v>
      </c>
    </row>
    <row r="23" spans="1:10" ht="24" thickBot="1">
      <c r="I23" s="32" t="s">
        <v>6</v>
      </c>
      <c r="J23" s="47" t="s">
        <v>43</v>
      </c>
    </row>
    <row r="24" spans="1:10" ht="15.75" thickTop="1"/>
  </sheetData>
  <mergeCells count="13">
    <mergeCell ref="A20:D20"/>
    <mergeCell ref="A21:D21"/>
    <mergeCell ref="A22:D22"/>
    <mergeCell ref="D4:L4"/>
    <mergeCell ref="D5:L5"/>
    <mergeCell ref="D6:L6"/>
    <mergeCell ref="D7:L7"/>
    <mergeCell ref="D8:L8"/>
    <mergeCell ref="D3:F3"/>
    <mergeCell ref="G3:L3"/>
    <mergeCell ref="F13:I13"/>
    <mergeCell ref="A18:D18"/>
    <mergeCell ref="A19:D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Offre client </vt:lpstr>
      <vt:lpstr>Feuil de calculation</vt:lpstr>
      <vt:lpstr>Modèles</vt:lpstr>
    </vt:vector>
  </TitlesOfParts>
  <Company>Dipl. Ing. Fust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Guignard Sacha</dc:creator>
  <cp:lastModifiedBy>Carim</cp:lastModifiedBy>
  <dcterms:created xsi:type="dcterms:W3CDTF">2017-11-30T08:47:56Z</dcterms:created>
  <dcterms:modified xsi:type="dcterms:W3CDTF">2017-11-30T14:34:31Z</dcterms:modified>
</cp:coreProperties>
</file>