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n">Feuil1!$B$2</definedName>
    <definedName name="Date_début">Feuil1!$B$3</definedName>
    <definedName name="JoursFerie">#REF!</definedName>
    <definedName name="JoursFériés">[1]Config!$L$3:$L$14</definedName>
    <definedName name="prochain">IF(suivant+MIN(1,COUNTIF(OFFSET(Feuil1!A$6,4+suivant,1-WEEKDAY(Feuil1!A$6,2),1,7),"&lt;&gt;"))=6,1,suivant+MIN(1,COUNTIF(OFFSET(Feuil1!A$6,4+suivant,1-WEEKDAY(Feuil1!A$6,2),1,7),"&lt;&gt;")))</definedName>
    <definedName name="suivant">IF(WEEKDAY(Feuil1!A$6,2)=1,IF(Feuil1!XFD$7=5,1,Feuil1!XFD$7+1),Feuil1!XFD$7)</definedName>
  </definedNames>
  <calcPr calcId="125725"/>
</workbook>
</file>

<file path=xl/calcChain.xml><?xml version="1.0" encoding="utf-8"?>
<calcChain xmlns="http://schemas.openxmlformats.org/spreadsheetml/2006/main">
  <c r="C22" i="1"/>
  <c r="C7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Q6" l="1"/>
  <c r="R6" s="1"/>
  <c r="Q9"/>
  <c r="Q8" s="1"/>
  <c r="Q10"/>
  <c r="A7"/>
  <c r="B5"/>
  <c r="B4"/>
  <c r="B3"/>
  <c r="B6" s="1"/>
  <c r="R9" l="1"/>
  <c r="R8" s="1"/>
  <c r="R10"/>
  <c r="S6"/>
  <c r="B9"/>
  <c r="B7"/>
  <c r="B10"/>
  <c r="B8"/>
  <c r="C6"/>
  <c r="T6" l="1"/>
  <c r="S9"/>
  <c r="S8" s="1"/>
  <c r="S10"/>
  <c r="C10"/>
  <c r="D6"/>
  <c r="C9"/>
  <c r="C8" s="1"/>
  <c r="T9" l="1"/>
  <c r="T8" s="1"/>
  <c r="T10"/>
  <c r="U6"/>
  <c r="D9"/>
  <c r="D8" s="1"/>
  <c r="D10"/>
  <c r="E6"/>
  <c r="V6" l="1"/>
  <c r="U9"/>
  <c r="U8" s="1"/>
  <c r="U10"/>
  <c r="E10"/>
  <c r="F6"/>
  <c r="E9"/>
  <c r="E8" s="1"/>
  <c r="V9" l="1"/>
  <c r="V8" s="1"/>
  <c r="V10"/>
  <c r="W6"/>
  <c r="F9"/>
  <c r="F8" s="1"/>
  <c r="F10"/>
  <c r="G6"/>
  <c r="X6" l="1"/>
  <c r="W9"/>
  <c r="W8" s="1"/>
  <c r="W10"/>
  <c r="G10"/>
  <c r="H6"/>
  <c r="G9"/>
  <c r="G8" s="1"/>
  <c r="X9" l="1"/>
  <c r="X8" s="1"/>
  <c r="X10"/>
  <c r="Y6"/>
  <c r="H9"/>
  <c r="H8" s="1"/>
  <c r="H10"/>
  <c r="I6"/>
  <c r="Z6" l="1"/>
  <c r="Y9"/>
  <c r="Y8" s="1"/>
  <c r="Y10"/>
  <c r="I10"/>
  <c r="J6"/>
  <c r="I9"/>
  <c r="I8" s="1"/>
  <c r="Z9" l="1"/>
  <c r="Z8" s="1"/>
  <c r="Z10"/>
  <c r="AA6"/>
  <c r="J9"/>
  <c r="J8" s="1"/>
  <c r="J10"/>
  <c r="K6"/>
  <c r="AB6" l="1"/>
  <c r="AA9"/>
  <c r="AA8" s="1"/>
  <c r="AA10"/>
  <c r="K10"/>
  <c r="L6"/>
  <c r="K9"/>
  <c r="K8" s="1"/>
  <c r="AB9" l="1"/>
  <c r="AB8" s="1"/>
  <c r="AB10"/>
  <c r="AC6"/>
  <c r="L9"/>
  <c r="L8" s="1"/>
  <c r="L10"/>
  <c r="M6"/>
  <c r="AD6" l="1"/>
  <c r="AC9"/>
  <c r="AC8" s="1"/>
  <c r="AC10"/>
  <c r="M10"/>
  <c r="N6"/>
  <c r="M9"/>
  <c r="M8" s="1"/>
  <c r="AD9" l="1"/>
  <c r="AD8" s="1"/>
  <c r="AD10"/>
  <c r="AE6"/>
  <c r="N9"/>
  <c r="N8" s="1"/>
  <c r="N10"/>
  <c r="O6"/>
  <c r="AF6" l="1"/>
  <c r="AE9"/>
  <c r="AE8" s="1"/>
  <c r="AE10"/>
  <c r="O10"/>
  <c r="P6"/>
  <c r="O9"/>
  <c r="O8" s="1"/>
  <c r="AF9" l="1"/>
  <c r="AF8" s="1"/>
  <c r="AF10"/>
  <c r="AG6"/>
  <c r="P9"/>
  <c r="P8" s="1"/>
  <c r="P10"/>
  <c r="AH6" l="1"/>
  <c r="AG9"/>
  <c r="AG8" s="1"/>
  <c r="AG10"/>
  <c r="AH9" l="1"/>
  <c r="AH8" s="1"/>
  <c r="AH10"/>
</calcChain>
</file>

<file path=xl/sharedStrings.xml><?xml version="1.0" encoding="utf-8"?>
<sst xmlns="http://schemas.openxmlformats.org/spreadsheetml/2006/main" count="27" uniqueCount="19">
  <si>
    <t>Gestion des astreintes</t>
  </si>
  <si>
    <t>Année :</t>
  </si>
  <si>
    <t>Date début :</t>
  </si>
  <si>
    <t>Date fin :</t>
  </si>
  <si>
    <t>Date du jour :</t>
  </si>
  <si>
    <t>Prénom</t>
  </si>
  <si>
    <t>collaborateur1</t>
  </si>
  <si>
    <t>collaborateur2</t>
  </si>
  <si>
    <t>collaborateur3</t>
  </si>
  <si>
    <t>collaborateur4</t>
  </si>
  <si>
    <t>collaborateur5</t>
  </si>
  <si>
    <t>collaborateur6</t>
  </si>
  <si>
    <t>collaborateur7</t>
  </si>
  <si>
    <t>collaborateur8</t>
  </si>
  <si>
    <t>collaborateur9</t>
  </si>
  <si>
    <t>a</t>
  </si>
  <si>
    <t>c</t>
  </si>
  <si>
    <t>b</t>
  </si>
  <si>
    <t>d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</si>
</sst>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\1"/>
    <numFmt numFmtId="166" formatCode="_-* #,##0\ _€_-;\-* #,##0\ _€_-;_-* &quot;-&quot;??\ _€_-;_-@_-"/>
    <numFmt numFmtId="167" formatCode="d/m/yy;@"/>
    <numFmt numFmtId="168" formatCode="[$-40C]mmm\-yy;@"/>
    <numFmt numFmtId="169" formatCode="dd"/>
    <numFmt numFmtId="170" formatCode="[=0]&quot;&quot;;General"/>
  </numFmts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onsolas"/>
      <family val="3"/>
    </font>
    <font>
      <b/>
      <sz val="11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7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166" fontId="6" fillId="0" borderId="0" xfId="1" applyNumberFormat="1" applyFont="1"/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textRotation="90"/>
    </xf>
    <xf numFmtId="1" fontId="0" fillId="0" borderId="0" xfId="0" applyNumberFormat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 textRotation="255"/>
    </xf>
    <xf numFmtId="169" fontId="0" fillId="2" borderId="0" xfId="0" applyNumberFormat="1" applyFill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169" fontId="0" fillId="3" borderId="0" xfId="0" applyNumberFormat="1" applyFill="1" applyAlignment="1">
      <alignment horizontal="center"/>
    </xf>
    <xf numFmtId="0" fontId="8" fillId="0" borderId="7" xfId="0" applyFont="1" applyFill="1" applyBorder="1" applyAlignment="1"/>
    <xf numFmtId="170" fontId="0" fillId="4" borderId="8" xfId="0" applyNumberFormat="1" applyFill="1" applyBorder="1"/>
    <xf numFmtId="170" fontId="0" fillId="4" borderId="8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3" xfId="0" applyNumberFormat="1" applyFont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0" fontId="3" fillId="5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10">
    <dxf>
      <fill>
        <patternFill>
          <bgColor theme="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2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rgb="FFFFFF00"/>
        </patternFill>
      </fill>
      <border>
        <left style="thin">
          <color auto="1"/>
        </left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466725</xdr:colOff>
      <xdr:row>0</xdr:row>
      <xdr:rowOff>161925</xdr:rowOff>
    </xdr:from>
    <xdr:ext cx="2517805" cy="264560"/>
    <xdr:sp macro="" textlink="">
      <xdr:nvSpPr>
        <xdr:cNvPr id="4" name="ZoneTexte 3"/>
        <xdr:cNvSpPr txBox="1"/>
      </xdr:nvSpPr>
      <xdr:spPr>
        <a:xfrm>
          <a:off x="9229725" y="161925"/>
          <a:ext cx="25178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0" i="0">
              <a:solidFill>
                <a:schemeClr val="tx1"/>
              </a:solidFill>
              <a:latin typeface="+mn-lt"/>
              <a:ea typeface="+mn-ea"/>
              <a:cs typeface="+mn-cs"/>
            </a:rPr>
            <a:t>=SOMMEPROD(--(C11C19={"a"."b"."c"}))</a:t>
          </a:r>
          <a:endParaRPr lang="fr-FR" sz="1100"/>
        </a:p>
      </xdr:txBody>
    </xdr:sp>
    <xdr:clientData/>
  </xdr:oneCellAnchor>
  <xdr:twoCellAnchor>
    <xdr:from>
      <xdr:col>2</xdr:col>
      <xdr:colOff>314325</xdr:colOff>
      <xdr:row>5</xdr:row>
      <xdr:rowOff>438150</xdr:rowOff>
    </xdr:from>
    <xdr:to>
      <xdr:col>3</xdr:col>
      <xdr:colOff>314325</xdr:colOff>
      <xdr:row>6</xdr:row>
      <xdr:rowOff>38100</xdr:rowOff>
    </xdr:to>
    <xdr:cxnSp macro="">
      <xdr:nvCxnSpPr>
        <xdr:cNvPr id="5" name="Connecteur droit avec flèche 4"/>
        <xdr:cNvCxnSpPr/>
      </xdr:nvCxnSpPr>
      <xdr:spPr>
        <a:xfrm flipH="1">
          <a:off x="1838325" y="2076450"/>
          <a:ext cx="381000" cy="12382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304800</xdr:colOff>
      <xdr:row>5</xdr:row>
      <xdr:rowOff>457200</xdr:rowOff>
    </xdr:from>
    <xdr:to>
      <xdr:col>17</xdr:col>
      <xdr:colOff>304800</xdr:colOff>
      <xdr:row>6</xdr:row>
      <xdr:rowOff>57150</xdr:rowOff>
    </xdr:to>
    <xdr:cxnSp macro="">
      <xdr:nvCxnSpPr>
        <xdr:cNvPr id="6" name="Connecteur droit avec flèche 5"/>
        <xdr:cNvCxnSpPr/>
      </xdr:nvCxnSpPr>
      <xdr:spPr>
        <a:xfrm flipH="1">
          <a:off x="7162800" y="2095500"/>
          <a:ext cx="381000" cy="12382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esktop/Nouveau%20Plann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annuelle individuelle"/>
      <sheetName val="Synthèse annuelle collective"/>
      <sheetName val="Planning Hebdo"/>
      <sheetName val="Config"/>
      <sheetName val="Effectif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onctionnaires"/>
      <sheetName val="Position"/>
      <sheetName val="Astreintes"/>
      <sheetName val="Jours Fériés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RO1</v>
          </cell>
        </row>
        <row r="3">
          <cell r="L3">
            <v>42736</v>
          </cell>
        </row>
        <row r="4">
          <cell r="L4">
            <v>42856</v>
          </cell>
        </row>
        <row r="5">
          <cell r="L5">
            <v>42863</v>
          </cell>
        </row>
        <row r="6">
          <cell r="L6">
            <v>42930</v>
          </cell>
        </row>
        <row r="7">
          <cell r="L7">
            <v>43050</v>
          </cell>
        </row>
        <row r="8">
          <cell r="L8">
            <v>42841</v>
          </cell>
        </row>
        <row r="9">
          <cell r="L9">
            <v>42842</v>
          </cell>
        </row>
        <row r="10">
          <cell r="L10">
            <v>42880</v>
          </cell>
        </row>
        <row r="11">
          <cell r="L11">
            <v>42891</v>
          </cell>
        </row>
        <row r="12">
          <cell r="L12">
            <v>42962</v>
          </cell>
        </row>
        <row r="13">
          <cell r="L13">
            <v>43040</v>
          </cell>
        </row>
        <row r="14">
          <cell r="L14">
            <v>43094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22"/>
  <sheetViews>
    <sheetView tabSelected="1" workbookViewId="0">
      <selection activeCell="C22" sqref="C22"/>
    </sheetView>
  </sheetViews>
  <sheetFormatPr defaultColWidth="11.42578125" defaultRowHeight="15"/>
  <cols>
    <col min="1" max="1" width="17.140625" bestFit="1" customWidth="1"/>
    <col min="2" max="34" width="5.7109375" customWidth="1"/>
  </cols>
  <sheetData>
    <row r="1" spans="1:34" ht="28.5">
      <c r="A1" s="18" t="s">
        <v>0</v>
      </c>
      <c r="B1" s="18"/>
      <c r="C1" s="18"/>
      <c r="D1" s="18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34" ht="28.5">
      <c r="A2" s="4" t="s">
        <v>1</v>
      </c>
      <c r="B2" s="19">
        <v>2017</v>
      </c>
      <c r="C2" s="20"/>
      <c r="D2" s="2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34" ht="28.5">
      <c r="A3" s="4" t="s">
        <v>2</v>
      </c>
      <c r="B3" s="22">
        <f>DATE(An,1,1)</f>
        <v>42736</v>
      </c>
      <c r="C3" s="22"/>
      <c r="D3" s="2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34" ht="28.5">
      <c r="A4" s="4" t="s">
        <v>3</v>
      </c>
      <c r="B4" s="23">
        <f>DATE(An+1,1,1)-1</f>
        <v>43100</v>
      </c>
      <c r="C4" s="24"/>
      <c r="D4" s="25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34">
      <c r="A5" s="4" t="s">
        <v>4</v>
      </c>
      <c r="B5" s="23">
        <f ca="1">TODAY()</f>
        <v>43019</v>
      </c>
      <c r="C5" s="24"/>
      <c r="D5" s="25"/>
      <c r="E5" s="5"/>
      <c r="F5" s="5"/>
    </row>
    <row r="6" spans="1:34" ht="42">
      <c r="A6" s="6"/>
      <c r="B6" s="7">
        <f>Date_début</f>
        <v>42736</v>
      </c>
      <c r="C6" s="7">
        <f>B6+1</f>
        <v>42737</v>
      </c>
      <c r="D6" s="7">
        <f t="shared" ref="D6:P6" si="0">C6+1</f>
        <v>42738</v>
      </c>
      <c r="E6" s="7">
        <f t="shared" si="0"/>
        <v>42739</v>
      </c>
      <c r="F6" s="7">
        <f t="shared" si="0"/>
        <v>42740</v>
      </c>
      <c r="G6" s="7">
        <f t="shared" si="0"/>
        <v>42741</v>
      </c>
      <c r="H6" s="7">
        <f t="shared" si="0"/>
        <v>42742</v>
      </c>
      <c r="I6" s="7">
        <f t="shared" si="0"/>
        <v>42743</v>
      </c>
      <c r="J6" s="7">
        <f t="shared" si="0"/>
        <v>42744</v>
      </c>
      <c r="K6" s="7">
        <f t="shared" si="0"/>
        <v>42745</v>
      </c>
      <c r="L6" s="7">
        <f t="shared" si="0"/>
        <v>42746</v>
      </c>
      <c r="M6" s="7">
        <f t="shared" si="0"/>
        <v>42747</v>
      </c>
      <c r="N6" s="7">
        <f t="shared" si="0"/>
        <v>42748</v>
      </c>
      <c r="O6" s="7">
        <f t="shared" si="0"/>
        <v>42749</v>
      </c>
      <c r="P6" s="7">
        <f t="shared" si="0"/>
        <v>42750</v>
      </c>
      <c r="Q6" s="7">
        <f t="shared" ref="Q6" si="1">P6+1</f>
        <v>42751</v>
      </c>
      <c r="R6" s="7">
        <f t="shared" ref="R6" si="2">Q6+1</f>
        <v>42752</v>
      </c>
      <c r="S6" s="7">
        <f t="shared" ref="S6" si="3">R6+1</f>
        <v>42753</v>
      </c>
      <c r="T6" s="7">
        <f t="shared" ref="T6" si="4">S6+1</f>
        <v>42754</v>
      </c>
      <c r="U6" s="7">
        <f t="shared" ref="U6" si="5">T6+1</f>
        <v>42755</v>
      </c>
      <c r="V6" s="7">
        <f t="shared" ref="V6" si="6">U6+1</f>
        <v>42756</v>
      </c>
      <c r="W6" s="7">
        <f t="shared" ref="W6" si="7">V6+1</f>
        <v>42757</v>
      </c>
      <c r="X6" s="7">
        <f t="shared" ref="X6" si="8">W6+1</f>
        <v>42758</v>
      </c>
      <c r="Y6" s="7">
        <f t="shared" ref="Y6" si="9">X6+1</f>
        <v>42759</v>
      </c>
      <c r="Z6" s="7">
        <f t="shared" ref="Z6" si="10">Y6+1</f>
        <v>42760</v>
      </c>
      <c r="AA6" s="7">
        <f t="shared" ref="AA6" si="11">Z6+1</f>
        <v>42761</v>
      </c>
      <c r="AB6" s="7">
        <f t="shared" ref="AB6" si="12">AA6+1</f>
        <v>42762</v>
      </c>
      <c r="AC6" s="7">
        <f t="shared" ref="AC6" si="13">AB6+1</f>
        <v>42763</v>
      </c>
      <c r="AD6" s="7">
        <f t="shared" ref="AD6" si="14">AC6+1</f>
        <v>42764</v>
      </c>
      <c r="AE6" s="7">
        <f t="shared" ref="AE6" si="15">AD6+1</f>
        <v>42765</v>
      </c>
      <c r="AF6" s="7">
        <f t="shared" ref="AF6" si="16">AE6+1</f>
        <v>42766</v>
      </c>
      <c r="AG6" s="7">
        <f t="shared" ref="AG6" si="17">AF6+1</f>
        <v>42767</v>
      </c>
      <c r="AH6" s="7">
        <f t="shared" ref="AH6" si="18">AG6+1</f>
        <v>42768</v>
      </c>
    </row>
    <row r="7" spans="1:34">
      <c r="A7" s="8">
        <f>IF(An=2017,5,CHOOSE(An-2017,2,5,7,9,12,14,16,2))</f>
        <v>5</v>
      </c>
      <c r="B7" s="9">
        <f>suivant</f>
        <v>5</v>
      </c>
      <c r="C7" s="9">
        <f ca="1">prochain</f>
        <v>2</v>
      </c>
      <c r="D7" s="9">
        <f ca="1">prochain</f>
        <v>2</v>
      </c>
      <c r="E7" s="9">
        <f ca="1">prochain</f>
        <v>2</v>
      </c>
      <c r="F7" s="9">
        <f ca="1">prochain</f>
        <v>2</v>
      </c>
      <c r="G7" s="9">
        <f ca="1">prochain</f>
        <v>2</v>
      </c>
      <c r="H7" s="9">
        <f ca="1">prochain</f>
        <v>2</v>
      </c>
      <c r="I7" s="9">
        <f ca="1">prochain</f>
        <v>2</v>
      </c>
      <c r="J7" s="9">
        <f ca="1">prochain</f>
        <v>3</v>
      </c>
      <c r="K7" s="9">
        <f ca="1">prochain</f>
        <v>3</v>
      </c>
      <c r="L7" s="9">
        <f ca="1">prochain</f>
        <v>3</v>
      </c>
      <c r="M7" s="9">
        <f ca="1">prochain</f>
        <v>3</v>
      </c>
      <c r="N7" s="9">
        <f ca="1">prochain</f>
        <v>3</v>
      </c>
      <c r="O7" s="9">
        <f ca="1">prochain</f>
        <v>3</v>
      </c>
      <c r="P7" s="9">
        <f ca="1">prochain</f>
        <v>3</v>
      </c>
      <c r="Q7" s="9">
        <f ca="1">prochain</f>
        <v>5</v>
      </c>
      <c r="R7" s="9">
        <f ca="1">prochain</f>
        <v>5</v>
      </c>
      <c r="S7" s="9">
        <f ca="1">prochain</f>
        <v>5</v>
      </c>
      <c r="T7" s="9">
        <f ca="1">prochain</f>
        <v>5</v>
      </c>
      <c r="U7" s="9">
        <f ca="1">prochain</f>
        <v>5</v>
      </c>
      <c r="V7" s="9">
        <f ca="1">prochain</f>
        <v>5</v>
      </c>
      <c r="W7" s="9">
        <f ca="1">prochain</f>
        <v>5</v>
      </c>
      <c r="X7" s="9">
        <f ca="1">prochain</f>
        <v>1</v>
      </c>
      <c r="Y7" s="9">
        <f ca="1">prochain</f>
        <v>1</v>
      </c>
      <c r="Z7" s="9">
        <f ca="1">prochain</f>
        <v>1</v>
      </c>
      <c r="AA7" s="9">
        <f ca="1">prochain</f>
        <v>1</v>
      </c>
      <c r="AB7" s="9">
        <f ca="1">prochain</f>
        <v>1</v>
      </c>
      <c r="AC7" s="9">
        <f ca="1">prochain</f>
        <v>1</v>
      </c>
      <c r="AD7" s="9">
        <f ca="1">prochain</f>
        <v>1</v>
      </c>
      <c r="AE7" s="9">
        <f ca="1">prochain</f>
        <v>2</v>
      </c>
      <c r="AF7" s="9">
        <f ca="1">prochain</f>
        <v>2</v>
      </c>
      <c r="AG7" s="9">
        <f ca="1">prochain</f>
        <v>2</v>
      </c>
      <c r="AH7" s="9">
        <f ca="1">prochain</f>
        <v>2</v>
      </c>
    </row>
    <row r="8" spans="1:34" ht="46.5">
      <c r="A8" s="10"/>
      <c r="B8" s="11" t="str">
        <f>"S"&amp;INT((B6-SUM(MOD(DATE(YEAR(B6-MOD(B6-2,7)+3),1,2),{1E+99;7})*{1;-1})+5)/7)</f>
        <v>S52</v>
      </c>
      <c r="C8" s="11" t="str">
        <f>IFERROR(IF(C9="lu","S"&amp;INT((C6-SUM(MOD(DATE(YEAR(C6-MOD(C6-2,7)+3),1,2),{1E+99;7})*{1;-1})+5)/7),""),"")</f>
        <v>S1</v>
      </c>
      <c r="D8" s="11" t="str">
        <f>IFERROR(IF(D9="lu","S"&amp;INT((D6-SUM(MOD(DATE(YEAR(D6-MOD(D6-2,7)+3),1,2),{1E+99;7})*{1;-1})+5)/7),""),"")</f>
        <v/>
      </c>
      <c r="E8" s="11" t="str">
        <f>IFERROR(IF(E9="lu","S"&amp;INT((E6-SUM(MOD(DATE(YEAR(E6-MOD(E6-2,7)+3),1,2),{1E+99;7})*{1;-1})+5)/7),""),"")</f>
        <v/>
      </c>
      <c r="F8" s="11" t="str">
        <f>IFERROR(IF(F9="lu","S"&amp;INT((F6-SUM(MOD(DATE(YEAR(F6-MOD(F6-2,7)+3),1,2),{1E+99;7})*{1;-1})+5)/7),""),"")</f>
        <v/>
      </c>
      <c r="G8" s="11" t="str">
        <f>IFERROR(IF(G9="lu","S"&amp;INT((G6-SUM(MOD(DATE(YEAR(G6-MOD(G6-2,7)+3),1,2),{1E+99;7})*{1;-1})+5)/7),""),"")</f>
        <v/>
      </c>
      <c r="H8" s="11" t="str">
        <f>IFERROR(IF(H9="lu","S"&amp;INT((H6-SUM(MOD(DATE(YEAR(H6-MOD(H6-2,7)+3),1,2),{1E+99;7})*{1;-1})+5)/7),""),"")</f>
        <v/>
      </c>
      <c r="I8" s="11" t="str">
        <f>IFERROR(IF(I9="lu","S"&amp;INT((I6-SUM(MOD(DATE(YEAR(I6-MOD(I6-2,7)+3),1,2),{1E+99;7})*{1;-1})+5)/7),""),"")</f>
        <v/>
      </c>
      <c r="J8" s="11" t="str">
        <f>IFERROR(IF(J9="lu","S"&amp;INT((J6-SUM(MOD(DATE(YEAR(J6-MOD(J6-2,7)+3),1,2),{1E+99;7})*{1;-1})+5)/7),""),"")</f>
        <v>S2</v>
      </c>
      <c r="K8" s="11" t="str">
        <f>IFERROR(IF(K9="lu","S"&amp;INT((K6-SUM(MOD(DATE(YEAR(K6-MOD(K6-2,7)+3),1,2),{1E+99;7})*{1;-1})+5)/7),""),"")</f>
        <v/>
      </c>
      <c r="L8" s="11" t="str">
        <f>IFERROR(IF(L9="lu","S"&amp;INT((L6-SUM(MOD(DATE(YEAR(L6-MOD(L6-2,7)+3),1,2),{1E+99;7})*{1;-1})+5)/7),""),"")</f>
        <v/>
      </c>
      <c r="M8" s="11" t="str">
        <f>IFERROR(IF(M9="lu","S"&amp;INT((M6-SUM(MOD(DATE(YEAR(M6-MOD(M6-2,7)+3),1,2),{1E+99;7})*{1;-1})+5)/7),""),"")</f>
        <v/>
      </c>
      <c r="N8" s="11" t="str">
        <f>IFERROR(IF(N9="lu","S"&amp;INT((N6-SUM(MOD(DATE(YEAR(N6-MOD(N6-2,7)+3),1,2),{1E+99;7})*{1;-1})+5)/7),""),"")</f>
        <v/>
      </c>
      <c r="O8" s="11" t="str">
        <f>IFERROR(IF(O9="lu","S"&amp;INT((O6-SUM(MOD(DATE(YEAR(O6-MOD(O6-2,7)+3),1,2),{1E+99;7})*{1;-1})+5)/7),""),"")</f>
        <v/>
      </c>
      <c r="P8" s="11" t="str">
        <f>IFERROR(IF(P9="lu","S"&amp;INT((P6-SUM(MOD(DATE(YEAR(P6-MOD(P6-2,7)+3),1,2),{1E+99;7})*{1;-1})+5)/7),""),"")</f>
        <v/>
      </c>
      <c r="Q8" s="11" t="str">
        <f>IFERROR(IF(Q9="lu","S"&amp;INT((Q6-SUM(MOD(DATE(YEAR(Q6-MOD(Q6-2,7)+3),1,2),{1E+99;7})*{1;-1})+5)/7),""),"")</f>
        <v>S3</v>
      </c>
      <c r="R8" s="11" t="str">
        <f>IFERROR(IF(R9="lu","S"&amp;INT((R6-SUM(MOD(DATE(YEAR(R6-MOD(R6-2,7)+3),1,2),{1E+99;7})*{1;-1})+5)/7),""),"")</f>
        <v/>
      </c>
      <c r="S8" s="11" t="str">
        <f>IFERROR(IF(S9="lu","S"&amp;INT((S6-SUM(MOD(DATE(YEAR(S6-MOD(S6-2,7)+3),1,2),{1E+99;7})*{1;-1})+5)/7),""),"")</f>
        <v/>
      </c>
      <c r="T8" s="11" t="str">
        <f>IFERROR(IF(T9="lu","S"&amp;INT((T6-SUM(MOD(DATE(YEAR(T6-MOD(T6-2,7)+3),1,2),{1E+99;7})*{1;-1})+5)/7),""),"")</f>
        <v/>
      </c>
      <c r="U8" s="11" t="str">
        <f>IFERROR(IF(U9="lu","S"&amp;INT((U6-SUM(MOD(DATE(YEAR(U6-MOD(U6-2,7)+3),1,2),{1E+99;7})*{1;-1})+5)/7),""),"")</f>
        <v/>
      </c>
      <c r="V8" s="11" t="str">
        <f>IFERROR(IF(V9="lu","S"&amp;INT((V6-SUM(MOD(DATE(YEAR(V6-MOD(V6-2,7)+3),1,2),{1E+99;7})*{1;-1})+5)/7),""),"")</f>
        <v/>
      </c>
      <c r="W8" s="11" t="str">
        <f>IFERROR(IF(W9="lu","S"&amp;INT((W6-SUM(MOD(DATE(YEAR(W6-MOD(W6-2,7)+3),1,2),{1E+99;7})*{1;-1})+5)/7),""),"")</f>
        <v/>
      </c>
      <c r="X8" s="11" t="str">
        <f>IFERROR(IF(X9="lu","S"&amp;INT((X6-SUM(MOD(DATE(YEAR(X6-MOD(X6-2,7)+3),1,2),{1E+99;7})*{1;-1})+5)/7),""),"")</f>
        <v>S4</v>
      </c>
      <c r="Y8" s="11" t="str">
        <f>IFERROR(IF(Y9="lu","S"&amp;INT((Y6-SUM(MOD(DATE(YEAR(Y6-MOD(Y6-2,7)+3),1,2),{1E+99;7})*{1;-1})+5)/7),""),"")</f>
        <v/>
      </c>
      <c r="Z8" s="11" t="str">
        <f>IFERROR(IF(Z9="lu","S"&amp;INT((Z6-SUM(MOD(DATE(YEAR(Z6-MOD(Z6-2,7)+3),1,2),{1E+99;7})*{1;-1})+5)/7),""),"")</f>
        <v/>
      </c>
      <c r="AA8" s="11" t="str">
        <f>IFERROR(IF(AA9="lu","S"&amp;INT((AA6-SUM(MOD(DATE(YEAR(AA6-MOD(AA6-2,7)+3),1,2),{1E+99;7})*{1;-1})+5)/7),""),"")</f>
        <v/>
      </c>
      <c r="AB8" s="11" t="str">
        <f>IFERROR(IF(AB9="lu","S"&amp;INT((AB6-SUM(MOD(DATE(YEAR(AB6-MOD(AB6-2,7)+3),1,2),{1E+99;7})*{1;-1})+5)/7),""),"")</f>
        <v/>
      </c>
      <c r="AC8" s="11" t="str">
        <f>IFERROR(IF(AC9="lu","S"&amp;INT((AC6-SUM(MOD(DATE(YEAR(AC6-MOD(AC6-2,7)+3),1,2),{1E+99;7})*{1;-1})+5)/7),""),"")</f>
        <v/>
      </c>
      <c r="AD8" s="11" t="str">
        <f>IFERROR(IF(AD9="lu","S"&amp;INT((AD6-SUM(MOD(DATE(YEAR(AD6-MOD(AD6-2,7)+3),1,2),{1E+99;7})*{1;-1})+5)/7),""),"")</f>
        <v/>
      </c>
      <c r="AE8" s="11" t="str">
        <f>IFERROR(IF(AE9="lu","S"&amp;INT((AE6-SUM(MOD(DATE(YEAR(AE6-MOD(AE6-2,7)+3),1,2),{1E+99;7})*{1;-1})+5)/7),""),"")</f>
        <v>S5</v>
      </c>
      <c r="AF8" s="11" t="str">
        <f>IFERROR(IF(AF9="lu","S"&amp;INT((AF6-SUM(MOD(DATE(YEAR(AF6-MOD(AF6-2,7)+3),1,2),{1E+99;7})*{1;-1})+5)/7),""),"")</f>
        <v/>
      </c>
      <c r="AG8" s="11" t="str">
        <f>IFERROR(IF(AG9="lu","S"&amp;INT((AG6-SUM(MOD(DATE(YEAR(AG6-MOD(AG6-2,7)+3),1,2),{1E+99;7})*{1;-1})+5)/7),""),"")</f>
        <v/>
      </c>
      <c r="AH8" s="11" t="str">
        <f>IFERROR(IF(AH9="lu","S"&amp;INT((AH6-SUM(MOD(DATE(YEAR(AH6-MOD(AH6-2,7)+3),1,2),{1E+99;7})*{1;-1})+5)/7),""),"")</f>
        <v/>
      </c>
    </row>
    <row r="9" spans="1:34">
      <c r="A9" s="10"/>
      <c r="B9" s="12" t="str">
        <f t="shared" ref="B9:P9" si="19">IFERROR(CHOOSE(WEEKDAY(B6),"DI","LU","MA","ME","JE","VE","SA"),"")</f>
        <v>DI</v>
      </c>
      <c r="C9" s="12" t="str">
        <f t="shared" si="19"/>
        <v>LU</v>
      </c>
      <c r="D9" s="12" t="str">
        <f>IFERROR(CHOOSE(WEEKDAY(D6),"DI","LU","MA","ME","JE","VE","SA"),"")</f>
        <v>MA</v>
      </c>
      <c r="E9" s="12" t="str">
        <f t="shared" si="19"/>
        <v>ME</v>
      </c>
      <c r="F9" s="12" t="str">
        <f>IFERROR(CHOOSE(WEEKDAY(F6),"DI","LU","MA","ME","JE","VE","SA"),"")</f>
        <v>JE</v>
      </c>
      <c r="G9" s="12" t="str">
        <f t="shared" si="19"/>
        <v>VE</v>
      </c>
      <c r="H9" s="12" t="str">
        <f t="shared" si="19"/>
        <v>SA</v>
      </c>
      <c r="I9" s="12" t="str">
        <f t="shared" si="19"/>
        <v>DI</v>
      </c>
      <c r="J9" s="12" t="str">
        <f t="shared" si="19"/>
        <v>LU</v>
      </c>
      <c r="K9" s="12" t="str">
        <f t="shared" si="19"/>
        <v>MA</v>
      </c>
      <c r="L9" s="12" t="str">
        <f t="shared" si="19"/>
        <v>ME</v>
      </c>
      <c r="M9" s="12" t="str">
        <f t="shared" si="19"/>
        <v>JE</v>
      </c>
      <c r="N9" s="12" t="str">
        <f t="shared" si="19"/>
        <v>VE</v>
      </c>
      <c r="O9" s="12" t="str">
        <f t="shared" si="19"/>
        <v>SA</v>
      </c>
      <c r="P9" s="12" t="str">
        <f t="shared" si="19"/>
        <v>DI</v>
      </c>
      <c r="Q9" s="12" t="str">
        <f t="shared" ref="Q9:AH9" si="20">IFERROR(CHOOSE(WEEKDAY(Q6),"DI","LU","MA","ME","JE","VE","SA"),"")</f>
        <v>LU</v>
      </c>
      <c r="R9" s="12" t="str">
        <f t="shared" si="20"/>
        <v>MA</v>
      </c>
      <c r="S9" s="12" t="str">
        <f t="shared" si="20"/>
        <v>ME</v>
      </c>
      <c r="T9" s="12" t="str">
        <f t="shared" si="20"/>
        <v>JE</v>
      </c>
      <c r="U9" s="12" t="str">
        <f t="shared" si="20"/>
        <v>VE</v>
      </c>
      <c r="V9" s="12" t="str">
        <f t="shared" si="20"/>
        <v>SA</v>
      </c>
      <c r="W9" s="12" t="str">
        <f t="shared" si="20"/>
        <v>DI</v>
      </c>
      <c r="X9" s="12" t="str">
        <f t="shared" si="20"/>
        <v>LU</v>
      </c>
      <c r="Y9" s="12" t="str">
        <f t="shared" si="20"/>
        <v>MA</v>
      </c>
      <c r="Z9" s="12" t="str">
        <f t="shared" si="20"/>
        <v>ME</v>
      </c>
      <c r="AA9" s="12" t="str">
        <f t="shared" si="20"/>
        <v>JE</v>
      </c>
      <c r="AB9" s="12" t="str">
        <f t="shared" si="20"/>
        <v>VE</v>
      </c>
      <c r="AC9" s="12" t="str">
        <f t="shared" si="20"/>
        <v>SA</v>
      </c>
      <c r="AD9" s="12" t="str">
        <f t="shared" si="20"/>
        <v>DI</v>
      </c>
      <c r="AE9" s="12" t="str">
        <f t="shared" si="20"/>
        <v>LU</v>
      </c>
      <c r="AF9" s="12" t="str">
        <f t="shared" si="20"/>
        <v>MA</v>
      </c>
      <c r="AG9" s="12" t="str">
        <f t="shared" si="20"/>
        <v>ME</v>
      </c>
      <c r="AH9" s="12" t="str">
        <f t="shared" si="20"/>
        <v>JE</v>
      </c>
    </row>
    <row r="10" spans="1:34" ht="15.75" thickBot="1">
      <c r="A10" s="13" t="s">
        <v>5</v>
      </c>
      <c r="B10" s="14">
        <f t="shared" ref="B10:P10" si="21">DAY(B6)</f>
        <v>1</v>
      </c>
      <c r="C10" s="14">
        <f t="shared" si="21"/>
        <v>2</v>
      </c>
      <c r="D10" s="14">
        <f t="shared" si="21"/>
        <v>3</v>
      </c>
      <c r="E10" s="14">
        <f t="shared" si="21"/>
        <v>4</v>
      </c>
      <c r="F10" s="14">
        <f t="shared" si="21"/>
        <v>5</v>
      </c>
      <c r="G10" s="14">
        <f t="shared" si="21"/>
        <v>6</v>
      </c>
      <c r="H10" s="14">
        <f t="shared" si="21"/>
        <v>7</v>
      </c>
      <c r="I10" s="14">
        <f t="shared" si="21"/>
        <v>8</v>
      </c>
      <c r="J10" s="14">
        <f t="shared" si="21"/>
        <v>9</v>
      </c>
      <c r="K10" s="14">
        <f t="shared" si="21"/>
        <v>10</v>
      </c>
      <c r="L10" s="14">
        <f t="shared" si="21"/>
        <v>11</v>
      </c>
      <c r="M10" s="14">
        <f t="shared" si="21"/>
        <v>12</v>
      </c>
      <c r="N10" s="14">
        <f t="shared" si="21"/>
        <v>13</v>
      </c>
      <c r="O10" s="14">
        <f t="shared" si="21"/>
        <v>14</v>
      </c>
      <c r="P10" s="14">
        <f t="shared" si="21"/>
        <v>15</v>
      </c>
      <c r="Q10" s="14">
        <f t="shared" ref="Q10:AH10" si="22">DAY(Q6)</f>
        <v>16</v>
      </c>
      <c r="R10" s="14">
        <f t="shared" si="22"/>
        <v>17</v>
      </c>
      <c r="S10" s="14">
        <f t="shared" si="22"/>
        <v>18</v>
      </c>
      <c r="T10" s="14">
        <f t="shared" si="22"/>
        <v>19</v>
      </c>
      <c r="U10" s="14">
        <f t="shared" si="22"/>
        <v>20</v>
      </c>
      <c r="V10" s="14">
        <f t="shared" si="22"/>
        <v>21</v>
      </c>
      <c r="W10" s="14">
        <f t="shared" si="22"/>
        <v>22</v>
      </c>
      <c r="X10" s="14">
        <f t="shared" si="22"/>
        <v>23</v>
      </c>
      <c r="Y10" s="14">
        <f t="shared" si="22"/>
        <v>24</v>
      </c>
      <c r="Z10" s="14">
        <f t="shared" si="22"/>
        <v>25</v>
      </c>
      <c r="AA10" s="14">
        <f t="shared" si="22"/>
        <v>26</v>
      </c>
      <c r="AB10" s="14">
        <f t="shared" si="22"/>
        <v>27</v>
      </c>
      <c r="AC10" s="14">
        <f t="shared" si="22"/>
        <v>28</v>
      </c>
      <c r="AD10" s="14">
        <f t="shared" si="22"/>
        <v>29</v>
      </c>
      <c r="AE10" s="14">
        <f t="shared" si="22"/>
        <v>30</v>
      </c>
      <c r="AF10" s="14">
        <f t="shared" si="22"/>
        <v>31</v>
      </c>
      <c r="AG10" s="14">
        <f t="shared" si="22"/>
        <v>1</v>
      </c>
      <c r="AH10" s="14">
        <f t="shared" si="22"/>
        <v>2</v>
      </c>
    </row>
    <row r="11" spans="1:34" ht="16.5" thickTop="1" thickBot="1">
      <c r="A11" s="15" t="s">
        <v>6</v>
      </c>
      <c r="B11" s="16"/>
      <c r="C11" s="17" t="s">
        <v>15</v>
      </c>
      <c r="D11" s="16" t="s">
        <v>15</v>
      </c>
      <c r="E11" s="16"/>
      <c r="F11" s="16"/>
      <c r="G11" s="16"/>
      <c r="H11" s="16"/>
      <c r="I11" s="16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</row>
    <row r="12" spans="1:34" ht="16.5" thickTop="1" thickBot="1">
      <c r="A12" s="15" t="s">
        <v>7</v>
      </c>
      <c r="B12" s="16"/>
      <c r="C12" s="17"/>
      <c r="D12" s="16"/>
      <c r="E12" s="16"/>
      <c r="F12" s="16"/>
      <c r="G12" s="16"/>
      <c r="H12" s="16"/>
      <c r="I12" s="16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</row>
    <row r="13" spans="1:34" ht="16.5" thickTop="1" thickBot="1">
      <c r="A13" s="15" t="s">
        <v>8</v>
      </c>
      <c r="B13" s="16"/>
      <c r="C13" s="17" t="s">
        <v>17</v>
      </c>
      <c r="D13" s="16"/>
      <c r="E13" s="16"/>
      <c r="F13" s="16"/>
      <c r="G13" s="16"/>
      <c r="H13" s="16"/>
      <c r="I13" s="16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</row>
    <row r="14" spans="1:34" ht="16.5" thickTop="1" thickBot="1">
      <c r="A14" s="15" t="s">
        <v>9</v>
      </c>
      <c r="B14" s="16"/>
      <c r="C14" s="17"/>
      <c r="D14" s="16"/>
      <c r="E14" s="16"/>
      <c r="F14" s="16"/>
      <c r="G14" s="16"/>
      <c r="H14" s="16"/>
      <c r="I14" s="16"/>
      <c r="J14" s="17"/>
      <c r="K14" s="17"/>
      <c r="L14" s="17"/>
      <c r="M14" s="17"/>
      <c r="N14" s="17"/>
      <c r="O14" s="17"/>
      <c r="P14" s="17"/>
      <c r="Q14" s="17" t="s">
        <v>16</v>
      </c>
      <c r="R14" s="17" t="s">
        <v>16</v>
      </c>
      <c r="S14" s="17" t="s">
        <v>16</v>
      </c>
      <c r="T14" s="17" t="s">
        <v>16</v>
      </c>
      <c r="U14" s="17" t="s">
        <v>16</v>
      </c>
      <c r="V14" s="17" t="s">
        <v>16</v>
      </c>
      <c r="W14" s="17" t="s">
        <v>16</v>
      </c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34" ht="16.5" thickTop="1" thickBot="1">
      <c r="A15" s="15" t="s">
        <v>10</v>
      </c>
      <c r="B15" s="16"/>
      <c r="C15" s="17"/>
      <c r="D15" s="16"/>
      <c r="E15" s="16"/>
      <c r="F15" s="16"/>
      <c r="G15" s="16"/>
      <c r="H15" s="16"/>
      <c r="I15" s="16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</row>
    <row r="16" spans="1:34" ht="16.5" thickTop="1" thickBot="1">
      <c r="A16" s="15" t="s">
        <v>11</v>
      </c>
      <c r="B16" s="16"/>
      <c r="C16" s="17" t="s">
        <v>16</v>
      </c>
      <c r="D16" s="16"/>
      <c r="E16" s="16"/>
      <c r="F16" s="16"/>
      <c r="G16" s="16"/>
      <c r="H16" s="16"/>
      <c r="I16" s="16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spans="1:34" ht="16.5" thickTop="1" thickBot="1">
      <c r="A17" s="15" t="s">
        <v>12</v>
      </c>
      <c r="B17" s="16"/>
      <c r="C17" s="17"/>
      <c r="D17" s="16"/>
      <c r="E17" s="16"/>
      <c r="F17" s="16"/>
      <c r="G17" s="16"/>
      <c r="H17" s="16"/>
      <c r="I17" s="16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</row>
    <row r="18" spans="1:34" ht="16.5" thickTop="1" thickBot="1">
      <c r="A18" s="15" t="s">
        <v>13</v>
      </c>
      <c r="B18" s="16"/>
      <c r="C18" s="17" t="s">
        <v>18</v>
      </c>
      <c r="D18" s="16"/>
      <c r="E18" s="16"/>
      <c r="F18" s="16"/>
      <c r="G18" s="16"/>
      <c r="H18" s="16"/>
      <c r="I18" s="16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</row>
    <row r="19" spans="1:34" ht="15.75" thickTop="1">
      <c r="A19" s="15" t="s">
        <v>14</v>
      </c>
      <c r="B19" s="16"/>
      <c r="C19" s="17"/>
      <c r="D19" s="16"/>
      <c r="E19" s="16"/>
      <c r="F19" s="16"/>
      <c r="G19" s="16"/>
      <c r="H19" s="16"/>
      <c r="I19" s="16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>
      <c r="C20" s="1"/>
    </row>
    <row r="21" spans="1:34">
      <c r="C21" s="1"/>
    </row>
    <row r="22" spans="1:34">
      <c r="C22" s="26">
        <f>SUMPRODUCT(--(C11:C19={"a","b","c"}))</f>
        <v>3</v>
      </c>
    </row>
  </sheetData>
  <mergeCells count="5">
    <mergeCell ref="A1:D1"/>
    <mergeCell ref="B2:D2"/>
    <mergeCell ref="B3:D3"/>
    <mergeCell ref="B4:D4"/>
    <mergeCell ref="B5:D5"/>
  </mergeCells>
  <conditionalFormatting sqref="B8:AH8">
    <cfRule type="containsText" dxfId="9" priority="10" operator="containsText" text="S">
      <formula>NOT(ISERROR(SEARCH("S",B8)))</formula>
    </cfRule>
  </conditionalFormatting>
  <conditionalFormatting sqref="B9:AH9">
    <cfRule type="expression" dxfId="8" priority="8">
      <formula>OR(B$6=JoursFériés)</formula>
    </cfRule>
    <cfRule type="expression" dxfId="7" priority="9">
      <formula>OR(WEEKDAY(B$6)=1,WEEKDAY(B$6)=7)</formula>
    </cfRule>
  </conditionalFormatting>
  <conditionalFormatting sqref="B6:AH6">
    <cfRule type="cellIs" dxfId="6" priority="7" operator="between">
      <formula>#REF!</formula>
      <formula>#REF!</formula>
    </cfRule>
  </conditionalFormatting>
  <conditionalFormatting sqref="C11:AH19">
    <cfRule type="expression" dxfId="5" priority="4">
      <formula>OR(WEEKDAY(C$6)=1,WEEKDAY(C$6)=7)</formula>
    </cfRule>
    <cfRule type="expression" dxfId="4" priority="5">
      <formula>OR(C$6=JoursFériés)</formula>
    </cfRule>
    <cfRule type="containsBlanks" dxfId="3" priority="6">
      <formula>LEN(TRIM(C11))=0</formula>
    </cfRule>
  </conditionalFormatting>
  <conditionalFormatting sqref="B11:AH19">
    <cfRule type="expression" dxfId="2" priority="1">
      <formula>OR(WEEKDAY(B$6)=1,WEEKDAY(B$6)=7)</formula>
    </cfRule>
    <cfRule type="expression" dxfId="1" priority="2">
      <formula>OR(B$6=JoursFériés)</formula>
    </cfRule>
    <cfRule type="containsBlanks" dxfId="0" priority="3">
      <formula>LEN(TRIM(B11))=0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</vt:lpstr>
      <vt:lpstr>Date_début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2017-10-11T10:10:40Z</dcterms:modified>
</cp:coreProperties>
</file>