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5" rupBuild="4507"/>
  <workbookPr defaultThemeVersion="124226"/>
  <bookViews>
    <workbookView xWindow="480" yWindow="90" windowWidth="15480" windowHeight="11640" activeTab="1"/>
  </bookViews>
  <sheets>
    <sheet name="Feuil2" sheetId="2" r:id="rId1"/>
    <sheet name="Feuil3" sheetId="3" r:id="rId2"/>
  </sheets>
  <definedNames>
    <definedName name="_xlnm._FilterDatabase" localSheetId="0" hidden="1">Feuil2!$B$8:$B$11</definedName>
  </definedNames>
  <calcPr calcId="125725" iterateDelta="252"/>
</workbook>
</file>

<file path=xl/calcChain.xml><?xml version="1.0" encoding="utf-8"?>
<calcChain xmlns="http://schemas.openxmlformats.org/spreadsheetml/2006/main">
  <c r="U14" i="3"/>
  <c r="T14"/>
  <c r="S14"/>
  <c r="R14"/>
  <c r="Q14"/>
  <c r="P14"/>
  <c r="O14"/>
  <c r="N14"/>
  <c r="M14"/>
  <c r="L14"/>
  <c r="K14"/>
  <c r="J14"/>
  <c r="I14"/>
  <c r="U13"/>
  <c r="T13"/>
  <c r="S13"/>
  <c r="R13"/>
  <c r="Q13"/>
  <c r="P13"/>
  <c r="O13"/>
  <c r="N13"/>
  <c r="M13"/>
  <c r="L13"/>
  <c r="K13"/>
  <c r="J13"/>
  <c r="I13"/>
  <c r="U12"/>
  <c r="T12"/>
  <c r="S12"/>
  <c r="R12"/>
  <c r="Q12"/>
  <c r="P12"/>
  <c r="O12"/>
  <c r="N12"/>
  <c r="M12"/>
  <c r="L12"/>
  <c r="K12"/>
  <c r="J12"/>
  <c r="I12"/>
  <c r="U11"/>
  <c r="T11"/>
  <c r="S11"/>
  <c r="R11"/>
  <c r="Q11"/>
  <c r="P11"/>
  <c r="O11"/>
  <c r="N11"/>
  <c r="M11"/>
  <c r="L11"/>
  <c r="K11"/>
  <c r="J11"/>
  <c r="I11"/>
  <c r="U10"/>
  <c r="T10"/>
  <c r="S10"/>
  <c r="R10"/>
  <c r="Q10"/>
  <c r="P10"/>
  <c r="O10"/>
  <c r="N10"/>
  <c r="M10"/>
  <c r="L10"/>
  <c r="K10"/>
  <c r="J10"/>
  <c r="I10"/>
  <c r="U9"/>
  <c r="T9"/>
  <c r="S9"/>
  <c r="R9"/>
  <c r="Q9"/>
  <c r="P9"/>
  <c r="O9"/>
  <c r="N9"/>
  <c r="M9"/>
  <c r="L9"/>
  <c r="K9"/>
  <c r="J9"/>
  <c r="I9"/>
  <c r="U8"/>
  <c r="P20" s="1"/>
  <c r="T8"/>
  <c r="S8"/>
  <c r="N20" s="1"/>
  <c r="R8"/>
  <c r="Q8"/>
  <c r="L20" s="1"/>
  <c r="P8"/>
  <c r="O8"/>
  <c r="J20" s="1"/>
  <c r="N8"/>
  <c r="M8"/>
  <c r="H20" s="1"/>
  <c r="L8"/>
  <c r="K8"/>
  <c r="F20" s="1"/>
  <c r="J8"/>
  <c r="I8"/>
  <c r="D20" s="1"/>
  <c r="H14"/>
  <c r="H13"/>
  <c r="H12"/>
  <c r="H11"/>
  <c r="H10"/>
  <c r="H9"/>
  <c r="H8"/>
  <c r="X33"/>
  <c r="W33"/>
  <c r="V33"/>
  <c r="U33"/>
  <c r="T33"/>
  <c r="S33"/>
  <c r="R33"/>
  <c r="Q33"/>
  <c r="P33"/>
  <c r="O33"/>
  <c r="N33"/>
  <c r="M33"/>
  <c r="L33"/>
  <c r="K33"/>
  <c r="X32"/>
  <c r="W32"/>
  <c r="V32"/>
  <c r="U32"/>
  <c r="T32"/>
  <c r="S32"/>
  <c r="R32"/>
  <c r="Q32"/>
  <c r="P32"/>
  <c r="O32"/>
  <c r="N32"/>
  <c r="M32"/>
  <c r="L32"/>
  <c r="K32"/>
  <c r="J33"/>
  <c r="J32"/>
  <c r="C20" l="1"/>
  <c r="E20"/>
  <c r="G20"/>
  <c r="I20"/>
  <c r="K20"/>
  <c r="M20"/>
  <c r="O20"/>
  <c r="P22"/>
  <c r="O22"/>
  <c r="C9"/>
  <c r="C10"/>
  <c r="C11"/>
  <c r="C12"/>
  <c r="C13"/>
  <c r="C14"/>
  <c r="C8"/>
</calcChain>
</file>

<file path=xl/sharedStrings.xml><?xml version="1.0" encoding="utf-8"?>
<sst xmlns="http://schemas.openxmlformats.org/spreadsheetml/2006/main" count="86" uniqueCount="54">
  <si>
    <t>Gluten</t>
  </si>
  <si>
    <t>Crustacés</t>
  </si>
  <si>
    <t>Œuf</t>
  </si>
  <si>
    <t>Poisson</t>
  </si>
  <si>
    <t>Arachide</t>
  </si>
  <si>
    <t>Soja</t>
  </si>
  <si>
    <t>Lait</t>
  </si>
  <si>
    <t>Celeri</t>
  </si>
  <si>
    <t>Moutarde</t>
  </si>
  <si>
    <t>Fruits à coque</t>
  </si>
  <si>
    <t>Sesame</t>
  </si>
  <si>
    <t>Sulfites</t>
  </si>
  <si>
    <t>Mollusque</t>
  </si>
  <si>
    <t>Lupin</t>
  </si>
  <si>
    <t>Allergène</t>
  </si>
  <si>
    <t>Œufs</t>
  </si>
  <si>
    <t>Poissons</t>
  </si>
  <si>
    <t>Arachides</t>
  </si>
  <si>
    <t>Céleri</t>
  </si>
  <si>
    <t>Sésame</t>
  </si>
  <si>
    <t>Mollusques</t>
  </si>
  <si>
    <t>Présence</t>
  </si>
  <si>
    <t>Code produit</t>
  </si>
  <si>
    <t xml:space="preserve">Désignation </t>
  </si>
  <si>
    <t>Code Produit en Remplacement de</t>
  </si>
  <si>
    <t>Code Produit</t>
  </si>
  <si>
    <t>Libellé du Produit</t>
  </si>
  <si>
    <t>Conditionnement d'Achat du Produit</t>
  </si>
  <si>
    <t>Conditionnement de Distribution</t>
  </si>
  <si>
    <t>Code Unité Distribution du Produit</t>
  </si>
  <si>
    <t>Prix Unitaire du Marché</t>
  </si>
  <si>
    <t>Libellé de la Catégorie de Navigation</t>
  </si>
  <si>
    <t>Référence Externe du Produit</t>
  </si>
  <si>
    <t>Numéro de lot</t>
  </si>
  <si>
    <t>Libellé Dernier Fournisse</t>
  </si>
  <si>
    <t>TARTIFLETTE</t>
  </si>
  <si>
    <t>POMMES DE TERRE LAMELLE BLANCHIE IVGAMME</t>
  </si>
  <si>
    <t>OIGNON CUBE 10X10 2,5KGX4/10KG</t>
  </si>
  <si>
    <t>LARDONS FUMES - 1 KG</t>
  </si>
  <si>
    <t>CREME LIQUIDE 30% MG 1L</t>
  </si>
  <si>
    <t>FROMAGE TARTIFLETTE 27% 450G</t>
  </si>
  <si>
    <t>VIN VCE BLANC 11° CUBI 5L VAL FLOREY</t>
  </si>
  <si>
    <t>PERSIL HACHE 250G</t>
  </si>
  <si>
    <t>traces</t>
  </si>
  <si>
    <t>OUI</t>
  </si>
  <si>
    <t>Je souhaiterai avoir un bilan des allergènes présents dans le plat (tableau 3) : si l’allergène est présent = "oui", si il y a uniquement des traces = "traces", ou pas d’allergène = "non" (2e image). Toujours à partir du code produit.</t>
  </si>
  <si>
    <t>La problématique est que le plat est composé de plusieurs ingrédients qui ne comportent pas forcément les mêmes allergènes ni la même quantité.</t>
  </si>
  <si>
    <t>Exemple : </t>
  </si>
  <si>
    <t>les lardons ont des traces de lait, la crème et le fromage présentent l’allergène lait. </t>
  </si>
  <si>
    <t>Bilan = "Oui" car "oui" l’emporte sur "traces"</t>
  </si>
  <si>
    <t>IMPORTANT :</t>
  </si>
  <si>
    <t>Oui emporte sur traces et non</t>
  </si>
  <si>
    <t>Traces emporte sur non</t>
  </si>
  <si>
    <t>Oui&gt;traces&gt;non</t>
  </si>
</sst>
</file>

<file path=xl/styles.xml><?xml version="1.0" encoding="utf-8"?>
<styleSheet xmlns="http://schemas.openxmlformats.org/spreadsheetml/2006/main">
  <numFmts count="2">
    <numFmt numFmtId="164" formatCode="#,##0.00;#,##0.00;0"/>
    <numFmt numFmtId="165" formatCode="#,##0.0000"/>
  </numFmts>
  <fonts count="9">
    <font>
      <sz val="11"/>
      <color theme="1"/>
      <name val="Calibri"/>
      <family val="2"/>
      <scheme val="minor"/>
    </font>
    <font>
      <sz val="10"/>
      <name val="Arial"/>
      <family val="2"/>
    </font>
    <font>
      <b/>
      <sz val="10"/>
      <color indexed="8"/>
      <name val="Arial"/>
      <family val="2"/>
    </font>
    <font>
      <sz val="10"/>
      <name val="Calibri"/>
      <family val="2"/>
    </font>
    <font>
      <sz val="20"/>
      <color rgb="FFFF0000"/>
      <name val="Calibri"/>
      <family val="2"/>
      <scheme val="minor"/>
    </font>
    <font>
      <sz val="28"/>
      <color rgb="FFFF0000"/>
      <name val="Calibri"/>
      <family val="2"/>
      <scheme val="minor"/>
    </font>
    <font>
      <sz val="18"/>
      <color theme="1"/>
      <name val="Calibri"/>
      <family val="2"/>
      <scheme val="minor"/>
    </font>
    <font>
      <sz val="10"/>
      <color rgb="FF333333"/>
      <name val="Segoe UI"/>
      <family val="2"/>
    </font>
    <font>
      <sz val="10"/>
      <color rgb="FF222222"/>
      <name val="Consolas"/>
      <family val="3"/>
    </font>
  </fonts>
  <fills count="4">
    <fill>
      <patternFill patternType="none"/>
    </fill>
    <fill>
      <patternFill patternType="gray125"/>
    </fill>
    <fill>
      <patternFill patternType="solid">
        <fgColor indexed="65"/>
        <bgColor indexed="8"/>
      </patternFill>
    </fill>
    <fill>
      <patternFill patternType="solid">
        <fgColor indexed="9"/>
        <bgColor indexed="11"/>
      </patternFill>
    </fill>
  </fills>
  <borders count="7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10"/>
      </left>
      <right style="thin">
        <color indexed="10"/>
      </right>
      <top style="thin">
        <color indexed="10"/>
      </top>
      <bottom style="thin">
        <color indexed="10"/>
      </bottom>
      <diagonal/>
    </border>
    <border>
      <left style="thin">
        <color indexed="10"/>
      </left>
      <right style="thin">
        <color indexed="10"/>
      </right>
      <top/>
      <bottom/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19">
    <xf numFmtId="0" fontId="0" fillId="0" borderId="0" xfId="0"/>
    <xf numFmtId="0" fontId="3" fillId="0" borderId="1" xfId="0" applyFont="1" applyBorder="1" applyAlignment="1">
      <alignment horizontal="center" vertical="center" wrapText="1"/>
    </xf>
    <xf numFmtId="0" fontId="1" fillId="2" borderId="2" xfId="0" applyNumberFormat="1" applyFont="1" applyFill="1" applyBorder="1" applyAlignment="1">
      <alignment horizontal="center" vertical="center"/>
    </xf>
    <xf numFmtId="0" fontId="1" fillId="2" borderId="2" xfId="0" applyNumberFormat="1" applyFont="1" applyFill="1" applyBorder="1" applyAlignment="1">
      <alignment horizontal="left" vertical="center"/>
    </xf>
    <xf numFmtId="164" fontId="1" fillId="2" borderId="2" xfId="0" applyNumberFormat="1" applyFont="1" applyFill="1" applyBorder="1" applyAlignment="1">
      <alignment horizontal="center" vertical="center"/>
    </xf>
    <xf numFmtId="165" fontId="1" fillId="2" borderId="2" xfId="0" applyNumberFormat="1" applyFont="1" applyFill="1" applyBorder="1" applyAlignment="1">
      <alignment horizontal="center" vertical="center"/>
    </xf>
    <xf numFmtId="0" fontId="2" fillId="3" borderId="2" xfId="0" applyNumberFormat="1" applyFont="1" applyFill="1" applyBorder="1" applyAlignment="1">
      <alignment horizontal="center" vertical="center" wrapText="1"/>
    </xf>
    <xf numFmtId="0" fontId="1" fillId="2" borderId="3" xfId="0" applyNumberFormat="1" applyFont="1" applyFill="1" applyBorder="1" applyAlignment="1">
      <alignment horizontal="center" vertical="center"/>
    </xf>
    <xf numFmtId="0" fontId="4" fillId="0" borderId="0" xfId="0" applyFont="1"/>
    <xf numFmtId="0" fontId="5" fillId="0" borderId="0" xfId="0" applyFont="1" applyAlignment="1">
      <alignment horizontal="center"/>
    </xf>
    <xf numFmtId="0" fontId="1" fillId="2" borderId="1" xfId="0" applyNumberFormat="1" applyFont="1" applyFill="1" applyBorder="1" applyAlignment="1">
      <alignment horizontal="center" vertical="center"/>
    </xf>
    <xf numFmtId="0" fontId="3" fillId="0" borderId="1" xfId="0" applyFont="1" applyBorder="1" applyAlignment="1">
      <alignment horizontal="center" vertical="center" wrapText="1"/>
    </xf>
    <xf numFmtId="0" fontId="6" fillId="0" borderId="4" xfId="0" applyFont="1" applyBorder="1" applyAlignment="1">
      <alignment horizontal="center"/>
    </xf>
    <xf numFmtId="0" fontId="0" fillId="0" borderId="5" xfId="0" applyBorder="1" applyAlignment="1">
      <alignment horizontal="center"/>
    </xf>
    <xf numFmtId="0" fontId="0" fillId="0" borderId="6" xfId="0" applyBorder="1" applyAlignment="1">
      <alignment horizontal="center"/>
    </xf>
    <xf numFmtId="0" fontId="3" fillId="0" borderId="1" xfId="0" applyFont="1" applyBorder="1" applyAlignment="1">
      <alignment horizontal="center" vertical="center" wrapText="1"/>
    </xf>
    <xf numFmtId="0" fontId="7" fillId="0" borderId="0" xfId="0" applyFont="1"/>
    <xf numFmtId="0" fontId="8" fillId="0" borderId="0" xfId="0" applyFont="1" applyAlignment="1">
      <alignment horizontal="left"/>
    </xf>
    <xf numFmtId="0" fontId="0" fillId="0" borderId="0" xfId="0" applyAlignment="1">
      <alignment horizont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6:Y15"/>
  <sheetViews>
    <sheetView topLeftCell="A7" zoomScale="85" zoomScaleNormal="85" workbookViewId="0">
      <selection activeCell="L9" sqref="L9"/>
    </sheetView>
  </sheetViews>
  <sheetFormatPr defaultColWidth="11.42578125" defaultRowHeight="15"/>
  <cols>
    <col min="1" max="1" width="1.7109375" customWidth="1"/>
    <col min="2" max="2" width="8.140625" customWidth="1"/>
    <col min="3" max="3" width="42.42578125" customWidth="1"/>
    <col min="4" max="5" width="3.5703125" customWidth="1"/>
    <col min="6" max="6" width="3.42578125" customWidth="1"/>
    <col min="7" max="7" width="4.140625" customWidth="1"/>
    <col min="8" max="8" width="3.42578125" customWidth="1"/>
    <col min="9" max="9" width="3.5703125" customWidth="1"/>
    <col min="10" max="10" width="4.28515625" customWidth="1"/>
    <col min="11" max="11" width="3.5703125" customWidth="1"/>
  </cols>
  <sheetData>
    <row r="6" spans="1:25" ht="36">
      <c r="C6" s="9"/>
    </row>
    <row r="7" spans="1:25" ht="54.75" customHeight="1"/>
    <row r="8" spans="1:25" ht="201" customHeight="1">
      <c r="A8" s="6" t="s">
        <v>24</v>
      </c>
      <c r="B8" s="6" t="s">
        <v>25</v>
      </c>
      <c r="C8" s="6" t="s">
        <v>26</v>
      </c>
      <c r="D8" s="6" t="s">
        <v>27</v>
      </c>
      <c r="E8" s="6" t="s">
        <v>28</v>
      </c>
      <c r="F8" s="6" t="s">
        <v>29</v>
      </c>
      <c r="G8" s="6" t="s">
        <v>30</v>
      </c>
      <c r="H8" s="6" t="s">
        <v>31</v>
      </c>
      <c r="I8" s="6" t="s">
        <v>32</v>
      </c>
      <c r="J8" s="6" t="s">
        <v>33</v>
      </c>
      <c r="K8" s="6" t="s">
        <v>34</v>
      </c>
      <c r="L8" s="2" t="s">
        <v>0</v>
      </c>
      <c r="M8" s="2" t="s">
        <v>1</v>
      </c>
      <c r="N8" s="2" t="s">
        <v>2</v>
      </c>
      <c r="O8" s="2" t="s">
        <v>3</v>
      </c>
      <c r="P8" s="4" t="s">
        <v>4</v>
      </c>
      <c r="Q8" s="2" t="s">
        <v>5</v>
      </c>
      <c r="R8" s="5" t="s">
        <v>6</v>
      </c>
      <c r="S8" s="2" t="s">
        <v>7</v>
      </c>
      <c r="T8" s="2" t="s">
        <v>8</v>
      </c>
      <c r="U8" s="2" t="s">
        <v>9</v>
      </c>
      <c r="V8" s="3" t="s">
        <v>10</v>
      </c>
      <c r="W8" s="2" t="s">
        <v>11</v>
      </c>
      <c r="X8" s="2" t="s">
        <v>12</v>
      </c>
      <c r="Y8" s="3" t="s">
        <v>13</v>
      </c>
    </row>
    <row r="9" spans="1:25" ht="15" customHeight="1">
      <c r="A9" s="2"/>
      <c r="B9" s="2">
        <v>4137153</v>
      </c>
      <c r="C9" s="3" t="s">
        <v>36</v>
      </c>
      <c r="D9" s="2"/>
      <c r="E9" s="4"/>
      <c r="F9" s="2"/>
      <c r="G9" s="5"/>
      <c r="H9" s="2"/>
      <c r="I9" s="2"/>
      <c r="J9" s="2"/>
      <c r="K9" s="3"/>
      <c r="L9" s="7"/>
      <c r="M9" s="7"/>
      <c r="N9" s="7"/>
      <c r="O9" s="2"/>
      <c r="P9" s="4"/>
      <c r="Q9" s="2"/>
      <c r="R9" s="5"/>
      <c r="S9" s="2"/>
      <c r="T9" s="2"/>
      <c r="U9" s="2"/>
      <c r="V9" s="2"/>
      <c r="W9" s="2"/>
      <c r="X9" s="4"/>
      <c r="Y9" s="2"/>
    </row>
    <row r="10" spans="1:25">
      <c r="A10" s="2"/>
      <c r="B10" s="2">
        <v>4130252</v>
      </c>
      <c r="C10" s="3" t="s">
        <v>37</v>
      </c>
      <c r="D10" s="2"/>
      <c r="E10" s="4"/>
      <c r="F10" s="2"/>
      <c r="G10" s="5"/>
      <c r="H10" s="2"/>
      <c r="I10" s="2"/>
      <c r="J10" s="2"/>
      <c r="K10" s="3"/>
      <c r="L10" s="2"/>
      <c r="M10" s="2"/>
      <c r="N10" s="2"/>
      <c r="O10" s="2"/>
      <c r="P10" s="4"/>
      <c r="Q10" s="2"/>
      <c r="R10" s="5"/>
      <c r="S10" s="2"/>
      <c r="T10" s="2"/>
      <c r="U10" s="2"/>
      <c r="V10" s="2"/>
      <c r="W10" s="2"/>
      <c r="X10" s="2"/>
      <c r="Y10" s="2"/>
    </row>
    <row r="11" spans="1:25">
      <c r="A11" s="2"/>
      <c r="B11" s="2">
        <v>4137408</v>
      </c>
      <c r="C11" s="3" t="s">
        <v>38</v>
      </c>
      <c r="D11" s="2"/>
      <c r="E11" s="4"/>
      <c r="F11" s="2"/>
      <c r="G11" s="5"/>
      <c r="H11" s="2"/>
      <c r="I11" s="2"/>
      <c r="J11" s="2"/>
      <c r="K11" s="3"/>
      <c r="L11" s="2" t="s">
        <v>43</v>
      </c>
      <c r="M11" s="2"/>
      <c r="N11" s="2" t="s">
        <v>43</v>
      </c>
      <c r="O11" s="2"/>
      <c r="P11" s="4"/>
      <c r="Q11" s="2" t="s">
        <v>43</v>
      </c>
      <c r="R11" s="5" t="s">
        <v>43</v>
      </c>
      <c r="S11" s="2" t="s">
        <v>43</v>
      </c>
      <c r="T11" s="2" t="s">
        <v>43</v>
      </c>
      <c r="U11" s="2" t="s">
        <v>43</v>
      </c>
      <c r="V11" s="2"/>
      <c r="W11" s="2"/>
      <c r="X11" s="2"/>
      <c r="Y11" s="2"/>
    </row>
    <row r="12" spans="1:25">
      <c r="A12" s="2"/>
      <c r="B12" s="2">
        <v>4130426</v>
      </c>
      <c r="C12" s="3" t="s">
        <v>39</v>
      </c>
      <c r="D12" s="2"/>
      <c r="E12" s="4"/>
      <c r="F12" s="2"/>
      <c r="G12" s="5"/>
      <c r="H12" s="2"/>
      <c r="I12" s="2"/>
      <c r="J12" s="2"/>
      <c r="K12" s="3"/>
      <c r="L12" s="2"/>
      <c r="M12" s="2"/>
      <c r="N12" s="2"/>
      <c r="O12" s="2"/>
      <c r="P12" s="4"/>
      <c r="Q12" s="2"/>
      <c r="R12" s="5" t="s">
        <v>44</v>
      </c>
      <c r="S12" s="2"/>
      <c r="T12" s="2"/>
      <c r="U12" s="2"/>
      <c r="V12" s="3"/>
      <c r="W12" s="2"/>
      <c r="X12" s="2"/>
      <c r="Y12" s="3"/>
    </row>
    <row r="13" spans="1:25">
      <c r="A13" s="2"/>
      <c r="B13" s="2">
        <v>4130907</v>
      </c>
      <c r="C13" s="3" t="s">
        <v>40</v>
      </c>
      <c r="D13" s="2"/>
      <c r="E13" s="4"/>
      <c r="F13" s="2"/>
      <c r="G13" s="5"/>
      <c r="H13" s="2"/>
      <c r="I13" s="2"/>
      <c r="J13" s="2"/>
      <c r="K13" s="3"/>
      <c r="L13" s="7"/>
      <c r="M13" s="7"/>
      <c r="N13" s="7"/>
      <c r="O13" s="2"/>
      <c r="P13" s="4"/>
      <c r="Q13" s="2"/>
      <c r="R13" s="5" t="s">
        <v>44</v>
      </c>
      <c r="S13" s="2"/>
      <c r="T13" s="2"/>
      <c r="U13" s="2"/>
      <c r="V13" s="2"/>
      <c r="W13" s="2"/>
      <c r="X13" s="4"/>
      <c r="Y13" s="2"/>
    </row>
    <row r="14" spans="1:25">
      <c r="A14" s="2"/>
      <c r="B14" s="2">
        <v>4120686</v>
      </c>
      <c r="C14" s="3" t="s">
        <v>41</v>
      </c>
      <c r="D14" s="2"/>
      <c r="E14" s="4"/>
      <c r="F14" s="2"/>
      <c r="G14" s="5"/>
      <c r="H14" s="2"/>
      <c r="I14" s="2"/>
      <c r="J14" s="2"/>
      <c r="K14" s="3"/>
      <c r="L14" s="2"/>
      <c r="M14" s="2"/>
      <c r="N14" s="2"/>
      <c r="O14" s="2"/>
      <c r="P14" s="4"/>
      <c r="Q14" s="2"/>
      <c r="R14" s="5"/>
      <c r="S14" s="2"/>
      <c r="T14" s="2"/>
      <c r="U14" s="2"/>
      <c r="V14" s="2"/>
      <c r="W14" s="2" t="s">
        <v>44</v>
      </c>
      <c r="X14" s="2"/>
      <c r="Y14" s="2"/>
    </row>
    <row r="15" spans="1:25">
      <c r="A15" s="2"/>
      <c r="B15" s="2">
        <v>4130546</v>
      </c>
      <c r="C15" s="3" t="s">
        <v>42</v>
      </c>
      <c r="D15" s="2"/>
      <c r="E15" s="4"/>
      <c r="F15" s="2"/>
      <c r="G15" s="5"/>
      <c r="H15" s="2"/>
      <c r="I15" s="2"/>
      <c r="J15" s="2"/>
      <c r="K15" s="3"/>
      <c r="L15" s="2"/>
      <c r="M15" s="2"/>
      <c r="N15" s="2"/>
      <c r="O15" s="2"/>
      <c r="P15" s="4"/>
      <c r="Q15" s="2" t="s">
        <v>43</v>
      </c>
      <c r="R15" s="5"/>
      <c r="S15" s="2" t="s">
        <v>43</v>
      </c>
      <c r="T15" s="2"/>
      <c r="U15" s="2"/>
      <c r="V15" s="2"/>
      <c r="W15" s="2"/>
      <c r="X15" s="2"/>
      <c r="Y15" s="2"/>
    </row>
  </sheetData>
  <autoFilter ref="B8:B11"/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>
  <dimension ref="A2:X38"/>
  <sheetViews>
    <sheetView tabSelected="1" zoomScale="85" zoomScaleNormal="85" workbookViewId="0">
      <selection activeCell="B20" sqref="B20"/>
    </sheetView>
  </sheetViews>
  <sheetFormatPr defaultColWidth="11.42578125" defaultRowHeight="15"/>
  <cols>
    <col min="1" max="1" width="4.140625" customWidth="1"/>
  </cols>
  <sheetData>
    <row r="2" spans="1:21" ht="15.75" thickBot="1"/>
    <row r="3" spans="1:21" ht="24" thickBot="1">
      <c r="C3" s="12" t="s">
        <v>35</v>
      </c>
      <c r="D3" s="13"/>
      <c r="E3" s="13"/>
      <c r="F3" s="14"/>
    </row>
    <row r="5" spans="1:21" ht="9.75" customHeight="1"/>
    <row r="6" spans="1:21" ht="6" customHeight="1"/>
    <row r="7" spans="1:21" ht="27" customHeight="1">
      <c r="A7" s="8"/>
      <c r="B7" s="1" t="s">
        <v>22</v>
      </c>
      <c r="C7" s="15" t="s">
        <v>23</v>
      </c>
      <c r="D7" s="15"/>
      <c r="E7" s="15"/>
      <c r="F7" s="15"/>
      <c r="G7" s="15"/>
      <c r="H7" s="11" t="s">
        <v>0</v>
      </c>
      <c r="I7" s="11" t="s">
        <v>1</v>
      </c>
      <c r="J7" s="11" t="s">
        <v>15</v>
      </c>
      <c r="K7" s="11" t="s">
        <v>16</v>
      </c>
      <c r="L7" s="11" t="s">
        <v>17</v>
      </c>
      <c r="M7" s="11" t="s">
        <v>5</v>
      </c>
      <c r="N7" s="11" t="s">
        <v>6</v>
      </c>
      <c r="O7" s="11" t="s">
        <v>9</v>
      </c>
      <c r="P7" s="11" t="s">
        <v>18</v>
      </c>
      <c r="Q7" s="11" t="s">
        <v>8</v>
      </c>
      <c r="R7" s="11" t="s">
        <v>19</v>
      </c>
      <c r="S7" s="11" t="s">
        <v>11</v>
      </c>
      <c r="T7" s="11" t="s">
        <v>13</v>
      </c>
      <c r="U7" s="11" t="s">
        <v>20</v>
      </c>
    </row>
    <row r="8" spans="1:21">
      <c r="B8" s="10">
        <v>4137153</v>
      </c>
      <c r="C8" s="15" t="str">
        <f>VLOOKUP(Feuil3!B8,Feuil2!B8:H276,2,FALSE)</f>
        <v>POMMES DE TERRE LAMELLE BLANCHIE IVGAMME</v>
      </c>
      <c r="D8" s="15"/>
      <c r="E8" s="15"/>
      <c r="F8" s="15"/>
      <c r="G8" s="15"/>
      <c r="H8" s="11" t="str">
        <f>IFERROR(VLOOKUP(Feuil2!L9,{"Oui",3;"Traces",2;"Non",1},2,0),"")</f>
        <v/>
      </c>
      <c r="I8" s="11" t="str">
        <f>IFERROR(VLOOKUP(Feuil2!M9,{"Oui",3;"Traces",2;"Non",1},2,0),"")</f>
        <v/>
      </c>
      <c r="J8" s="11" t="str">
        <f>IFERROR(VLOOKUP(Feuil2!N9,{"Oui",3;"Traces",2;"Non",1},2,0),"")</f>
        <v/>
      </c>
      <c r="K8" s="11" t="str">
        <f>IFERROR(VLOOKUP(Feuil2!O9,{"Oui",3;"Traces",2;"Non",1},2,0),"")</f>
        <v/>
      </c>
      <c r="L8" s="11" t="str">
        <f>IFERROR(VLOOKUP(Feuil2!P9,{"Oui",3;"Traces",2;"Non",1},2,0),"")</f>
        <v/>
      </c>
      <c r="M8" s="11" t="str">
        <f>IFERROR(VLOOKUP(Feuil2!Q9,{"Oui",3;"Traces",2;"Non",1},2,0),"")</f>
        <v/>
      </c>
      <c r="N8" s="11" t="str">
        <f>IFERROR(VLOOKUP(Feuil2!R9,{"Oui",3;"Traces",2;"Non",1},2,0),"")</f>
        <v/>
      </c>
      <c r="O8" s="11" t="str">
        <f>IFERROR(VLOOKUP(Feuil2!S9,{"Oui",3;"Traces",2;"Non",1},2,0),"")</f>
        <v/>
      </c>
      <c r="P8" s="11" t="str">
        <f>IFERROR(VLOOKUP(Feuil2!T9,{"Oui",3;"Traces",2;"Non",1},2,0),"")</f>
        <v/>
      </c>
      <c r="Q8" s="11" t="str">
        <f>IFERROR(VLOOKUP(Feuil2!U9,{"Oui",3;"Traces",2;"Non",1},2,0),"")</f>
        <v/>
      </c>
      <c r="R8" s="11" t="str">
        <f>IFERROR(VLOOKUP(Feuil2!V9,{"Oui",3;"Traces",2;"Non",1},2,0),"")</f>
        <v/>
      </c>
      <c r="S8" s="11" t="str">
        <f>IFERROR(VLOOKUP(Feuil2!W9,{"Oui",3;"Traces",2;"Non",1},2,0),"")</f>
        <v/>
      </c>
      <c r="T8" s="11" t="str">
        <f>IFERROR(VLOOKUP(Feuil2!X9,{"Oui",3;"Traces",2;"Non",1},2,0),"")</f>
        <v/>
      </c>
      <c r="U8" s="11" t="str">
        <f>IFERROR(VLOOKUP(Feuil2!Y9,{"Oui",3;"Traces",2;"Non",1},2,0),"")</f>
        <v/>
      </c>
    </row>
    <row r="9" spans="1:21">
      <c r="B9" s="10">
        <v>4130252</v>
      </c>
      <c r="C9" s="15" t="str">
        <f>VLOOKUP(Feuil3!B9,Feuil2!B9:H277,2,FALSE)</f>
        <v>OIGNON CUBE 10X10 2,5KGX4/10KG</v>
      </c>
      <c r="D9" s="15"/>
      <c r="E9" s="15"/>
      <c r="F9" s="15"/>
      <c r="G9" s="15"/>
      <c r="H9" s="11" t="str">
        <f>IFERROR(VLOOKUP(Feuil2!L10,{"Oui",3;"Traces",2;"Non",1},2,0),"")</f>
        <v/>
      </c>
      <c r="I9" s="11" t="str">
        <f>IFERROR(VLOOKUP(Feuil2!M10,{"Oui",3;"Traces",2;"Non",1},2,0),"")</f>
        <v/>
      </c>
      <c r="J9" s="11" t="str">
        <f>IFERROR(VLOOKUP(Feuil2!N10,{"Oui",3;"Traces",2;"Non",1},2,0),"")</f>
        <v/>
      </c>
      <c r="K9" s="11" t="str">
        <f>IFERROR(VLOOKUP(Feuil2!O10,{"Oui",3;"Traces",2;"Non",1},2,0),"")</f>
        <v/>
      </c>
      <c r="L9" s="11" t="str">
        <f>IFERROR(VLOOKUP(Feuil2!P10,{"Oui",3;"Traces",2;"Non",1},2,0),"")</f>
        <v/>
      </c>
      <c r="M9" s="11" t="str">
        <f>IFERROR(VLOOKUP(Feuil2!Q10,{"Oui",3;"Traces",2;"Non",1},2,0),"")</f>
        <v/>
      </c>
      <c r="N9" s="11" t="str">
        <f>IFERROR(VLOOKUP(Feuil2!R10,{"Oui",3;"Traces",2;"Non",1},2,0),"")</f>
        <v/>
      </c>
      <c r="O9" s="11" t="str">
        <f>IFERROR(VLOOKUP(Feuil2!S10,{"Oui",3;"Traces",2;"Non",1},2,0),"")</f>
        <v/>
      </c>
      <c r="P9" s="11" t="str">
        <f>IFERROR(VLOOKUP(Feuil2!T10,{"Oui",3;"Traces",2;"Non",1},2,0),"")</f>
        <v/>
      </c>
      <c r="Q9" s="11" t="str">
        <f>IFERROR(VLOOKUP(Feuil2!U10,{"Oui",3;"Traces",2;"Non",1},2,0),"")</f>
        <v/>
      </c>
      <c r="R9" s="11" t="str">
        <f>IFERROR(VLOOKUP(Feuil2!V10,{"Oui",3;"Traces",2;"Non",1},2,0),"")</f>
        <v/>
      </c>
      <c r="S9" s="11" t="str">
        <f>IFERROR(VLOOKUP(Feuil2!W10,{"Oui",3;"Traces",2;"Non",1},2,0),"")</f>
        <v/>
      </c>
      <c r="T9" s="11" t="str">
        <f>IFERROR(VLOOKUP(Feuil2!X10,{"Oui",3;"Traces",2;"Non",1},2,0),"")</f>
        <v/>
      </c>
      <c r="U9" s="11" t="str">
        <f>IFERROR(VLOOKUP(Feuil2!Y10,{"Oui",3;"Traces",2;"Non",1},2,0),"")</f>
        <v/>
      </c>
    </row>
    <row r="10" spans="1:21">
      <c r="B10" s="10">
        <v>4137408</v>
      </c>
      <c r="C10" s="15" t="str">
        <f>VLOOKUP(Feuil3!B10,Feuil2!B10:H278,2,FALSE)</f>
        <v>LARDONS FUMES - 1 KG</v>
      </c>
      <c r="D10" s="15"/>
      <c r="E10" s="15"/>
      <c r="F10" s="15"/>
      <c r="G10" s="15"/>
      <c r="H10" s="11">
        <f>IFERROR(VLOOKUP(Feuil2!L11,{"Oui",3;"Traces",2;"Non",1},2,0),"")</f>
        <v>2</v>
      </c>
      <c r="I10" s="11" t="str">
        <f>IFERROR(VLOOKUP(Feuil2!M11,{"Oui",3;"Traces",2;"Non",1},2,0),"")</f>
        <v/>
      </c>
      <c r="J10" s="11">
        <f>IFERROR(VLOOKUP(Feuil2!N11,{"Oui",3;"Traces",2;"Non",1},2,0),"")</f>
        <v>2</v>
      </c>
      <c r="K10" s="11" t="str">
        <f>IFERROR(VLOOKUP(Feuil2!O11,{"Oui",3;"Traces",2;"Non",1},2,0),"")</f>
        <v/>
      </c>
      <c r="L10" s="11" t="str">
        <f>IFERROR(VLOOKUP(Feuil2!P11,{"Oui",3;"Traces",2;"Non",1},2,0),"")</f>
        <v/>
      </c>
      <c r="M10" s="11">
        <f>IFERROR(VLOOKUP(Feuil2!Q11,{"Oui",3;"Traces",2;"Non",1},2,0),"")</f>
        <v>2</v>
      </c>
      <c r="N10" s="11">
        <f>IFERROR(VLOOKUP(Feuil2!R11,{"Oui",3;"Traces",2;"Non",1},2,0),"")</f>
        <v>2</v>
      </c>
      <c r="O10" s="11">
        <f>IFERROR(VLOOKUP(Feuil2!S11,{"Oui",3;"Traces",2;"Non",1},2,0),"")</f>
        <v>2</v>
      </c>
      <c r="P10" s="11">
        <f>IFERROR(VLOOKUP(Feuil2!T11,{"Oui",3;"Traces",2;"Non",1},2,0),"")</f>
        <v>2</v>
      </c>
      <c r="Q10" s="11">
        <f>IFERROR(VLOOKUP(Feuil2!U11,{"Oui",3;"Traces",2;"Non",1},2,0),"")</f>
        <v>2</v>
      </c>
      <c r="R10" s="11" t="str">
        <f>IFERROR(VLOOKUP(Feuil2!V11,{"Oui",3;"Traces",2;"Non",1},2,0),"")</f>
        <v/>
      </c>
      <c r="S10" s="11" t="str">
        <f>IFERROR(VLOOKUP(Feuil2!W11,{"Oui",3;"Traces",2;"Non",1},2,0),"")</f>
        <v/>
      </c>
      <c r="T10" s="11" t="str">
        <f>IFERROR(VLOOKUP(Feuil2!X11,{"Oui",3;"Traces",2;"Non",1},2,0),"")</f>
        <v/>
      </c>
      <c r="U10" s="11" t="str">
        <f>IFERROR(VLOOKUP(Feuil2!Y11,{"Oui",3;"Traces",2;"Non",1},2,0),"")</f>
        <v/>
      </c>
    </row>
    <row r="11" spans="1:21">
      <c r="B11" s="10">
        <v>4130426</v>
      </c>
      <c r="C11" s="15" t="str">
        <f>VLOOKUP(Feuil3!B11,Feuil2!B11:H279,2,FALSE)</f>
        <v>CREME LIQUIDE 30% MG 1L</v>
      </c>
      <c r="D11" s="15"/>
      <c r="E11" s="15"/>
      <c r="F11" s="15"/>
      <c r="G11" s="15"/>
      <c r="H11" s="11" t="str">
        <f>IFERROR(VLOOKUP(Feuil2!L12,{"Oui",3;"Traces",2;"Non",1},2,0),"")</f>
        <v/>
      </c>
      <c r="I11" s="11" t="str">
        <f>IFERROR(VLOOKUP(Feuil2!M12,{"Oui",3;"Traces",2;"Non",1},2,0),"")</f>
        <v/>
      </c>
      <c r="J11" s="11" t="str">
        <f>IFERROR(VLOOKUP(Feuil2!N12,{"Oui",3;"Traces",2;"Non",1},2,0),"")</f>
        <v/>
      </c>
      <c r="K11" s="11" t="str">
        <f>IFERROR(VLOOKUP(Feuil2!O12,{"Oui",3;"Traces",2;"Non",1},2,0),"")</f>
        <v/>
      </c>
      <c r="L11" s="11" t="str">
        <f>IFERROR(VLOOKUP(Feuil2!P12,{"Oui",3;"Traces",2;"Non",1},2,0),"")</f>
        <v/>
      </c>
      <c r="M11" s="11" t="str">
        <f>IFERROR(VLOOKUP(Feuil2!Q12,{"Oui",3;"Traces",2;"Non",1},2,0),"")</f>
        <v/>
      </c>
      <c r="N11" s="11">
        <f>IFERROR(VLOOKUP(Feuil2!R12,{"Oui",3;"Traces",2;"Non",1},2,0),"")</f>
        <v>3</v>
      </c>
      <c r="O11" s="11" t="str">
        <f>IFERROR(VLOOKUP(Feuil2!S12,{"Oui",3;"Traces",2;"Non",1},2,0),"")</f>
        <v/>
      </c>
      <c r="P11" s="11" t="str">
        <f>IFERROR(VLOOKUP(Feuil2!T12,{"Oui",3;"Traces",2;"Non",1},2,0),"")</f>
        <v/>
      </c>
      <c r="Q11" s="11" t="str">
        <f>IFERROR(VLOOKUP(Feuil2!U12,{"Oui",3;"Traces",2;"Non",1},2,0),"")</f>
        <v/>
      </c>
      <c r="R11" s="11" t="str">
        <f>IFERROR(VLOOKUP(Feuil2!V12,{"Oui",3;"Traces",2;"Non",1},2,0),"")</f>
        <v/>
      </c>
      <c r="S11" s="11" t="str">
        <f>IFERROR(VLOOKUP(Feuil2!W12,{"Oui",3;"Traces",2;"Non",1},2,0),"")</f>
        <v/>
      </c>
      <c r="T11" s="11" t="str">
        <f>IFERROR(VLOOKUP(Feuil2!X12,{"Oui",3;"Traces",2;"Non",1},2,0),"")</f>
        <v/>
      </c>
      <c r="U11" s="11" t="str">
        <f>IFERROR(VLOOKUP(Feuil2!Y12,{"Oui",3;"Traces",2;"Non",1},2,0),"")</f>
        <v/>
      </c>
    </row>
    <row r="12" spans="1:21">
      <c r="B12" s="10">
        <v>4130907</v>
      </c>
      <c r="C12" s="15" t="str">
        <f>VLOOKUP(Feuil3!B12,Feuil2!B12:H280,2,FALSE)</f>
        <v>FROMAGE TARTIFLETTE 27% 450G</v>
      </c>
      <c r="D12" s="15"/>
      <c r="E12" s="15"/>
      <c r="F12" s="15"/>
      <c r="G12" s="15"/>
      <c r="H12" s="11" t="str">
        <f>IFERROR(VLOOKUP(Feuil2!L13,{"Oui",3;"Traces",2;"Non",1},2,0),"")</f>
        <v/>
      </c>
      <c r="I12" s="11" t="str">
        <f>IFERROR(VLOOKUP(Feuil2!M13,{"Oui",3;"Traces",2;"Non",1},2,0),"")</f>
        <v/>
      </c>
      <c r="J12" s="11" t="str">
        <f>IFERROR(VLOOKUP(Feuil2!N13,{"Oui",3;"Traces",2;"Non",1},2,0),"")</f>
        <v/>
      </c>
      <c r="K12" s="11" t="str">
        <f>IFERROR(VLOOKUP(Feuil2!O13,{"Oui",3;"Traces",2;"Non",1},2,0),"")</f>
        <v/>
      </c>
      <c r="L12" s="11" t="str">
        <f>IFERROR(VLOOKUP(Feuil2!P13,{"Oui",3;"Traces",2;"Non",1},2,0),"")</f>
        <v/>
      </c>
      <c r="M12" s="11" t="str">
        <f>IFERROR(VLOOKUP(Feuil2!Q13,{"Oui",3;"Traces",2;"Non",1},2,0),"")</f>
        <v/>
      </c>
      <c r="N12" s="11">
        <f>IFERROR(VLOOKUP(Feuil2!R13,{"Oui",3;"Traces",2;"Non",1},2,0),"")</f>
        <v>3</v>
      </c>
      <c r="O12" s="11" t="str">
        <f>IFERROR(VLOOKUP(Feuil2!S13,{"Oui",3;"Traces",2;"Non",1},2,0),"")</f>
        <v/>
      </c>
      <c r="P12" s="11" t="str">
        <f>IFERROR(VLOOKUP(Feuil2!T13,{"Oui",3;"Traces",2;"Non",1},2,0),"")</f>
        <v/>
      </c>
      <c r="Q12" s="11" t="str">
        <f>IFERROR(VLOOKUP(Feuil2!U13,{"Oui",3;"Traces",2;"Non",1},2,0),"")</f>
        <v/>
      </c>
      <c r="R12" s="11" t="str">
        <f>IFERROR(VLOOKUP(Feuil2!V13,{"Oui",3;"Traces",2;"Non",1},2,0),"")</f>
        <v/>
      </c>
      <c r="S12" s="11" t="str">
        <f>IFERROR(VLOOKUP(Feuil2!W13,{"Oui",3;"Traces",2;"Non",1},2,0),"")</f>
        <v/>
      </c>
      <c r="T12" s="11" t="str">
        <f>IFERROR(VLOOKUP(Feuil2!X13,{"Oui",3;"Traces",2;"Non",1},2,0),"")</f>
        <v/>
      </c>
      <c r="U12" s="11" t="str">
        <f>IFERROR(VLOOKUP(Feuil2!Y13,{"Oui",3;"Traces",2;"Non",1},2,0),"")</f>
        <v/>
      </c>
    </row>
    <row r="13" spans="1:21">
      <c r="B13" s="10">
        <v>4120686</v>
      </c>
      <c r="C13" s="15" t="str">
        <f>VLOOKUP(Feuil3!B13,Feuil2!B13:H281,2,FALSE)</f>
        <v>VIN VCE BLANC 11° CUBI 5L VAL FLOREY</v>
      </c>
      <c r="D13" s="15"/>
      <c r="E13" s="15"/>
      <c r="F13" s="15"/>
      <c r="G13" s="15"/>
      <c r="H13" s="11" t="str">
        <f>IFERROR(VLOOKUP(Feuil2!L14,{"Oui",3;"Traces",2;"Non",1},2,0),"")</f>
        <v/>
      </c>
      <c r="I13" s="11" t="str">
        <f>IFERROR(VLOOKUP(Feuil2!M14,{"Oui",3;"Traces",2;"Non",1},2,0),"")</f>
        <v/>
      </c>
      <c r="J13" s="11" t="str">
        <f>IFERROR(VLOOKUP(Feuil2!N14,{"Oui",3;"Traces",2;"Non",1},2,0),"")</f>
        <v/>
      </c>
      <c r="K13" s="11" t="str">
        <f>IFERROR(VLOOKUP(Feuil2!O14,{"Oui",3;"Traces",2;"Non",1},2,0),"")</f>
        <v/>
      </c>
      <c r="L13" s="11" t="str">
        <f>IFERROR(VLOOKUP(Feuil2!P14,{"Oui",3;"Traces",2;"Non",1},2,0),"")</f>
        <v/>
      </c>
      <c r="M13" s="11" t="str">
        <f>IFERROR(VLOOKUP(Feuil2!Q14,{"Oui",3;"Traces",2;"Non",1},2,0),"")</f>
        <v/>
      </c>
      <c r="N13" s="11" t="str">
        <f>IFERROR(VLOOKUP(Feuil2!R14,{"Oui",3;"Traces",2;"Non",1},2,0),"")</f>
        <v/>
      </c>
      <c r="O13" s="11" t="str">
        <f>IFERROR(VLOOKUP(Feuil2!S14,{"Oui",3;"Traces",2;"Non",1},2,0),"")</f>
        <v/>
      </c>
      <c r="P13" s="11" t="str">
        <f>IFERROR(VLOOKUP(Feuil2!T14,{"Oui",3;"Traces",2;"Non",1},2,0),"")</f>
        <v/>
      </c>
      <c r="Q13" s="11" t="str">
        <f>IFERROR(VLOOKUP(Feuil2!U14,{"Oui",3;"Traces",2;"Non",1},2,0),"")</f>
        <v/>
      </c>
      <c r="R13" s="11" t="str">
        <f>IFERROR(VLOOKUP(Feuil2!V14,{"Oui",3;"Traces",2;"Non",1},2,0),"")</f>
        <v/>
      </c>
      <c r="S13" s="11">
        <f>IFERROR(VLOOKUP(Feuil2!W14,{"Oui",3;"Traces",2;"Non",1},2,0),"")</f>
        <v>3</v>
      </c>
      <c r="T13" s="11" t="str">
        <f>IFERROR(VLOOKUP(Feuil2!X14,{"Oui",3;"Traces",2;"Non",1},2,0),"")</f>
        <v/>
      </c>
      <c r="U13" s="11" t="str">
        <f>IFERROR(VLOOKUP(Feuil2!Y14,{"Oui",3;"Traces",2;"Non",1},2,0),"")</f>
        <v/>
      </c>
    </row>
    <row r="14" spans="1:21">
      <c r="B14" s="10">
        <v>4130546</v>
      </c>
      <c r="C14" s="15" t="str">
        <f>VLOOKUP(Feuil3!B14,Feuil2!B14:H282,2,FALSE)</f>
        <v>PERSIL HACHE 250G</v>
      </c>
      <c r="D14" s="15"/>
      <c r="E14" s="15"/>
      <c r="F14" s="15"/>
      <c r="G14" s="15"/>
      <c r="H14" s="11" t="str">
        <f>IFERROR(VLOOKUP(Feuil2!L15,{"Oui",3;"Traces",2;"Non",1},2,0),"")</f>
        <v/>
      </c>
      <c r="I14" s="11" t="str">
        <f>IFERROR(VLOOKUP(Feuil2!M15,{"Oui",3;"Traces",2;"Non",1},2,0),"")</f>
        <v/>
      </c>
      <c r="J14" s="11" t="str">
        <f>IFERROR(VLOOKUP(Feuil2!N15,{"Oui",3;"Traces",2;"Non",1},2,0),"")</f>
        <v/>
      </c>
      <c r="K14" s="11" t="str">
        <f>IFERROR(VLOOKUP(Feuil2!O15,{"Oui",3;"Traces",2;"Non",1},2,0),"")</f>
        <v/>
      </c>
      <c r="L14" s="11" t="str">
        <f>IFERROR(VLOOKUP(Feuil2!P15,{"Oui",3;"Traces",2;"Non",1},2,0),"")</f>
        <v/>
      </c>
      <c r="M14" s="11">
        <f>IFERROR(VLOOKUP(Feuil2!Q15,{"Oui",3;"Traces",2;"Non",1},2,0),"")</f>
        <v>2</v>
      </c>
      <c r="N14" s="11" t="str">
        <f>IFERROR(VLOOKUP(Feuil2!R15,{"Oui",3;"Traces",2;"Non",1},2,0),"")</f>
        <v/>
      </c>
      <c r="O14" s="11">
        <f>IFERROR(VLOOKUP(Feuil2!S15,{"Oui",3;"Traces",2;"Non",1},2,0),"")</f>
        <v>2</v>
      </c>
      <c r="P14" s="11" t="str">
        <f>IFERROR(VLOOKUP(Feuil2!T15,{"Oui",3;"Traces",2;"Non",1},2,0),"")</f>
        <v/>
      </c>
      <c r="Q14" s="11" t="str">
        <f>IFERROR(VLOOKUP(Feuil2!U15,{"Oui",3;"Traces",2;"Non",1},2,0),"")</f>
        <v/>
      </c>
      <c r="R14" s="11" t="str">
        <f>IFERROR(VLOOKUP(Feuil2!V15,{"Oui",3;"Traces",2;"Non",1},2,0),"")</f>
        <v/>
      </c>
      <c r="S14" s="11" t="str">
        <f>IFERROR(VLOOKUP(Feuil2!W15,{"Oui",3;"Traces",2;"Non",1},2,0),"")</f>
        <v/>
      </c>
      <c r="T14" s="11" t="str">
        <f>IFERROR(VLOOKUP(Feuil2!X15,{"Oui",3;"Traces",2;"Non",1},2,0),"")</f>
        <v/>
      </c>
      <c r="U14" s="11" t="str">
        <f>IFERROR(VLOOKUP(Feuil2!Y15,{"Oui",3;"Traces",2;"Non",1},2,0),"")</f>
        <v/>
      </c>
    </row>
    <row r="19" spans="1:24" ht="26.25">
      <c r="A19" s="8"/>
      <c r="B19" s="1" t="s">
        <v>14</v>
      </c>
      <c r="C19" s="1" t="s">
        <v>0</v>
      </c>
      <c r="D19" s="1" t="s">
        <v>1</v>
      </c>
      <c r="E19" s="1" t="s">
        <v>15</v>
      </c>
      <c r="F19" s="1" t="s">
        <v>16</v>
      </c>
      <c r="G19" s="1" t="s">
        <v>17</v>
      </c>
      <c r="H19" s="1" t="s">
        <v>5</v>
      </c>
      <c r="I19" s="1" t="s">
        <v>6</v>
      </c>
      <c r="J19" s="1" t="s">
        <v>9</v>
      </c>
      <c r="K19" s="1" t="s">
        <v>18</v>
      </c>
      <c r="L19" s="1" t="s">
        <v>8</v>
      </c>
      <c r="M19" s="1" t="s">
        <v>19</v>
      </c>
      <c r="N19" s="1" t="s">
        <v>11</v>
      </c>
      <c r="O19" s="1" t="s">
        <v>13</v>
      </c>
      <c r="P19" s="1" t="s">
        <v>20</v>
      </c>
    </row>
    <row r="20" spans="1:24">
      <c r="B20" s="1" t="s">
        <v>21</v>
      </c>
      <c r="C20" s="1" t="str">
        <f>IFERROR(VLOOKUP(MAX(H8:H14),{3,"Oui";2,"Traces";1,"Non"},2,0),"")</f>
        <v>Traces</v>
      </c>
      <c r="D20" s="11" t="str">
        <f>IFERROR(VLOOKUP(MAX(I8:I14),{3,"Oui";2,"Traces";1,"Non"},2,0),"")</f>
        <v/>
      </c>
      <c r="E20" s="11" t="str">
        <f>IFERROR(VLOOKUP(MAX(J8:J14),{3,"Oui";2,"Traces";1,"Non"},2,0),"")</f>
        <v>Traces</v>
      </c>
      <c r="F20" s="11" t="str">
        <f>IFERROR(VLOOKUP(MAX(K8:K14),{3,"Oui";2,"Traces";1,"Non"},2,0),"")</f>
        <v/>
      </c>
      <c r="G20" s="11" t="str">
        <f>IFERROR(VLOOKUP(MAX(L8:L14),{3,"Oui";2,"Traces";1,"Non"},2,0),"")</f>
        <v/>
      </c>
      <c r="H20" s="11" t="str">
        <f>IFERROR(VLOOKUP(MAX(M8:M14),{3,"Oui";2,"Traces";1,"Non"},2,0),"")</f>
        <v>Traces</v>
      </c>
      <c r="I20" s="11" t="str">
        <f>IFERROR(VLOOKUP(MAX(N8:N14),{3,"Oui";2,"Traces";1,"Non"},2,0),"")</f>
        <v>Oui</v>
      </c>
      <c r="J20" s="11" t="str">
        <f>IFERROR(VLOOKUP(MAX(O8:O14),{3,"Oui";2,"Traces";1,"Non"},2,0),"")</f>
        <v>Traces</v>
      </c>
      <c r="K20" s="11" t="str">
        <f>IFERROR(VLOOKUP(MAX(P8:P14),{3,"Oui";2,"Traces";1,"Non"},2,0),"")</f>
        <v>Traces</v>
      </c>
      <c r="L20" s="11" t="str">
        <f>IFERROR(VLOOKUP(MAX(Q8:Q14),{3,"Oui";2,"Traces";1,"Non"},2,0),"")</f>
        <v>Traces</v>
      </c>
      <c r="M20" s="11" t="str">
        <f>IFERROR(VLOOKUP(MAX(R8:R14),{3,"Oui";2,"Traces";1,"Non"},2,0),"")</f>
        <v/>
      </c>
      <c r="N20" s="11" t="str">
        <f>IFERROR(VLOOKUP(MAX(S8:S14),{3,"Oui";2,"Traces";1,"Non"},2,0),"")</f>
        <v>Oui</v>
      </c>
      <c r="O20" s="11" t="str">
        <f>IFERROR(VLOOKUP(MAX(T8:T14),{3,"Oui";2,"Traces";1,"Non"},2,0),"")</f>
        <v/>
      </c>
      <c r="P20" s="11" t="str">
        <f>IFERROR(VLOOKUP(MAX(U8:U14),{3,"Oui";2,"Traces";1,"Non"},2,0),"")</f>
        <v/>
      </c>
    </row>
    <row r="22" spans="1:24">
      <c r="C22" s="18"/>
      <c r="D22" s="18"/>
      <c r="E22" s="18"/>
      <c r="F22" s="18"/>
      <c r="G22" s="18"/>
      <c r="H22" s="18"/>
      <c r="I22" s="18"/>
      <c r="J22" s="18"/>
      <c r="K22" s="18"/>
      <c r="L22" s="18"/>
      <c r="M22" s="18"/>
      <c r="N22" s="18"/>
      <c r="O22" s="18" t="str">
        <f>IFERROR(VLOOKUP(MAX(T8:T14),{3,"Oui";2,"Traces";1,"Non"},2,0),"")</f>
        <v/>
      </c>
      <c r="P22" s="18" t="str">
        <f>IFERROR(VLOOKUP(MAX(U8:U14),{3,"Oui";2,"Traces";1,"Non"},2,0),"")</f>
        <v/>
      </c>
    </row>
    <row r="24" spans="1:24">
      <c r="B24" s="16" t="s">
        <v>45</v>
      </c>
    </row>
    <row r="25" spans="1:24">
      <c r="B25" s="16" t="s">
        <v>46</v>
      </c>
    </row>
    <row r="27" spans="1:24">
      <c r="B27" s="16" t="s">
        <v>47</v>
      </c>
    </row>
    <row r="28" spans="1:24">
      <c r="B28" s="16" t="s">
        <v>48</v>
      </c>
    </row>
    <row r="29" spans="1:24">
      <c r="B29" s="16" t="s">
        <v>49</v>
      </c>
    </row>
    <row r="31" spans="1:24">
      <c r="B31" s="16" t="s">
        <v>50</v>
      </c>
    </row>
    <row r="32" spans="1:24">
      <c r="B32" s="16" t="s">
        <v>51</v>
      </c>
      <c r="J32" s="17" t="str">
        <f>IFERROR(VLOOKUP(Feuil2!L9,{"Oui",3;"Traces",2;"Non",1},2,0),"")</f>
        <v/>
      </c>
      <c r="K32" s="17" t="str">
        <f>IFERROR(VLOOKUP(Feuil2!M9,{"Oui",3;"Traces",2;"Non",1},2,0),"")</f>
        <v/>
      </c>
      <c r="L32" s="17" t="str">
        <f>IFERROR(VLOOKUP(Feuil2!N9,{"Oui",3;"Traces",2;"Non",1},2,0),"")</f>
        <v/>
      </c>
      <c r="M32" s="17" t="str">
        <f>IFERROR(VLOOKUP(Feuil2!O9,{"Oui",3;"Traces",2;"Non",1},2,0),"")</f>
        <v/>
      </c>
      <c r="N32" s="17" t="str">
        <f>IFERROR(VLOOKUP(Feuil2!P9,{"Oui",3;"Traces",2;"Non",1},2,0),"")</f>
        <v/>
      </c>
      <c r="O32" s="17" t="str">
        <f>IFERROR(VLOOKUP(Feuil2!Q9,{"Oui",3;"Traces",2;"Non",1},2,0),"")</f>
        <v/>
      </c>
      <c r="P32" s="17" t="str">
        <f>IFERROR(VLOOKUP(Feuil2!R9,{"Oui",3;"Traces",2;"Non",1},2,0),"")</f>
        <v/>
      </c>
      <c r="Q32" s="17" t="str">
        <f>IFERROR(VLOOKUP(Feuil2!S9,{"Oui",3;"Traces",2;"Non",1},2,0),"")</f>
        <v/>
      </c>
      <c r="R32" s="17" t="str">
        <f>IFERROR(VLOOKUP(Feuil2!T9,{"Oui",3;"Traces",2;"Non",1},2,0),"")</f>
        <v/>
      </c>
      <c r="S32" s="17" t="str">
        <f>IFERROR(VLOOKUP(Feuil2!U9,{"Oui",3;"Traces",2;"Non",1},2,0),"")</f>
        <v/>
      </c>
      <c r="T32" s="17" t="str">
        <f>IFERROR(VLOOKUP(Feuil2!V9,{"Oui",3;"Traces",2;"Non",1},2,0),"")</f>
        <v/>
      </c>
      <c r="U32" s="17" t="str">
        <f>IFERROR(VLOOKUP(Feuil2!W9,{"Oui",3;"Traces",2;"Non",1},2,0),"")</f>
        <v/>
      </c>
      <c r="V32" s="17" t="str">
        <f>IFERROR(VLOOKUP(Feuil2!X9,{"Oui",3;"Traces",2;"Non",1},2,0),"")</f>
        <v/>
      </c>
      <c r="W32" s="17" t="str">
        <f>IFERROR(VLOOKUP(Feuil2!Y9,{"Oui",3;"Traces",2;"Non",1},2,0),"")</f>
        <v/>
      </c>
      <c r="X32" s="17" t="str">
        <f>IFERROR(VLOOKUP(Feuil2!Z9,{"Oui",3;"Traces",2;"Non",1},2,0),"")</f>
        <v/>
      </c>
    </row>
    <row r="33" spans="2:24">
      <c r="B33" s="16" t="s">
        <v>52</v>
      </c>
      <c r="J33" s="17" t="str">
        <f>IFERROR(VLOOKUP(Feuil2!L10,{"Oui",3;"Traces",2;"Non",1},2,0),"")</f>
        <v/>
      </c>
      <c r="K33" s="17" t="str">
        <f>IFERROR(VLOOKUP(Feuil2!M10,{"Oui",3;"Traces",2;"Non",1},2,0),"")</f>
        <v/>
      </c>
      <c r="L33" s="17" t="str">
        <f>IFERROR(VLOOKUP(Feuil2!N10,{"Oui",3;"Traces",2;"Non",1},2,0),"")</f>
        <v/>
      </c>
      <c r="M33" s="17" t="str">
        <f>IFERROR(VLOOKUP(Feuil2!O10,{"Oui",3;"Traces",2;"Non",1},2,0),"")</f>
        <v/>
      </c>
      <c r="N33" s="17" t="str">
        <f>IFERROR(VLOOKUP(Feuil2!P10,{"Oui",3;"Traces",2;"Non",1},2,0),"")</f>
        <v/>
      </c>
      <c r="O33" s="17" t="str">
        <f>IFERROR(VLOOKUP(Feuil2!Q10,{"Oui",3;"Traces",2;"Non",1},2,0),"")</f>
        <v/>
      </c>
      <c r="P33" s="17" t="str">
        <f>IFERROR(VLOOKUP(Feuil2!R10,{"Oui",3;"Traces",2;"Non",1},2,0),"")</f>
        <v/>
      </c>
      <c r="Q33" s="17" t="str">
        <f>IFERROR(VLOOKUP(Feuil2!S10,{"Oui",3;"Traces",2;"Non",1},2,0),"")</f>
        <v/>
      </c>
      <c r="R33" s="17" t="str">
        <f>IFERROR(VLOOKUP(Feuil2!T10,{"Oui",3;"Traces",2;"Non",1},2,0),"")</f>
        <v/>
      </c>
      <c r="S33" s="17" t="str">
        <f>IFERROR(VLOOKUP(Feuil2!U10,{"Oui",3;"Traces",2;"Non",1},2,0),"")</f>
        <v/>
      </c>
      <c r="T33" s="17" t="str">
        <f>IFERROR(VLOOKUP(Feuil2!V10,{"Oui",3;"Traces",2;"Non",1},2,0),"")</f>
        <v/>
      </c>
      <c r="U33" s="17" t="str">
        <f>IFERROR(VLOOKUP(Feuil2!W10,{"Oui",3;"Traces",2;"Non",1},2,0),"")</f>
        <v/>
      </c>
      <c r="V33" s="17" t="str">
        <f>IFERROR(VLOOKUP(Feuil2!X10,{"Oui",3;"Traces",2;"Non",1},2,0),"")</f>
        <v/>
      </c>
      <c r="W33" s="17" t="str">
        <f>IFERROR(VLOOKUP(Feuil2!Y10,{"Oui",3;"Traces",2;"Non",1},2,0),"")</f>
        <v/>
      </c>
      <c r="X33" s="17" t="str">
        <f>IFERROR(VLOOKUP(Feuil2!Z10,{"Oui",3;"Traces",2;"Non",1},2,0),"")</f>
        <v/>
      </c>
    </row>
    <row r="34" spans="2:24">
      <c r="B34" s="16" t="s">
        <v>53</v>
      </c>
      <c r="J34" s="17"/>
      <c r="K34" s="17"/>
      <c r="L34" s="17"/>
      <c r="M34" s="17"/>
      <c r="N34" s="17"/>
      <c r="O34" s="17"/>
      <c r="P34" s="17"/>
      <c r="Q34" s="17"/>
      <c r="R34" s="17"/>
      <c r="S34" s="17"/>
      <c r="T34" s="17"/>
      <c r="U34" s="17"/>
      <c r="V34" s="17"/>
      <c r="W34" s="17"/>
      <c r="X34" s="17"/>
    </row>
    <row r="35" spans="2:24">
      <c r="J35" s="17"/>
      <c r="K35" s="17"/>
      <c r="L35" s="17"/>
      <c r="M35" s="17"/>
      <c r="N35" s="17"/>
      <c r="O35" s="17"/>
      <c r="P35" s="17"/>
      <c r="Q35" s="17"/>
      <c r="R35" s="17"/>
      <c r="S35" s="17"/>
      <c r="T35" s="17"/>
      <c r="U35" s="17"/>
      <c r="V35" s="17"/>
      <c r="W35" s="17"/>
      <c r="X35" s="17"/>
    </row>
    <row r="36" spans="2:24">
      <c r="J36" s="17"/>
      <c r="K36" s="17"/>
      <c r="L36" s="17"/>
      <c r="M36" s="17"/>
      <c r="N36" s="17"/>
      <c r="O36" s="17"/>
      <c r="P36" s="17"/>
      <c r="Q36" s="17"/>
      <c r="R36" s="17"/>
      <c r="S36" s="17"/>
      <c r="T36" s="17"/>
      <c r="U36" s="17"/>
      <c r="V36" s="17"/>
      <c r="W36" s="17"/>
      <c r="X36" s="17"/>
    </row>
    <row r="37" spans="2:24">
      <c r="J37" s="17"/>
      <c r="K37" s="17"/>
      <c r="L37" s="17"/>
      <c r="M37" s="17"/>
      <c r="N37" s="17"/>
      <c r="O37" s="17"/>
      <c r="P37" s="17"/>
      <c r="Q37" s="17"/>
      <c r="R37" s="17"/>
      <c r="S37" s="17"/>
      <c r="T37" s="17"/>
      <c r="U37" s="17"/>
      <c r="V37" s="17"/>
      <c r="W37" s="17"/>
      <c r="X37" s="17"/>
    </row>
    <row r="38" spans="2:24">
      <c r="J38" s="17"/>
      <c r="K38" s="17"/>
      <c r="L38" s="17"/>
      <c r="M38" s="17"/>
      <c r="N38" s="17"/>
      <c r="O38" s="17"/>
      <c r="P38" s="17"/>
      <c r="Q38" s="17"/>
      <c r="R38" s="17"/>
      <c r="S38" s="17"/>
      <c r="T38" s="17"/>
      <c r="U38" s="17"/>
      <c r="V38" s="17"/>
      <c r="W38" s="17"/>
      <c r="X38" s="17"/>
    </row>
  </sheetData>
  <mergeCells count="9">
    <mergeCell ref="C3:F3"/>
    <mergeCell ref="C13:G13"/>
    <mergeCell ref="C14:G14"/>
    <mergeCell ref="C10:G10"/>
    <mergeCell ref="C11:G11"/>
    <mergeCell ref="C12:G12"/>
    <mergeCell ref="C7:G7"/>
    <mergeCell ref="C8:G8"/>
    <mergeCell ref="C9:G9"/>
  </mergeCells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Worksheets</vt:lpstr>
      </vt:variant>
      <vt:variant>
        <vt:i4>2</vt:i4>
      </vt:variant>
    </vt:vector>
  </HeadingPairs>
  <TitlesOfParts>
    <vt:vector size="2" baseType="lpstr">
      <vt:lpstr>Feuil2</vt:lpstr>
      <vt:lpstr>Feuil3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Yanis</dc:creator>
  <cp:lastModifiedBy>mduquesn</cp:lastModifiedBy>
  <dcterms:created xsi:type="dcterms:W3CDTF">2015-01-20T08:49:52Z</dcterms:created>
  <dcterms:modified xsi:type="dcterms:W3CDTF">2015-01-23T07:35:05Z</dcterms:modified>
</cp:coreProperties>
</file>