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activeX/activeX2.bin" ContentType="application/vnd.ms-office.activeX"/>
  <Override PartName="/xl/theme/theme1.xml" ContentType="application/vnd.openxmlformats-officedocument.theme+xml"/>
  <Override PartName="/xl/styles.xml" ContentType="application/vnd.openxmlformats-officedocument.spreadsheetml.styles+xml"/>
  <Override PartName="/xl/activeX/activeX1.bin" ContentType="application/vnd.ms-office.activeX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drawings/drawing2.xml" ContentType="application/vnd.openxmlformats-officedocument.drawing+xml"/>
  <Override PartName="/xl/activeX/activeX2.xml" ContentType="application/vnd.ms-office.activeX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activeX/activeX1.xml" ContentType="application/vnd.ms-office.activeX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saveExternalLinkValues="0" codeName="ThisWorkbook" defaultThemeVersion="124226"/>
  <bookViews>
    <workbookView xWindow="120" yWindow="90" windowWidth="20730" windowHeight="11760"/>
  </bookViews>
  <sheets>
    <sheet name="Sommaire" sheetId="44" r:id="rId1"/>
    <sheet name="Prévisions" sheetId="523" r:id="rId2"/>
  </sheets>
  <definedNames>
    <definedName name="_xlnm._FilterDatabase" localSheetId="1" hidden="1">Prévisions!$A$17:$H$18</definedName>
    <definedName name="_xlnm._FilterDatabase" localSheetId="0" hidden="1">Sommaire!$A$17:$M$18</definedName>
    <definedName name="Episodesvus">OFFSET(Sommaire!$B$18,0,0,COUNTA(Sommaire!$A$18:$A$2363),8)</definedName>
  </definedNames>
  <calcPr calcId="125725"/>
</workbook>
</file>

<file path=xl/calcChain.xml><?xml version="1.0" encoding="utf-8"?>
<calcChain xmlns="http://schemas.openxmlformats.org/spreadsheetml/2006/main">
  <c r="C18" i="44"/>
  <c r="H18" l="1"/>
  <c r="I18" l="1"/>
  <c r="I7" l="1"/>
  <c r="I11"/>
  <c r="A18" i="523" l="1"/>
  <c r="I8" i="44" l="1"/>
  <c r="I6"/>
  <c r="I10" l="1"/>
  <c r="I9"/>
  <c r="I12" l="1"/>
</calcChain>
</file>

<file path=xl/sharedStrings.xml><?xml version="1.0" encoding="utf-8"?>
<sst xmlns="http://schemas.openxmlformats.org/spreadsheetml/2006/main" count="32" uniqueCount="28">
  <si>
    <t>En cours</t>
  </si>
  <si>
    <t>Sommaire</t>
  </si>
  <si>
    <t>Terminée</t>
  </si>
  <si>
    <t>Tableau statistiques</t>
  </si>
  <si>
    <t>A venir</t>
  </si>
  <si>
    <t>Fansub</t>
  </si>
  <si>
    <t>Prévisions</t>
  </si>
  <si>
    <t>.hack - Sign</t>
  </si>
  <si>
    <t>Nombre de séries total:</t>
  </si>
  <si>
    <t>Nombre de séries et films terminées:</t>
  </si>
  <si>
    <t>Nombre de séries en visionnage:</t>
  </si>
  <si>
    <t>Nombre de séries abandonnées:</t>
  </si>
  <si>
    <t>Nombre de séries en cours:</t>
  </si>
  <si>
    <t>Nombre de séries en pause:</t>
  </si>
  <si>
    <t>Nombre de séries à venir:</t>
  </si>
  <si>
    <t>OAV(s) terminé(s)</t>
  </si>
  <si>
    <t>Film(s) terminé(s)</t>
  </si>
  <si>
    <t>Séries, OAV's ou Films en cours</t>
  </si>
  <si>
    <t>Séries, OAV's et Films terminés</t>
  </si>
  <si>
    <t>Séries, OAV's ou Films en pause</t>
  </si>
  <si>
    <t>Séries, OAV's ou Films à venir</t>
  </si>
  <si>
    <t>Séries, OAV's ou Films en visionnage</t>
  </si>
  <si>
    <t>Séries, OAV's ou Films abandonnées</t>
  </si>
  <si>
    <t>Séries terminées</t>
  </si>
  <si>
    <t>DL</t>
  </si>
  <si>
    <t>Dans cette cellule</t>
  </si>
  <si>
    <t>J'aimerai qu'au lieu d'avoir seulement "25" (donc ma donné variable) et bien j'ai "25" / "Prévisions!B18" (donc ma donnée fixe)</t>
  </si>
  <si>
    <t>En gros je pourrai modifier ici mon "25" variable sans que ma donnée fixe ne bouge (sauf si je vais la modifier dans ma feuille 'Prévisions')</t>
  </si>
</sst>
</file>

<file path=xl/styles.xml><?xml version="1.0" encoding="utf-8"?>
<styleSheet xmlns="http://schemas.openxmlformats.org/spreadsheetml/2006/main">
  <numFmts count="1">
    <numFmt numFmtId="164" formatCode="0;\-0;* &quot;&quot;"/>
  </numFmts>
  <fonts count="26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u/>
      <sz val="11"/>
      <color theme="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90"/>
      <color theme="0"/>
      <name val="SAO UI"/>
      <family val="3"/>
    </font>
    <font>
      <b/>
      <sz val="12"/>
      <color theme="3" tint="0.59999389629810485"/>
      <name val="Calibri"/>
      <family val="2"/>
      <scheme val="minor"/>
    </font>
    <font>
      <b/>
      <sz val="11"/>
      <color theme="6"/>
      <name val="Calibri"/>
      <family val="2"/>
      <scheme val="minor"/>
    </font>
    <font>
      <b/>
      <sz val="12"/>
      <color theme="7" tint="0.59999389629810485"/>
      <name val="Calibri"/>
      <family val="2"/>
      <scheme val="minor"/>
    </font>
    <font>
      <b/>
      <sz val="12"/>
      <color theme="6"/>
      <name val="Calibri"/>
      <family val="2"/>
      <scheme val="minor"/>
    </font>
    <font>
      <b/>
      <sz val="12"/>
      <color theme="9"/>
      <name val="Calibri"/>
      <family val="2"/>
      <scheme val="minor"/>
    </font>
    <font>
      <b/>
      <sz val="12"/>
      <color rgb="FFC00000"/>
      <name val="Calibri"/>
      <family val="2"/>
      <scheme val="minor"/>
    </font>
    <font>
      <b/>
      <sz val="11"/>
      <color theme="3" tint="0.59999389629810485"/>
      <name val="Calibri"/>
      <family val="2"/>
      <scheme val="minor"/>
    </font>
    <font>
      <b/>
      <sz val="11"/>
      <color theme="7" tint="0.59999389629810485"/>
      <name val="Calibri"/>
      <family val="2"/>
      <scheme val="minor"/>
    </font>
    <font>
      <b/>
      <sz val="11"/>
      <color theme="9"/>
      <name val="Calibri"/>
      <family val="2"/>
      <scheme val="minor"/>
    </font>
    <font>
      <b/>
      <sz val="11"/>
      <color theme="3" tint="0.3999755851924192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2"/>
      <color theme="8" tint="-0.249977111117893"/>
      <name val="Calibri"/>
      <family val="2"/>
      <scheme val="minor"/>
    </font>
    <font>
      <b/>
      <sz val="11"/>
      <color theme="8" tint="-0.249977111117893"/>
      <name val="Calibri"/>
      <family val="2"/>
      <scheme val="minor"/>
    </font>
    <font>
      <b/>
      <u/>
      <sz val="12"/>
      <color theme="0"/>
      <name val="Calibri"/>
      <family val="2"/>
      <scheme val="minor"/>
    </font>
    <font>
      <b/>
      <sz val="11"/>
      <color theme="8"/>
      <name val="Calibri"/>
      <family val="2"/>
      <scheme val="minor"/>
    </font>
    <font>
      <b/>
      <sz val="12"/>
      <color theme="3" tint="0.39997558519241921"/>
      <name val="Calibri"/>
      <family val="2"/>
      <scheme val="minor"/>
    </font>
    <font>
      <b/>
      <sz val="12"/>
      <color theme="8"/>
      <name val="Calibri"/>
      <family val="2"/>
      <scheme val="minor"/>
    </font>
    <font>
      <b/>
      <sz val="90"/>
      <color theme="3"/>
      <name val="SAO UI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14999847407452621"/>
        <bgColor indexed="64"/>
      </patternFill>
    </fill>
  </fills>
  <borders count="7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6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" fillId="2" borderId="0" xfId="0" applyFont="1" applyFill="1" applyAlignment="1">
      <alignment horizontal="left"/>
    </xf>
    <xf numFmtId="0" fontId="8" fillId="2" borderId="0" xfId="0" applyFont="1" applyFill="1" applyAlignment="1">
      <alignment horizontal="left"/>
    </xf>
    <xf numFmtId="0" fontId="13" fillId="2" borderId="0" xfId="0" applyFont="1" applyFill="1" applyAlignment="1">
      <alignment horizontal="left"/>
    </xf>
    <xf numFmtId="0" fontId="14" fillId="2" borderId="0" xfId="0" applyFont="1" applyFill="1" applyAlignment="1">
      <alignment horizontal="left"/>
    </xf>
    <xf numFmtId="0" fontId="15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center"/>
    </xf>
    <xf numFmtId="0" fontId="18" fillId="2" borderId="0" xfId="0" applyFont="1" applyFill="1" applyBorder="1" applyAlignment="1">
      <alignment horizontal="left" vertical="center"/>
    </xf>
    <xf numFmtId="0" fontId="19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horizontal="right" vertical="center" indent="2"/>
    </xf>
    <xf numFmtId="0" fontId="1" fillId="2" borderId="0" xfId="0" applyFont="1" applyFill="1" applyAlignment="1">
      <alignment horizontal="right" indent="2"/>
    </xf>
    <xf numFmtId="0" fontId="1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10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9" fillId="2" borderId="0" xfId="0" applyFont="1" applyFill="1" applyAlignment="1">
      <alignment horizontal="left"/>
    </xf>
    <xf numFmtId="0" fontId="11" fillId="2" borderId="0" xfId="0" applyFont="1" applyFill="1" applyAlignment="1">
      <alignment horizontal="left"/>
    </xf>
    <xf numFmtId="0" fontId="3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indent="7"/>
    </xf>
    <xf numFmtId="0" fontId="1" fillId="2" borderId="0" xfId="0" applyFont="1" applyFill="1" applyBorder="1" applyAlignment="1">
      <alignment horizontal="left" vertical="center" indent="7"/>
    </xf>
    <xf numFmtId="0" fontId="3" fillId="2" borderId="0" xfId="0" applyFont="1" applyFill="1" applyBorder="1" applyAlignment="1">
      <alignment horizontal="left" vertical="center" indent="14"/>
    </xf>
    <xf numFmtId="0" fontId="3" fillId="2" borderId="0" xfId="0" applyFont="1" applyFill="1" applyBorder="1" applyAlignment="1">
      <alignment horizontal="left" indent="14"/>
    </xf>
    <xf numFmtId="0" fontId="10" fillId="2" borderId="0" xfId="0" applyFont="1" applyFill="1" applyBorder="1" applyAlignment="1">
      <alignment horizontal="left" vertical="center" indent="7"/>
    </xf>
    <xf numFmtId="0" fontId="1" fillId="2" borderId="0" xfId="0" applyFont="1" applyFill="1" applyBorder="1" applyAlignment="1">
      <alignment horizontal="left" vertical="center" indent="14"/>
    </xf>
    <xf numFmtId="0" fontId="1" fillId="2" borderId="0" xfId="0" applyFont="1" applyFill="1" applyBorder="1" applyAlignment="1">
      <alignment horizontal="left" vertical="center"/>
    </xf>
    <xf numFmtId="0" fontId="20" fillId="2" borderId="0" xfId="0" applyFont="1" applyFill="1" applyBorder="1" applyAlignment="1">
      <alignment horizontal="left"/>
    </xf>
    <xf numFmtId="164" fontId="8" fillId="2" borderId="0" xfId="0" applyNumberFormat="1" applyFont="1" applyFill="1" applyAlignment="1">
      <alignment horizontal="left" indent="10"/>
    </xf>
    <xf numFmtId="164" fontId="1" fillId="2" borderId="0" xfId="0" applyNumberFormat="1" applyFont="1" applyFill="1" applyAlignment="1">
      <alignment horizontal="left" indent="10"/>
    </xf>
    <xf numFmtId="164" fontId="16" fillId="2" borderId="0" xfId="0" applyNumberFormat="1" applyFont="1" applyFill="1" applyAlignment="1">
      <alignment horizontal="left" indent="10"/>
    </xf>
    <xf numFmtId="49" fontId="1" fillId="2" borderId="2" xfId="0" applyNumberFormat="1" applyFont="1" applyFill="1" applyBorder="1" applyAlignment="1">
      <alignment horizontal="center" vertical="center"/>
    </xf>
    <xf numFmtId="164" fontId="21" fillId="2" borderId="0" xfId="0" applyNumberFormat="1" applyFont="1" applyFill="1" applyAlignment="1">
      <alignment horizontal="left" indent="10"/>
    </xf>
    <xf numFmtId="0" fontId="1" fillId="2" borderId="5" xfId="0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/>
    <xf numFmtId="0" fontId="24" fillId="2" borderId="0" xfId="0" applyFont="1" applyFill="1" applyBorder="1" applyAlignment="1">
      <alignment vertical="center"/>
    </xf>
    <xf numFmtId="0" fontId="17" fillId="2" borderId="0" xfId="0" applyFont="1" applyFill="1" applyBorder="1" applyAlignment="1">
      <alignment horizontal="center" vertical="center"/>
    </xf>
    <xf numFmtId="0" fontId="25" fillId="2" borderId="0" xfId="0" applyNumberFormat="1" applyFont="1" applyFill="1"/>
    <xf numFmtId="0" fontId="3" fillId="2" borderId="0" xfId="0" applyFont="1" applyFill="1" applyBorder="1" applyAlignment="1">
      <alignment horizontal="left" vertical="center" indent="7"/>
    </xf>
    <xf numFmtId="0" fontId="10" fillId="2" borderId="0" xfId="0" applyFont="1" applyFill="1" applyBorder="1" applyAlignment="1">
      <alignment horizontal="left" vertical="center" indent="7"/>
    </xf>
    <xf numFmtId="0" fontId="22" fillId="2" borderId="0" xfId="0" applyFont="1" applyFill="1" applyBorder="1" applyAlignment="1">
      <alignment horizontal="left" vertical="center" indent="7"/>
    </xf>
    <xf numFmtId="0" fontId="9" fillId="2" borderId="0" xfId="0" applyFont="1" applyFill="1" applyBorder="1" applyAlignment="1">
      <alignment horizontal="left" vertical="center" indent="7"/>
    </xf>
    <xf numFmtId="0" fontId="23" fillId="2" borderId="0" xfId="0" applyFont="1" applyFill="1" applyBorder="1" applyAlignment="1">
      <alignment horizontal="left" vertical="center" indent="7"/>
    </xf>
    <xf numFmtId="0" fontId="11" fillId="2" borderId="0" xfId="0" applyFont="1" applyFill="1" applyBorder="1" applyAlignment="1">
      <alignment horizontal="left" vertical="center" indent="7"/>
    </xf>
  </cellXfs>
  <cellStyles count="1">
    <cellStyle name="Normal" xfId="0" builtinId="0"/>
  </cellStyles>
  <dxfs count="119"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ill>
        <patternFill>
          <bgColor theme="0" tint="-0.34998626667073579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9" tint="-0.499984740745262"/>
      </font>
      <fill>
        <patternFill>
          <bgColor theme="9"/>
        </patternFill>
      </fill>
    </dxf>
    <dxf>
      <font>
        <b/>
        <i val="0"/>
        <color theme="6" tint="-0.499984740745262"/>
      </font>
      <fill>
        <patternFill>
          <bgColor theme="6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7" tint="-0.499984740745262"/>
      </font>
      <fill>
        <patternFill>
          <bgColor theme="7" tint="0.39994506668294322"/>
        </patternFill>
      </fill>
    </dxf>
    <dxf>
      <font>
        <b/>
        <i val="0"/>
        <color theme="0"/>
      </font>
      <fill>
        <patternFill>
          <bgColor theme="1" tint="0.14996795556505021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8" tint="-0.499984740745262"/>
      </font>
      <fill>
        <patternFill>
          <bgColor theme="8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  <dxf>
      <font>
        <b/>
        <i val="0"/>
        <color theme="3" tint="-0.499984740745262"/>
      </font>
      <fill>
        <patternFill>
          <bgColor theme="3" tint="0.39994506668294322"/>
        </patternFill>
      </fill>
    </dxf>
  </dxfs>
  <tableStyles count="0" defaultTableStyle="TableStyleMedium2" defaultPivotStyle="PivotStyleLight16"/>
  <colors>
    <mruColors>
      <color rgb="FFFFFFFF"/>
      <color rgb="FFE46D0A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265746</xdr:colOff>
      <xdr:row>3</xdr:row>
      <xdr:rowOff>171450</xdr:rowOff>
    </xdr:from>
    <xdr:to>
      <xdr:col>2</xdr:col>
      <xdr:colOff>522749</xdr:colOff>
      <xdr:row>5</xdr:row>
      <xdr:rowOff>47625</xdr:rowOff>
    </xdr:to>
    <xdr:sp macro="[0]!Encours" textlink="">
      <xdr:nvSpPr>
        <xdr:cNvPr id="12" name="BtnFiltre"/>
        <xdr:cNvSpPr/>
      </xdr:nvSpPr>
      <xdr:spPr>
        <a:xfrm>
          <a:off x="4904421" y="1314450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1</xdr:row>
      <xdr:rowOff>161925</xdr:rowOff>
    </xdr:from>
    <xdr:to>
      <xdr:col>2</xdr:col>
      <xdr:colOff>523703</xdr:colOff>
      <xdr:row>3</xdr:row>
      <xdr:rowOff>38100</xdr:rowOff>
    </xdr:to>
    <xdr:sp macro="[0]!Terminé" textlink="">
      <xdr:nvSpPr>
        <xdr:cNvPr id="13" name="BtnFiltre"/>
        <xdr:cNvSpPr/>
      </xdr:nvSpPr>
      <xdr:spPr>
        <a:xfrm>
          <a:off x="4905375" y="923925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5</xdr:row>
      <xdr:rowOff>171450</xdr:rowOff>
    </xdr:from>
    <xdr:to>
      <xdr:col>2</xdr:col>
      <xdr:colOff>523703</xdr:colOff>
      <xdr:row>7</xdr:row>
      <xdr:rowOff>47625</xdr:rowOff>
    </xdr:to>
    <xdr:sp macro="[0]!Enpause" textlink="">
      <xdr:nvSpPr>
        <xdr:cNvPr id="14" name="BtnFiltre"/>
        <xdr:cNvSpPr/>
      </xdr:nvSpPr>
      <xdr:spPr>
        <a:xfrm>
          <a:off x="4905375" y="1695450"/>
          <a:ext cx="257003" cy="257175"/>
        </a:xfrm>
        <a:prstGeom prst="flowChartConnector">
          <a:avLst/>
        </a:prstGeom>
        <a:solidFill>
          <a:schemeClr val="accent4">
            <a:lumMod val="40000"/>
            <a:lumOff val="6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9</xdr:row>
      <xdr:rowOff>171450</xdr:rowOff>
    </xdr:from>
    <xdr:to>
      <xdr:col>2</xdr:col>
      <xdr:colOff>523703</xdr:colOff>
      <xdr:row>11</xdr:row>
      <xdr:rowOff>47625</xdr:rowOff>
    </xdr:to>
    <xdr:sp macro="[0]!Envisionnage" textlink="">
      <xdr:nvSpPr>
        <xdr:cNvPr id="22" name="BtnFiltre"/>
        <xdr:cNvSpPr/>
      </xdr:nvSpPr>
      <xdr:spPr>
        <a:xfrm>
          <a:off x="7591425" y="1314450"/>
          <a:ext cx="257003" cy="257175"/>
        </a:xfrm>
        <a:prstGeom prst="flowChartConnector">
          <a:avLst/>
        </a:prstGeom>
        <a:solidFill>
          <a:schemeClr val="accent6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257175</xdr:colOff>
      <xdr:row>11</xdr:row>
      <xdr:rowOff>171450</xdr:rowOff>
    </xdr:from>
    <xdr:to>
      <xdr:col>2</xdr:col>
      <xdr:colOff>514178</xdr:colOff>
      <xdr:row>13</xdr:row>
      <xdr:rowOff>47625</xdr:rowOff>
    </xdr:to>
    <xdr:sp macro="[0]!Abandonnées" textlink="">
      <xdr:nvSpPr>
        <xdr:cNvPr id="25" name="BtnFiltre"/>
        <xdr:cNvSpPr/>
      </xdr:nvSpPr>
      <xdr:spPr>
        <a:xfrm>
          <a:off x="7581900" y="2076450"/>
          <a:ext cx="257003" cy="257175"/>
        </a:xfrm>
        <a:prstGeom prst="flowChartConnector">
          <a:avLst/>
        </a:prstGeom>
        <a:solidFill>
          <a:schemeClr val="bg1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 editAs="oneCell">
    <xdr:from>
      <xdr:col>2</xdr:col>
      <xdr:colOff>266700</xdr:colOff>
      <xdr:row>7</xdr:row>
      <xdr:rowOff>171450</xdr:rowOff>
    </xdr:from>
    <xdr:to>
      <xdr:col>2</xdr:col>
      <xdr:colOff>523703</xdr:colOff>
      <xdr:row>9</xdr:row>
      <xdr:rowOff>47625</xdr:rowOff>
    </xdr:to>
    <xdr:sp macro="[0]!Avenir" textlink="">
      <xdr:nvSpPr>
        <xdr:cNvPr id="16" name="BtnFiltre"/>
        <xdr:cNvSpPr/>
      </xdr:nvSpPr>
      <xdr:spPr>
        <a:xfrm>
          <a:off x="4905375" y="20764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466725</xdr:colOff>
      <xdr:row>1</xdr:row>
      <xdr:rowOff>171450</xdr:rowOff>
    </xdr:from>
    <xdr:to>
      <xdr:col>2</xdr:col>
      <xdr:colOff>723728</xdr:colOff>
      <xdr:row>3</xdr:row>
      <xdr:rowOff>47625</xdr:rowOff>
    </xdr:to>
    <xdr:sp macro="insere_image_ratio" textlink="">
      <xdr:nvSpPr>
        <xdr:cNvPr id="4" name="BtnFiltre"/>
        <xdr:cNvSpPr/>
      </xdr:nvSpPr>
      <xdr:spPr>
        <a:xfrm>
          <a:off x="5000625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7</xdr:row>
      <xdr:rowOff>180975</xdr:rowOff>
    </xdr:from>
    <xdr:to>
      <xdr:col>2</xdr:col>
      <xdr:colOff>733253</xdr:colOff>
      <xdr:row>9</xdr:row>
      <xdr:rowOff>57150</xdr:rowOff>
    </xdr:to>
    <xdr:sp macro="[0]!Encours" textlink="">
      <xdr:nvSpPr>
        <xdr:cNvPr id="5" name="BtnFiltre"/>
        <xdr:cNvSpPr/>
      </xdr:nvSpPr>
      <xdr:spPr>
        <a:xfrm>
          <a:off x="5010150" y="752475"/>
          <a:ext cx="257003" cy="257175"/>
        </a:xfrm>
        <a:prstGeom prst="flowChartConnector">
          <a:avLst/>
        </a:prstGeom>
        <a:solidFill>
          <a:schemeClr val="tx2">
            <a:lumMod val="60000"/>
            <a:lumOff val="40000"/>
          </a:schemeClr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476250</xdr:colOff>
      <xdr:row>9</xdr:row>
      <xdr:rowOff>171450</xdr:rowOff>
    </xdr:from>
    <xdr:to>
      <xdr:col>2</xdr:col>
      <xdr:colOff>733253</xdr:colOff>
      <xdr:row>11</xdr:row>
      <xdr:rowOff>47625</xdr:rowOff>
    </xdr:to>
    <xdr:sp macro="[0]!Avenir" textlink="">
      <xdr:nvSpPr>
        <xdr:cNvPr id="8" name="BtnFiltre"/>
        <xdr:cNvSpPr/>
      </xdr:nvSpPr>
      <xdr:spPr>
        <a:xfrm>
          <a:off x="5010150" y="1504950"/>
          <a:ext cx="257003" cy="257175"/>
        </a:xfrm>
        <a:prstGeom prst="flowChartConnector">
          <a:avLst/>
        </a:prstGeom>
        <a:solidFill>
          <a:schemeClr val="accent5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466725</xdr:colOff>
      <xdr:row>3</xdr:row>
      <xdr:rowOff>171450</xdr:rowOff>
    </xdr:from>
    <xdr:to>
      <xdr:col>2</xdr:col>
      <xdr:colOff>723728</xdr:colOff>
      <xdr:row>5</xdr:row>
      <xdr:rowOff>47625</xdr:rowOff>
    </xdr:to>
    <xdr:sp macro="[0]!Prévisionsoavsterminées" textlink="">
      <xdr:nvSpPr>
        <xdr:cNvPr id="7" name="BtnFiltre"/>
        <xdr:cNvSpPr/>
      </xdr:nvSpPr>
      <xdr:spPr>
        <a:xfrm>
          <a:off x="5003006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  <xdr:twoCellAnchor>
    <xdr:from>
      <xdr:col>2</xdr:col>
      <xdr:colOff>466725</xdr:colOff>
      <xdr:row>5</xdr:row>
      <xdr:rowOff>171450</xdr:rowOff>
    </xdr:from>
    <xdr:to>
      <xdr:col>2</xdr:col>
      <xdr:colOff>723728</xdr:colOff>
      <xdr:row>7</xdr:row>
      <xdr:rowOff>47625</xdr:rowOff>
    </xdr:to>
    <xdr:sp macro="[0]!Prévisionsfilmsterminées" textlink="">
      <xdr:nvSpPr>
        <xdr:cNvPr id="9" name="BtnFiltre"/>
        <xdr:cNvSpPr/>
      </xdr:nvSpPr>
      <xdr:spPr>
        <a:xfrm>
          <a:off x="5003006" y="361950"/>
          <a:ext cx="257003" cy="257175"/>
        </a:xfrm>
        <a:prstGeom prst="flowChartConnector">
          <a:avLst/>
        </a:prstGeom>
        <a:solidFill>
          <a:schemeClr val="accent3"/>
        </a:solidFill>
        <a:ln>
          <a:noFill/>
        </a:ln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algn="ctr"/>
          <a:endParaRPr lang="fr-FR" sz="1600" b="1"/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2"/>
  <dimension ref="A1:M22"/>
  <sheetViews>
    <sheetView showGridLines="0" tabSelected="1" zoomScale="80" zoomScaleNormal="80" workbookViewId="0">
      <pane ySplit="15" topLeftCell="A16" activePane="bottomLeft" state="frozen"/>
      <selection activeCell="C22" sqref="C22"/>
      <selection pane="bottomLeft" activeCell="C18" sqref="C18"/>
    </sheetView>
  </sheetViews>
  <sheetFormatPr defaultColWidth="11.42578125" defaultRowHeight="15"/>
  <cols>
    <col min="1" max="1" width="56.5703125" style="3" customWidth="1"/>
    <col min="2" max="7" width="11.42578125" style="3" customWidth="1"/>
    <col min="8" max="8" width="42" style="3" customWidth="1"/>
    <col min="9" max="9" width="43" style="3" bestFit="1" customWidth="1"/>
    <col min="10" max="10" width="28" style="3" customWidth="1"/>
    <col min="11" max="16384" width="11.42578125" style="3"/>
  </cols>
  <sheetData>
    <row r="1" spans="1:13" ht="15" customHeight="1">
      <c r="A1" s="8"/>
      <c r="B1" s="8"/>
      <c r="C1" s="8"/>
      <c r="D1" s="8"/>
      <c r="E1" s="8"/>
      <c r="F1" s="8"/>
      <c r="G1" s="8"/>
      <c r="H1" s="8"/>
      <c r="I1" s="8"/>
      <c r="J1" s="8"/>
      <c r="K1" s="7"/>
      <c r="L1" s="7"/>
      <c r="M1" s="7"/>
    </row>
    <row r="2" spans="1:13" ht="15" customHeight="1">
      <c r="A2" s="8"/>
      <c r="B2" s="8"/>
      <c r="C2" s="8"/>
      <c r="D2" s="8"/>
      <c r="E2" s="8"/>
      <c r="F2" s="8"/>
      <c r="G2" s="8"/>
      <c r="H2" s="8"/>
      <c r="I2" s="8"/>
      <c r="J2" s="8"/>
      <c r="K2" s="7"/>
      <c r="L2" s="7"/>
      <c r="M2" s="7"/>
    </row>
    <row r="3" spans="1:13" ht="15" customHeight="1">
      <c r="A3" s="8"/>
      <c r="B3" s="8"/>
      <c r="C3" s="50" t="s">
        <v>18</v>
      </c>
      <c r="D3" s="50"/>
      <c r="E3" s="50"/>
      <c r="F3" s="50"/>
      <c r="G3" s="8"/>
      <c r="H3" s="8"/>
      <c r="I3" s="8"/>
      <c r="M3" s="7"/>
    </row>
    <row r="4" spans="1:13" ht="15" customHeight="1">
      <c r="A4" s="8"/>
      <c r="B4" s="8"/>
      <c r="C4" s="32"/>
      <c r="D4" s="33"/>
      <c r="E4" s="30"/>
      <c r="F4" s="17"/>
      <c r="H4" s="37" t="s">
        <v>3</v>
      </c>
      <c r="M4" s="7"/>
    </row>
    <row r="5" spans="1:13" ht="15" customHeight="1">
      <c r="A5" s="8"/>
      <c r="B5" s="8"/>
      <c r="C5" s="51" t="s">
        <v>17</v>
      </c>
      <c r="D5" s="51"/>
      <c r="E5" s="51"/>
      <c r="F5" s="51"/>
      <c r="H5" s="36"/>
      <c r="I5" s="6"/>
      <c r="M5" s="7"/>
    </row>
    <row r="6" spans="1:13" ht="15" customHeight="1">
      <c r="A6" s="20" t="s">
        <v>24</v>
      </c>
      <c r="B6" s="8"/>
      <c r="C6" s="32"/>
      <c r="D6" s="32"/>
      <c r="E6" s="34"/>
      <c r="F6" s="8"/>
      <c r="H6" s="24" t="s">
        <v>8</v>
      </c>
      <c r="I6" s="11">
        <f>COUNTA(A18:A18)</f>
        <v>1</v>
      </c>
      <c r="M6" s="7"/>
    </row>
    <row r="7" spans="1:13" ht="15" customHeight="1">
      <c r="A7" s="20" t="s">
        <v>6</v>
      </c>
      <c r="B7" s="8"/>
      <c r="C7" s="52" t="s">
        <v>19</v>
      </c>
      <c r="D7" s="52"/>
      <c r="E7" s="52"/>
      <c r="F7" s="52"/>
      <c r="H7" s="25" t="s">
        <v>9</v>
      </c>
      <c r="I7" s="12">
        <f ca="1">COUNTIF(I18:I18,"fini*")+COUNTIF(I18:I18,"A jour")</f>
        <v>0</v>
      </c>
      <c r="M7" s="7"/>
    </row>
    <row r="8" spans="1:13" ht="15" customHeight="1">
      <c r="A8" s="20" t="s">
        <v>3</v>
      </c>
      <c r="B8" s="9"/>
      <c r="C8" s="32"/>
      <c r="D8" s="32"/>
      <c r="E8" s="31"/>
      <c r="F8" s="8"/>
      <c r="H8" s="26" t="s">
        <v>12</v>
      </c>
      <c r="I8" s="13">
        <f ca="1">COUNTIF(H18:H18,"*en cours*")</f>
        <v>0</v>
      </c>
      <c r="M8" s="7"/>
    </row>
    <row r="9" spans="1:13" ht="15" customHeight="1">
      <c r="A9" s="20" t="s">
        <v>5</v>
      </c>
      <c r="B9" s="9"/>
      <c r="C9" s="53" t="s">
        <v>20</v>
      </c>
      <c r="D9" s="53"/>
      <c r="E9" s="53"/>
      <c r="F9" s="53"/>
      <c r="H9" s="27" t="s">
        <v>13</v>
      </c>
      <c r="I9" s="14">
        <f ca="1">COUNTIF(H18:H18,"*en pause")</f>
        <v>0</v>
      </c>
      <c r="M9" s="7"/>
    </row>
    <row r="10" spans="1:13" ht="15" customHeight="1">
      <c r="A10" s="8"/>
      <c r="B10" s="8"/>
      <c r="C10" s="35"/>
      <c r="D10" s="32"/>
      <c r="E10" s="31"/>
      <c r="F10" s="8"/>
      <c r="H10" s="18" t="s">
        <v>14</v>
      </c>
      <c r="I10" s="19">
        <f ca="1">COUNTIF(H18:H18,"*à venir*")</f>
        <v>0</v>
      </c>
      <c r="M10" s="7"/>
    </row>
    <row r="11" spans="1:13" ht="15" customHeight="1">
      <c r="A11" s="8"/>
      <c r="B11" s="8"/>
      <c r="C11" s="54" t="s">
        <v>21</v>
      </c>
      <c r="D11" s="54"/>
      <c r="E11" s="54"/>
      <c r="F11" s="54"/>
      <c r="H11" s="28" t="s">
        <v>10</v>
      </c>
      <c r="I11" s="15">
        <f ca="1">COUNTIF(I18:I18,"*à regarder")</f>
        <v>0</v>
      </c>
      <c r="M11" s="7"/>
    </row>
    <row r="12" spans="1:13" ht="15" customHeight="1">
      <c r="A12" s="8"/>
      <c r="B12" s="9"/>
      <c r="C12" s="32"/>
      <c r="D12" s="32"/>
      <c r="E12" s="29"/>
      <c r="F12" s="8"/>
      <c r="H12" s="24" t="s">
        <v>11</v>
      </c>
      <c r="I12" s="11">
        <f ca="1">COUNTIF(I18:I18,"*abandonnée")</f>
        <v>0</v>
      </c>
      <c r="M12" s="7"/>
    </row>
    <row r="13" spans="1:13" ht="15" customHeight="1">
      <c r="A13" s="8"/>
      <c r="B13" s="8"/>
      <c r="C13" s="49" t="s">
        <v>22</v>
      </c>
      <c r="D13" s="49"/>
      <c r="E13" s="49"/>
      <c r="F13" s="49"/>
      <c r="H13" s="23"/>
      <c r="I13" s="16"/>
      <c r="M13" s="7"/>
    </row>
    <row r="14" spans="1:13" ht="15" customHeight="1">
      <c r="A14" s="8"/>
      <c r="B14" s="8"/>
      <c r="D14" s="8"/>
      <c r="E14" s="10"/>
      <c r="F14" s="8"/>
      <c r="K14" s="6"/>
      <c r="M14" s="7"/>
    </row>
    <row r="15" spans="1:13" ht="15" customHeight="1">
      <c r="A15" s="8"/>
      <c r="B15" s="8"/>
      <c r="D15" s="8"/>
      <c r="E15" s="8"/>
      <c r="F15" s="8"/>
      <c r="G15" s="8"/>
      <c r="H15" s="8"/>
      <c r="I15" s="8"/>
      <c r="M15" s="7"/>
    </row>
    <row r="16" spans="1:13" ht="17.25" customHeight="1" thickBot="1">
      <c r="A16" s="46"/>
      <c r="B16" s="7"/>
      <c r="C16" s="7"/>
      <c r="D16" s="7"/>
      <c r="E16" s="7"/>
      <c r="F16" s="7"/>
      <c r="G16" s="7"/>
      <c r="H16" s="7"/>
      <c r="I16" s="7"/>
      <c r="M16" s="7"/>
    </row>
    <row r="17" spans="1:13" s="6" customFormat="1" ht="15" hidden="1" customHeight="1" thickBot="1">
      <c r="A17" s="7"/>
      <c r="B17" s="7"/>
      <c r="C17" s="7"/>
      <c r="D17" s="7"/>
      <c r="E17" s="7"/>
      <c r="F17" s="7"/>
      <c r="G17" s="7"/>
      <c r="H17" s="7"/>
      <c r="I17" s="7"/>
      <c r="M17" s="7"/>
    </row>
    <row r="18" spans="1:13" s="6" customFormat="1" ht="17.25" customHeight="1">
      <c r="A18" s="21" t="s">
        <v>7</v>
      </c>
      <c r="B18" s="4">
        <v>12</v>
      </c>
      <c r="C18" s="4">
        <f>25/Prévisions!B18</f>
        <v>1</v>
      </c>
      <c r="D18" s="4"/>
      <c r="E18" s="4"/>
      <c r="F18" s="4"/>
      <c r="G18" s="4"/>
      <c r="H18" s="5" t="e">
        <f ca="1">IF(AND(OR(LEN(Prévisions!E18)-LEN(SUBSTITUTE(Prévisions!E18,"/",""))=2,LEN(Prévisions!E18)-LEN(SUBSTITUTE(Prévisions!E18,"/",""))=1),OR(ISBLANK(Prévisions!F18),LEN(Prévisions!F18)-LEN(SUBSTITUTE(Prévisions!F18,"/",""))=2,LEN(Prévisions!F18)-LEN(SUBSTITUTE(Prévisions!F18,"/",""))=1),OR(ISBLANK(Prévisions!G18),LEN(Prévisions!G18)-LEN(SUBSTITUTE(Prévisions!G18,"/",""))=2,LEN(Prévisions!G18)-LEN(SUBSTITUTE(Prévisions!G18,"/",""))=1)),IF(AND(LEN(Prévisions!E18)-LEN(SUBSTITUTE(Prévisions!E18,"/",""))=1,LEN(Prévisions!F18)-LEN(SUBSTITUTE(Prévisions!F18,"/",""))=1,LEN(Prévisions!G18)-LEN(SUBSTITUTE(Prévisions!G18,"/",""))=1),"Série, OAV(s) et Film(s) à venir (non précisé)",IF(AND(OR(LEN(Prévisions!E18)-LEN(SUBSTITUTE(Prévisions!E18,"/",""))=1,Prévisions!E18="A venir"),OR(LEN(Prévisions!F18)-LEN(SUBSTITUTE(Prévisions!F18,"/",""))=1,Prévisions!F18="A venir")),"Série et OAV(s) à venir (non précisé)",IF(AND(OR(LEN(Prévisions!E18)-LEN(SUBSTITUTE(Prévisions!E18,"/",""))=1,Prévisions!E18="A venir"),OR(LEN(Prévisions!G18)-LEN(SUBSTITUTE(Prévisions!G18,"/",""))=1,Prévisions!G18="A venir")),"Série et Film(s) à venir (non précisé)",IF(OR(LEN(Prévisions!E18)-LEN(SUBSTITUTE(Prévisions!E18,"/",""))=1,Prévisions!E18="A venir"),"Série à venir (non précisé)",IF(AND(AND(Prévisions!E18*1&lt;=TODAY(),Prévisions!B18=#REF!),AND(Prévisions!F18*1&lt;=TODAY(),Prévisions!C18=#REF!),AND(Prévisions!G18*1&lt;=TODAY(),Prévisions!D18=#REF!)),"Série terminée",IF(AND(AND(Prévisions!E18*1&lt;=TODAY(),OR(#REF!="!",#REF!="?")),AND(Prévisions!F18*1&lt;=TODAY(),OR(#REF!="!",#REF!="?")),AND(Prévisions!G18*1&lt;=TODAY(),OR(#REF!="!",#REF!="?"))),"Série, OAV(s) et Film(s) en cours",IF(AND(AND(Prévisions!E18*1&lt;=TODAY(),OR(#REF!="!",#REF!="?")),AND(Prévisions!F18*1&lt;=TODAY(),OR(#REF!="!",#REF!="?"))),"Série et OAV(s) en cours",IF(AND(AND(Prévisions!E18*1&lt;=TODAY(),OR(#REF!="!",#REF!="?")),AND(Prévisions!G18*1&lt;=TODAY(),OR(#REF!="!",#REF!="?"))),"Série et Film(s) en cours",IF(AND(AND(Prévisions!F18*1&lt;=TODAY(),OR(#REF!="!",#REF!="?")),AND(Prévisions!G18*1&lt;=TODAY(),OR(#REF!="!",#REF!="?"))),"OAV(s) et Film(s) en cours",IF(AND(Prévisions!E18*1&lt;=TODAY(),OR(#REF!="!",#REF!="?"),RIGHT(Prévisions!B18,1)="+"),"Série en cours (non précisé)",IF(AND(Prévisions!E18*1&lt;=TODAY(),OR(#REF!="!",#REF!="?")),"Série en cours",IF(AND(Prévisions!F18*1&lt;=TODAY(),OR(#REF!="!",#REF!="?"),RIGHT(Prévisions!C18,1)="+"),"OAV(s) en cours (non précisé)",IF(AND(Prévisions!F18*1&lt;=TODAY(),OR(#REF!="!",#REF!="?")),"OAV(s) en cours",IF(AND(Prévisions!G18*1&lt;=TODAY(),OR(#REF!="!",#REF!="?"),RIGHT(Prévisions!D18,1)="+"),"Film(s) en cours (non précisé)",IF(AND(Prévisions!G18*1&lt;=TODAY(),OR(#REF!="!",#REF!="?")),"Film(s) en cours",IF(AND(AND(Prévisions!E18*1&gt;TODAY(),#REF!="!"),AND(Prévisions!F18*1&gt;TODAY(),#REF!="!"),AND(Prévisions!G18*1&gt;TODAY(),#REF!="!")),"Série, OAV(s) et Film(s) à venir",IF(AND(AND(Prévisions!E18*1&gt;TODAY(),#REF!="!"),AND(Prévisions!F18*1&gt;TODAY(),#REF!="!")),"Série et OAV(s) à venir",IF(AND(AND(Prévisions!E18*1&gt;TODAY(),#REF!="!"),AND(Prévisions!G18*1&gt;TODAY(),#REF!="!")),"Série et Film(s) à venir",IF(AND(AND(Prévisions!F18*1&gt;TODAY(),#REF!="!"),AND(Prévisions!G18*1&gt;TODAY(),#REF!="!")),"OAV(s) et Film(s) à venir",IF(AND(Prévisions!E18*1&gt;TODAY(),#REF!="!"),"Série à venir",IF(AND(Prévisions!F18*1&gt;TODAY(),#REF!="!"),"OAV(s) à venir",IF(AND(Prévisions!G18*1&gt;TODAY(),#REF!="!"),"Film(s) à venir","Try Again")))))))))))))))))))))),IF(AND(Prévisions!E18="Terminée",OR(ISBLANK(Prévisions!F18),LEN(Prévisions!F18)-LEN(SUBSTITUTE(Prévisions!F18,"/",""))=2,LEN(Prévisions!F18)-LEN(SUBSTITUTE(Prévisions!F18,"/",""))=1,Prévisions!F18="Terminé(s)"),OR(ISBLANK(Prévisions!G18),LEN(Prévisions!G18)-LEN(SUBSTITUTE(Prévisions!G18,"/",""))=2,,LEN(Prévisions!G18)-LEN(SUBSTITUTE(Prévisions!G18,"/",""))=1,Prévisions!G18="Terminé(s)")),IF(AND(Prévisions!E18="Terminée",AND(Prévisions!F18*1&lt;=TODAY(),OR(#REF!="!",#REF!="?")),AND(Prévisions!G18*1&lt;=TODAY(),OR(#REF!="!",#REF!="?"))),"OAV(s) et Film(s) en cours",IF(AND(Prévisions!E18="Terminée",AND(Prévisions!F18*1&lt;=TODAY(),OR(#REF!="!",#REF!="?"),RIGHT(Prévisions!C18,1)="+")),"OAV(s) en cours (non précisé)",IF(AND(Prévisions!E18="Terminée",AND(Prévisions!F18*1&lt;=TODAY(),OR(#REF!="!",#REF!="?"))),"OAV(s) en cours",IF(AND(Prévisions!E18="Terminée",AND(Prévisions!G18*1&lt;=TODAY(),OR(#REF!="!",#REF!="?"),RIGHT(Prévisions!D18,1)="+")),"Film(s) en cours (non précisé)",IF(AND(Prévisions!E18="Terminée",AND(Prévisions!G18*1&lt;=TODAY(),OR(#REF!="!",#REF!="?"))),"Film(s) en cours",IF(AND(Prévisions!E18="Terminée",AND(LEN(Prévisions!F18)-LEN(SUBSTITUTE(Prévisions!F18,"/",""))=2,Prévisions!F18*1&gt;TODAY(),#REF!="!"),AND(LEN(Prévisions!G18)-LEN(SUBSTITUTE(Prévisions!G18,"/",""))=2,Prévisions!G18*1&gt;TODAY(),#REF!="!")),"OAV(s) et Film(s) à venir",IF(AND(Prévisions!E18="Terminée",AND(LEN(Prévisions!F18)-LEN(SUBSTITUTE(Prévisions!F18,"/",""))=2,Prévisions!F18*1&gt;TODAY(),#REF!="!")),"OAV(s) à venir",IF(AND(Prévisions!E18="Terminée",AND(LEN(Prévisions!G18)-LEN(SUBSTITUTE(Prévisions!G18,"/",""))=2,Prévisions!G18*1&gt;TODAY(),#REF!="!")),"Film(s) à venir",IF(AND(OR(LEN(Prévisions!F18)-LEN(SUBSTITUTE(Prévisions!F18,"/",""))=1,Prévisions!F18="A venir"),OR(LEN(Prévisions!G18)-LEN(SUBSTITUTE(Prévisions!G18,"/",""))=1,Prévisions!G18="A venir")),"OAV(s) et Film(s) à venir (non précisé)",IF(OR(LEN(Prévisions!F18)-LEN(SUBSTITUTE(Prévisions!F18,"/",""))=1,Prévisions!F18="A venir"),"OAV(s) à venir (non précisé)",IF(OR(LEN(Prévisions!G18)-LEN(SUBSTITUTE(Prévisions!G18,"/",""))=1,Prévisions!G18="A venir"),"Film(s) à venir (non précisé)",IF(AND(Prévisions!E18="Terminée",OR(AND(Prévisions!F18*1&lt;=TODAY(),Prévisions!C18=#REF!),ISBLANK(Prévisions!F18),Prévisions!F18="Terminé(s)"),OR(AND(Prévisions!G18*1&lt;=TODAY(),Prévisions!D18=#REF!),ISBLANK(Prévisions!G18),Prévisions!G18="Terminé(s)")),"Série terminée","Try Again")))))))))))),IF(AND(OR(Prévisions!E18="A venir",LEN(Prévisions!E18)-LEN(SUBSTITUTE(Prévisions!E18,"/",""))=1),#REF!="!"),"Série à venir (non précisé)",IF(AND(OR(Prévisions!F18="A venir",LEN(Prévisions!F18)-LEN(SUBSTITUTE(Prévisions!F18,"/",""))=1),#REF!="!"),"OAV(s) à venir (non précisé)",IF(AND(OR(Prévisions!G18="A venir",LEN(Prévisions!G18)-LEN(SUBSTITUTE(Prévisions!G18,"/",""))=1),#REF!="!"),"Film(s) à venir (non précisé)",IF(Prévisions!E18="En pause","Série en pause",IF(Prévisions!F18="En pause","OAV(s) en pause",IF(AND(LEN(Prévisions!F18)-LEN(SUBSTITUTE(Prévisions!F18,"/",""))=1,#REF!="!"),"OAV(s) à venir (non précisé)",IF(AND(LEN(Prévisions!G18)-LEN(SUBSTITUTE(Prévisions!G18,"/",""))=1,#REF!="!"),"Film(s) à venir (non précisé)",IF(Prévisions!G18="Terminé(s)","Film(s) terminé(s)",IF(Prévisions!F18="Terminé(s)","OAV(s) terminé(s)",IF(AND(Prévisions!E18*1&gt;TODAY(),#REF!="!"),"Série à venir",IF(AND(Prévisions!F18*1&gt;TODAY(),#REF!="!"),"OAV(s) à venir",IF(AND(Prévisions!G18*1&gt;TODAY(),#REF!="!"),"Film(s) à venir",IF(AND(ISBLANK(Prévisions!E18),Prévisions!F18*1&lt;=TODAY(),OR(#REF!="!",#REF!="?")),"OAV(s) en cours",IF(AND(ISBLANK(Prévisions!E18),ISBLANK(Prévisions!F18),AND(Prévisions!G18*1&lt;=TODAY(),Prévisions!D18=#REF!)),"Film(s) terminé(s)",IF(AND(ISBLANK(Prévisions!E18),ISBLANK(Prévisions!G18),AND(Prévisions!F18*1&lt;=TODAY(),Prévisions!C18=#REF!)),"OAV(s) terminé(s)","Tryagain")))))))))))))))))</f>
        <v>#REF!</v>
      </c>
      <c r="I18" s="5" t="e">
        <f ca="1">IF(AND(OR(H18="Série et OAV(s) en cours",H18="Série et OAV(s) en cours (non précisé)",H18="Série en cours",H18="OAV(s) en cours",H18="Film(s) en cours",H18="Série en cours (non précisé)",H18="OAV(s) en cours (non précisé)",H18="Film(s) en cours (non précisé)"),B18=C18,D18=E18,F18=G18),"A jour",IF(H18="Film(s) à venir","Dans "&amp;Prévisions!G18*1-TODAY()&amp;" jour(s)",IF(H18="OAV(s) à venir","Dans "&amp;Prévisions!F18*1-TODAY()&amp;" jour(s)",IF(H18="Série à venir","Dans "&amp;Prévisions!E18*1-TODAY()&amp;" jour(s)",IF(OR(H18="Série et OAV(s) à venir (non précisé)",H18="Série à venir (non précisé)",H18="OAV(s) à venir (non précisé)",H18="Film(s) à venir (non précisé)",H18="Série et film(s) à venir (non précisé)"),"Dans ?? jour(s)",IF(AND(H18="Film(s) terminé(s)",F18=G18),"Fini(s)",IF(AND(B18=C18,D18=E18,F18=G18),"Finie",IF(OR(#REF!="x",#REF!="x",#REF!="x"),"Série Abandonnée",IF(AND(B18&lt;C18,D18&lt;E18,F18&lt;G18),C18-B18&amp;" Episode(s), "&amp;E18-D18&amp;" OAV(s) et "&amp;G18-F18&amp;" Film(s) à regarder",IF(AND(B18&lt;C18,D18&lt;E18),C18-B18&amp;" Episode(s) et "&amp;E18-D18&amp;" OAV(s) à regarder",IF(AND(B18&lt;C18,F18&lt;G18),C18-B18&amp;" Episode(s) et "&amp;G18-F18&amp;" Film(s) à regarder",IF(AND(D18&lt;E18,F18&lt;G18),E18-D18&amp;" OAV(s) et "&amp;G18-F18&amp;" Film(s) à regarder",IF(B18&lt;C18,C18-B18&amp;" Episode(s) à regarder",IF(D18&lt;E18,E18-D18&amp;" OAV(s) à regarder",IF(F18&lt;G18,G18-F18&amp;" Film(s) à regarder","")))))))))))))))</f>
        <v>#REF!</v>
      </c>
    </row>
    <row r="19" spans="1:13">
      <c r="C19" s="47" t="s">
        <v>25</v>
      </c>
    </row>
    <row r="21" spans="1:13">
      <c r="C21" s="47" t="s">
        <v>26</v>
      </c>
    </row>
    <row r="22" spans="1:13">
      <c r="C22" s="3" t="s">
        <v>27</v>
      </c>
    </row>
  </sheetData>
  <autoFilter ref="A17:M18"/>
  <mergeCells count="6">
    <mergeCell ref="C13:F13"/>
    <mergeCell ref="C3:F3"/>
    <mergeCell ref="C5:F5"/>
    <mergeCell ref="C7:F7"/>
    <mergeCell ref="C9:F9"/>
    <mergeCell ref="C11:F11"/>
  </mergeCells>
  <conditionalFormatting sqref="B18">
    <cfRule type="expression" dxfId="118" priority="6">
      <formula>H18="OAV(s) en cours (non précisé)"</formula>
    </cfRule>
    <cfRule type="expression" dxfId="117" priority="8">
      <formula>H18="Film(s) en cours (non précisé)"</formula>
    </cfRule>
    <cfRule type="expression" dxfId="116" priority="579">
      <formula>H18="Série et OAV(s) à venir"</formula>
    </cfRule>
    <cfRule type="expression" dxfId="115" priority="1006">
      <formula>H18="Série et film(s) à venir (non précisé)"</formula>
    </cfRule>
    <cfRule type="expression" dxfId="114" priority="1026">
      <formula>H18="Film(s) à venir (non précisé)"</formula>
    </cfRule>
    <cfRule type="expression" dxfId="113" priority="1092">
      <formula>H18="Film(s) à venir"</formula>
    </cfRule>
    <cfRule type="expression" dxfId="112" priority="1093">
      <formula>H18="OAV(s) à venir (non précisé)"</formula>
    </cfRule>
    <cfRule type="expression" dxfId="111" priority="1094">
      <formula>H18="OAV(s) à venir"</formula>
    </cfRule>
    <cfRule type="expression" dxfId="110" priority="1095">
      <formula>H18="Série à venir (non précisé)"</formula>
    </cfRule>
    <cfRule type="expression" dxfId="109" priority="1096">
      <formula>H18="Série à venir"</formula>
    </cfRule>
    <cfRule type="expression" dxfId="108" priority="1097">
      <formula>I18="Série abandonnée"</formula>
    </cfRule>
    <cfRule type="expression" dxfId="107" priority="1098">
      <formula>H18="Série en pause"</formula>
    </cfRule>
    <cfRule type="expression" dxfId="106" priority="1099">
      <formula>H18="Film(s) en cours"</formula>
    </cfRule>
    <cfRule type="expression" dxfId="105" priority="1100">
      <formula>H18="OAV(s) en cours"</formula>
    </cfRule>
    <cfRule type="expression" dxfId="104" priority="1101">
      <formula>H18="Série en cours (non précisé)"</formula>
    </cfRule>
    <cfRule type="expression" dxfId="103" priority="1102">
      <formula>H18="Série en cours"</formula>
    </cfRule>
    <cfRule type="expression" dxfId="102" priority="1103">
      <formula>B18=C18</formula>
    </cfRule>
    <cfRule type="expression" dxfId="101" priority="1104">
      <formula>B18&lt;C18</formula>
    </cfRule>
  </conditionalFormatting>
  <conditionalFormatting sqref="C18">
    <cfRule type="expression" dxfId="100" priority="7">
      <formula>H18="Film(s) en cours (non précisé)"</formula>
    </cfRule>
    <cfRule type="expression" dxfId="99" priority="13">
      <formula>H18="OAV(s) en cours (non précisé)"</formula>
    </cfRule>
    <cfRule type="expression" dxfId="98" priority="1005">
      <formula>H18="Série en cours (non précisé)"</formula>
    </cfRule>
    <cfRule type="expression" dxfId="97" priority="1007">
      <formula>H18="Série et OAV(s) à venir"</formula>
    </cfRule>
    <cfRule type="expression" dxfId="96" priority="1016">
      <formula>H18="Film(s) à venir (non précisé)"</formula>
    </cfRule>
    <cfRule type="expression" dxfId="95" priority="1079">
      <formula>H18="Film(s) à venir"</formula>
    </cfRule>
    <cfRule type="expression" dxfId="94" priority="1080">
      <formula>H18="OAV(s) à venir (non précisé)"</formula>
    </cfRule>
    <cfRule type="expression" dxfId="93" priority="1081">
      <formula>H18="Série et film(s) à venir (non précisé)"</formula>
    </cfRule>
    <cfRule type="expression" dxfId="92" priority="1082">
      <formula>H18="OAV(s) à venir"</formula>
    </cfRule>
    <cfRule type="expression" dxfId="91" priority="1083">
      <formula>H18="Série à venir (non précisé)"</formula>
    </cfRule>
    <cfRule type="expression" dxfId="90" priority="1084">
      <formula>H18="Série à venir"</formula>
    </cfRule>
    <cfRule type="expression" dxfId="89" priority="1085">
      <formula>I18="Série abandonnée"</formula>
    </cfRule>
    <cfRule type="expression" dxfId="88" priority="1086">
      <formula>H18="Série en pause"</formula>
    </cfRule>
    <cfRule type="expression" dxfId="87" priority="1087">
      <formula>H18="Film(s) en cours"</formula>
    </cfRule>
    <cfRule type="expression" dxfId="86" priority="1088">
      <formula>H18="OAV(s) en cours"</formula>
    </cfRule>
    <cfRule type="expression" dxfId="85" priority="1089">
      <formula>H18="Série en cours"</formula>
    </cfRule>
    <cfRule type="expression" dxfId="84" priority="1090">
      <formula>C18=B18</formula>
    </cfRule>
    <cfRule type="expression" dxfId="83" priority="1091">
      <formula>C18&gt;B18</formula>
    </cfRule>
  </conditionalFormatting>
  <conditionalFormatting sqref="D18">
    <cfRule type="expression" dxfId="82" priority="5">
      <formula>H18="Film(s) en cours (non précisé)"</formula>
    </cfRule>
    <cfRule type="expression" dxfId="81" priority="12">
      <formula>H18="OAV(s) en cours (non précisé)"</formula>
    </cfRule>
    <cfRule type="expression" dxfId="80" priority="860">
      <formula>H18="Série en cours (non précisé)"</formula>
    </cfRule>
    <cfRule type="expression" dxfId="79" priority="1004">
      <formula>H18="Film(s) à venir (non précisé)"</formula>
    </cfRule>
    <cfRule type="expression" dxfId="78" priority="1008">
      <formula>H18="Film(s) à venir"</formula>
    </cfRule>
    <cfRule type="expression" dxfId="77" priority="1066">
      <formula>H18="Série et OAV(s) à venir"</formula>
    </cfRule>
    <cfRule type="expression" dxfId="76" priority="1067">
      <formula>H18="OAV(s) à venir (non précisé)"</formula>
    </cfRule>
    <cfRule type="expression" dxfId="75" priority="1068">
      <formula>H18="OAV(s) à venir"</formula>
    </cfRule>
    <cfRule type="expression" dxfId="74" priority="1069">
      <formula>H18="Série et film(s) à venir (non précisé)"</formula>
    </cfRule>
    <cfRule type="expression" dxfId="73" priority="1070">
      <formula>H18="Série à venir (non précisé)"</formula>
    </cfRule>
    <cfRule type="expression" dxfId="72" priority="1071">
      <formula>H18="Série à venir"</formula>
    </cfRule>
    <cfRule type="expression" dxfId="71" priority="1072">
      <formula>I18="Série abandonnée"</formula>
    </cfRule>
    <cfRule type="expression" dxfId="70" priority="1073">
      <formula>H18="Série en pause"</formula>
    </cfRule>
    <cfRule type="expression" dxfId="69" priority="1074">
      <formula>H18="Film(s) en cours"</formula>
    </cfRule>
    <cfRule type="expression" dxfId="68" priority="1075">
      <formula>H18="OAV(s) en cours"</formula>
    </cfRule>
    <cfRule type="expression" dxfId="67" priority="1076">
      <formula>H18="Série en cours"</formula>
    </cfRule>
    <cfRule type="expression" dxfId="66" priority="1077">
      <formula>D18=E18</formula>
    </cfRule>
    <cfRule type="expression" dxfId="65" priority="1078">
      <formula>D18&lt;E18</formula>
    </cfRule>
  </conditionalFormatting>
  <conditionalFormatting sqref="E18">
    <cfRule type="expression" dxfId="64" priority="4">
      <formula>H18="Film(s) en cours (non précisé)"</formula>
    </cfRule>
    <cfRule type="expression" dxfId="63" priority="11">
      <formula>H18="OAV(s) en cours (non précisé)"</formula>
    </cfRule>
    <cfRule type="expression" dxfId="62" priority="1003">
      <formula>H18="Série en cours (non précisé)"</formula>
    </cfRule>
    <cfRule type="expression" dxfId="61" priority="1009">
      <formula>H18="Film(s) à venir (non précisé)"</formula>
    </cfRule>
    <cfRule type="expression" dxfId="60" priority="1014">
      <formula>H18="Film(s) à venir"</formula>
    </cfRule>
    <cfRule type="expression" dxfId="59" priority="1053">
      <formula>H18="Série et OAV(s) à venir"</formula>
    </cfRule>
    <cfRule type="expression" dxfId="58" priority="1054">
      <formula>H18="OAV(s) à venir (non précisé)"</formula>
    </cfRule>
    <cfRule type="expression" dxfId="57" priority="1055">
      <formula>H18="Série et film(s) à venir (non précisé)"</formula>
    </cfRule>
    <cfRule type="expression" dxfId="56" priority="1056">
      <formula>H18="OAV(s) à venir"</formula>
    </cfRule>
    <cfRule type="expression" dxfId="55" priority="1057">
      <formula>H18="Série à venir (non précisé)"</formula>
    </cfRule>
    <cfRule type="expression" dxfId="54" priority="1058">
      <formula>H18="Série à venir"</formula>
    </cfRule>
    <cfRule type="expression" dxfId="53" priority="1059">
      <formula>I18="Série abandonnée"</formula>
    </cfRule>
    <cfRule type="expression" dxfId="52" priority="1060">
      <formula>H18="Série en pause"</formula>
    </cfRule>
    <cfRule type="expression" dxfId="51" priority="1061">
      <formula>H18="Film(s) en cours"</formula>
    </cfRule>
    <cfRule type="expression" dxfId="50" priority="1062">
      <formula>H18="OAV(s) en cours"</formula>
    </cfRule>
    <cfRule type="expression" dxfId="49" priority="1063">
      <formula>H18="Série en cours"</formula>
    </cfRule>
    <cfRule type="expression" dxfId="48" priority="1064">
      <formula>E18=D18</formula>
    </cfRule>
    <cfRule type="expression" dxfId="47" priority="1065">
      <formula>E18&gt;D18</formula>
    </cfRule>
  </conditionalFormatting>
  <conditionalFormatting sqref="F18">
    <cfRule type="expression" dxfId="46" priority="3">
      <formula>H18="Film(s) en cours (non précisé)"</formula>
    </cfRule>
    <cfRule type="expression" dxfId="45" priority="10">
      <formula>H18="OAV(s) en cours (non précisé)"</formula>
    </cfRule>
    <cfRule type="expression" dxfId="44" priority="1002">
      <formula>H18="Série en cours (non précisé)"</formula>
    </cfRule>
    <cfRule type="expression" dxfId="43" priority="1010">
      <formula>H18="Film(s) à venir (non précisé)"</formula>
    </cfRule>
    <cfRule type="expression" dxfId="42" priority="1013">
      <formula>H18="Film(s) à venir"</formula>
    </cfRule>
    <cfRule type="expression" dxfId="41" priority="1040">
      <formula>H18="Série et OAV(s) à venir"</formula>
    </cfRule>
    <cfRule type="expression" dxfId="40" priority="1041">
      <formula>H18="Série et film(s) à venir (non précisé)"</formula>
    </cfRule>
    <cfRule type="expression" dxfId="39" priority="1042">
      <formula>H18="OAV(s) à venir (non précisé)"</formula>
    </cfRule>
    <cfRule type="expression" dxfId="38" priority="1043">
      <formula>H18="OAV(s) à venir"</formula>
    </cfRule>
    <cfRule type="expression" dxfId="37" priority="1044">
      <formula>H18="Série à venir (non précisé)"</formula>
    </cfRule>
    <cfRule type="expression" dxfId="36" priority="1045">
      <formula>H18="Série à venir"</formula>
    </cfRule>
    <cfRule type="expression" dxfId="35" priority="1046">
      <formula>I18="Série abandonnée"</formula>
    </cfRule>
    <cfRule type="expression" dxfId="34" priority="1047">
      <formula>H18="Série en pause"</formula>
    </cfRule>
    <cfRule type="expression" dxfId="33" priority="1048">
      <formula>H18="Film(s) en cours"</formula>
    </cfRule>
    <cfRule type="expression" dxfId="32" priority="1049">
      <formula>H18="OAV(s) en cours"</formula>
    </cfRule>
    <cfRule type="expression" dxfId="31" priority="1050">
      <formula>H18="Série en cours"</formula>
    </cfRule>
    <cfRule type="expression" dxfId="30" priority="1051">
      <formula>F18=G18</formula>
    </cfRule>
    <cfRule type="expression" dxfId="29" priority="1052">
      <formula>F18&lt;G18</formula>
    </cfRule>
  </conditionalFormatting>
  <conditionalFormatting sqref="G18">
    <cfRule type="expression" dxfId="28" priority="2">
      <formula>H18="Film(s) en cours (non précisé)"</formula>
    </cfRule>
    <cfRule type="expression" dxfId="27" priority="9">
      <formula>H18="OAV(s) en cours (non précisé)"</formula>
    </cfRule>
    <cfRule type="expression" dxfId="26" priority="1001">
      <formula>H18="Série en cours (non précisé)"</formula>
    </cfRule>
    <cfRule type="expression" dxfId="25" priority="1011">
      <formula>H18="Film(s) à venir (non précisé)"</formula>
    </cfRule>
    <cfRule type="expression" dxfId="24" priority="1012">
      <formula>H18="Film(s) à venir"</formula>
    </cfRule>
    <cfRule type="expression" dxfId="23" priority="1027">
      <formula>H18="OAV(s) à venir (non précisé)"</formula>
    </cfRule>
    <cfRule type="expression" dxfId="22" priority="1028">
      <formula>H18="Série et OAV(s) à venir"</formula>
    </cfRule>
    <cfRule type="expression" dxfId="21" priority="1029">
      <formula>H18="Série et film(s) à venir (non précisé)"</formula>
    </cfRule>
    <cfRule type="expression" dxfId="20" priority="1030">
      <formula>H18="OAV(s) à venir"</formula>
    </cfRule>
    <cfRule type="expression" dxfId="19" priority="1031">
      <formula>H18="Série à venir (non précisé)"</formula>
    </cfRule>
    <cfRule type="expression" dxfId="18" priority="1032">
      <formula>H18="Série à venir"</formula>
    </cfRule>
    <cfRule type="expression" dxfId="17" priority="1033">
      <formula>I18="Série abandonnée"</formula>
    </cfRule>
    <cfRule type="expression" dxfId="16" priority="1034">
      <formula>H18="Série en pause"</formula>
    </cfRule>
    <cfRule type="expression" dxfId="15" priority="1035">
      <formula>H18="Film(s) en cours"</formula>
    </cfRule>
    <cfRule type="expression" dxfId="14" priority="1036">
      <formula>H18="OAV(s) en cours"</formula>
    </cfRule>
    <cfRule type="expression" dxfId="13" priority="1037">
      <formula>H18="Série en cours"</formula>
    </cfRule>
    <cfRule type="expression" dxfId="12" priority="1038">
      <formula>G18=F18</formula>
    </cfRule>
    <cfRule type="expression" dxfId="11" priority="1039">
      <formula>G18&gt;F18</formula>
    </cfRule>
  </conditionalFormatting>
  <conditionalFormatting sqref="B18:G18">
    <cfRule type="containsBlanks" dxfId="10" priority="1">
      <formula>LEN(TRIM(B18))=0</formula>
    </cfRule>
  </conditionalFormatting>
  <conditionalFormatting sqref="H18">
    <cfRule type="containsText" dxfId="9" priority="1022" operator="containsText" text="en pause">
      <formula>NOT(ISERROR(SEARCH("en pause",H18)))</formula>
    </cfRule>
    <cfRule type="containsText" dxfId="8" priority="1023" operator="containsText" text="à venir">
      <formula>NOT(ISERROR(SEARCH("à venir",H18)))</formula>
    </cfRule>
    <cfRule type="containsText" dxfId="7" priority="1024" operator="containsText" text="en cours">
      <formula>NOT(ISERROR(SEARCH("en cours",H18)))</formula>
    </cfRule>
    <cfRule type="containsText" dxfId="6" priority="1025" operator="containsText" text="terminé">
      <formula>NOT(ISERROR(SEARCH("terminé",H18)))</formula>
    </cfRule>
  </conditionalFormatting>
  <conditionalFormatting sqref="I18">
    <cfRule type="containsText" dxfId="5" priority="1017" operator="containsText" text="jour(s)">
      <formula>NOT(ISERROR(SEARCH("jour(s)",I18)))</formula>
    </cfRule>
    <cfRule type="containsText" dxfId="4" priority="1018" operator="containsText" text="abandonnée">
      <formula>NOT(ISERROR(SEARCH("abandonnée",I18)))</formula>
    </cfRule>
    <cfRule type="containsText" dxfId="3" priority="1019" operator="containsText" text="A jour">
      <formula>NOT(ISERROR(SEARCH("A jour",I18)))</formula>
    </cfRule>
    <cfRule type="containsText" dxfId="2" priority="1020" operator="containsText" text="fini">
      <formula>NOT(ISERROR(SEARCH("fini",I18)))</formula>
    </cfRule>
    <cfRule type="containsText" dxfId="1" priority="1021" operator="containsText" text="à regarder">
      <formula>NOT(ISERROR(SEARCH("à regarder",I18)))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1026" r:id="rId4" name="TextBox1"/>
  </controls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1"/>
  <dimension ref="A1:G19"/>
  <sheetViews>
    <sheetView zoomScale="80" zoomScaleNormal="80" workbookViewId="0">
      <pane ySplit="15" topLeftCell="A16" activePane="bottomLeft" state="frozen"/>
      <selection activeCell="C21" sqref="C21"/>
      <selection pane="bottomLeft" activeCell="C18" sqref="C18"/>
    </sheetView>
  </sheetViews>
  <sheetFormatPr defaultColWidth="9.140625" defaultRowHeight="15"/>
  <cols>
    <col min="1" max="1" width="56.5703125" style="1" customWidth="1"/>
    <col min="2" max="4" width="11.42578125" style="1" customWidth="1"/>
    <col min="5" max="7" width="20.7109375" style="1" customWidth="1"/>
    <col min="8" max="8" width="11.5703125" style="1" bestFit="1" customWidth="1"/>
    <col min="9" max="16384" width="9.140625" style="1"/>
  </cols>
  <sheetData>
    <row r="1" spans="1:3">
      <c r="A1" s="2"/>
    </row>
    <row r="3" spans="1:3">
      <c r="C3" s="38" t="s">
        <v>23</v>
      </c>
    </row>
    <row r="4" spans="1:3">
      <c r="C4" s="39"/>
    </row>
    <row r="5" spans="1:3">
      <c r="C5" s="38" t="s">
        <v>15</v>
      </c>
    </row>
    <row r="6" spans="1:3">
      <c r="A6" s="20" t="s">
        <v>1</v>
      </c>
    </row>
    <row r="7" spans="1:3">
      <c r="A7" s="20" t="s">
        <v>24</v>
      </c>
      <c r="C7" s="38" t="s">
        <v>16</v>
      </c>
    </row>
    <row r="8" spans="1:3">
      <c r="A8" s="20" t="s">
        <v>3</v>
      </c>
    </row>
    <row r="9" spans="1:3">
      <c r="A9" s="20" t="s">
        <v>5</v>
      </c>
      <c r="C9" s="40" t="s">
        <v>0</v>
      </c>
    </row>
    <row r="11" spans="1:3">
      <c r="C11" s="42" t="s">
        <v>4</v>
      </c>
    </row>
    <row r="15" spans="1:3" ht="15" customHeight="1"/>
    <row r="16" spans="1:3" ht="17.25" customHeight="1" thickBot="1"/>
    <row r="17" spans="1:7" ht="15.75" hidden="1" thickBot="1">
      <c r="E17" s="45"/>
      <c r="F17" s="45"/>
      <c r="G17" s="45"/>
    </row>
    <row r="18" spans="1:7" ht="17.25" customHeight="1">
      <c r="A18" s="22" t="str">
        <f>Sommaire!A18</f>
        <v>.hack - Sign</v>
      </c>
      <c r="B18" s="4">
        <v>25</v>
      </c>
      <c r="C18" s="4"/>
      <c r="D18" s="43"/>
      <c r="E18" s="44" t="s">
        <v>2</v>
      </c>
      <c r="F18" s="41"/>
      <c r="G18" s="41"/>
    </row>
    <row r="19" spans="1:7">
      <c r="C19" s="48"/>
    </row>
  </sheetData>
  <autoFilter ref="A17:H18"/>
  <conditionalFormatting sqref="B18:G18">
    <cfRule type="containsBlanks" dxfId="0" priority="1">
      <formula>LEN(TRIM(B18))=0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control shapeId="518145" r:id="rId4" name="TextBox1"/>
  </controls>
  <extLst xmlns:x14="http://schemas.microsoft.com/office/spreadsheetml/2009/9/main">
    <ext uri="{78C0D931-6437-407d-A8EE-F0AAD7539E65}">
      <x14:conditionalFormattings>
        <x14:conditionalFormatting xmlns:xm="http://schemas.microsoft.com/office/excel/2006/main">
          <x14:cfRule type="expression" priority="4" id="{FCF65D7C-FFF8-49FF-99EE-848A4B947B29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1" id="{77A99AC8-49B6-42FD-A244-12D7E7504D6A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17" id="{A7EA7F53-C42A-4BA8-AD7E-057990404DD6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9" id="{FB71DA09-CFB4-49B7-9E1B-16BF18A204B2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0" id="{6F3D0920-E072-4837-960C-011BCC871848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0" id="{E3866F9F-018D-418B-8166-0DA8C0DB3C93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1" id="{59E09367-5199-4DD9-B03D-881A9274C448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2" id="{3AA8FA7F-2C78-40F6-939F-32D2C63AABB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73" id="{5A49A435-7F6E-4818-88F0-8CE030BC83C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74" id="{F00F9B4B-EC3F-4338-BDAB-F2EC245CB283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5" id="{99BD7BE9-3EC2-4066-8992-CBC3D6AC0D77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6" id="{053F3E8C-5B5A-416D-B9C5-20361BD4BC21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7" id="{05158930-C03D-4F91-88DE-EE9695D7DA8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8" id="{A8482EEC-EDD5-45C2-9488-A57591F286F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79" id="{E2FEC18A-746C-486F-904C-A5CE6EBBCC0E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80" id="{E6F2B8C8-58C9-432D-88F4-87CD9D381F6C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1" id="{C71A98B3-9FC7-4ABA-9907-454225DC61B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83" id="{EB5AB380-55FA-4C90-9F01-25A7BF29176D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B18</xm:sqref>
        </x14:conditionalFormatting>
        <x14:conditionalFormatting xmlns:xm="http://schemas.microsoft.com/office/excel/2006/main">
          <x14:cfRule type="expression" priority="2" id="{5A6C4C5B-9896-4CB6-BA5B-0919F7C90EDD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9" id="{7BC538D4-E8DA-4EF6-9A99-1370544ED502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49" id="{21F0BBC9-13DA-4185-93F1-0AF64E470B8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5" id="{B90ED6AC-1109-4810-B582-A85910F5EED1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6" id="{01282557-4BA8-4E64-9E14-DA9683D526B8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7" id="{A7D1C739-8BFE-40AC-A47A-B1D6559E3B19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8" id="{97E798C4-8846-49A6-854A-D6EA2F0E720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59" id="{B27B2DF4-0FC4-45BA-92E7-4BB48FAB220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0" id="{34AA0994-A749-407B-A974-7A86BD57339E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61" id="{C0A7203D-EDF4-433F-AFC9-266FDC8F69D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62" id="{7025DDB4-D114-43EE-BE16-B73476F3F0DA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3" id="{227DE713-D4A0-40C9-9E44-36307F76DF6F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4" id="{70D98A9A-1C0D-4D47-87EA-19C197BC557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5" id="{06FA2186-825B-4F8B-8377-162D4AA35DE6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6" id="{E4374138-D79B-452D-ABCE-856226D27D99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7" id="{6CE92970-71E9-4CA9-A846-717D624BF91C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68" id="{E360D959-46D0-4931-8331-97B05961E8A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69" id="{F709828D-F570-4037-90BF-2487671C4C7F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C18</xm:sqref>
        </x14:conditionalFormatting>
        <x14:conditionalFormatting xmlns:xm="http://schemas.microsoft.com/office/excel/2006/main">
          <x14:cfRule type="expression" priority="8" id="{CB84573D-F81F-4661-97E5-025A7BE7995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48" id="{8F4886DE-0061-4BAC-BD0B-49F4FD9048EF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2" id="{17A56F62-915E-4D14-80C6-519407F1521E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3" id="{9D8FB838-4A73-492A-B255-B71546EF545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24" id="{3E489687-64DA-4E0C-BD94-7B4F4B868C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4" id="{B3038C51-85BB-4FB8-B374-ED3B06B08085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5" id="{C34C34D0-285B-4160-B70F-E84DB18EBE3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6" id="{2F866D55-A622-4B95-AEDD-97684DA083E5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7" id="{5D654E9E-3DE4-4F0D-98E1-C232EB61780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48" id="{49CE996C-590D-4F3E-9025-57EACE44C80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49" id="{7E260B3A-7AAA-4A8A-B25A-2604B73B5A74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0" id="{F42717AC-B11F-45A8-B0D2-90271D6F75E0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1" id="{09AA3D73-9E85-47ED-9504-276640FAAF72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2" id="{0651D2E3-4B26-40ED-A551-BDAAAC27BB8D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3" id="{43D38A89-3DE2-410D-BA18-67A9B83154C4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4" id="{851016BD-CFBB-4D4C-8F0F-478D13AA0E52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55" id="{C433A29A-7BB0-4F5A-A375-1521C59F4850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57" id="{3A32FD12-15A4-41C6-B978-2A60DF807934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D18</xm:sqref>
        </x14:conditionalFormatting>
        <x14:conditionalFormatting xmlns:xm="http://schemas.microsoft.com/office/excel/2006/main">
          <x14:cfRule type="expression" priority="47" id="{B798BC41-46BC-4D97-B1BE-9326146E08AF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8" id="{84B864AF-06BA-4FB4-9CD8-DDD32D9BE144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19" id="{7877EC37-4CD0-43AA-9057-570B25E9CDED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21" id="{18B21A73-2D46-4BF5-BB61-3B4163B8A99A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1" id="{3DE07C9E-3BCC-442F-9C45-8C2A0C79DC5F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2" id="{689159BE-6DC8-4A2E-8893-DC53FFAD002A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3" id="{34757D1A-2592-4C8E-8708-1E56C72393CD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4" id="{43C2D32E-FE08-4056-A018-DFD89CB34171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5" id="{93889C20-84A1-48F7-8554-F8565F6F2B1E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6" id="{4915BDD0-26B9-4300-883C-95A98CD5BBF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7" id="{76A581D4-F176-482A-9C22-27F05E41C1EA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38" id="{4A8689A2-A1A4-4C3F-9597-BF2027B8E907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639" id="{1A0273D6-9120-4185-AE38-08EA9483055F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0" id="{4A237194-A538-4269-8939-D30C43DCCE58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1" id="{BABCB800-D3B7-4B6F-84A5-CFF83CAD6C6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642" id="{F321331D-7BD2-4648-85B4-E20CD36954B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643" id="{58D09B0B-D517-499E-BEE6-609DE81FFF88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E18</xm:sqref>
        </x14:conditionalFormatting>
        <x14:conditionalFormatting xmlns:xm="http://schemas.microsoft.com/office/excel/2006/main">
          <x14:cfRule type="expression" priority="3" id="{A589F909-1E8F-4CB7-B168-A31DCCD20E51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6" id="{DC7CB1ED-B95F-47F2-B4CB-3CE23E7BCB3C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9" id="{30F30C85-D87D-48B0-AF8F-BFCAE369ED56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0" id="{F423689C-6A78-473F-B5C3-7723B19ECF0E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31" id="{6D68302F-BFA5-421E-B3D6-7CD0DD4DF82C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32" id="{27F188A2-4FD8-4E3D-AFC3-FBA6FC5CC6CA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3" id="{C70F71C6-41D1-4B04-A0A8-8A64D59156DD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4" id="{CE742F9F-B743-46A6-8EC3-DB427DD3ED18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5" id="{D7F07C99-B414-43A7-AAF2-CF1FDE8A0100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6" id="{08CFFEB2-D542-4964-9073-DD6D04368EE1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7" id="{E8D29F63-2A62-4FB1-BA77-D84AE3C02376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8" id="{92BA7970-444B-4AE1-84DF-0B7552EE644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39" id="{539453C3-3956-4E1D-8C50-13B94F65B498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40" id="{241A229B-599E-493A-8FD0-0E75B9FA4D77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1" id="{73D92E59-AB46-4334-9B9D-CC5DA52440D5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2" id="{F86E1210-87D5-4EF0-A418-9D839AF21A2F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43" id="{80A8AD0F-7558-48E2-9447-41302CF9D5B2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44" id="{B5E0EDB0-41C6-42C7-8A53-CB1425E0BD05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45" id="{1F06D092-6658-4AD0-BDF6-2FC80A668E41}">
            <xm:f>Sommaire!H18="OAV(s)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F18</xm:sqref>
        </x14:conditionalFormatting>
        <x14:conditionalFormatting xmlns:xm="http://schemas.microsoft.com/office/excel/2006/main">
          <x14:cfRule type="expression" priority="5" id="{DDBED8DF-7D9D-404C-8B13-4BDBC2453988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2" id="{03E09A08-F95B-4070-A977-E714AFF3AA6E}">
            <xm:f>Sommaire!H18="Film(s)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3" id="{B623171D-708D-4DEE-A65B-39EA4B827693}">
            <xm:f>Sommaire!H18="OAV(s)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4" id="{CB8D9695-79AF-49A4-A3F9-F31801746D28}">
            <xm:f>Sommaire!H18="Série en cours (non précisé)"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15" id="{06D8D193-812E-45FE-AA79-2B92D468270C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16" id="{77E9F64C-2063-42EC-96EE-73173CFCADF8}">
            <xm:f>Sommaire!H18="Film(s)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7" id="{3DC44C8D-343E-4E9B-8071-B8B86912B0DE}">
            <xm:f>Sommaire!H18="Film(s)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8" id="{5D21846E-86DA-402E-8357-F7782622BF34}">
            <xm:f>Sommaire!H18="Série et film(s)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19" id="{954A5343-B850-451F-8835-68FCDE9A571A}">
            <xm:f>Sommaire!H18="OAV(s)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0" id="{77F649D5-3DC1-472A-B077-737AED22E2C7}">
            <xm:f>Sommaire!H18="OAV(s)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1" id="{6F494BD2-447D-4DE0-A3F1-6EC549E2785B}">
            <xm:f>Sommaire!H18="Série à venir (non précisé)"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2" id="{45620BCF-6787-48C6-B539-95A7C2FA0666}">
            <xm:f>Sommaire!H18="Série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14:cfRule type="expression" priority="23" id="{ED0674E5-E2AE-4D55-8571-EA8BCF8C96CB}">
            <xm:f>Sommaire!H18="Série en pause"</xm:f>
            <x14:dxf>
              <font>
                <b/>
                <i val="0"/>
                <color theme="7" tint="-0.499984740745262"/>
              </font>
              <fill>
                <patternFill>
                  <bgColor theme="7" tint="0.39994506668294322"/>
                </patternFill>
              </fill>
            </x14:dxf>
          </x14:cfRule>
          <x14:cfRule type="expression" priority="24" id="{79AF2CB7-3A5D-48D9-B44A-391018313A49}">
            <xm:f>Sommaire!H18="Film(s)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5" id="{E62D689C-1829-4ADD-9E3D-3C6866438C9D}">
            <xm:f>Sommaire!H18="OAV(s)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6" id="{DCF0DF09-873C-4906-9C4F-98837EBE2694}">
            <xm:f>Sommaire!H18="Série en cours"</xm:f>
            <x14:dxf>
              <font>
                <b/>
                <i val="0"/>
                <color theme="3" tint="-0.499984740745262"/>
              </font>
              <fill>
                <patternFill>
                  <bgColor theme="3" tint="0.39994506668294322"/>
                </patternFill>
              </fill>
            </x14:dxf>
          </x14:cfRule>
          <x14:cfRule type="expression" priority="27" id="{2AF4BDEB-1EEE-4FD2-B2C4-737B5A30ED0A}">
            <xm:f>Sommaire!H18="Film(s) terminé(s)"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14:cfRule type="expression" priority="28" id="{85AD9606-1DE4-4D43-8427-31257AF6FFED}">
            <xm:f>Sommaire!H18="Série terminée"</xm:f>
            <x14:dxf>
              <font>
                <b/>
                <i val="0"/>
                <color theme="6" tint="-0.499984740745262"/>
              </font>
              <fill>
                <patternFill>
                  <bgColor theme="6"/>
                </patternFill>
              </fill>
            </x14:dxf>
          </x14:cfRule>
          <xm:sqref>G18</xm:sqref>
        </x14:conditionalFormatting>
        <x14:conditionalFormatting xmlns:xm="http://schemas.microsoft.com/office/excel/2006/main">
          <x14:cfRule type="expression" priority="7" id="{40BACD5C-976E-49FC-9E84-CA8303CCFF63}">
            <xm:f>Sommaire!H18="Série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m:sqref>E18</xm:sqref>
        </x14:conditionalFormatting>
        <x14:conditionalFormatting xmlns:xm="http://schemas.microsoft.com/office/excel/2006/main">
          <x14:cfRule type="expression" priority="1434" id="{40BACD5C-976E-49FC-9E84-CA8303CCFF63}">
            <xm:f>Sommaire!H19="Série et OAV(s) à venir"</xm:f>
            <x14:dxf>
              <font>
                <b/>
                <i val="0"/>
                <color theme="8" tint="-0.499984740745262"/>
              </font>
              <fill>
                <patternFill>
                  <bgColor theme="8" tint="0.39994506668294322"/>
                </patternFill>
              </fill>
            </x14:dxf>
          </x14:cfRule>
          <xm:sqref>E19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2</vt:i4>
      </vt:variant>
    </vt:vector>
  </HeadingPairs>
  <TitlesOfParts>
    <vt:vector size="2" baseType="lpstr">
      <vt:lpstr>Sommaire</vt:lpstr>
      <vt:lpstr>Prévisions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Romaric</dc:creator>
  <cp:lastModifiedBy>mduquesn</cp:lastModifiedBy>
  <dcterms:created xsi:type="dcterms:W3CDTF">2014-01-10T07:59:09Z</dcterms:created>
  <dcterms:modified xsi:type="dcterms:W3CDTF">2015-01-20T08:18:18Z</dcterms:modified>
</cp:coreProperties>
</file>