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18915" windowHeight="10920" activeTab="5"/>
  </bookViews>
  <sheets>
    <sheet name="ACCEUIL" sheetId="6" r:id="rId1"/>
    <sheet name="GESTION STOCK TONERS" sheetId="4" r:id="rId2"/>
    <sheet name="Entrée" sheetId="13" r:id="rId3"/>
    <sheet name="Sortie" sheetId="14" r:id="rId4"/>
    <sheet name="LISTE SERVICES" sheetId="3" r:id="rId5"/>
    <sheet name="DTXT2000" sheetId="2" r:id="rId6"/>
    <sheet name="DR2000" sheetId="5" r:id="rId7"/>
  </sheets>
  <externalReferences>
    <externalReference r:id="rId8"/>
  </externalReferences>
  <definedNames>
    <definedName name="_xlnm._FilterDatabase" localSheetId="0" hidden="1">ACCEUIL!$A$6:$F$13</definedName>
    <definedName name="_xlnm._FilterDatabase" localSheetId="5" hidden="1">DTXT2000!$A$13:$N$42</definedName>
    <definedName name="_xlnm._FilterDatabase" localSheetId="2" hidden="1">Entrée!$A$4:$H$4</definedName>
    <definedName name="_xlnm._FilterDatabase" localSheetId="1" hidden="1">'GESTION STOCK TONERS'!$A$1:$I$192</definedName>
    <definedName name="_xlnm._FilterDatabase" localSheetId="3" hidden="1">Sortie!$A$4:$H$4</definedName>
    <definedName name="Acceuil">ACCEUIL!$A$1</definedName>
    <definedName name="Feuil1">ACCEUIL!$A$1</definedName>
    <definedName name="Liste_services">'LISTE SERVICES'!$A$3:$A$30</definedName>
    <definedName name="ListeFeuille">REPLACE(GET.WORKBOOK(1),1,FIND("]",GET.WORKBOOK(1)),"")</definedName>
  </definedNames>
  <calcPr calcId="125725"/>
</workbook>
</file>

<file path=xl/calcChain.xml><?xml version="1.0" encoding="utf-8"?>
<calcChain xmlns="http://schemas.openxmlformats.org/spreadsheetml/2006/main">
  <c r="B8" i="2" a="1"/>
  <c r="B8" s="1"/>
  <c r="B7" i="6"/>
  <c r="B8"/>
  <c r="B7" i="5" a="1"/>
  <c r="B7" s="1"/>
  <c r="B8" a="1"/>
  <c r="B8" s="1"/>
  <c r="H12"/>
  <c r="K12"/>
  <c r="L12"/>
  <c r="D3" s="1"/>
  <c r="E3" i="4" s="1"/>
  <c r="M12" i="5"/>
  <c r="N12" s="1"/>
  <c r="H13"/>
  <c r="J13"/>
  <c r="K13"/>
  <c r="L13"/>
  <c r="L14"/>
  <c r="H15"/>
  <c r="J15"/>
  <c r="K15" s="1"/>
  <c r="L15"/>
  <c r="H16"/>
  <c r="J16"/>
  <c r="K16" s="1"/>
  <c r="L16"/>
  <c r="M16"/>
  <c r="N16"/>
  <c r="H17"/>
  <c r="J17"/>
  <c r="K17" s="1"/>
  <c r="L17"/>
  <c r="M17"/>
  <c r="N17"/>
  <c r="H18"/>
  <c r="J18"/>
  <c r="K18" s="1"/>
  <c r="L18"/>
  <c r="M18"/>
  <c r="N18"/>
  <c r="H19"/>
  <c r="J19"/>
  <c r="K19" s="1"/>
  <c r="L19"/>
  <c r="M19"/>
  <c r="N19"/>
  <c r="H20"/>
  <c r="J20"/>
  <c r="K20" s="1"/>
  <c r="L20"/>
  <c r="M20"/>
  <c r="N20"/>
  <c r="H21"/>
  <c r="J21"/>
  <c r="K21" s="1"/>
  <c r="L21"/>
  <c r="M21"/>
  <c r="N21"/>
  <c r="H22"/>
  <c r="J22"/>
  <c r="K22" s="1"/>
  <c r="L22"/>
  <c r="M22"/>
  <c r="N22"/>
  <c r="H23"/>
  <c r="J23"/>
  <c r="K23" s="1"/>
  <c r="L23"/>
  <c r="M23"/>
  <c r="N23"/>
  <c r="H24"/>
  <c r="J24"/>
  <c r="K24" s="1"/>
  <c r="L24"/>
  <c r="M24"/>
  <c r="N24"/>
  <c r="H25"/>
  <c r="J25"/>
  <c r="K25" s="1"/>
  <c r="L25"/>
  <c r="M25"/>
  <c r="N25"/>
  <c r="H26"/>
  <c r="J26"/>
  <c r="K26" s="1"/>
  <c r="L26"/>
  <c r="M26"/>
  <c r="N26"/>
  <c r="H27"/>
  <c r="J27"/>
  <c r="K27" s="1"/>
  <c r="L27"/>
  <c r="M27"/>
  <c r="N27"/>
  <c r="H28"/>
  <c r="J28"/>
  <c r="K28" s="1"/>
  <c r="L28"/>
  <c r="M28"/>
  <c r="N28"/>
  <c r="H29"/>
  <c r="J29"/>
  <c r="K29" s="1"/>
  <c r="L29"/>
  <c r="M29"/>
  <c r="N29"/>
  <c r="H30"/>
  <c r="J30"/>
  <c r="K30" s="1"/>
  <c r="L30"/>
  <c r="M30"/>
  <c r="N30"/>
  <c r="H31"/>
  <c r="J31"/>
  <c r="K31" s="1"/>
  <c r="L31"/>
  <c r="M31"/>
  <c r="N31"/>
  <c r="H32"/>
  <c r="J32"/>
  <c r="K32" s="1"/>
  <c r="L32"/>
  <c r="M32"/>
  <c r="N32"/>
  <c r="H33"/>
  <c r="J33"/>
  <c r="K33" s="1"/>
  <c r="L33"/>
  <c r="M33"/>
  <c r="N33"/>
  <c r="H34"/>
  <c r="J34"/>
  <c r="K34" s="1"/>
  <c r="L34"/>
  <c r="M34"/>
  <c r="N34"/>
  <c r="H35"/>
  <c r="J35"/>
  <c r="K35" s="1"/>
  <c r="L35"/>
  <c r="M35"/>
  <c r="N35"/>
  <c r="H36"/>
  <c r="J36"/>
  <c r="K36" s="1"/>
  <c r="L36"/>
  <c r="M36"/>
  <c r="N36"/>
  <c r="H37"/>
  <c r="J37"/>
  <c r="K37" s="1"/>
  <c r="L37"/>
  <c r="M37"/>
  <c r="N37"/>
  <c r="H38"/>
  <c r="J38"/>
  <c r="K38" s="1"/>
  <c r="L38"/>
  <c r="M38"/>
  <c r="N38"/>
  <c r="H39"/>
  <c r="J39"/>
  <c r="K39" s="1"/>
  <c r="L39"/>
  <c r="M39"/>
  <c r="N39"/>
  <c r="H40"/>
  <c r="J40"/>
  <c r="K40" s="1"/>
  <c r="L40"/>
  <c r="M40"/>
  <c r="N40"/>
  <c r="H41"/>
  <c r="J41"/>
  <c r="K41" s="1"/>
  <c r="L41"/>
  <c r="M41"/>
  <c r="N41"/>
  <c r="H42"/>
  <c r="J42"/>
  <c r="K42" s="1"/>
  <c r="L42"/>
  <c r="M42"/>
  <c r="N42"/>
  <c r="H43"/>
  <c r="J43"/>
  <c r="K43" s="1"/>
  <c r="L43"/>
  <c r="M43"/>
  <c r="N43"/>
  <c r="H44"/>
  <c r="J44"/>
  <c r="K44" s="1"/>
  <c r="L44"/>
  <c r="M44"/>
  <c r="N44"/>
  <c r="H45"/>
  <c r="J45"/>
  <c r="K45" s="1"/>
  <c r="L45"/>
  <c r="M45"/>
  <c r="N45"/>
  <c r="H46"/>
  <c r="J46"/>
  <c r="K46" s="1"/>
  <c r="L46"/>
  <c r="M46"/>
  <c r="N46"/>
  <c r="H47"/>
  <c r="J47"/>
  <c r="K47" s="1"/>
  <c r="L47"/>
  <c r="M47"/>
  <c r="N47"/>
  <c r="H48"/>
  <c r="J48"/>
  <c r="K48" s="1"/>
  <c r="L48"/>
  <c r="M48"/>
  <c r="N48"/>
  <c r="H49"/>
  <c r="J49"/>
  <c r="K49" s="1"/>
  <c r="L49"/>
  <c r="M49"/>
  <c r="N49"/>
  <c r="H50"/>
  <c r="J50"/>
  <c r="K50" s="1"/>
  <c r="L50"/>
  <c r="M50"/>
  <c r="N50"/>
  <c r="H12" i="2"/>
  <c r="K12"/>
  <c r="L12"/>
  <c r="M12"/>
  <c r="N12" s="1"/>
  <c r="H13"/>
  <c r="J13"/>
  <c r="K13"/>
  <c r="L13"/>
  <c r="H14"/>
  <c r="J14"/>
  <c r="K14"/>
  <c r="L14"/>
  <c r="H15"/>
  <c r="J15"/>
  <c r="K15"/>
  <c r="L15"/>
  <c r="H16"/>
  <c r="L16"/>
  <c r="H17"/>
  <c r="J17"/>
  <c r="K17"/>
  <c r="L17"/>
  <c r="H18"/>
  <c r="L18"/>
  <c r="H19"/>
  <c r="L19"/>
  <c r="H20"/>
  <c r="L20"/>
  <c r="H21"/>
  <c r="J21"/>
  <c r="K21"/>
  <c r="L21"/>
  <c r="H22"/>
  <c r="J22"/>
  <c r="K22"/>
  <c r="L22"/>
  <c r="H23"/>
  <c r="J23"/>
  <c r="K23"/>
  <c r="L23"/>
  <c r="M23"/>
  <c r="N23"/>
  <c r="H24"/>
  <c r="J24"/>
  <c r="K24"/>
  <c r="L24"/>
  <c r="M24"/>
  <c r="N24"/>
  <c r="H25"/>
  <c r="J25"/>
  <c r="K25"/>
  <c r="L25"/>
  <c r="M25"/>
  <c r="N25"/>
  <c r="H26"/>
  <c r="J26"/>
  <c r="K26"/>
  <c r="L26"/>
  <c r="M26"/>
  <c r="N26"/>
  <c r="H27"/>
  <c r="J27"/>
  <c r="K27"/>
  <c r="L27"/>
  <c r="M27"/>
  <c r="N27"/>
  <c r="H28"/>
  <c r="J28"/>
  <c r="K28"/>
  <c r="L28"/>
  <c r="M28"/>
  <c r="N28"/>
  <c r="H29"/>
  <c r="J29"/>
  <c r="K29"/>
  <c r="L29"/>
  <c r="M29"/>
  <c r="N29"/>
  <c r="H30"/>
  <c r="J30"/>
  <c r="K30"/>
  <c r="L30"/>
  <c r="M30"/>
  <c r="N30"/>
  <c r="H31"/>
  <c r="J31"/>
  <c r="K31"/>
  <c r="L31"/>
  <c r="M31"/>
  <c r="N31"/>
  <c r="H32"/>
  <c r="J32"/>
  <c r="K32"/>
  <c r="L32"/>
  <c r="M32"/>
  <c r="N32"/>
  <c r="H33"/>
  <c r="J33"/>
  <c r="K33"/>
  <c r="L33"/>
  <c r="M33"/>
  <c r="N33"/>
  <c r="H34"/>
  <c r="J34"/>
  <c r="K34"/>
  <c r="L34"/>
  <c r="M34"/>
  <c r="N34"/>
  <c r="H35"/>
  <c r="J35"/>
  <c r="K35"/>
  <c r="L35"/>
  <c r="M35"/>
  <c r="N35"/>
  <c r="H36"/>
  <c r="J36"/>
  <c r="K36"/>
  <c r="L36"/>
  <c r="M36"/>
  <c r="N36"/>
  <c r="H37"/>
  <c r="J37"/>
  <c r="K37"/>
  <c r="L37"/>
  <c r="M37"/>
  <c r="N37"/>
  <c r="H38"/>
  <c r="J38"/>
  <c r="K38"/>
  <c r="L38"/>
  <c r="M38"/>
  <c r="N38"/>
  <c r="H39"/>
  <c r="J39"/>
  <c r="K39"/>
  <c r="L39"/>
  <c r="M39"/>
  <c r="N39"/>
  <c r="H40"/>
  <c r="J40"/>
  <c r="K40"/>
  <c r="L40"/>
  <c r="M40"/>
  <c r="N40"/>
  <c r="H41"/>
  <c r="J41"/>
  <c r="K41"/>
  <c r="L41"/>
  <c r="M41"/>
  <c r="N41"/>
  <c r="H42"/>
  <c r="J42"/>
  <c r="K42"/>
  <c r="L42"/>
  <c r="M42"/>
  <c r="N42"/>
  <c r="H43"/>
  <c r="J43"/>
  <c r="K43"/>
  <c r="L43"/>
  <c r="M43"/>
  <c r="N43"/>
  <c r="H44"/>
  <c r="J44"/>
  <c r="K44"/>
  <c r="L44"/>
  <c r="M44"/>
  <c r="N44"/>
  <c r="H45"/>
  <c r="J45"/>
  <c r="K45"/>
  <c r="L45"/>
  <c r="M45"/>
  <c r="N45"/>
  <c r="H46"/>
  <c r="J46"/>
  <c r="K46"/>
  <c r="L46"/>
  <c r="M46"/>
  <c r="N46"/>
  <c r="H47"/>
  <c r="J47"/>
  <c r="K47"/>
  <c r="L47"/>
  <c r="M47"/>
  <c r="N47"/>
  <c r="H48"/>
  <c r="J48"/>
  <c r="K48"/>
  <c r="L48"/>
  <c r="M48"/>
  <c r="N48"/>
  <c r="H49"/>
  <c r="J49"/>
  <c r="K49"/>
  <c r="L49"/>
  <c r="M49"/>
  <c r="N49"/>
  <c r="H50"/>
  <c r="J50"/>
  <c r="K50"/>
  <c r="L50"/>
  <c r="M50"/>
  <c r="N50"/>
  <c r="I2" i="4"/>
  <c r="A3" i="6"/>
  <c r="A1"/>
  <c r="A4"/>
  <c r="D3" i="2" l="1"/>
  <c r="E2" i="4" s="1"/>
  <c r="H2" s="1"/>
  <c r="G2" s="1"/>
  <c r="B7" i="2" a="1"/>
  <c r="B7" s="1"/>
  <c r="D7" s="1"/>
  <c r="N22"/>
  <c r="M22" s="1"/>
  <c r="N13"/>
  <c r="D8"/>
  <c r="F8"/>
  <c r="E8"/>
  <c r="G8"/>
  <c r="D7" i="5"/>
  <c r="F7"/>
  <c r="H7"/>
  <c r="E7"/>
  <c r="G7"/>
  <c r="I7"/>
  <c r="F7" i="2"/>
  <c r="E7"/>
  <c r="I7"/>
  <c r="N13" i="5"/>
  <c r="M13" s="1"/>
  <c r="D8"/>
  <c r="F8"/>
  <c r="E8"/>
  <c r="G8"/>
  <c r="G7" i="2" l="1"/>
  <c r="H7"/>
  <c r="M14" i="5"/>
  <c r="N14" s="1"/>
  <c r="J14"/>
  <c r="N14" i="2"/>
  <c r="M13"/>
  <c r="K14" i="5" l="1"/>
  <c r="I8" s="1"/>
  <c r="H8"/>
  <c r="N15" i="2"/>
  <c r="M15" s="1"/>
  <c r="M14"/>
  <c r="N15" i="5"/>
  <c r="M15" s="1"/>
  <c r="D4"/>
  <c r="I3" i="4" s="1"/>
  <c r="H3" s="1"/>
  <c r="G3" s="1"/>
  <c r="J16" i="2" l="1"/>
  <c r="K16" s="1"/>
  <c r="M16"/>
  <c r="N16" s="1"/>
  <c r="N17" l="1"/>
  <c r="M17" s="1"/>
  <c r="J18" l="1"/>
  <c r="K18" s="1"/>
  <c r="M18"/>
  <c r="N18" l="1"/>
  <c r="J19"/>
  <c r="K19" s="1"/>
  <c r="M19"/>
  <c r="N19" l="1"/>
  <c r="D4" s="1"/>
  <c r="J20"/>
  <c r="M20"/>
  <c r="N20" s="1"/>
  <c r="N21" s="1"/>
  <c r="M21" s="1"/>
  <c r="K20" l="1"/>
  <c r="I8" s="1"/>
  <c r="H8"/>
</calcChain>
</file>

<file path=xl/comments1.xml><?xml version="1.0" encoding="utf-8"?>
<comments xmlns="http://schemas.openxmlformats.org/spreadsheetml/2006/main">
  <authors>
    <author>cool</author>
  </authors>
  <commentList>
    <comment ref="H6" authorId="0">
      <text>
        <r>
          <rPr>
            <b/>
            <sz val="8"/>
            <color indexed="81"/>
            <rFont val="Tahoma"/>
            <family val="2"/>
          </rPr>
          <t xml:space="preserve">JULIEN:je souhaite ici récupérer les entrées de chaque fiche de stock mais je ne sais pas comment faire </t>
        </r>
        <r>
          <rPr>
            <sz val="12"/>
            <color indexed="81"/>
            <rFont val="Tahoma"/>
            <family val="2"/>
          </rPr>
          <t>et la référence de l'article
exemple/DTXT2000 OU DR2000</t>
        </r>
      </text>
    </comment>
  </commentList>
</comments>
</file>

<file path=xl/comments2.xml><?xml version="1.0" encoding="utf-8"?>
<comments xmlns="http://schemas.openxmlformats.org/spreadsheetml/2006/main">
  <authors>
    <author>cool</author>
  </authors>
  <commentList>
    <comment ref="H6" authorId="0">
      <text>
        <r>
          <rPr>
            <b/>
            <sz val="8"/>
            <color indexed="81"/>
            <rFont val="Tahoma"/>
            <family val="2"/>
          </rPr>
          <t>JULIEN:je souhaite ici récupérer les sorties de chaque fiche de stock mais je ne sais pas comment faire et la référence de l'article
exemple/DTXT2000 OU DR2000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<sst xmlns="http://schemas.openxmlformats.org/spreadsheetml/2006/main" count="216" uniqueCount="98">
  <si>
    <t>Date</t>
  </si>
  <si>
    <t>Mouvement</t>
  </si>
  <si>
    <t>Entrées</t>
  </si>
  <si>
    <t>Sorties</t>
  </si>
  <si>
    <t>Stock</t>
  </si>
  <si>
    <t>Quantité</t>
  </si>
  <si>
    <t>Prix Unitaire</t>
  </si>
  <si>
    <t>Montant</t>
  </si>
  <si>
    <t>Stock Initial</t>
  </si>
  <si>
    <t>Service</t>
  </si>
  <si>
    <t>Nom</t>
  </si>
  <si>
    <t>Référence:</t>
  </si>
  <si>
    <t>n°UGAP</t>
  </si>
  <si>
    <t>BROTHER</t>
  </si>
  <si>
    <t>LISTE DES SERVICES</t>
  </si>
  <si>
    <t>Désignation</t>
  </si>
  <si>
    <t>Adresse</t>
  </si>
  <si>
    <t>Nb</t>
  </si>
  <si>
    <t>UGAP</t>
  </si>
  <si>
    <t>HT</t>
  </si>
  <si>
    <t>TTC</t>
  </si>
  <si>
    <t>COMPATIBLE</t>
  </si>
  <si>
    <t xml:space="preserve">TAMBOUR BROTHER DR2000 POUR FAX </t>
  </si>
  <si>
    <t>BUREAU</t>
  </si>
  <si>
    <t>Aricles</t>
  </si>
  <si>
    <t>TONER FAX DTX2000</t>
  </si>
  <si>
    <t>BROTHER T 2000</t>
  </si>
  <si>
    <t>TOTAL TTC</t>
  </si>
  <si>
    <t>DR2000</t>
  </si>
  <si>
    <t xml:space="preserve"> DR2000</t>
  </si>
  <si>
    <t>FAX</t>
  </si>
  <si>
    <t>DTXT2000</t>
  </si>
  <si>
    <t>TN2000</t>
  </si>
  <si>
    <t>TONER</t>
  </si>
  <si>
    <t>TAMBOUR</t>
  </si>
  <si>
    <t>REFERENCE</t>
  </si>
  <si>
    <t>MARQUE</t>
  </si>
  <si>
    <t>TYPE</t>
  </si>
  <si>
    <t>REF.MARQUE</t>
  </si>
  <si>
    <t>APPAREIL</t>
  </si>
  <si>
    <t>TYPE APPAREIL</t>
  </si>
  <si>
    <t>BROTHER 2820</t>
  </si>
  <si>
    <t>CDE 6022</t>
  </si>
  <si>
    <t>CDE6021</t>
  </si>
  <si>
    <t>NB/STOCK</t>
  </si>
  <si>
    <t>VALEUR STOCK TTC</t>
  </si>
  <si>
    <t>CDE 6023</t>
  </si>
  <si>
    <t>MR DUPONT</t>
  </si>
  <si>
    <t>ACHAT</t>
  </si>
  <si>
    <t>BRETAGNE</t>
  </si>
  <si>
    <t>AQUITAINE</t>
  </si>
  <si>
    <t>ILE DE France</t>
  </si>
  <si>
    <t>PARIS</t>
  </si>
  <si>
    <t>LIMOGES</t>
  </si>
  <si>
    <t>MARSEILLE</t>
  </si>
  <si>
    <t>NANTES</t>
  </si>
  <si>
    <t>LILLE</t>
  </si>
  <si>
    <t>LENS</t>
  </si>
  <si>
    <t>ADGE</t>
  </si>
  <si>
    <t>BASTIA</t>
  </si>
  <si>
    <t>CORSE</t>
  </si>
  <si>
    <t>AJJACIO</t>
  </si>
  <si>
    <t>ROME</t>
  </si>
  <si>
    <t>BERLIN</t>
  </si>
  <si>
    <t>LONDRES</t>
  </si>
  <si>
    <t>MADRID</t>
  </si>
  <si>
    <t>BARCELONNE</t>
  </si>
  <si>
    <t>PRAGUE</t>
  </si>
  <si>
    <t>RENNES</t>
  </si>
  <si>
    <t>ARLES</t>
  </si>
  <si>
    <t>NICE</t>
  </si>
  <si>
    <t>TROYES</t>
  </si>
  <si>
    <t>NANCY</t>
  </si>
  <si>
    <t>BREST</t>
  </si>
  <si>
    <t>SARLAT</t>
  </si>
  <si>
    <t>MR COUSIN</t>
  </si>
  <si>
    <t>MR COOL</t>
  </si>
  <si>
    <t>dernière date mvt</t>
  </si>
  <si>
    <t>mouvement</t>
  </si>
  <si>
    <t>n°Document</t>
  </si>
  <si>
    <t>N°Document</t>
  </si>
  <si>
    <t>service</t>
  </si>
  <si>
    <t>nom</t>
  </si>
  <si>
    <t>quantité</t>
  </si>
  <si>
    <t>prix total ttc</t>
  </si>
  <si>
    <t>Entrée</t>
  </si>
  <si>
    <t>Sortie</t>
  </si>
  <si>
    <t>date</t>
  </si>
  <si>
    <t>n°document</t>
  </si>
  <si>
    <t>prix unitaire ttc</t>
  </si>
  <si>
    <t>prix unitaire TTC</t>
  </si>
  <si>
    <t>prix total TTC</t>
  </si>
  <si>
    <t>ENTREE</t>
  </si>
  <si>
    <t>SORTIE</t>
  </si>
  <si>
    <t>CDE 6051</t>
  </si>
  <si>
    <t>CDE 6052</t>
  </si>
  <si>
    <t>CDE 6021</t>
  </si>
  <si>
    <t>référence</t>
  </si>
</sst>
</file>

<file path=xl/styles.xml><?xml version="1.0" encoding="utf-8"?>
<styleSheet xmlns="http://schemas.openxmlformats.org/spreadsheetml/2006/main">
  <numFmts count="1">
    <numFmt numFmtId="172" formatCode="#,##0.0000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Comic Sans MS"/>
      <family val="4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u/>
      <sz val="11"/>
      <color indexed="12"/>
      <name val="Calibri"/>
      <family val="2"/>
    </font>
    <font>
      <sz val="10"/>
      <name val="Arial"/>
      <family val="2"/>
    </font>
    <font>
      <sz val="10"/>
      <color indexed="63"/>
      <name val="Arial"/>
      <family val="2"/>
    </font>
    <font>
      <sz val="12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" fillId="0" borderId="0"/>
  </cellStyleXfs>
  <cellXfs count="15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4" xfId="0" applyBorder="1" applyAlignment="1">
      <alignment horizontal="center"/>
    </xf>
    <xf numFmtId="0" fontId="0" fillId="2" borderId="5" xfId="0" applyFill="1" applyBorder="1"/>
    <xf numFmtId="0" fontId="5" fillId="0" borderId="6" xfId="2" applyNumberFormat="1" applyFont="1" applyBorder="1" applyAlignment="1">
      <alignment horizontal="center" vertical="center"/>
    </xf>
    <xf numFmtId="0" fontId="5" fillId="0" borderId="6" xfId="2" applyNumberFormat="1" applyFont="1" applyFill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1" fillId="0" borderId="6" xfId="2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6" xfId="2" applyNumberFormat="1" applyFont="1" applyBorder="1" applyAlignment="1">
      <alignment horizontal="center" vertical="center"/>
    </xf>
    <xf numFmtId="2" fontId="6" fillId="3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/>
    </xf>
    <xf numFmtId="0" fontId="6" fillId="4" borderId="6" xfId="2" applyFont="1" applyFill="1" applyBorder="1" applyAlignment="1">
      <alignment horizontal="center" vertical="center"/>
    </xf>
    <xf numFmtId="2" fontId="6" fillId="4" borderId="6" xfId="2" applyNumberFormat="1" applyFont="1" applyFill="1" applyBorder="1" applyAlignment="1">
      <alignment horizontal="center" vertical="center"/>
    </xf>
    <xf numFmtId="0" fontId="1" fillId="0" borderId="6" xfId="2" applyFill="1" applyBorder="1" applyAlignment="1">
      <alignment horizontal="center" vertical="center"/>
    </xf>
    <xf numFmtId="0" fontId="6" fillId="3" borderId="6" xfId="2" applyNumberFormat="1" applyFont="1" applyFill="1" applyBorder="1" applyAlignment="1">
      <alignment horizontal="center" vertical="center"/>
    </xf>
    <xf numFmtId="0" fontId="6" fillId="0" borderId="0" xfId="2" applyNumberFormat="1" applyFont="1" applyAlignment="1">
      <alignment horizontal="center" vertical="center"/>
    </xf>
    <xf numFmtId="0" fontId="1" fillId="0" borderId="7" xfId="2" applyFill="1" applyBorder="1" applyAlignment="1">
      <alignment horizontal="center" vertical="center"/>
    </xf>
    <xf numFmtId="0" fontId="6" fillId="3" borderId="0" xfId="2" applyNumberFormat="1" applyFont="1" applyFill="1" applyBorder="1" applyAlignment="1">
      <alignment horizontal="center" vertical="center"/>
    </xf>
    <xf numFmtId="0" fontId="7" fillId="4" borderId="6" xfId="2" applyFont="1" applyFill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3" borderId="6" xfId="2" applyFont="1" applyFill="1" applyBorder="1" applyAlignment="1">
      <alignment horizontal="center" vertical="center"/>
    </xf>
    <xf numFmtId="0" fontId="6" fillId="5" borderId="6" xfId="2" applyFont="1" applyFill="1" applyBorder="1" applyAlignment="1">
      <alignment horizontal="center" vertical="center"/>
    </xf>
    <xf numFmtId="2" fontId="6" fillId="5" borderId="6" xfId="2" applyNumberFormat="1" applyFont="1" applyFill="1" applyBorder="1" applyAlignment="1">
      <alignment horizontal="center" vertical="center"/>
    </xf>
    <xf numFmtId="0" fontId="6" fillId="4" borderId="6" xfId="2" applyNumberFormat="1" applyFont="1" applyFill="1" applyBorder="1" applyAlignment="1">
      <alignment horizontal="center" vertical="center"/>
    </xf>
    <xf numFmtId="0" fontId="6" fillId="6" borderId="6" xfId="2" applyNumberFormat="1" applyFont="1" applyFill="1" applyBorder="1" applyAlignment="1">
      <alignment horizontal="center" vertical="center"/>
    </xf>
    <xf numFmtId="0" fontId="6" fillId="6" borderId="6" xfId="2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5" fillId="0" borderId="6" xfId="2" applyNumberFormat="1" applyFont="1" applyBorder="1" applyAlignment="1">
      <alignment horizontal="center" vertical="center"/>
    </xf>
    <xf numFmtId="2" fontId="5" fillId="0" borderId="8" xfId="2" applyNumberFormat="1" applyFont="1" applyBorder="1" applyAlignment="1">
      <alignment horizontal="center" vertical="center"/>
    </xf>
    <xf numFmtId="2" fontId="5" fillId="0" borderId="6" xfId="2" applyNumberFormat="1" applyFont="1" applyFill="1" applyBorder="1" applyAlignment="1">
      <alignment horizontal="center" vertical="center"/>
    </xf>
    <xf numFmtId="2" fontId="5" fillId="0" borderId="9" xfId="2" applyNumberFormat="1" applyFont="1" applyFill="1" applyBorder="1" applyAlignment="1">
      <alignment horizontal="center" vertical="center"/>
    </xf>
    <xf numFmtId="2" fontId="6" fillId="6" borderId="6" xfId="2" applyNumberFormat="1" applyFont="1" applyFill="1" applyBorder="1" applyAlignment="1">
      <alignment horizontal="center" vertical="center"/>
    </xf>
    <xf numFmtId="2" fontId="1" fillId="0" borderId="6" xfId="2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" fontId="0" fillId="0" borderId="0" xfId="0" applyNumberFormat="1"/>
    <xf numFmtId="14" fontId="1" fillId="0" borderId="10" xfId="2" applyNumberFormat="1" applyBorder="1" applyAlignment="1" applyProtection="1">
      <alignment horizontal="center" vertical="center"/>
      <protection locked="0"/>
    </xf>
    <xf numFmtId="0" fontId="1" fillId="0" borderId="10" xfId="2" applyNumberFormat="1" applyBorder="1" applyAlignment="1" applyProtection="1">
      <alignment horizontal="center" vertical="center"/>
    </xf>
    <xf numFmtId="4" fontId="1" fillId="0" borderId="11" xfId="2" applyNumberFormat="1" applyBorder="1" applyAlignment="1" applyProtection="1">
      <alignment horizontal="center" vertical="center"/>
      <protection locked="0"/>
    </xf>
    <xf numFmtId="14" fontId="1" fillId="0" borderId="7" xfId="2" applyNumberFormat="1" applyBorder="1" applyAlignment="1" applyProtection="1">
      <alignment horizontal="center" vertical="center"/>
      <protection locked="0"/>
    </xf>
    <xf numFmtId="0" fontId="1" fillId="0" borderId="7" xfId="2" applyNumberFormat="1" applyBorder="1" applyAlignment="1" applyProtection="1">
      <alignment horizontal="center" vertical="center"/>
      <protection locked="0"/>
    </xf>
    <xf numFmtId="4" fontId="1" fillId="0" borderId="12" xfId="2" applyNumberFormat="1" applyBorder="1" applyAlignment="1" applyProtection="1">
      <alignment horizontal="center" vertical="center"/>
      <protection locked="0"/>
    </xf>
    <xf numFmtId="14" fontId="4" fillId="0" borderId="7" xfId="2" applyNumberFormat="1" applyFont="1" applyBorder="1" applyAlignment="1" applyProtection="1">
      <alignment horizontal="center" vertical="center"/>
      <protection locked="0"/>
    </xf>
    <xf numFmtId="0" fontId="4" fillId="0" borderId="7" xfId="2" applyNumberFormat="1" applyFont="1" applyBorder="1" applyAlignment="1" applyProtection="1">
      <alignment horizontal="center" vertical="center"/>
      <protection locked="0"/>
    </xf>
    <xf numFmtId="14" fontId="1" fillId="0" borderId="9" xfId="2" applyNumberFormat="1" applyBorder="1" applyAlignment="1" applyProtection="1">
      <alignment horizontal="center" vertical="center"/>
      <protection locked="0"/>
    </xf>
    <xf numFmtId="0" fontId="1" fillId="0" borderId="0" xfId="2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11" fillId="0" borderId="0" xfId="1" applyAlignment="1">
      <alignment horizontal="center" vertical="center"/>
    </xf>
    <xf numFmtId="0" fontId="11" fillId="0" borderId="5" xfId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1" fillId="0" borderId="0" xfId="2" applyBorder="1" applyAlignment="1">
      <alignment horizontal="center" vertical="center"/>
    </xf>
    <xf numFmtId="0" fontId="1" fillId="0" borderId="14" xfId="2" applyBorder="1" applyAlignment="1">
      <alignment horizontal="center" vertical="center"/>
    </xf>
    <xf numFmtId="0" fontId="3" fillId="0" borderId="15" xfId="2" applyFont="1" applyBorder="1" applyAlignment="1">
      <alignment horizontal="center" vertical="center"/>
    </xf>
    <xf numFmtId="0" fontId="3" fillId="2" borderId="16" xfId="2" applyFont="1" applyFill="1" applyBorder="1" applyAlignment="1">
      <alignment horizontal="center" vertical="center"/>
    </xf>
    <xf numFmtId="0" fontId="1" fillId="0" borderId="17" xfId="2" applyBorder="1" applyAlignment="1">
      <alignment horizontal="center" vertical="center"/>
    </xf>
    <xf numFmtId="0" fontId="1" fillId="0" borderId="18" xfId="2" applyBorder="1" applyAlignment="1">
      <alignment horizontal="center" vertical="center"/>
    </xf>
    <xf numFmtId="0" fontId="1" fillId="0" borderId="16" xfId="2" applyBorder="1" applyAlignment="1">
      <alignment horizontal="center" vertical="center"/>
    </xf>
    <xf numFmtId="0" fontId="1" fillId="0" borderId="19" xfId="2" applyNumberFormat="1" applyBorder="1" applyAlignment="1">
      <alignment horizontal="center" vertical="center"/>
    </xf>
    <xf numFmtId="0" fontId="1" fillId="0" borderId="20" xfId="2" applyNumberFormat="1" applyBorder="1" applyAlignment="1">
      <alignment horizontal="center" vertical="center"/>
    </xf>
    <xf numFmtId="1" fontId="1" fillId="0" borderId="7" xfId="2" applyNumberFormat="1" applyBorder="1" applyAlignment="1" applyProtection="1">
      <alignment horizontal="center" vertical="center"/>
      <protection locked="0"/>
    </xf>
    <xf numFmtId="0" fontId="1" fillId="0" borderId="21" xfId="2" applyBorder="1" applyAlignment="1" applyProtection="1">
      <alignment horizontal="center" vertical="center"/>
      <protection hidden="1"/>
    </xf>
    <xf numFmtId="4" fontId="1" fillId="0" borderId="7" xfId="2" applyNumberFormat="1" applyBorder="1" applyAlignment="1" applyProtection="1">
      <alignment horizontal="center" vertical="center"/>
      <protection hidden="1"/>
    </xf>
    <xf numFmtId="4" fontId="1" fillId="0" borderId="10" xfId="2" applyNumberFormat="1" applyBorder="1" applyAlignment="1" applyProtection="1">
      <alignment horizontal="center" vertical="center"/>
      <protection hidden="1"/>
    </xf>
    <xf numFmtId="4" fontId="1" fillId="0" borderId="11" xfId="2" applyNumberFormat="1" applyBorder="1" applyAlignment="1" applyProtection="1">
      <alignment horizontal="center" vertical="center"/>
      <protection hidden="1"/>
    </xf>
    <xf numFmtId="4" fontId="1" fillId="0" borderId="12" xfId="2" applyNumberFormat="1" applyBorder="1" applyAlignment="1" applyProtection="1">
      <alignment horizontal="center" vertical="center"/>
      <protection hidden="1"/>
    </xf>
    <xf numFmtId="2" fontId="1" fillId="0" borderId="22" xfId="2" applyNumberFormat="1" applyBorder="1" applyAlignment="1" applyProtection="1">
      <alignment horizontal="center" vertical="center"/>
    </xf>
    <xf numFmtId="1" fontId="1" fillId="0" borderId="10" xfId="2" applyNumberFormat="1" applyBorder="1" applyAlignment="1" applyProtection="1">
      <alignment horizontal="center" vertical="center"/>
    </xf>
    <xf numFmtId="1" fontId="1" fillId="0" borderId="7" xfId="2" applyNumberFormat="1" applyBorder="1" applyAlignment="1" applyProtection="1">
      <alignment horizontal="center" vertical="center"/>
    </xf>
    <xf numFmtId="4" fontId="1" fillId="0" borderId="23" xfId="2" applyNumberFormat="1" applyBorder="1" applyAlignment="1" applyProtection="1">
      <alignment horizontal="center" vertical="center"/>
      <protection hidden="1"/>
    </xf>
    <xf numFmtId="1" fontId="1" fillId="0" borderId="10" xfId="2" applyNumberFormat="1" applyBorder="1" applyAlignment="1" applyProtection="1">
      <alignment horizontal="center" vertical="center"/>
      <protection hidden="1"/>
    </xf>
    <xf numFmtId="1" fontId="1" fillId="0" borderId="7" xfId="2" applyNumberFormat="1" applyBorder="1" applyAlignment="1" applyProtection="1">
      <alignment horizontal="center" vertical="center"/>
      <protection hidden="1"/>
    </xf>
    <xf numFmtId="172" fontId="1" fillId="0" borderId="0" xfId="2" applyNumberFormat="1" applyAlignment="1">
      <alignment horizontal="center" vertical="center"/>
    </xf>
    <xf numFmtId="172" fontId="1" fillId="0" borderId="20" xfId="2" applyNumberFormat="1" applyBorder="1" applyAlignment="1">
      <alignment horizontal="center" vertical="center"/>
    </xf>
    <xf numFmtId="172" fontId="1" fillId="0" borderId="22" xfId="2" applyNumberFormat="1" applyBorder="1" applyAlignment="1" applyProtection="1">
      <alignment horizontal="center" vertical="center"/>
      <protection hidden="1"/>
    </xf>
    <xf numFmtId="172" fontId="1" fillId="0" borderId="23" xfId="2" applyNumberFormat="1" applyBorder="1" applyAlignment="1" applyProtection="1">
      <alignment horizontal="center" vertical="center"/>
      <protection hidden="1"/>
    </xf>
    <xf numFmtId="172" fontId="0" fillId="0" borderId="0" xfId="0" applyNumberFormat="1" applyAlignment="1">
      <alignment horizontal="center" vertical="center"/>
    </xf>
    <xf numFmtId="0" fontId="5" fillId="8" borderId="6" xfId="2" applyNumberFormat="1" applyFont="1" applyFill="1" applyBorder="1" applyAlignment="1">
      <alignment horizontal="center" vertical="center"/>
    </xf>
    <xf numFmtId="0" fontId="5" fillId="8" borderId="9" xfId="2" applyNumberFormat="1" applyFont="1" applyFill="1" applyBorder="1" applyAlignment="1">
      <alignment horizontal="center" vertical="center"/>
    </xf>
    <xf numFmtId="0" fontId="3" fillId="8" borderId="6" xfId="2" applyFont="1" applyFill="1" applyBorder="1" applyAlignment="1">
      <alignment horizontal="center" vertical="center"/>
    </xf>
    <xf numFmtId="2" fontId="5" fillId="8" borderId="6" xfId="2" applyNumberFormat="1" applyFont="1" applyFill="1" applyBorder="1" applyAlignment="1">
      <alignment horizontal="center" vertical="center"/>
    </xf>
    <xf numFmtId="2" fontId="5" fillId="8" borderId="9" xfId="2" applyNumberFormat="1" applyFont="1" applyFill="1" applyBorder="1" applyAlignment="1">
      <alignment horizontal="center" vertical="center"/>
    </xf>
    <xf numFmtId="3" fontId="3" fillId="6" borderId="6" xfId="2" applyNumberFormat="1" applyFont="1" applyFill="1" applyBorder="1" applyAlignment="1">
      <alignment horizontal="center" vertical="center"/>
    </xf>
    <xf numFmtId="0" fontId="5" fillId="6" borderId="6" xfId="2" applyNumberFormat="1" applyFont="1" applyFill="1" applyBorder="1" applyAlignment="1">
      <alignment horizontal="center" vertical="center"/>
    </xf>
    <xf numFmtId="4" fontId="1" fillId="0" borderId="5" xfId="2" applyNumberFormat="1" applyBorder="1" applyAlignment="1" applyProtection="1">
      <alignment horizontal="center" vertical="center"/>
      <protection hidden="1"/>
    </xf>
    <xf numFmtId="0" fontId="5" fillId="8" borderId="6" xfId="2" applyFont="1" applyFill="1" applyBorder="1" applyAlignment="1">
      <alignment horizontal="center" vertical="center"/>
    </xf>
    <xf numFmtId="0" fontId="5" fillId="6" borderId="6" xfId="2" applyFont="1" applyFill="1" applyBorder="1" applyAlignment="1">
      <alignment horizontal="center" vertical="center"/>
    </xf>
    <xf numFmtId="0" fontId="3" fillId="6" borderId="6" xfId="2" applyFont="1" applyFill="1" applyBorder="1" applyAlignment="1">
      <alignment horizontal="center" vertical="center"/>
    </xf>
    <xf numFmtId="0" fontId="5" fillId="8" borderId="9" xfId="2" applyFont="1" applyFill="1" applyBorder="1" applyAlignment="1">
      <alignment horizontal="center" vertical="center"/>
    </xf>
    <xf numFmtId="4" fontId="5" fillId="8" borderId="7" xfId="2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7" xfId="2" applyNumberFormat="1" applyFont="1" applyBorder="1" applyAlignment="1" applyProtection="1">
      <alignment horizontal="center" vertical="center"/>
      <protection locked="0"/>
    </xf>
    <xf numFmtId="0" fontId="1" fillId="0" borderId="24" xfId="2" applyBorder="1" applyAlignment="1" applyProtection="1">
      <alignment horizontal="center" vertical="center"/>
      <protection hidden="1"/>
    </xf>
    <xf numFmtId="0" fontId="1" fillId="0" borderId="0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2" fontId="1" fillId="0" borderId="14" xfId="2" applyNumberFormat="1" applyBorder="1" applyAlignment="1">
      <alignment horizontal="center" vertical="center"/>
    </xf>
    <xf numFmtId="14" fontId="1" fillId="0" borderId="7" xfId="2" applyNumberFormat="1" applyFont="1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/>
    </xf>
    <xf numFmtId="14" fontId="0" fillId="0" borderId="0" xfId="0" applyNumberFormat="1"/>
    <xf numFmtId="0" fontId="3" fillId="2" borderId="16" xfId="2" applyFont="1" applyFill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12" fillId="0" borderId="0" xfId="2" applyFont="1" applyBorder="1" applyAlignment="1">
      <alignment horizontal="center" vertical="center"/>
    </xf>
    <xf numFmtId="14" fontId="12" fillId="0" borderId="19" xfId="2" applyNumberFormat="1" applyFont="1" applyBorder="1" applyAlignment="1">
      <alignment horizontal="center" vertical="center"/>
    </xf>
    <xf numFmtId="0" fontId="1" fillId="0" borderId="25" xfId="2" applyNumberFormat="1" applyBorder="1" applyAlignment="1">
      <alignment horizontal="center" vertical="center"/>
    </xf>
    <xf numFmtId="1" fontId="1" fillId="0" borderId="10" xfId="2" applyNumberFormat="1" applyBorder="1" applyAlignment="1" applyProtection="1">
      <alignment horizontal="center" vertical="center"/>
      <protection locked="0"/>
    </xf>
    <xf numFmtId="4" fontId="1" fillId="0" borderId="10" xfId="2" applyNumberFormat="1" applyBorder="1" applyAlignment="1" applyProtection="1">
      <alignment horizontal="center" vertical="center"/>
      <protection locked="0"/>
    </xf>
    <xf numFmtId="2" fontId="1" fillId="0" borderId="10" xfId="2" applyNumberFormat="1" applyBorder="1" applyAlignment="1" applyProtection="1">
      <alignment horizontal="center" vertical="center"/>
    </xf>
    <xf numFmtId="4" fontId="1" fillId="0" borderId="26" xfId="2" applyNumberFormat="1" applyBorder="1" applyAlignment="1" applyProtection="1">
      <alignment horizontal="center" vertical="center"/>
      <protection hidden="1"/>
    </xf>
    <xf numFmtId="0" fontId="12" fillId="0" borderId="7" xfId="2" applyNumberFormat="1" applyFont="1" applyBorder="1" applyAlignment="1" applyProtection="1">
      <alignment horizontal="center" vertical="center"/>
      <protection locked="0"/>
    </xf>
    <xf numFmtId="4" fontId="1" fillId="0" borderId="7" xfId="2" applyNumberFormat="1" applyBorder="1" applyAlignment="1" applyProtection="1">
      <alignment horizontal="center" vertical="center"/>
      <protection locked="0"/>
    </xf>
    <xf numFmtId="1" fontId="13" fillId="0" borderId="7" xfId="0" applyNumberFormat="1" applyFont="1" applyBorder="1" applyAlignment="1">
      <alignment horizontal="center"/>
    </xf>
    <xf numFmtId="4" fontId="1" fillId="0" borderId="0" xfId="2" applyNumberFormat="1" applyBorder="1" applyAlignment="1" applyProtection="1">
      <alignment horizontal="center" vertical="center"/>
      <protection hidden="1"/>
    </xf>
    <xf numFmtId="14" fontId="12" fillId="0" borderId="7" xfId="2" applyNumberFormat="1" applyFont="1" applyBorder="1" applyAlignment="1" applyProtection="1">
      <alignment horizontal="center" vertical="center"/>
      <protection locked="0"/>
    </xf>
    <xf numFmtId="0" fontId="1" fillId="0" borderId="9" xfId="2" applyNumberFormat="1" applyBorder="1" applyAlignment="1" applyProtection="1">
      <alignment horizontal="center" vertical="center"/>
      <protection locked="0"/>
    </xf>
    <xf numFmtId="4" fontId="1" fillId="0" borderId="9" xfId="2" applyNumberFormat="1" applyBorder="1" applyAlignment="1" applyProtection="1">
      <alignment horizontal="center" vertical="center"/>
      <protection hidden="1"/>
    </xf>
    <xf numFmtId="1" fontId="1" fillId="0" borderId="9" xfId="2" applyNumberFormat="1" applyBorder="1" applyAlignment="1" applyProtection="1">
      <alignment horizontal="center" vertical="center"/>
      <protection locked="0"/>
    </xf>
    <xf numFmtId="1" fontId="13" fillId="0" borderId="9" xfId="0" applyNumberFormat="1" applyFont="1" applyBorder="1" applyAlignment="1">
      <alignment horizontal="center"/>
    </xf>
    <xf numFmtId="0" fontId="4" fillId="0" borderId="9" xfId="2" applyNumberFormat="1" applyFont="1" applyBorder="1" applyAlignment="1" applyProtection="1">
      <alignment horizontal="center" vertical="center"/>
      <protection locked="0"/>
    </xf>
    <xf numFmtId="4" fontId="1" fillId="0" borderId="9" xfId="2" applyNumberFormat="1" applyBorder="1" applyAlignment="1" applyProtection="1">
      <alignment horizontal="center" vertical="center"/>
      <protection locked="0"/>
    </xf>
    <xf numFmtId="1" fontId="1" fillId="0" borderId="9" xfId="2" applyNumberFormat="1" applyBorder="1" applyAlignment="1" applyProtection="1">
      <alignment horizontal="center" vertical="center"/>
    </xf>
    <xf numFmtId="1" fontId="1" fillId="0" borderId="9" xfId="2" applyNumberFormat="1" applyBorder="1" applyAlignment="1" applyProtection="1">
      <alignment horizontal="center" vertical="center"/>
      <protection hidden="1"/>
    </xf>
    <xf numFmtId="172" fontId="1" fillId="0" borderId="9" xfId="2" applyNumberFormat="1" applyBorder="1" applyAlignment="1" applyProtection="1">
      <alignment horizontal="center" vertical="center"/>
      <protection hidden="1"/>
    </xf>
    <xf numFmtId="0" fontId="0" fillId="0" borderId="5" xfId="0" applyFill="1" applyBorder="1" applyAlignment="1">
      <alignment horizontal="center"/>
    </xf>
    <xf numFmtId="0" fontId="2" fillId="0" borderId="0" xfId="2" applyFont="1" applyAlignment="1" applyProtection="1">
      <alignment horizontal="center" vertical="center"/>
    </xf>
    <xf numFmtId="0" fontId="1" fillId="2" borderId="10" xfId="2" applyNumberFormat="1" applyFill="1" applyBorder="1" applyAlignment="1">
      <alignment horizontal="center" vertical="center"/>
    </xf>
    <xf numFmtId="0" fontId="1" fillId="2" borderId="7" xfId="2" applyNumberFormat="1" applyFill="1" applyBorder="1" applyAlignment="1">
      <alignment horizontal="center" vertical="center"/>
    </xf>
    <xf numFmtId="0" fontId="1" fillId="9" borderId="10" xfId="2" applyNumberFormat="1" applyFill="1" applyBorder="1" applyAlignment="1">
      <alignment horizontal="center" vertical="center"/>
    </xf>
    <xf numFmtId="0" fontId="1" fillId="9" borderId="7" xfId="2" applyNumberFormat="1" applyFill="1" applyBorder="1" applyAlignment="1">
      <alignment horizontal="center" vertical="center"/>
    </xf>
    <xf numFmtId="0" fontId="1" fillId="9" borderId="10" xfId="2" applyNumberFormat="1" applyFont="1" applyFill="1" applyBorder="1" applyAlignment="1">
      <alignment horizontal="center" vertical="center"/>
    </xf>
    <xf numFmtId="0" fontId="1" fillId="9" borderId="7" xfId="2" applyNumberFormat="1" applyFont="1" applyFill="1" applyBorder="1" applyAlignment="1">
      <alignment horizontal="center" vertical="center"/>
    </xf>
    <xf numFmtId="0" fontId="1" fillId="9" borderId="11" xfId="2" applyNumberFormat="1" applyFill="1" applyBorder="1" applyAlignment="1">
      <alignment horizontal="center" vertical="center"/>
    </xf>
    <xf numFmtId="0" fontId="1" fillId="9" borderId="12" xfId="2" applyNumberFormat="1" applyFill="1" applyBorder="1" applyAlignment="1">
      <alignment horizontal="center" vertical="center"/>
    </xf>
    <xf numFmtId="0" fontId="1" fillId="10" borderId="18" xfId="2" applyNumberFormat="1" applyFill="1" applyBorder="1" applyAlignment="1">
      <alignment horizontal="center" vertical="center"/>
    </xf>
    <xf numFmtId="0" fontId="1" fillId="10" borderId="27" xfId="2" applyNumberFormat="1" applyFill="1" applyBorder="1" applyAlignment="1">
      <alignment horizontal="center" vertical="center"/>
    </xf>
    <xf numFmtId="0" fontId="1" fillId="10" borderId="28" xfId="2" applyNumberFormat="1" applyFill="1" applyBorder="1" applyAlignment="1">
      <alignment horizontal="center" vertical="center"/>
    </xf>
    <xf numFmtId="0" fontId="1" fillId="6" borderId="18" xfId="2" applyNumberFormat="1" applyFill="1" applyBorder="1" applyAlignment="1">
      <alignment horizontal="center" vertical="center"/>
    </xf>
    <xf numFmtId="0" fontId="1" fillId="6" borderId="27" xfId="2" applyNumberFormat="1" applyFill="1" applyBorder="1" applyAlignment="1">
      <alignment horizontal="center" vertical="center"/>
    </xf>
    <xf numFmtId="0" fontId="1" fillId="6" borderId="28" xfId="2" applyNumberFormat="1" applyFill="1" applyBorder="1" applyAlignment="1">
      <alignment horizontal="center" vertical="center"/>
    </xf>
    <xf numFmtId="0" fontId="1" fillId="11" borderId="18" xfId="2" applyNumberFormat="1" applyFill="1" applyBorder="1" applyAlignment="1">
      <alignment horizontal="center" vertical="center"/>
    </xf>
    <xf numFmtId="0" fontId="1" fillId="11" borderId="27" xfId="2" applyNumberFormat="1" applyFill="1" applyBorder="1" applyAlignment="1">
      <alignment horizontal="center" vertical="center"/>
    </xf>
    <xf numFmtId="0" fontId="1" fillId="11" borderId="28" xfId="2" applyNumberFormat="1" applyFill="1" applyBorder="1" applyAlignment="1">
      <alignment horizontal="center" vertical="center"/>
    </xf>
    <xf numFmtId="0" fontId="1" fillId="2" borderId="9" xfId="2" applyNumberFormat="1" applyFill="1" applyBorder="1" applyAlignment="1">
      <alignment horizontal="center" vertical="center"/>
    </xf>
    <xf numFmtId="0" fontId="1" fillId="9" borderId="9" xfId="2" applyNumberFormat="1" applyFill="1" applyBorder="1" applyAlignment="1">
      <alignment horizontal="center" vertical="center"/>
    </xf>
    <xf numFmtId="0" fontId="4" fillId="9" borderId="10" xfId="2" applyNumberFormat="1" applyFont="1" applyFill="1" applyBorder="1" applyAlignment="1">
      <alignment horizontal="center" vertical="center"/>
    </xf>
    <xf numFmtId="0" fontId="4" fillId="9" borderId="9" xfId="2" applyNumberFormat="1" applyFont="1" applyFill="1" applyBorder="1" applyAlignment="1">
      <alignment horizontal="center" vertical="center"/>
    </xf>
    <xf numFmtId="0" fontId="1" fillId="9" borderId="29" xfId="2" applyNumberFormat="1" applyFill="1" applyBorder="1" applyAlignment="1">
      <alignment horizontal="center" vertical="center"/>
    </xf>
    <xf numFmtId="14" fontId="1" fillId="12" borderId="7" xfId="2" applyNumberFormat="1" applyFill="1" applyBorder="1" applyAlignment="1" applyProtection="1">
      <alignment horizontal="center" vertical="center"/>
      <protection locked="0"/>
    </xf>
    <xf numFmtId="0" fontId="1" fillId="12" borderId="7" xfId="2" applyNumberFormat="1" applyFill="1" applyBorder="1" applyAlignment="1" applyProtection="1">
      <alignment horizontal="center" vertical="center"/>
      <protection locked="0"/>
    </xf>
    <xf numFmtId="1" fontId="1" fillId="12" borderId="7" xfId="2" applyNumberFormat="1" applyFill="1" applyBorder="1" applyAlignment="1" applyProtection="1">
      <alignment horizontal="center" vertical="center"/>
      <protection locked="0"/>
    </xf>
    <xf numFmtId="4" fontId="1" fillId="12" borderId="7" xfId="2" applyNumberFormat="1" applyFill="1" applyBorder="1" applyAlignment="1" applyProtection="1">
      <alignment horizontal="center" vertical="center"/>
      <protection locked="0"/>
    </xf>
  </cellXfs>
  <cellStyles count="3">
    <cellStyle name="Hyperlink" xfId="1" builtinId="8"/>
    <cellStyle name="Normal" xfId="0" builtinId="0"/>
    <cellStyle name="Normal 2" xfId="2"/>
  </cellStyles>
  <dxfs count="1">
    <dxf>
      <font>
        <color theme="0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266700</xdr:colOff>
      <xdr:row>15</xdr:row>
      <xdr:rowOff>47625</xdr:rowOff>
    </xdr:from>
    <xdr:to>
      <xdr:col>3</xdr:col>
      <xdr:colOff>342900</xdr:colOff>
      <xdr:row>16</xdr:row>
      <xdr:rowOff>85725</xdr:rowOff>
    </xdr:to>
    <xdr:sp macro="" textlink="">
      <xdr:nvSpPr>
        <xdr:cNvPr id="3109" name="Text Box 9"/>
        <xdr:cNvSpPr txBox="1">
          <a:spLocks noChangeArrowheads="1"/>
        </xdr:cNvSpPr>
      </xdr:nvSpPr>
      <xdr:spPr bwMode="auto">
        <a:xfrm>
          <a:off x="3038475" y="29718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3</xdr:col>
      <xdr:colOff>266700</xdr:colOff>
      <xdr:row>14</xdr:row>
      <xdr:rowOff>47625</xdr:rowOff>
    </xdr:from>
    <xdr:ext cx="76200" cy="228600"/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3038475" y="27813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266700</xdr:colOff>
      <xdr:row>14</xdr:row>
      <xdr:rowOff>47625</xdr:rowOff>
    </xdr:from>
    <xdr:to>
      <xdr:col>3</xdr:col>
      <xdr:colOff>342900</xdr:colOff>
      <xdr:row>15</xdr:row>
      <xdr:rowOff>85725</xdr:rowOff>
    </xdr:to>
    <xdr:sp macro="" textlink="">
      <xdr:nvSpPr>
        <xdr:cNvPr id="4125" name="Text Box 10"/>
        <xdr:cNvSpPr txBox="1">
          <a:spLocks noChangeArrowheads="1"/>
        </xdr:cNvSpPr>
      </xdr:nvSpPr>
      <xdr:spPr bwMode="auto">
        <a:xfrm>
          <a:off x="3038475" y="27908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duquesn/My%20Documents/Downloads/GS29%20INFORMATIQUE%20excel%20pratique%20(1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EUIL"/>
      <sheetName val="GESTION STOCK TONERS"/>
      <sheetName val="Entrée"/>
      <sheetName val="Sortie"/>
      <sheetName val="LISTE SERVICES"/>
      <sheetName val="DTXT2000"/>
      <sheetName val="DR2000"/>
      <sheetName val="DTXT8000"/>
      <sheetName val="DTXD8000"/>
      <sheetName val="C4800A"/>
    </sheetNames>
    <definedNames>
      <definedName name="Bouton6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ontrol" Target="../activeX/activeX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3"/>
  <sheetViews>
    <sheetView workbookViewId="0">
      <selection activeCell="B8" sqref="B8"/>
    </sheetView>
  </sheetViews>
  <sheetFormatPr defaultColWidth="11.42578125" defaultRowHeight="15"/>
  <cols>
    <col min="1" max="1" width="22.5703125" style="33" bestFit="1" customWidth="1"/>
    <col min="2" max="2" width="26.85546875" style="33" bestFit="1" customWidth="1"/>
    <col min="3" max="3" width="14.42578125" style="33" customWidth="1"/>
    <col min="4" max="4" width="18.7109375" style="33" customWidth="1"/>
    <col min="5" max="5" width="15.140625" style="33" customWidth="1"/>
    <col min="6" max="6" width="18.85546875" style="33" bestFit="1" customWidth="1"/>
    <col min="7" max="7" width="18.42578125" bestFit="1" customWidth="1"/>
  </cols>
  <sheetData>
    <row r="1" spans="1:7">
      <c r="A1" s="33" t="str">
        <f>INDEX(ListeFeuille,ROW())</f>
        <v>ACCEUIL</v>
      </c>
    </row>
    <row r="3" spans="1:7">
      <c r="A3" s="33" t="str">
        <f>INDEX(ListeFeuille,ROW())</f>
        <v>Entrée</v>
      </c>
      <c r="B3" s="54"/>
    </row>
    <row r="4" spans="1:7">
      <c r="A4" s="33" t="str">
        <f>INDEX(ListeFeuille,ROW())</f>
        <v>Sortie</v>
      </c>
      <c r="B4" s="54"/>
    </row>
    <row r="5" spans="1:7" ht="15.75" thickBot="1">
      <c r="B5" s="54"/>
    </row>
    <row r="6" spans="1:7" ht="15.75" thickBot="1">
      <c r="A6" s="56" t="s">
        <v>35</v>
      </c>
      <c r="B6" s="55"/>
      <c r="C6" s="57" t="s">
        <v>36</v>
      </c>
      <c r="D6" s="57" t="s">
        <v>38</v>
      </c>
      <c r="E6" s="57" t="s">
        <v>39</v>
      </c>
      <c r="F6" s="58" t="s">
        <v>37</v>
      </c>
      <c r="G6" s="57" t="s">
        <v>40</v>
      </c>
    </row>
    <row r="7" spans="1:7">
      <c r="A7" s="33" t="s">
        <v>31</v>
      </c>
      <c r="B7" s="54" t="str">
        <f>HYPERLINK("#"&amp;A7&amp;"!A1","Activer cette feuille")</f>
        <v>Activer cette feuille</v>
      </c>
      <c r="C7" s="33" t="s">
        <v>13</v>
      </c>
      <c r="D7" s="33" t="s">
        <v>32</v>
      </c>
      <c r="E7" s="33" t="s">
        <v>30</v>
      </c>
      <c r="F7" s="33" t="s">
        <v>33</v>
      </c>
      <c r="G7" s="33" t="s">
        <v>41</v>
      </c>
    </row>
    <row r="8" spans="1:7">
      <c r="A8" s="33" t="s">
        <v>28</v>
      </c>
      <c r="B8" s="54" t="str">
        <f>HYPERLINK("#"&amp;A8&amp;"!A1","Activer cette feuille")</f>
        <v>Activer cette feuille</v>
      </c>
      <c r="C8" s="33" t="s">
        <v>13</v>
      </c>
      <c r="D8" s="33" t="s">
        <v>28</v>
      </c>
      <c r="E8" s="33" t="s">
        <v>30</v>
      </c>
      <c r="F8" s="33" t="s">
        <v>34</v>
      </c>
      <c r="G8" s="33" t="s">
        <v>41</v>
      </c>
    </row>
    <row r="9" spans="1:7">
      <c r="B9" s="54"/>
      <c r="G9" s="33"/>
    </row>
    <row r="10" spans="1:7">
      <c r="B10" s="54"/>
      <c r="G10" s="33"/>
    </row>
    <row r="11" spans="1:7">
      <c r="B11" s="54"/>
      <c r="G11" s="98"/>
    </row>
    <row r="12" spans="1:7">
      <c r="B12" s="54"/>
    </row>
    <row r="13" spans="1:7">
      <c r="B13" s="54"/>
    </row>
  </sheetData>
  <autoFilter ref="A6:F13"/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93"/>
  <sheetViews>
    <sheetView workbookViewId="0">
      <selection activeCell="B15" sqref="B15"/>
    </sheetView>
  </sheetViews>
  <sheetFormatPr defaultColWidth="11.42578125" defaultRowHeight="15"/>
  <cols>
    <col min="1" max="1" width="12" style="33" bestFit="1" customWidth="1"/>
    <col min="2" max="2" width="56.140625" style="33" customWidth="1"/>
    <col min="3" max="3" width="22.85546875" style="33" customWidth="1"/>
    <col min="4" max="4" width="12.42578125" style="33" bestFit="1" customWidth="1"/>
    <col min="5" max="5" width="8" style="33" bestFit="1" customWidth="1"/>
    <col min="6" max="6" width="9.85546875" style="33" bestFit="1" customWidth="1"/>
    <col min="7" max="8" width="11.42578125" style="41" customWidth="1"/>
    <col min="9" max="9" width="14.85546875" style="41" customWidth="1"/>
  </cols>
  <sheetData>
    <row r="1" spans="1:9">
      <c r="A1" s="8" t="s">
        <v>24</v>
      </c>
      <c r="B1" s="8" t="s">
        <v>15</v>
      </c>
      <c r="C1" s="9" t="s">
        <v>21</v>
      </c>
      <c r="D1" s="8" t="s">
        <v>16</v>
      </c>
      <c r="E1" s="10" t="s">
        <v>17</v>
      </c>
      <c r="F1" s="8" t="s">
        <v>18</v>
      </c>
      <c r="G1" s="34" t="s">
        <v>19</v>
      </c>
      <c r="H1" s="35" t="s">
        <v>20</v>
      </c>
      <c r="I1" s="36" t="s">
        <v>27</v>
      </c>
    </row>
    <row r="2" spans="1:9">
      <c r="A2" s="91" t="s">
        <v>31</v>
      </c>
      <c r="B2" s="85" t="s">
        <v>25</v>
      </c>
      <c r="C2" s="86" t="s">
        <v>26</v>
      </c>
      <c r="D2" s="85" t="s">
        <v>23</v>
      </c>
      <c r="E2" s="90">
        <f>DTXT2000!D3</f>
        <v>2</v>
      </c>
      <c r="F2" s="87">
        <v>1236410</v>
      </c>
      <c r="G2" s="88">
        <f>H2/1.2</f>
        <v>0</v>
      </c>
      <c r="H2" s="97">
        <f>I2/E2</f>
        <v>0</v>
      </c>
      <c r="I2" s="89">
        <f>DTXT2000!D5</f>
        <v>0</v>
      </c>
    </row>
    <row r="3" spans="1:9">
      <c r="A3" s="94" t="s">
        <v>29</v>
      </c>
      <c r="B3" s="93" t="s">
        <v>22</v>
      </c>
      <c r="C3" s="93"/>
      <c r="D3" s="85" t="s">
        <v>23</v>
      </c>
      <c r="E3" s="95">
        <f>'DR2000'!D3</f>
        <v>4</v>
      </c>
      <c r="F3" s="87">
        <v>996705</v>
      </c>
      <c r="G3" s="88">
        <f>H3/1.2</f>
        <v>52.958333333333336</v>
      </c>
      <c r="H3" s="88">
        <f>I3/E3</f>
        <v>63.55</v>
      </c>
      <c r="I3" s="89">
        <f>'DR2000'!D4</f>
        <v>254.2</v>
      </c>
    </row>
    <row r="4" spans="1:9">
      <c r="A4" s="94"/>
      <c r="B4" s="93"/>
      <c r="C4" s="93"/>
      <c r="D4" s="85"/>
      <c r="E4" s="95"/>
      <c r="F4" s="87"/>
      <c r="G4" s="88"/>
      <c r="H4" s="88"/>
      <c r="I4" s="89"/>
    </row>
    <row r="5" spans="1:9">
      <c r="A5" s="94"/>
      <c r="B5" s="85"/>
      <c r="C5" s="96"/>
      <c r="D5" s="85"/>
      <c r="E5" s="95"/>
      <c r="F5" s="87"/>
      <c r="G5" s="88"/>
      <c r="H5" s="88"/>
      <c r="I5" s="89"/>
    </row>
    <row r="6" spans="1:9">
      <c r="A6" s="94"/>
      <c r="B6" s="93"/>
      <c r="C6" s="93"/>
      <c r="D6" s="93"/>
      <c r="E6" s="95"/>
      <c r="F6" s="93"/>
      <c r="G6" s="88"/>
      <c r="H6" s="88"/>
      <c r="I6" s="89"/>
    </row>
    <row r="7" spans="1:9">
      <c r="A7" s="12"/>
      <c r="B7" s="13"/>
      <c r="C7" s="13"/>
      <c r="D7" s="14"/>
      <c r="E7" s="11"/>
      <c r="F7" s="12"/>
      <c r="G7" s="34"/>
      <c r="H7" s="15"/>
      <c r="I7" s="37"/>
    </row>
    <row r="8" spans="1:9">
      <c r="A8" s="12"/>
      <c r="B8" s="13"/>
      <c r="C8" s="13"/>
      <c r="D8" s="14"/>
      <c r="E8" s="11"/>
      <c r="F8" s="12"/>
      <c r="G8" s="34"/>
      <c r="H8" s="15"/>
      <c r="I8" s="37"/>
    </row>
    <row r="9" spans="1:9">
      <c r="A9" s="12"/>
      <c r="B9" s="13"/>
      <c r="C9" s="13"/>
      <c r="D9" s="14"/>
      <c r="E9" s="11"/>
      <c r="F9" s="12"/>
      <c r="G9" s="34"/>
      <c r="H9" s="15"/>
      <c r="I9" s="37"/>
    </row>
    <row r="10" spans="1:9">
      <c r="A10" s="12"/>
      <c r="B10" s="13"/>
      <c r="C10" s="13"/>
      <c r="D10" s="14"/>
      <c r="E10" s="11"/>
      <c r="F10" s="12"/>
      <c r="G10" s="34"/>
      <c r="H10" s="15"/>
      <c r="I10" s="37"/>
    </row>
    <row r="11" spans="1:9">
      <c r="A11" s="12"/>
      <c r="B11" s="13"/>
      <c r="C11" s="13"/>
      <c r="D11" s="14"/>
      <c r="E11" s="11"/>
      <c r="F11" s="12"/>
      <c r="G11" s="34"/>
      <c r="H11" s="15"/>
      <c r="I11" s="37"/>
    </row>
    <row r="12" spans="1:9">
      <c r="A12" s="12"/>
      <c r="B12" s="16"/>
      <c r="C12" s="13"/>
      <c r="D12" s="14"/>
      <c r="E12" s="11"/>
      <c r="F12" s="12"/>
      <c r="G12" s="34"/>
      <c r="H12" s="15"/>
      <c r="I12" s="37"/>
    </row>
    <row r="13" spans="1:9">
      <c r="A13" s="12"/>
      <c r="B13" s="13"/>
      <c r="C13" s="13"/>
      <c r="D13" s="14"/>
      <c r="E13" s="11"/>
      <c r="F13" s="12"/>
      <c r="G13" s="34"/>
      <c r="H13" s="15"/>
      <c r="I13" s="37"/>
    </row>
    <row r="14" spans="1:9">
      <c r="A14" s="12"/>
      <c r="B14" s="13"/>
      <c r="C14" s="13"/>
      <c r="D14" s="14"/>
      <c r="E14" s="11"/>
      <c r="F14" s="12"/>
      <c r="G14" s="34"/>
      <c r="H14" s="15"/>
      <c r="I14" s="37"/>
    </row>
    <row r="15" spans="1:9">
      <c r="A15" s="12"/>
      <c r="B15" s="13"/>
      <c r="C15" s="13"/>
      <c r="D15" s="14"/>
      <c r="E15" s="11"/>
      <c r="F15" s="12"/>
      <c r="G15" s="34"/>
      <c r="H15" s="15"/>
      <c r="I15" s="37"/>
    </row>
    <row r="16" spans="1:9">
      <c r="A16" s="12"/>
      <c r="B16" s="13"/>
      <c r="C16" s="13"/>
      <c r="D16" s="14"/>
      <c r="E16" s="11"/>
      <c r="F16" s="12"/>
      <c r="G16" s="34"/>
      <c r="H16" s="15"/>
      <c r="I16" s="37"/>
    </row>
    <row r="17" spans="1:9">
      <c r="A17" s="12"/>
      <c r="B17" s="13"/>
      <c r="C17" s="13"/>
      <c r="D17" s="14"/>
      <c r="E17" s="11"/>
      <c r="F17" s="12"/>
      <c r="G17" s="34"/>
      <c r="H17" s="15"/>
      <c r="I17" s="37"/>
    </row>
    <row r="18" spans="1:9">
      <c r="A18" s="12"/>
      <c r="B18" s="13"/>
      <c r="C18" s="13"/>
      <c r="D18" s="14"/>
      <c r="E18" s="11"/>
      <c r="F18" s="12"/>
      <c r="G18" s="34"/>
      <c r="H18" s="15"/>
      <c r="I18" s="37"/>
    </row>
    <row r="19" spans="1:9">
      <c r="A19" s="12"/>
      <c r="B19" s="13"/>
      <c r="C19" s="13"/>
      <c r="D19" s="14"/>
      <c r="E19" s="11"/>
      <c r="F19" s="12"/>
      <c r="G19" s="34"/>
      <c r="H19" s="15"/>
      <c r="I19" s="37"/>
    </row>
    <row r="20" spans="1:9">
      <c r="A20" s="12"/>
      <c r="B20" s="13"/>
      <c r="C20" s="13"/>
      <c r="D20" s="14"/>
      <c r="E20" s="11"/>
      <c r="F20" s="12"/>
      <c r="G20" s="34"/>
      <c r="H20" s="15"/>
      <c r="I20" s="37"/>
    </row>
    <row r="21" spans="1:9">
      <c r="A21" s="12"/>
      <c r="B21" s="13"/>
      <c r="C21" s="13"/>
      <c r="D21" s="14"/>
      <c r="E21" s="11"/>
      <c r="F21" s="12"/>
      <c r="G21" s="34"/>
      <c r="H21" s="15"/>
      <c r="I21" s="37"/>
    </row>
    <row r="22" spans="1:9">
      <c r="A22" s="12"/>
      <c r="B22" s="13"/>
      <c r="C22" s="13"/>
      <c r="D22" s="14"/>
      <c r="E22" s="11"/>
      <c r="F22" s="12"/>
      <c r="G22" s="34"/>
      <c r="H22" s="15"/>
      <c r="I22" s="37"/>
    </row>
    <row r="23" spans="1:9">
      <c r="A23" s="12"/>
      <c r="B23" s="13"/>
      <c r="C23" s="13"/>
      <c r="D23" s="14"/>
      <c r="E23" s="11"/>
      <c r="F23" s="12"/>
      <c r="G23" s="34"/>
      <c r="H23" s="15"/>
      <c r="I23" s="37"/>
    </row>
    <row r="24" spans="1:9">
      <c r="A24" s="12"/>
      <c r="B24" s="13"/>
      <c r="C24" s="13"/>
      <c r="D24" s="14"/>
      <c r="E24" s="11"/>
      <c r="F24" s="12"/>
      <c r="G24" s="34"/>
      <c r="H24" s="15"/>
      <c r="I24" s="37"/>
    </row>
    <row r="25" spans="1:9">
      <c r="A25" s="12"/>
      <c r="B25" s="13"/>
      <c r="C25" s="13"/>
      <c r="D25" s="14"/>
      <c r="E25" s="11"/>
      <c r="F25" s="12"/>
      <c r="G25" s="34"/>
      <c r="H25" s="15"/>
      <c r="I25" s="37"/>
    </row>
    <row r="26" spans="1:9">
      <c r="A26" s="17"/>
      <c r="B26" s="13"/>
      <c r="C26" s="13"/>
      <c r="D26" s="14"/>
      <c r="E26" s="11"/>
      <c r="F26" s="17"/>
      <c r="G26" s="34"/>
      <c r="H26" s="18"/>
      <c r="I26" s="37"/>
    </row>
    <row r="27" spans="1:9">
      <c r="A27" s="17"/>
      <c r="B27" s="13"/>
      <c r="C27" s="13"/>
      <c r="D27" s="14"/>
      <c r="E27" s="11"/>
      <c r="F27" s="17"/>
      <c r="G27" s="34"/>
      <c r="H27" s="18"/>
      <c r="I27" s="37"/>
    </row>
    <row r="28" spans="1:9">
      <c r="A28" s="17"/>
      <c r="B28" s="13"/>
      <c r="C28" s="13"/>
      <c r="D28" s="14"/>
      <c r="E28" s="11"/>
      <c r="F28" s="17"/>
      <c r="G28" s="34"/>
      <c r="H28" s="18"/>
      <c r="I28" s="37"/>
    </row>
    <row r="29" spans="1:9">
      <c r="A29" s="17"/>
      <c r="B29" s="13"/>
      <c r="C29" s="13"/>
      <c r="D29" s="14"/>
      <c r="E29" s="19"/>
      <c r="F29" s="17"/>
      <c r="G29" s="34"/>
      <c r="H29" s="18"/>
      <c r="I29" s="37"/>
    </row>
    <row r="30" spans="1:9">
      <c r="A30" s="20"/>
      <c r="B30" s="21"/>
      <c r="C30" s="13"/>
      <c r="D30" s="21"/>
      <c r="E30" s="22"/>
      <c r="F30" s="23"/>
      <c r="G30" s="34"/>
      <c r="H30" s="15"/>
      <c r="I30" s="37"/>
    </row>
    <row r="31" spans="1:9">
      <c r="A31" s="20"/>
      <c r="B31" s="13"/>
      <c r="C31" s="13"/>
      <c r="D31" s="13"/>
      <c r="E31" s="11"/>
      <c r="F31" s="20"/>
      <c r="G31" s="34"/>
      <c r="H31" s="15"/>
      <c r="I31" s="37"/>
    </row>
    <row r="32" spans="1:9">
      <c r="A32" s="12"/>
      <c r="B32" s="13"/>
      <c r="C32" s="13"/>
      <c r="D32" s="13"/>
      <c r="E32" s="11"/>
      <c r="F32" s="12"/>
      <c r="G32" s="34"/>
      <c r="H32" s="15"/>
      <c r="I32" s="37"/>
    </row>
    <row r="33" spans="1:9">
      <c r="A33" s="12"/>
      <c r="B33" s="13"/>
      <c r="C33" s="13"/>
      <c r="D33" s="13"/>
      <c r="E33" s="11"/>
      <c r="F33" s="12"/>
      <c r="G33" s="34"/>
      <c r="H33" s="15"/>
      <c r="I33" s="37"/>
    </row>
    <row r="34" spans="1:9">
      <c r="A34" s="12"/>
      <c r="B34" s="13"/>
      <c r="C34" s="13"/>
      <c r="D34" s="13"/>
      <c r="E34" s="11"/>
      <c r="F34" s="12"/>
      <c r="G34" s="34"/>
      <c r="H34" s="15"/>
      <c r="I34" s="37"/>
    </row>
    <row r="35" spans="1:9">
      <c r="A35" s="12"/>
      <c r="B35" s="13"/>
      <c r="C35" s="13"/>
      <c r="D35" s="13"/>
      <c r="E35" s="11"/>
      <c r="F35" s="12"/>
      <c r="G35" s="34"/>
      <c r="H35" s="15"/>
      <c r="I35" s="37"/>
    </row>
    <row r="36" spans="1:9">
      <c r="A36" s="12"/>
      <c r="B36" s="13"/>
      <c r="C36" s="13"/>
      <c r="D36" s="13"/>
      <c r="E36" s="11"/>
      <c r="F36" s="12"/>
      <c r="G36" s="34"/>
      <c r="H36" s="15"/>
      <c r="I36" s="37"/>
    </row>
    <row r="37" spans="1:9">
      <c r="A37" s="12"/>
      <c r="B37" s="13"/>
      <c r="C37" s="13"/>
      <c r="D37" s="13"/>
      <c r="E37" s="11"/>
      <c r="F37" s="12"/>
      <c r="G37" s="34"/>
      <c r="H37" s="15"/>
      <c r="I37" s="37"/>
    </row>
    <row r="38" spans="1:9">
      <c r="A38" s="12"/>
      <c r="B38" s="13"/>
      <c r="C38" s="13"/>
      <c r="D38" s="13"/>
      <c r="E38" s="11"/>
      <c r="F38" s="12"/>
      <c r="G38" s="34"/>
      <c r="H38" s="15"/>
      <c r="I38" s="37"/>
    </row>
    <row r="39" spans="1:9">
      <c r="A39" s="12"/>
      <c r="B39" s="13"/>
      <c r="C39" s="13"/>
      <c r="D39" s="13"/>
      <c r="E39" s="11"/>
      <c r="F39" s="12"/>
      <c r="G39" s="34"/>
      <c r="H39" s="15"/>
      <c r="I39" s="37"/>
    </row>
    <row r="40" spans="1:9">
      <c r="A40" s="12"/>
      <c r="B40" s="13"/>
      <c r="C40" s="13"/>
      <c r="D40" s="13"/>
      <c r="E40" s="11"/>
      <c r="F40" s="12"/>
      <c r="G40" s="34"/>
      <c r="H40" s="15"/>
      <c r="I40" s="37"/>
    </row>
    <row r="41" spans="1:9">
      <c r="A41" s="12"/>
      <c r="B41" s="13"/>
      <c r="C41" s="13"/>
      <c r="D41" s="13"/>
      <c r="E41" s="11"/>
      <c r="F41" s="12"/>
      <c r="G41" s="34"/>
      <c r="H41" s="15"/>
      <c r="I41" s="37"/>
    </row>
    <row r="42" spans="1:9">
      <c r="A42" s="12"/>
      <c r="B42" s="13"/>
      <c r="C42" s="13"/>
      <c r="D42" s="13"/>
      <c r="E42" s="11"/>
      <c r="F42" s="12"/>
      <c r="G42" s="34"/>
      <c r="H42" s="15"/>
      <c r="I42" s="37"/>
    </row>
    <row r="43" spans="1:9">
      <c r="A43" s="12"/>
      <c r="B43" s="13"/>
      <c r="C43" s="13"/>
      <c r="D43" s="13"/>
      <c r="E43" s="11"/>
      <c r="F43" s="12"/>
      <c r="G43" s="34"/>
      <c r="H43" s="15"/>
      <c r="I43" s="37"/>
    </row>
    <row r="44" spans="1:9">
      <c r="A44" s="12"/>
      <c r="B44" s="13"/>
      <c r="C44" s="13"/>
      <c r="D44" s="13"/>
      <c r="E44" s="11"/>
      <c r="F44" s="12"/>
      <c r="G44" s="34"/>
      <c r="H44" s="15"/>
      <c r="I44" s="37"/>
    </row>
    <row r="45" spans="1:9">
      <c r="A45" s="12"/>
      <c r="B45" s="13"/>
      <c r="C45" s="13"/>
      <c r="D45" s="13"/>
      <c r="E45" s="11"/>
      <c r="F45" s="12"/>
      <c r="G45" s="34"/>
      <c r="H45" s="15"/>
      <c r="I45" s="37"/>
    </row>
    <row r="46" spans="1:9">
      <c r="A46" s="12"/>
      <c r="B46" s="13"/>
      <c r="C46" s="13"/>
      <c r="D46" s="13"/>
      <c r="E46" s="11"/>
      <c r="F46" s="12"/>
      <c r="G46" s="34"/>
      <c r="H46" s="15"/>
      <c r="I46" s="37"/>
    </row>
    <row r="47" spans="1:9">
      <c r="A47" s="12"/>
      <c r="B47" s="13"/>
      <c r="C47" s="13"/>
      <c r="D47" s="13"/>
      <c r="E47" s="11"/>
      <c r="F47" s="12"/>
      <c r="G47" s="34"/>
      <c r="H47" s="15"/>
      <c r="I47" s="37"/>
    </row>
    <row r="48" spans="1:9">
      <c r="A48" s="12"/>
      <c r="B48" s="13"/>
      <c r="C48" s="13"/>
      <c r="D48" s="13"/>
      <c r="E48" s="11"/>
      <c r="F48" s="12"/>
      <c r="G48" s="34"/>
      <c r="H48" s="15"/>
      <c r="I48" s="37"/>
    </row>
    <row r="49" spans="1:9">
      <c r="A49" s="12"/>
      <c r="B49" s="13"/>
      <c r="C49" s="13"/>
      <c r="D49" s="13"/>
      <c r="E49" s="11"/>
      <c r="F49" s="12"/>
      <c r="G49" s="34"/>
      <c r="H49" s="15"/>
      <c r="I49" s="37"/>
    </row>
    <row r="50" spans="1:9">
      <c r="A50" s="12"/>
      <c r="B50" s="13"/>
      <c r="C50" s="13"/>
      <c r="D50" s="13"/>
      <c r="E50" s="11"/>
      <c r="F50" s="12"/>
      <c r="G50" s="34"/>
      <c r="H50" s="15"/>
      <c r="I50" s="37"/>
    </row>
    <row r="51" spans="1:9">
      <c r="A51" s="12"/>
      <c r="B51" s="13"/>
      <c r="C51" s="13"/>
      <c r="D51" s="13"/>
      <c r="E51" s="11"/>
      <c r="F51" s="12"/>
      <c r="G51" s="34"/>
      <c r="H51" s="15"/>
      <c r="I51" s="37"/>
    </row>
    <row r="52" spans="1:9">
      <c r="A52" s="12"/>
      <c r="B52" s="13"/>
      <c r="C52" s="13"/>
      <c r="D52" s="13"/>
      <c r="E52" s="11"/>
      <c r="F52" s="12"/>
      <c r="G52" s="34"/>
      <c r="H52" s="15"/>
      <c r="I52" s="37"/>
    </row>
    <row r="53" spans="1:9">
      <c r="A53" s="12"/>
      <c r="B53" s="13"/>
      <c r="C53" s="13"/>
      <c r="D53" s="13"/>
      <c r="E53" s="11"/>
      <c r="F53" s="12"/>
      <c r="G53" s="34"/>
      <c r="H53" s="15"/>
      <c r="I53" s="37"/>
    </row>
    <row r="54" spans="1:9">
      <c r="A54" s="12"/>
      <c r="B54" s="13"/>
      <c r="C54" s="13"/>
      <c r="D54" s="13"/>
      <c r="E54" s="11"/>
      <c r="F54" s="12"/>
      <c r="G54" s="34"/>
      <c r="H54" s="15"/>
      <c r="I54" s="37"/>
    </row>
    <row r="55" spans="1:9">
      <c r="A55" s="12"/>
      <c r="B55" s="13"/>
      <c r="C55" s="13"/>
      <c r="D55" s="13"/>
      <c r="E55" s="11"/>
      <c r="F55" s="12"/>
      <c r="G55" s="34"/>
      <c r="H55" s="15"/>
      <c r="I55" s="37"/>
    </row>
    <row r="56" spans="1:9">
      <c r="A56" s="12"/>
      <c r="B56" s="13"/>
      <c r="C56" s="13"/>
      <c r="D56" s="13"/>
      <c r="E56" s="11"/>
      <c r="F56" s="12"/>
      <c r="G56" s="34"/>
      <c r="H56" s="15"/>
      <c r="I56" s="37"/>
    </row>
    <row r="57" spans="1:9">
      <c r="A57" s="12"/>
      <c r="B57" s="13"/>
      <c r="C57" s="13"/>
      <c r="D57" s="13"/>
      <c r="E57" s="11"/>
      <c r="F57" s="12"/>
      <c r="G57" s="34"/>
      <c r="H57" s="15"/>
      <c r="I57" s="37"/>
    </row>
    <row r="58" spans="1:9">
      <c r="A58" s="12"/>
      <c r="B58" s="13"/>
      <c r="C58" s="13"/>
      <c r="D58" s="13"/>
      <c r="E58" s="11"/>
      <c r="F58" s="12"/>
      <c r="G58" s="34"/>
      <c r="H58" s="15"/>
      <c r="I58" s="37"/>
    </row>
    <row r="59" spans="1:9">
      <c r="A59" s="12"/>
      <c r="B59" s="13"/>
      <c r="C59" s="13"/>
      <c r="D59" s="13"/>
      <c r="E59" s="11"/>
      <c r="F59" s="12"/>
      <c r="G59" s="34"/>
      <c r="H59" s="15"/>
      <c r="I59" s="37"/>
    </row>
    <row r="60" spans="1:9">
      <c r="A60" s="12"/>
      <c r="B60" s="13"/>
      <c r="C60" s="13"/>
      <c r="D60" s="13"/>
      <c r="E60" s="11"/>
      <c r="F60" s="12"/>
      <c r="G60" s="34"/>
      <c r="H60" s="15"/>
      <c r="I60" s="37"/>
    </row>
    <row r="61" spans="1:9">
      <c r="A61" s="12"/>
      <c r="B61" s="13"/>
      <c r="C61" s="13"/>
      <c r="D61" s="13"/>
      <c r="E61" s="11"/>
      <c r="F61" s="12"/>
      <c r="G61" s="34"/>
      <c r="H61" s="15"/>
      <c r="I61" s="37"/>
    </row>
    <row r="62" spans="1:9">
      <c r="A62" s="12"/>
      <c r="B62" s="13"/>
      <c r="C62" s="13"/>
      <c r="D62" s="13"/>
      <c r="E62" s="11"/>
      <c r="F62" s="12"/>
      <c r="G62" s="34"/>
      <c r="H62" s="15"/>
      <c r="I62" s="37"/>
    </row>
    <row r="63" spans="1:9">
      <c r="A63" s="12"/>
      <c r="B63" s="13"/>
      <c r="C63" s="13"/>
      <c r="D63" s="13"/>
      <c r="E63" s="11"/>
      <c r="F63" s="12"/>
      <c r="G63" s="34"/>
      <c r="H63" s="15"/>
      <c r="I63" s="37"/>
    </row>
    <row r="64" spans="1:9">
      <c r="A64" s="12"/>
      <c r="B64" s="13"/>
      <c r="C64" s="13"/>
      <c r="D64" s="13"/>
      <c r="E64" s="11"/>
      <c r="F64" s="12"/>
      <c r="G64" s="34"/>
      <c r="H64" s="15"/>
      <c r="I64" s="37"/>
    </row>
    <row r="65" spans="1:9">
      <c r="A65" s="12"/>
      <c r="B65" s="13"/>
      <c r="C65" s="13"/>
      <c r="D65" s="13"/>
      <c r="E65" s="11"/>
      <c r="F65" s="12"/>
      <c r="G65" s="34"/>
      <c r="H65" s="15"/>
      <c r="I65" s="37"/>
    </row>
    <row r="66" spans="1:9">
      <c r="A66" s="12"/>
      <c r="B66" s="13"/>
      <c r="C66" s="13"/>
      <c r="D66" s="13"/>
      <c r="E66" s="11"/>
      <c r="F66" s="12"/>
      <c r="G66" s="34"/>
      <c r="H66" s="15"/>
      <c r="I66" s="37"/>
    </row>
    <row r="67" spans="1:9">
      <c r="A67" s="12"/>
      <c r="B67" s="13"/>
      <c r="C67" s="13"/>
      <c r="D67" s="13"/>
      <c r="E67" s="11"/>
      <c r="F67" s="12"/>
      <c r="G67" s="34"/>
      <c r="H67" s="15"/>
      <c r="I67" s="37"/>
    </row>
    <row r="68" spans="1:9">
      <c r="A68" s="12"/>
      <c r="B68" s="13"/>
      <c r="C68" s="13"/>
      <c r="D68" s="13"/>
      <c r="E68" s="11"/>
      <c r="F68" s="12"/>
      <c r="G68" s="34"/>
      <c r="H68" s="15"/>
      <c r="I68" s="37"/>
    </row>
    <row r="69" spans="1:9">
      <c r="A69" s="12"/>
      <c r="B69" s="13"/>
      <c r="C69" s="13"/>
      <c r="D69" s="13"/>
      <c r="E69" s="11"/>
      <c r="F69" s="12"/>
      <c r="G69" s="34"/>
      <c r="H69" s="15"/>
      <c r="I69" s="37"/>
    </row>
    <row r="70" spans="1:9">
      <c r="A70" s="12"/>
      <c r="B70" s="13"/>
      <c r="C70" s="13"/>
      <c r="D70" s="13"/>
      <c r="E70" s="11"/>
      <c r="F70" s="12"/>
      <c r="G70" s="34"/>
      <c r="H70" s="15"/>
      <c r="I70" s="37"/>
    </row>
    <row r="71" spans="1:9">
      <c r="A71" s="12"/>
      <c r="B71" s="13"/>
      <c r="C71" s="13"/>
      <c r="D71" s="13"/>
      <c r="E71" s="11"/>
      <c r="F71" s="12"/>
      <c r="G71" s="34"/>
      <c r="H71" s="15"/>
      <c r="I71" s="37"/>
    </row>
    <row r="72" spans="1:9">
      <c r="A72" s="12"/>
      <c r="B72" s="13"/>
      <c r="C72" s="13"/>
      <c r="D72" s="13"/>
      <c r="E72" s="11"/>
      <c r="F72" s="12"/>
      <c r="G72" s="34"/>
      <c r="H72" s="15"/>
      <c r="I72" s="37"/>
    </row>
    <row r="73" spans="1:9">
      <c r="A73" s="12"/>
      <c r="B73" s="13"/>
      <c r="C73" s="13"/>
      <c r="D73" s="13"/>
      <c r="E73" s="11"/>
      <c r="F73" s="12"/>
      <c r="G73" s="34"/>
      <c r="H73" s="15"/>
      <c r="I73" s="37"/>
    </row>
    <row r="74" spans="1:9">
      <c r="A74" s="12"/>
      <c r="B74" s="13"/>
      <c r="C74" s="13"/>
      <c r="D74" s="13"/>
      <c r="E74" s="11"/>
      <c r="F74" s="12"/>
      <c r="G74" s="34"/>
      <c r="H74" s="15"/>
      <c r="I74" s="37"/>
    </row>
    <row r="75" spans="1:9">
      <c r="A75" s="12"/>
      <c r="B75" s="13"/>
      <c r="C75" s="13"/>
      <c r="D75" s="13"/>
      <c r="E75" s="11"/>
      <c r="F75" s="12"/>
      <c r="G75" s="34"/>
      <c r="H75" s="15"/>
      <c r="I75" s="37"/>
    </row>
    <row r="76" spans="1:9">
      <c r="A76" s="12"/>
      <c r="B76" s="13"/>
      <c r="C76" s="13"/>
      <c r="D76" s="13"/>
      <c r="E76" s="11"/>
      <c r="F76" s="12"/>
      <c r="G76" s="34"/>
      <c r="H76" s="15"/>
      <c r="I76" s="37"/>
    </row>
    <row r="77" spans="1:9">
      <c r="A77" s="12"/>
      <c r="B77" s="13"/>
      <c r="C77" s="13"/>
      <c r="D77" s="13"/>
      <c r="E77" s="11"/>
      <c r="F77" s="12"/>
      <c r="G77" s="34"/>
      <c r="H77" s="15"/>
      <c r="I77" s="37"/>
    </row>
    <row r="78" spans="1:9">
      <c r="A78" s="12"/>
      <c r="B78" s="13"/>
      <c r="C78" s="13"/>
      <c r="D78" s="13"/>
      <c r="E78" s="11"/>
      <c r="F78" s="12"/>
      <c r="G78" s="34"/>
      <c r="H78" s="15"/>
      <c r="I78" s="37"/>
    </row>
    <row r="79" spans="1:9">
      <c r="A79" s="12"/>
      <c r="B79" s="13"/>
      <c r="C79" s="13"/>
      <c r="D79" s="13"/>
      <c r="E79" s="11"/>
      <c r="F79" s="12"/>
      <c r="G79" s="34"/>
      <c r="H79" s="15"/>
      <c r="I79" s="37"/>
    </row>
    <row r="80" spans="1:9">
      <c r="A80" s="12"/>
      <c r="B80" s="13"/>
      <c r="C80" s="13"/>
      <c r="D80" s="13"/>
      <c r="E80" s="11"/>
      <c r="F80" s="12"/>
      <c r="G80" s="34"/>
      <c r="H80" s="15"/>
      <c r="I80" s="37"/>
    </row>
    <row r="81" spans="1:9">
      <c r="A81" s="12"/>
      <c r="B81" s="13"/>
      <c r="C81" s="16"/>
      <c r="D81" s="13"/>
      <c r="E81" s="11"/>
      <c r="F81" s="12"/>
      <c r="G81" s="34"/>
      <c r="H81" s="15"/>
      <c r="I81" s="37"/>
    </row>
    <row r="82" spans="1:9">
      <c r="A82" s="12"/>
      <c r="B82" s="13"/>
      <c r="C82" s="16"/>
      <c r="D82" s="13"/>
      <c r="E82" s="11"/>
      <c r="F82" s="12"/>
      <c r="G82" s="34"/>
      <c r="H82" s="15"/>
      <c r="I82" s="37"/>
    </row>
    <row r="83" spans="1:9">
      <c r="A83" s="17"/>
      <c r="B83" s="13"/>
      <c r="C83" s="13"/>
      <c r="D83" s="13"/>
      <c r="E83" s="11"/>
      <c r="F83" s="17"/>
      <c r="G83" s="34"/>
      <c r="H83" s="18"/>
      <c r="I83" s="37"/>
    </row>
    <row r="84" spans="1:9">
      <c r="A84" s="17"/>
      <c r="B84" s="13"/>
      <c r="C84" s="13"/>
      <c r="D84" s="13"/>
      <c r="E84" s="11"/>
      <c r="F84" s="17"/>
      <c r="G84" s="34"/>
      <c r="H84" s="18"/>
      <c r="I84" s="37"/>
    </row>
    <row r="85" spans="1:9">
      <c r="A85" s="17"/>
      <c r="B85" s="13"/>
      <c r="C85" s="13"/>
      <c r="D85" s="13"/>
      <c r="E85" s="11"/>
      <c r="F85" s="17"/>
      <c r="G85" s="34"/>
      <c r="H85" s="18"/>
      <c r="I85" s="37"/>
    </row>
    <row r="86" spans="1:9">
      <c r="A86" s="17"/>
      <c r="B86" s="13"/>
      <c r="C86" s="13"/>
      <c r="D86" s="13"/>
      <c r="E86" s="11"/>
      <c r="F86" s="17"/>
      <c r="G86" s="34"/>
      <c r="H86" s="18"/>
      <c r="I86" s="37"/>
    </row>
    <row r="87" spans="1:9">
      <c r="A87" s="17"/>
      <c r="B87" s="13"/>
      <c r="C87" s="13"/>
      <c r="D87" s="13"/>
      <c r="E87" s="11"/>
      <c r="F87" s="17"/>
      <c r="G87" s="34"/>
      <c r="H87" s="18"/>
      <c r="I87" s="37"/>
    </row>
    <row r="88" spans="1:9">
      <c r="A88" s="17"/>
      <c r="B88" s="13"/>
      <c r="C88" s="13"/>
      <c r="D88" s="13"/>
      <c r="E88" s="11"/>
      <c r="F88" s="17"/>
      <c r="G88" s="34"/>
      <c r="H88" s="18"/>
      <c r="I88" s="37"/>
    </row>
    <row r="89" spans="1:9">
      <c r="A89" s="17"/>
      <c r="B89" s="13"/>
      <c r="C89" s="13"/>
      <c r="D89" s="13"/>
      <c r="E89" s="11"/>
      <c r="F89" s="17"/>
      <c r="G89" s="34"/>
      <c r="H89" s="18"/>
      <c r="I89" s="37"/>
    </row>
    <row r="90" spans="1:9">
      <c r="A90" s="17"/>
      <c r="B90" s="13"/>
      <c r="C90" s="13"/>
      <c r="D90" s="13"/>
      <c r="E90" s="11"/>
      <c r="F90" s="17"/>
      <c r="G90" s="34"/>
      <c r="H90" s="18"/>
      <c r="I90" s="37"/>
    </row>
    <row r="91" spans="1:9">
      <c r="A91" s="17"/>
      <c r="B91" s="13"/>
      <c r="C91" s="16"/>
      <c r="D91" s="13"/>
      <c r="E91" s="11"/>
      <c r="F91" s="17"/>
      <c r="G91" s="34"/>
      <c r="H91" s="18"/>
      <c r="I91" s="37"/>
    </row>
    <row r="92" spans="1:9">
      <c r="A92" s="17"/>
      <c r="B92" s="13"/>
      <c r="C92" s="13"/>
      <c r="D92" s="13"/>
      <c r="E92" s="11"/>
      <c r="F92" s="17"/>
      <c r="G92" s="34"/>
      <c r="H92" s="18"/>
      <c r="I92" s="37"/>
    </row>
    <row r="93" spans="1:9">
      <c r="A93" s="17"/>
      <c r="B93" s="13"/>
      <c r="C93" s="13"/>
      <c r="D93" s="13"/>
      <c r="E93" s="11"/>
      <c r="F93" s="17"/>
      <c r="G93" s="34"/>
      <c r="H93" s="18"/>
      <c r="I93" s="37"/>
    </row>
    <row r="94" spans="1:9">
      <c r="A94" s="17"/>
      <c r="B94" s="13"/>
      <c r="C94" s="13"/>
      <c r="D94" s="13"/>
      <c r="E94" s="11"/>
      <c r="F94" s="17"/>
      <c r="G94" s="34"/>
      <c r="H94" s="18"/>
      <c r="I94" s="37"/>
    </row>
    <row r="95" spans="1:9">
      <c r="A95" s="17"/>
      <c r="B95" s="13"/>
      <c r="C95" s="13"/>
      <c r="D95" s="13"/>
      <c r="E95" s="11"/>
      <c r="F95" s="17"/>
      <c r="G95" s="34"/>
      <c r="H95" s="18"/>
      <c r="I95" s="37"/>
    </row>
    <row r="96" spans="1:9">
      <c r="A96" s="17"/>
      <c r="B96" s="13"/>
      <c r="C96" s="13"/>
      <c r="D96" s="13"/>
      <c r="E96" s="11"/>
      <c r="F96" s="17"/>
      <c r="G96" s="34"/>
      <c r="H96" s="18"/>
      <c r="I96" s="37"/>
    </row>
    <row r="97" spans="1:9">
      <c r="A97" s="17"/>
      <c r="B97" s="13"/>
      <c r="C97" s="13"/>
      <c r="D97" s="13"/>
      <c r="E97" s="11"/>
      <c r="F97" s="17"/>
      <c r="G97" s="34"/>
      <c r="H97" s="18"/>
      <c r="I97" s="37"/>
    </row>
    <row r="98" spans="1:9">
      <c r="A98" s="17"/>
      <c r="B98" s="13"/>
      <c r="C98" s="13"/>
      <c r="D98" s="13"/>
      <c r="E98" s="11"/>
      <c r="F98" s="17"/>
      <c r="G98" s="34"/>
      <c r="H98" s="18"/>
      <c r="I98" s="37"/>
    </row>
    <row r="99" spans="1:9">
      <c r="A99" s="17"/>
      <c r="B99" s="13"/>
      <c r="C99" s="13"/>
      <c r="D99" s="13"/>
      <c r="E99" s="11"/>
      <c r="F99" s="17"/>
      <c r="G99" s="34"/>
      <c r="H99" s="18"/>
      <c r="I99" s="37"/>
    </row>
    <row r="100" spans="1:9">
      <c r="A100" s="17"/>
      <c r="B100" s="13"/>
      <c r="C100" s="13"/>
      <c r="D100" s="13"/>
      <c r="E100" s="11"/>
      <c r="F100" s="17"/>
      <c r="G100" s="34"/>
      <c r="H100" s="18"/>
      <c r="I100" s="37"/>
    </row>
    <row r="101" spans="1:9">
      <c r="A101" s="17"/>
      <c r="B101" s="13"/>
      <c r="C101" s="13"/>
      <c r="D101" s="13"/>
      <c r="E101" s="11"/>
      <c r="F101" s="17"/>
      <c r="G101" s="34"/>
      <c r="H101" s="18"/>
      <c r="I101" s="37"/>
    </row>
    <row r="102" spans="1:9">
      <c r="A102" s="17"/>
      <c r="B102" s="13"/>
      <c r="C102" s="13"/>
      <c r="D102" s="13"/>
      <c r="E102" s="11"/>
      <c r="F102" s="17"/>
      <c r="G102" s="34"/>
      <c r="H102" s="18"/>
      <c r="I102" s="37"/>
    </row>
    <row r="103" spans="1:9">
      <c r="A103" s="17"/>
      <c r="B103" s="13"/>
      <c r="C103" s="13"/>
      <c r="D103" s="13"/>
      <c r="E103" s="11"/>
      <c r="F103" s="17"/>
      <c r="G103" s="34"/>
      <c r="H103" s="18"/>
      <c r="I103" s="37"/>
    </row>
    <row r="104" spans="1:9">
      <c r="A104" s="17"/>
      <c r="B104" s="13"/>
      <c r="C104" s="13"/>
      <c r="D104" s="13"/>
      <c r="E104" s="11"/>
      <c r="F104" s="17"/>
      <c r="G104" s="34"/>
      <c r="H104" s="18"/>
      <c r="I104" s="37"/>
    </row>
    <row r="105" spans="1:9">
      <c r="A105" s="17"/>
      <c r="B105" s="13"/>
      <c r="C105" s="13"/>
      <c r="D105" s="13"/>
      <c r="E105" s="11"/>
      <c r="F105" s="17"/>
      <c r="G105" s="34"/>
      <c r="H105" s="18"/>
      <c r="I105" s="37"/>
    </row>
    <row r="106" spans="1:9">
      <c r="A106" s="17"/>
      <c r="B106" s="13"/>
      <c r="C106" s="13"/>
      <c r="D106" s="13"/>
      <c r="E106" s="11"/>
      <c r="F106" s="17"/>
      <c r="G106" s="34"/>
      <c r="H106" s="18"/>
      <c r="I106" s="37"/>
    </row>
    <row r="107" spans="1:9">
      <c r="A107" s="17"/>
      <c r="B107" s="13"/>
      <c r="C107" s="13"/>
      <c r="D107" s="13"/>
      <c r="E107" s="11"/>
      <c r="F107" s="17"/>
      <c r="G107" s="34"/>
      <c r="H107" s="18"/>
      <c r="I107" s="37"/>
    </row>
    <row r="108" spans="1:9">
      <c r="A108" s="17"/>
      <c r="B108" s="13"/>
      <c r="C108" s="16"/>
      <c r="D108" s="13"/>
      <c r="E108" s="11"/>
      <c r="F108" s="17"/>
      <c r="G108" s="34"/>
      <c r="H108" s="18"/>
      <c r="I108" s="37"/>
    </row>
    <row r="109" spans="1:9">
      <c r="A109" s="17"/>
      <c r="B109" s="13"/>
      <c r="C109" s="13"/>
      <c r="D109" s="13"/>
      <c r="E109" s="11"/>
      <c r="F109" s="17"/>
      <c r="G109" s="34"/>
      <c r="H109" s="18"/>
      <c r="I109" s="37"/>
    </row>
    <row r="110" spans="1:9">
      <c r="A110" s="17"/>
      <c r="B110" s="13"/>
      <c r="C110" s="13"/>
      <c r="D110" s="13"/>
      <c r="E110" s="11"/>
      <c r="F110" s="17"/>
      <c r="G110" s="34"/>
      <c r="H110" s="18"/>
      <c r="I110" s="37"/>
    </row>
    <row r="111" spans="1:9">
      <c r="A111" s="17"/>
      <c r="B111" s="13"/>
      <c r="C111" s="16"/>
      <c r="D111" s="13"/>
      <c r="E111" s="11"/>
      <c r="F111" s="17"/>
      <c r="G111" s="34"/>
      <c r="H111" s="18"/>
      <c r="I111" s="37"/>
    </row>
    <row r="112" spans="1:9">
      <c r="A112" s="17"/>
      <c r="B112" s="13"/>
      <c r="C112" s="13"/>
      <c r="D112" s="13"/>
      <c r="E112" s="11"/>
      <c r="F112" s="17"/>
      <c r="G112" s="34"/>
      <c r="H112" s="18"/>
      <c r="I112" s="37"/>
    </row>
    <row r="113" spans="1:9">
      <c r="A113" s="17"/>
      <c r="B113" s="13"/>
      <c r="C113" s="13"/>
      <c r="D113" s="13"/>
      <c r="E113" s="11"/>
      <c r="F113" s="17"/>
      <c r="G113" s="34"/>
      <c r="H113" s="18"/>
      <c r="I113" s="37"/>
    </row>
    <row r="114" spans="1:9">
      <c r="A114" s="24"/>
      <c r="B114" s="25"/>
      <c r="C114" s="13"/>
      <c r="D114" s="13"/>
      <c r="E114" s="11"/>
      <c r="F114" s="17"/>
      <c r="G114" s="34"/>
      <c r="H114" s="18"/>
      <c r="I114" s="37"/>
    </row>
    <row r="115" spans="1:9">
      <c r="A115" s="24"/>
      <c r="B115" s="25"/>
      <c r="C115" s="13"/>
      <c r="D115" s="13"/>
      <c r="E115" s="11"/>
      <c r="F115" s="17"/>
      <c r="G115" s="34"/>
      <c r="H115" s="18"/>
      <c r="I115" s="37"/>
    </row>
    <row r="116" spans="1:9">
      <c r="A116" s="17"/>
      <c r="B116" s="13"/>
      <c r="C116" s="13"/>
      <c r="D116" s="13"/>
      <c r="E116" s="11"/>
      <c r="F116" s="17"/>
      <c r="G116" s="34"/>
      <c r="H116" s="18"/>
      <c r="I116" s="37"/>
    </row>
    <row r="117" spans="1:9">
      <c r="A117" s="17"/>
      <c r="B117" s="13"/>
      <c r="C117" s="13"/>
      <c r="D117" s="13"/>
      <c r="E117" s="11"/>
      <c r="F117" s="17"/>
      <c r="G117" s="34"/>
      <c r="H117" s="18"/>
      <c r="I117" s="37"/>
    </row>
    <row r="118" spans="1:9">
      <c r="A118" s="17"/>
      <c r="B118" s="13"/>
      <c r="C118" s="13"/>
      <c r="D118" s="13"/>
      <c r="E118" s="11"/>
      <c r="F118" s="17"/>
      <c r="G118" s="34"/>
      <c r="H118" s="18"/>
      <c r="I118" s="37"/>
    </row>
    <row r="119" spans="1:9">
      <c r="A119" s="17"/>
      <c r="B119" s="13"/>
      <c r="C119" s="13"/>
      <c r="D119" s="13"/>
      <c r="E119" s="11"/>
      <c r="F119" s="17"/>
      <c r="G119" s="34"/>
      <c r="H119" s="18"/>
      <c r="I119" s="37"/>
    </row>
    <row r="120" spans="1:9">
      <c r="A120" s="17"/>
      <c r="B120" s="13"/>
      <c r="C120" s="13"/>
      <c r="D120" s="13"/>
      <c r="E120" s="11"/>
      <c r="F120" s="17"/>
      <c r="G120" s="34"/>
      <c r="H120" s="18"/>
      <c r="I120" s="37"/>
    </row>
    <row r="121" spans="1:9">
      <c r="A121" s="17"/>
      <c r="B121" s="13"/>
      <c r="C121" s="13"/>
      <c r="D121" s="13"/>
      <c r="E121" s="11"/>
      <c r="F121" s="17"/>
      <c r="G121" s="34"/>
      <c r="H121" s="18"/>
      <c r="I121" s="37"/>
    </row>
    <row r="122" spans="1:9">
      <c r="A122" s="17"/>
      <c r="B122" s="13"/>
      <c r="C122" s="13"/>
      <c r="D122" s="13"/>
      <c r="E122" s="11"/>
      <c r="F122" s="17"/>
      <c r="G122" s="34"/>
      <c r="H122" s="18"/>
      <c r="I122" s="37"/>
    </row>
    <row r="123" spans="1:9">
      <c r="A123" s="17"/>
      <c r="B123" s="13"/>
      <c r="C123" s="13"/>
      <c r="D123" s="13"/>
      <c r="E123" s="11"/>
      <c r="F123" s="17"/>
      <c r="G123" s="34"/>
      <c r="H123" s="18"/>
      <c r="I123" s="37"/>
    </row>
    <row r="124" spans="1:9">
      <c r="A124" s="17"/>
      <c r="B124" s="13"/>
      <c r="C124" s="16"/>
      <c r="D124" s="13"/>
      <c r="E124" s="11"/>
      <c r="F124" s="17"/>
      <c r="G124" s="34"/>
      <c r="H124" s="18"/>
      <c r="I124" s="37"/>
    </row>
    <row r="125" spans="1:9">
      <c r="A125" s="17"/>
      <c r="B125" s="13"/>
      <c r="C125" s="13"/>
      <c r="D125" s="13"/>
      <c r="E125" s="11"/>
      <c r="F125" s="17"/>
      <c r="G125" s="34"/>
      <c r="H125" s="18"/>
      <c r="I125" s="37"/>
    </row>
    <row r="126" spans="1:9">
      <c r="A126" s="17"/>
      <c r="B126" s="13"/>
      <c r="C126" s="13"/>
      <c r="D126" s="13"/>
      <c r="E126" s="11"/>
      <c r="F126" s="17"/>
      <c r="G126" s="34"/>
      <c r="H126" s="18"/>
      <c r="I126" s="37"/>
    </row>
    <row r="127" spans="1:9">
      <c r="A127" s="17"/>
      <c r="B127" s="13"/>
      <c r="C127" s="13"/>
      <c r="D127" s="13"/>
      <c r="E127" s="11"/>
      <c r="F127" s="17"/>
      <c r="G127" s="34"/>
      <c r="H127" s="18"/>
      <c r="I127" s="37"/>
    </row>
    <row r="128" spans="1:9">
      <c r="A128" s="17"/>
      <c r="B128" s="13"/>
      <c r="C128" s="13"/>
      <c r="D128" s="13"/>
      <c r="E128" s="11"/>
      <c r="F128" s="17"/>
      <c r="G128" s="34"/>
      <c r="H128" s="18"/>
      <c r="I128" s="37"/>
    </row>
    <row r="129" spans="1:9">
      <c r="A129" s="17"/>
      <c r="B129" s="13"/>
      <c r="C129" s="16"/>
      <c r="D129" s="13"/>
      <c r="E129" s="11"/>
      <c r="F129" s="17"/>
      <c r="G129" s="34"/>
      <c r="H129" s="18"/>
      <c r="I129" s="37"/>
    </row>
    <row r="130" spans="1:9">
      <c r="A130" s="17"/>
      <c r="B130" s="13"/>
      <c r="C130" s="16"/>
      <c r="D130" s="13"/>
      <c r="E130" s="11"/>
      <c r="F130" s="17"/>
      <c r="G130" s="34"/>
      <c r="H130" s="18"/>
      <c r="I130" s="37"/>
    </row>
    <row r="131" spans="1:9">
      <c r="A131" s="17"/>
      <c r="B131" s="13"/>
      <c r="C131" s="16"/>
      <c r="D131" s="13"/>
      <c r="E131" s="11"/>
      <c r="F131" s="17"/>
      <c r="G131" s="34"/>
      <c r="H131" s="18"/>
      <c r="I131" s="37"/>
    </row>
    <row r="132" spans="1:9">
      <c r="A132" s="17"/>
      <c r="B132" s="13"/>
      <c r="C132" s="16"/>
      <c r="D132" s="13"/>
      <c r="E132" s="11"/>
      <c r="F132" s="17"/>
      <c r="G132" s="34"/>
      <c r="H132" s="18"/>
      <c r="I132" s="37"/>
    </row>
    <row r="133" spans="1:9">
      <c r="A133" s="12"/>
      <c r="B133" s="13"/>
      <c r="C133" s="13"/>
      <c r="D133" s="13"/>
      <c r="E133" s="11"/>
      <c r="F133" s="12"/>
      <c r="G133" s="34"/>
      <c r="H133" s="15"/>
      <c r="I133" s="37"/>
    </row>
    <row r="134" spans="1:9">
      <c r="A134" s="12"/>
      <c r="B134" s="13"/>
      <c r="C134" s="13"/>
      <c r="D134" s="13"/>
      <c r="E134" s="11"/>
      <c r="F134" s="12"/>
      <c r="G134" s="34"/>
      <c r="H134" s="15"/>
      <c r="I134" s="37"/>
    </row>
    <row r="135" spans="1:9">
      <c r="A135" s="12"/>
      <c r="B135" s="13"/>
      <c r="C135" s="13"/>
      <c r="D135" s="13"/>
      <c r="E135" s="11"/>
      <c r="F135" s="12"/>
      <c r="G135" s="34"/>
      <c r="H135" s="15"/>
      <c r="I135" s="37"/>
    </row>
    <row r="136" spans="1:9">
      <c r="A136" s="17"/>
      <c r="B136" s="13"/>
      <c r="C136" s="13"/>
      <c r="D136" s="13"/>
      <c r="E136" s="11"/>
      <c r="F136" s="17"/>
      <c r="G136" s="34"/>
      <c r="H136" s="18"/>
      <c r="I136" s="37"/>
    </row>
    <row r="137" spans="1:9">
      <c r="A137" s="17"/>
      <c r="B137" s="13"/>
      <c r="C137" s="13"/>
      <c r="D137" s="13"/>
      <c r="E137" s="11"/>
      <c r="F137" s="17"/>
      <c r="G137" s="34"/>
      <c r="H137" s="18"/>
      <c r="I137" s="37"/>
    </row>
    <row r="138" spans="1:9">
      <c r="A138" s="12"/>
      <c r="B138" s="13"/>
      <c r="C138" s="13"/>
      <c r="D138" s="13"/>
      <c r="E138" s="11"/>
      <c r="F138" s="12"/>
      <c r="G138" s="34"/>
      <c r="H138" s="15"/>
      <c r="I138" s="37"/>
    </row>
    <row r="139" spans="1:9">
      <c r="A139" s="12"/>
      <c r="B139" s="13"/>
      <c r="C139" s="13"/>
      <c r="D139" s="13"/>
      <c r="E139" s="11"/>
      <c r="F139" s="12"/>
      <c r="G139" s="34"/>
      <c r="H139" s="15"/>
      <c r="I139" s="37"/>
    </row>
    <row r="140" spans="1:9">
      <c r="A140" s="12"/>
      <c r="B140" s="13"/>
      <c r="C140" s="13"/>
      <c r="D140" s="13"/>
      <c r="E140" s="11"/>
      <c r="F140" s="12"/>
      <c r="G140" s="34"/>
      <c r="H140" s="15"/>
      <c r="I140" s="37"/>
    </row>
    <row r="141" spans="1:9">
      <c r="A141" s="12"/>
      <c r="B141" s="13"/>
      <c r="C141" s="13"/>
      <c r="D141" s="13"/>
      <c r="E141" s="11"/>
      <c r="F141" s="12"/>
      <c r="G141" s="34"/>
      <c r="H141" s="15"/>
      <c r="I141" s="37"/>
    </row>
    <row r="142" spans="1:9">
      <c r="A142" s="12"/>
      <c r="B142" s="13"/>
      <c r="C142" s="13"/>
      <c r="D142" s="13"/>
      <c r="E142" s="11"/>
      <c r="F142" s="12"/>
      <c r="G142" s="34"/>
      <c r="H142" s="15"/>
      <c r="I142" s="37"/>
    </row>
    <row r="143" spans="1:9">
      <c r="A143" s="12"/>
      <c r="B143" s="13"/>
      <c r="C143" s="13"/>
      <c r="D143" s="13"/>
      <c r="E143" s="11"/>
      <c r="F143" s="12"/>
      <c r="G143" s="34"/>
      <c r="H143" s="15"/>
      <c r="I143" s="37"/>
    </row>
    <row r="144" spans="1:9">
      <c r="A144" s="12"/>
      <c r="B144" s="13"/>
      <c r="C144" s="13"/>
      <c r="D144" s="13"/>
      <c r="E144" s="11"/>
      <c r="F144" s="12"/>
      <c r="G144" s="34"/>
      <c r="H144" s="15"/>
      <c r="I144" s="37"/>
    </row>
    <row r="145" spans="1:9">
      <c r="A145" s="12"/>
      <c r="B145" s="13"/>
      <c r="C145" s="13"/>
      <c r="D145" s="13"/>
      <c r="E145" s="11"/>
      <c r="F145" s="12"/>
      <c r="G145" s="34"/>
      <c r="H145" s="15"/>
      <c r="I145" s="37"/>
    </row>
    <row r="146" spans="1:9">
      <c r="A146" s="12"/>
      <c r="B146" s="13"/>
      <c r="C146" s="13"/>
      <c r="D146" s="13"/>
      <c r="E146" s="11"/>
      <c r="F146" s="12"/>
      <c r="G146" s="34"/>
      <c r="H146" s="15"/>
      <c r="I146" s="37"/>
    </row>
    <row r="147" spans="1:9">
      <c r="A147" s="12"/>
      <c r="B147" s="13"/>
      <c r="C147" s="13"/>
      <c r="D147" s="13"/>
      <c r="E147" s="11"/>
      <c r="F147" s="12"/>
      <c r="G147" s="34"/>
      <c r="H147" s="15"/>
      <c r="I147" s="37"/>
    </row>
    <row r="148" spans="1:9">
      <c r="A148" s="12"/>
      <c r="B148" s="13"/>
      <c r="C148" s="13"/>
      <c r="D148" s="13"/>
      <c r="E148" s="11"/>
      <c r="F148" s="12"/>
      <c r="G148" s="34"/>
      <c r="H148" s="15"/>
      <c r="I148" s="37"/>
    </row>
    <row r="149" spans="1:9">
      <c r="A149" s="12"/>
      <c r="B149" s="13"/>
      <c r="C149" s="13"/>
      <c r="D149" s="13"/>
      <c r="E149" s="11"/>
      <c r="F149" s="12"/>
      <c r="G149" s="34"/>
      <c r="H149" s="15"/>
      <c r="I149" s="37"/>
    </row>
    <row r="150" spans="1:9">
      <c r="A150" s="12"/>
      <c r="B150" s="13"/>
      <c r="C150" s="13"/>
      <c r="D150" s="13"/>
      <c r="E150" s="11"/>
      <c r="F150" s="12"/>
      <c r="G150" s="34"/>
      <c r="H150" s="15"/>
      <c r="I150" s="37"/>
    </row>
    <row r="151" spans="1:9">
      <c r="A151" s="12"/>
      <c r="B151" s="13"/>
      <c r="C151" s="13"/>
      <c r="D151" s="13"/>
      <c r="E151" s="11"/>
      <c r="F151" s="12"/>
      <c r="G151" s="34"/>
      <c r="H151" s="15"/>
      <c r="I151" s="37"/>
    </row>
    <row r="152" spans="1:9">
      <c r="A152" s="26"/>
      <c r="B152" s="25"/>
      <c r="C152" s="13"/>
      <c r="D152" s="13"/>
      <c r="E152" s="11"/>
      <c r="F152" s="12"/>
      <c r="G152" s="34"/>
      <c r="H152" s="15"/>
      <c r="I152" s="37"/>
    </row>
    <row r="153" spans="1:9">
      <c r="A153" s="26"/>
      <c r="B153" s="25"/>
      <c r="C153" s="13"/>
      <c r="D153" s="13"/>
      <c r="E153" s="11"/>
      <c r="F153" s="12"/>
      <c r="G153" s="34"/>
      <c r="H153" s="15"/>
      <c r="I153" s="37"/>
    </row>
    <row r="154" spans="1:9">
      <c r="A154" s="26"/>
      <c r="B154" s="25"/>
      <c r="C154" s="13"/>
      <c r="D154" s="13"/>
      <c r="E154" s="11"/>
      <c r="F154" s="12"/>
      <c r="G154" s="34"/>
      <c r="H154" s="15"/>
      <c r="I154" s="37"/>
    </row>
    <row r="155" spans="1:9">
      <c r="A155" s="12"/>
      <c r="B155" s="13"/>
      <c r="C155" s="13"/>
      <c r="D155" s="13"/>
      <c r="E155" s="11"/>
      <c r="F155" s="12"/>
      <c r="G155" s="34"/>
      <c r="H155" s="15"/>
      <c r="I155" s="37"/>
    </row>
    <row r="156" spans="1:9">
      <c r="A156" s="12"/>
      <c r="B156" s="13"/>
      <c r="C156" s="13"/>
      <c r="D156" s="13"/>
      <c r="E156" s="11"/>
      <c r="F156" s="12"/>
      <c r="G156" s="34"/>
      <c r="H156" s="15"/>
      <c r="I156" s="37"/>
    </row>
    <row r="157" spans="1:9">
      <c r="A157" s="12"/>
      <c r="B157" s="13"/>
      <c r="C157" s="13"/>
      <c r="D157" s="13"/>
      <c r="E157" s="11"/>
      <c r="F157" s="12"/>
      <c r="G157" s="34"/>
      <c r="H157" s="15"/>
      <c r="I157" s="37"/>
    </row>
    <row r="158" spans="1:9">
      <c r="A158" s="12"/>
      <c r="B158" s="13"/>
      <c r="C158" s="13"/>
      <c r="D158" s="13"/>
      <c r="E158" s="11"/>
      <c r="F158" s="12"/>
      <c r="G158" s="34"/>
      <c r="H158" s="15"/>
      <c r="I158" s="37"/>
    </row>
    <row r="159" spans="1:9">
      <c r="A159" s="12"/>
      <c r="B159" s="13"/>
      <c r="C159" s="13"/>
      <c r="D159" s="13"/>
      <c r="E159" s="11"/>
      <c r="F159" s="12"/>
      <c r="G159" s="34"/>
      <c r="H159" s="15"/>
      <c r="I159" s="37"/>
    </row>
    <row r="160" spans="1:9">
      <c r="A160" s="12"/>
      <c r="B160" s="13"/>
      <c r="C160" s="13"/>
      <c r="D160" s="13"/>
      <c r="E160" s="11"/>
      <c r="F160" s="12"/>
      <c r="G160" s="34"/>
      <c r="H160" s="15"/>
      <c r="I160" s="37"/>
    </row>
    <row r="161" spans="1:9">
      <c r="A161" s="12"/>
      <c r="B161" s="13"/>
      <c r="C161" s="13"/>
      <c r="D161" s="13"/>
      <c r="E161" s="11"/>
      <c r="F161" s="12"/>
      <c r="G161" s="34"/>
      <c r="H161" s="15"/>
      <c r="I161" s="37"/>
    </row>
    <row r="162" spans="1:9">
      <c r="A162" s="12"/>
      <c r="B162" s="13"/>
      <c r="C162" s="13"/>
      <c r="D162" s="13"/>
      <c r="E162" s="11"/>
      <c r="F162" s="12"/>
      <c r="G162" s="34"/>
      <c r="H162" s="15"/>
      <c r="I162" s="37"/>
    </row>
    <row r="163" spans="1:9">
      <c r="A163" s="12"/>
      <c r="B163" s="13"/>
      <c r="C163" s="13"/>
      <c r="D163" s="13"/>
      <c r="E163" s="11"/>
      <c r="F163" s="12"/>
      <c r="G163" s="34"/>
      <c r="H163" s="15"/>
      <c r="I163" s="37"/>
    </row>
    <row r="164" spans="1:9">
      <c r="A164" s="12"/>
      <c r="B164" s="13"/>
      <c r="C164" s="13"/>
      <c r="D164" s="13"/>
      <c r="E164" s="11"/>
      <c r="F164" s="12"/>
      <c r="G164" s="34"/>
      <c r="H164" s="15"/>
      <c r="I164" s="37"/>
    </row>
    <row r="165" spans="1:9">
      <c r="A165" s="12"/>
      <c r="B165" s="13"/>
      <c r="C165" s="13"/>
      <c r="D165" s="13"/>
      <c r="E165" s="11"/>
      <c r="F165" s="12"/>
      <c r="G165" s="34"/>
      <c r="H165" s="15"/>
      <c r="I165" s="37"/>
    </row>
    <row r="166" spans="1:9">
      <c r="A166" s="12"/>
      <c r="B166" s="13"/>
      <c r="C166" s="13"/>
      <c r="D166" s="13"/>
      <c r="E166" s="11"/>
      <c r="F166" s="12"/>
      <c r="G166" s="34"/>
      <c r="H166" s="15"/>
      <c r="I166" s="37"/>
    </row>
    <row r="167" spans="1:9">
      <c r="A167" s="12"/>
      <c r="B167" s="13"/>
      <c r="C167" s="13"/>
      <c r="D167" s="13"/>
      <c r="E167" s="11"/>
      <c r="F167" s="12"/>
      <c r="G167" s="34"/>
      <c r="H167" s="15"/>
      <c r="I167" s="37"/>
    </row>
    <row r="168" spans="1:9">
      <c r="A168" s="12"/>
      <c r="B168" s="13"/>
      <c r="C168" s="13"/>
      <c r="D168" s="13"/>
      <c r="E168" s="11"/>
      <c r="F168" s="12"/>
      <c r="G168" s="34"/>
      <c r="H168" s="15"/>
      <c r="I168" s="37"/>
    </row>
    <row r="169" spans="1:9">
      <c r="A169" s="12"/>
      <c r="B169" s="13"/>
      <c r="C169" s="13"/>
      <c r="D169" s="13"/>
      <c r="E169" s="11"/>
      <c r="F169" s="12"/>
      <c r="G169" s="34"/>
      <c r="H169" s="15"/>
      <c r="I169" s="37"/>
    </row>
    <row r="170" spans="1:9">
      <c r="A170" s="12"/>
      <c r="B170" s="13"/>
      <c r="C170" s="13"/>
      <c r="D170" s="13"/>
      <c r="E170" s="11"/>
      <c r="F170" s="12"/>
      <c r="G170" s="34"/>
      <c r="H170" s="15"/>
      <c r="I170" s="37"/>
    </row>
    <row r="171" spans="1:9">
      <c r="A171" s="12"/>
      <c r="B171" s="13"/>
      <c r="C171" s="13"/>
      <c r="D171" s="13"/>
      <c r="E171" s="11"/>
      <c r="F171" s="12"/>
      <c r="G171" s="34"/>
      <c r="H171" s="15"/>
      <c r="I171" s="37"/>
    </row>
    <row r="172" spans="1:9">
      <c r="A172" s="12"/>
      <c r="B172" s="13"/>
      <c r="C172" s="13"/>
      <c r="D172" s="13"/>
      <c r="E172" s="11"/>
      <c r="F172" s="12"/>
      <c r="G172" s="34"/>
      <c r="H172" s="15"/>
      <c r="I172" s="37"/>
    </row>
    <row r="173" spans="1:9">
      <c r="A173" s="12"/>
      <c r="B173" s="13"/>
      <c r="C173" s="13"/>
      <c r="D173" s="13"/>
      <c r="E173" s="11"/>
      <c r="F173" s="12"/>
      <c r="G173" s="34"/>
      <c r="H173" s="15"/>
      <c r="I173" s="37"/>
    </row>
    <row r="174" spans="1:9">
      <c r="A174" s="12"/>
      <c r="B174" s="13"/>
      <c r="C174" s="13"/>
      <c r="D174" s="13"/>
      <c r="E174" s="11"/>
      <c r="F174" s="12"/>
      <c r="G174" s="34"/>
      <c r="H174" s="15"/>
      <c r="I174" s="37"/>
    </row>
    <row r="175" spans="1:9">
      <c r="A175" s="12"/>
      <c r="B175" s="13"/>
      <c r="C175" s="13"/>
      <c r="D175" s="13"/>
      <c r="E175" s="11"/>
      <c r="F175" s="12"/>
      <c r="G175" s="34"/>
      <c r="H175" s="15"/>
      <c r="I175" s="37"/>
    </row>
    <row r="176" spans="1:9">
      <c r="A176" s="12"/>
      <c r="B176" s="13"/>
      <c r="C176" s="13"/>
      <c r="D176" s="13"/>
      <c r="E176" s="11"/>
      <c r="F176" s="12"/>
      <c r="G176" s="34"/>
      <c r="H176" s="15"/>
      <c r="I176" s="37"/>
    </row>
    <row r="177" spans="1:9">
      <c r="A177" s="27"/>
      <c r="B177" s="13"/>
      <c r="C177" s="13"/>
      <c r="D177" s="13"/>
      <c r="E177" s="11"/>
      <c r="F177" s="27"/>
      <c r="G177" s="34"/>
      <c r="H177" s="28"/>
      <c r="I177" s="37"/>
    </row>
    <row r="178" spans="1:9" ht="17.25" customHeight="1">
      <c r="A178" s="27"/>
      <c r="B178" s="13"/>
      <c r="C178" s="13"/>
      <c r="D178" s="13"/>
      <c r="E178" s="11"/>
      <c r="F178" s="27"/>
      <c r="G178" s="34"/>
      <c r="H178" s="28"/>
      <c r="I178" s="37"/>
    </row>
    <row r="179" spans="1:9" ht="17.25" customHeight="1">
      <c r="A179" s="17"/>
      <c r="B179" s="13"/>
      <c r="C179" s="13"/>
      <c r="D179" s="13"/>
      <c r="E179" s="11"/>
      <c r="F179" s="17"/>
      <c r="G179" s="34"/>
      <c r="H179" s="18"/>
      <c r="I179" s="37"/>
    </row>
    <row r="180" spans="1:9" ht="17.25" customHeight="1">
      <c r="A180" s="17"/>
      <c r="B180" s="13"/>
      <c r="C180" s="13"/>
      <c r="D180" s="13"/>
      <c r="E180" s="11"/>
      <c r="F180" s="17"/>
      <c r="G180" s="34"/>
      <c r="H180" s="18"/>
      <c r="I180" s="37"/>
    </row>
    <row r="181" spans="1:9" ht="17.25" customHeight="1">
      <c r="A181" s="29"/>
      <c r="B181" s="14"/>
      <c r="C181" s="13"/>
      <c r="D181" s="14"/>
      <c r="E181" s="19"/>
      <c r="F181" s="17"/>
      <c r="G181" s="34"/>
      <c r="H181" s="18"/>
      <c r="I181" s="37"/>
    </row>
    <row r="182" spans="1:9" ht="17.25" customHeight="1">
      <c r="A182" s="30"/>
      <c r="B182" s="14"/>
      <c r="C182" s="13"/>
      <c r="D182" s="14"/>
      <c r="E182" s="19"/>
      <c r="F182" s="31"/>
      <c r="G182" s="34"/>
      <c r="H182" s="38"/>
      <c r="I182" s="37"/>
    </row>
    <row r="183" spans="1:9" ht="17.25" customHeight="1">
      <c r="A183" s="14"/>
      <c r="B183" s="14"/>
      <c r="C183" s="11"/>
      <c r="D183" s="14"/>
      <c r="E183" s="11"/>
      <c r="F183" s="11"/>
      <c r="G183" s="34"/>
      <c r="H183" s="39"/>
      <c r="I183" s="37"/>
    </row>
    <row r="184" spans="1:9" ht="17.25" customHeight="1">
      <c r="A184" s="14"/>
      <c r="B184" s="14"/>
      <c r="C184" s="11"/>
      <c r="D184" s="14"/>
      <c r="E184" s="11"/>
      <c r="F184" s="11"/>
      <c r="G184" s="34"/>
      <c r="H184" s="39"/>
      <c r="I184" s="37"/>
    </row>
    <row r="185" spans="1:9" ht="17.25" customHeight="1">
      <c r="A185" s="14"/>
      <c r="B185" s="14"/>
      <c r="C185" s="11"/>
      <c r="D185" s="14"/>
      <c r="E185" s="11"/>
      <c r="F185" s="11"/>
      <c r="G185" s="34"/>
      <c r="H185" s="39"/>
      <c r="I185" s="37"/>
    </row>
    <row r="186" spans="1:9" ht="17.25" customHeight="1">
      <c r="A186" s="14"/>
      <c r="B186" s="14"/>
      <c r="C186" s="11"/>
      <c r="D186" s="14"/>
      <c r="E186" s="11"/>
      <c r="F186" s="11"/>
      <c r="G186" s="34"/>
      <c r="H186" s="39"/>
      <c r="I186" s="37"/>
    </row>
    <row r="187" spans="1:9" ht="17.25" customHeight="1">
      <c r="A187" s="14"/>
      <c r="B187" s="14"/>
      <c r="C187" s="11"/>
      <c r="D187" s="14"/>
      <c r="E187" s="11"/>
      <c r="F187" s="11"/>
      <c r="G187" s="34"/>
      <c r="H187" s="39"/>
      <c r="I187" s="37"/>
    </row>
    <row r="188" spans="1:9" ht="17.25" customHeight="1">
      <c r="A188" s="14"/>
      <c r="B188" s="14"/>
      <c r="C188" s="11"/>
      <c r="D188" s="14"/>
      <c r="E188" s="11"/>
      <c r="F188" s="11"/>
      <c r="G188" s="34"/>
      <c r="H188" s="39"/>
      <c r="I188" s="37"/>
    </row>
    <row r="189" spans="1:9" ht="17.25" customHeight="1">
      <c r="A189" s="14"/>
      <c r="B189" s="14"/>
      <c r="C189" s="11"/>
      <c r="D189" s="14"/>
      <c r="E189" s="11"/>
      <c r="F189" s="11"/>
      <c r="G189" s="34"/>
      <c r="H189" s="39"/>
      <c r="I189" s="37"/>
    </row>
    <row r="190" spans="1:9" ht="14.25" customHeight="1">
      <c r="A190" s="14"/>
      <c r="B190" s="14"/>
      <c r="C190" s="11"/>
      <c r="D190" s="14"/>
      <c r="E190" s="11"/>
      <c r="F190" s="11"/>
      <c r="G190" s="34"/>
      <c r="H190" s="39"/>
      <c r="I190" s="37"/>
    </row>
    <row r="191" spans="1:9">
      <c r="A191" s="14"/>
      <c r="B191" s="14"/>
      <c r="C191" s="11"/>
      <c r="D191" s="14"/>
      <c r="E191" s="11"/>
      <c r="F191" s="11"/>
      <c r="G191" s="34"/>
      <c r="H191" s="39"/>
      <c r="I191" s="37"/>
    </row>
    <row r="192" spans="1:9">
      <c r="A192" s="14"/>
      <c r="B192" s="14"/>
      <c r="C192" s="11"/>
      <c r="D192" s="14"/>
      <c r="E192" s="11"/>
      <c r="F192" s="11"/>
      <c r="G192" s="34"/>
      <c r="H192" s="39"/>
      <c r="I192" s="37"/>
    </row>
    <row r="193" spans="1:9">
      <c r="A193" s="32"/>
      <c r="B193" s="32"/>
      <c r="C193" s="32"/>
      <c r="D193" s="32"/>
      <c r="E193" s="32"/>
      <c r="F193" s="32"/>
      <c r="G193" s="40"/>
      <c r="H193" s="40"/>
      <c r="I193" s="40"/>
    </row>
  </sheetData>
  <autoFilter ref="A1:I192"/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/>
  <dimension ref="A1:H9"/>
  <sheetViews>
    <sheetView workbookViewId="0">
      <selection activeCell="A10" sqref="A10"/>
    </sheetView>
  </sheetViews>
  <sheetFormatPr defaultColWidth="11.42578125" defaultRowHeight="15"/>
  <cols>
    <col min="2" max="2" width="14.42578125" customWidth="1"/>
    <col min="6" max="6" width="18.7109375" customWidth="1"/>
    <col min="7" max="7" width="16.85546875" customWidth="1"/>
    <col min="8" max="8" width="12.85546875" bestFit="1" customWidth="1"/>
  </cols>
  <sheetData>
    <row r="1" spans="1:8" ht="15.75" thickBot="1"/>
    <row r="2" spans="1:8" ht="15.75" thickBot="1">
      <c r="A2" s="4"/>
      <c r="B2" s="4"/>
      <c r="C2" s="4"/>
      <c r="D2" s="106" t="s">
        <v>92</v>
      </c>
      <c r="E2" s="4"/>
      <c r="F2" s="4"/>
      <c r="G2" s="4"/>
      <c r="H2" s="99"/>
    </row>
    <row r="3" spans="1:8" ht="15.75" thickBot="1"/>
    <row r="4" spans="1:8" ht="15.75" thickBot="1">
      <c r="A4" s="106" t="s">
        <v>87</v>
      </c>
      <c r="B4" s="106" t="s">
        <v>88</v>
      </c>
      <c r="C4" s="106" t="s">
        <v>81</v>
      </c>
      <c r="D4" s="106" t="s">
        <v>82</v>
      </c>
      <c r="E4" s="106" t="s">
        <v>83</v>
      </c>
      <c r="F4" s="106" t="s">
        <v>90</v>
      </c>
      <c r="G4" s="106" t="s">
        <v>91</v>
      </c>
      <c r="H4" s="131" t="s">
        <v>97</v>
      </c>
    </row>
    <row r="5" spans="1:8">
      <c r="A5" s="107">
        <v>41870</v>
      </c>
      <c r="B5" t="s">
        <v>96</v>
      </c>
      <c r="C5" t="s">
        <v>51</v>
      </c>
      <c r="D5" t="s">
        <v>47</v>
      </c>
      <c r="E5">
        <v>2</v>
      </c>
      <c r="F5">
        <v>16.5</v>
      </c>
      <c r="G5">
        <v>33</v>
      </c>
    </row>
    <row r="6" spans="1:8">
      <c r="A6" s="107">
        <v>41871</v>
      </c>
      <c r="B6" t="s">
        <v>42</v>
      </c>
      <c r="C6" t="s">
        <v>50</v>
      </c>
      <c r="D6" t="s">
        <v>47</v>
      </c>
      <c r="E6">
        <v>1</v>
      </c>
      <c r="F6">
        <v>16.5</v>
      </c>
      <c r="G6">
        <v>16.5</v>
      </c>
    </row>
    <row r="7" spans="1:8">
      <c r="A7" s="107">
        <v>41872</v>
      </c>
      <c r="B7" t="s">
        <v>46</v>
      </c>
      <c r="C7" t="s">
        <v>51</v>
      </c>
      <c r="D7" t="s">
        <v>47</v>
      </c>
      <c r="E7">
        <v>1</v>
      </c>
      <c r="F7">
        <v>17.38</v>
      </c>
      <c r="G7">
        <v>17.38</v>
      </c>
    </row>
    <row r="8" spans="1:8">
      <c r="A8" s="107">
        <v>41874</v>
      </c>
      <c r="B8">
        <v>45656</v>
      </c>
      <c r="C8" t="s">
        <v>53</v>
      </c>
      <c r="D8" t="s">
        <v>47</v>
      </c>
      <c r="E8">
        <v>1</v>
      </c>
      <c r="F8">
        <v>17.5</v>
      </c>
      <c r="G8">
        <v>17.5</v>
      </c>
    </row>
    <row r="9" spans="1:8">
      <c r="A9" s="107">
        <v>41879</v>
      </c>
      <c r="B9">
        <v>565656</v>
      </c>
      <c r="C9" t="s">
        <v>49</v>
      </c>
      <c r="D9" t="s">
        <v>76</v>
      </c>
      <c r="E9">
        <v>2</v>
      </c>
      <c r="F9">
        <v>17.8</v>
      </c>
      <c r="G9">
        <v>35.6</v>
      </c>
    </row>
  </sheetData>
  <autoFilter ref="A4:H4"/>
  <phoneticPr fontId="0" type="noConversion"/>
  <pageMargins left="0.75" right="0.75" top="1" bottom="1" header="0.4921259845" footer="0.4921259845"/>
  <pageSetup paperSize="9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0"/>
  <dimension ref="A1:H8"/>
  <sheetViews>
    <sheetView workbookViewId="0">
      <selection activeCell="F16" sqref="F16"/>
    </sheetView>
  </sheetViews>
  <sheetFormatPr defaultColWidth="11.42578125" defaultRowHeight="15"/>
  <cols>
    <col min="2" max="2" width="14.42578125" customWidth="1"/>
    <col min="6" max="6" width="18.7109375" customWidth="1"/>
    <col min="7" max="7" width="16.85546875" customWidth="1"/>
    <col min="8" max="8" width="12.85546875" bestFit="1" customWidth="1"/>
  </cols>
  <sheetData>
    <row r="1" spans="1:8" ht="15.75" thickBot="1"/>
    <row r="2" spans="1:8" ht="15.75" thickBot="1">
      <c r="A2" s="4"/>
      <c r="B2" s="4"/>
      <c r="C2" s="4"/>
      <c r="D2" s="106" t="s">
        <v>93</v>
      </c>
      <c r="E2" s="4"/>
      <c r="F2" s="4"/>
      <c r="G2" s="4"/>
      <c r="H2" s="99"/>
    </row>
    <row r="3" spans="1:8" ht="15.75" thickBot="1"/>
    <row r="4" spans="1:8" ht="15.75" thickBot="1">
      <c r="A4" s="106" t="s">
        <v>87</v>
      </c>
      <c r="B4" s="106" t="s">
        <v>88</v>
      </c>
      <c r="C4" s="106" t="s">
        <v>81</v>
      </c>
      <c r="D4" s="106" t="s">
        <v>82</v>
      </c>
      <c r="E4" s="106" t="s">
        <v>83</v>
      </c>
      <c r="F4" s="106" t="s">
        <v>90</v>
      </c>
      <c r="G4" s="106" t="s">
        <v>91</v>
      </c>
      <c r="H4" s="131" t="s">
        <v>97</v>
      </c>
    </row>
    <row r="5" spans="1:8">
      <c r="A5" s="107">
        <v>41873</v>
      </c>
      <c r="B5">
        <v>222222</v>
      </c>
      <c r="C5" t="s">
        <v>53</v>
      </c>
      <c r="D5" t="s">
        <v>75</v>
      </c>
      <c r="E5">
        <v>1</v>
      </c>
      <c r="F5">
        <v>17.116</v>
      </c>
      <c r="G5">
        <v>17.116</v>
      </c>
    </row>
    <row r="6" spans="1:8">
      <c r="A6" s="107">
        <v>41876</v>
      </c>
      <c r="B6">
        <v>555555</v>
      </c>
      <c r="C6" t="s">
        <v>55</v>
      </c>
      <c r="D6" t="s">
        <v>76</v>
      </c>
      <c r="E6">
        <v>2</v>
      </c>
      <c r="F6">
        <v>17.154399999999999</v>
      </c>
      <c r="G6">
        <v>34.308799999999998</v>
      </c>
    </row>
    <row r="7" spans="1:8">
      <c r="A7" s="107">
        <v>41877</v>
      </c>
      <c r="B7">
        <v>456456</v>
      </c>
      <c r="C7" t="s">
        <v>56</v>
      </c>
      <c r="D7" t="s">
        <v>76</v>
      </c>
      <c r="E7">
        <v>2</v>
      </c>
      <c r="F7">
        <v>17.154399999999999</v>
      </c>
      <c r="G7">
        <v>34.308799999999998</v>
      </c>
    </row>
    <row r="8" spans="1:8">
      <c r="A8" s="107">
        <v>41878</v>
      </c>
      <c r="B8">
        <v>79789</v>
      </c>
      <c r="C8" t="s">
        <v>51</v>
      </c>
      <c r="D8" t="s">
        <v>47</v>
      </c>
      <c r="E8">
        <v>6</v>
      </c>
      <c r="F8">
        <v>17.154399999999999</v>
      </c>
      <c r="G8">
        <v>102.9264</v>
      </c>
    </row>
  </sheetData>
  <autoFilter ref="A4:H4"/>
  <phoneticPr fontId="0" type="noConversion"/>
  <pageMargins left="0.75" right="0.75" top="1" bottom="1" header="0.4921259845" footer="0.4921259845"/>
  <pageSetup paperSize="9" orientation="portrait" horizontalDpi="0" verticalDpi="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A37"/>
  <sheetViews>
    <sheetView workbookViewId="0">
      <selection activeCell="A30" sqref="A30"/>
    </sheetView>
  </sheetViews>
  <sheetFormatPr defaultColWidth="11.42578125" defaultRowHeight="15"/>
  <cols>
    <col min="1" max="1" width="17.85546875" bestFit="1" customWidth="1"/>
  </cols>
  <sheetData>
    <row r="1" spans="1:1" ht="15.75" thickBot="1">
      <c r="A1" s="7" t="s">
        <v>14</v>
      </c>
    </row>
    <row r="2" spans="1:1">
      <c r="A2" s="99" t="s">
        <v>48</v>
      </c>
    </row>
    <row r="3" spans="1:1">
      <c r="A3" s="6" t="s">
        <v>49</v>
      </c>
    </row>
    <row r="4" spans="1:1">
      <c r="A4" s="1" t="s">
        <v>50</v>
      </c>
    </row>
    <row r="5" spans="1:1">
      <c r="A5" s="1" t="s">
        <v>51</v>
      </c>
    </row>
    <row r="6" spans="1:1">
      <c r="A6" s="1" t="s">
        <v>52</v>
      </c>
    </row>
    <row r="7" spans="1:1">
      <c r="A7" s="1" t="s">
        <v>53</v>
      </c>
    </row>
    <row r="8" spans="1:1">
      <c r="A8" s="1" t="s">
        <v>54</v>
      </c>
    </row>
    <row r="9" spans="1:1">
      <c r="A9" s="1" t="s">
        <v>55</v>
      </c>
    </row>
    <row r="10" spans="1:1">
      <c r="A10" s="1" t="s">
        <v>56</v>
      </c>
    </row>
    <row r="11" spans="1:1">
      <c r="A11" s="1" t="s">
        <v>57</v>
      </c>
    </row>
    <row r="12" spans="1:1">
      <c r="A12" s="1" t="s">
        <v>58</v>
      </c>
    </row>
    <row r="13" spans="1:1">
      <c r="A13" s="1" t="s">
        <v>59</v>
      </c>
    </row>
    <row r="14" spans="1:1">
      <c r="A14" s="1" t="s">
        <v>60</v>
      </c>
    </row>
    <row r="15" spans="1:1">
      <c r="A15" s="1" t="s">
        <v>61</v>
      </c>
    </row>
    <row r="16" spans="1:1">
      <c r="A16" s="1" t="s">
        <v>62</v>
      </c>
    </row>
    <row r="17" spans="1:1">
      <c r="A17" s="1" t="s">
        <v>63</v>
      </c>
    </row>
    <row r="18" spans="1:1">
      <c r="A18" s="1" t="s">
        <v>64</v>
      </c>
    </row>
    <row r="19" spans="1:1">
      <c r="A19" s="1" t="s">
        <v>65</v>
      </c>
    </row>
    <row r="20" spans="1:1">
      <c r="A20" s="1" t="s">
        <v>66</v>
      </c>
    </row>
    <row r="21" spans="1:1">
      <c r="A21" s="1" t="s">
        <v>67</v>
      </c>
    </row>
    <row r="22" spans="1:1">
      <c r="A22" s="1" t="s">
        <v>62</v>
      </c>
    </row>
    <row r="23" spans="1:1">
      <c r="A23" s="1" t="s">
        <v>63</v>
      </c>
    </row>
    <row r="24" spans="1:1">
      <c r="A24" s="1" t="s">
        <v>68</v>
      </c>
    </row>
    <row r="25" spans="1:1">
      <c r="A25" s="1" t="s">
        <v>69</v>
      </c>
    </row>
    <row r="26" spans="1:1">
      <c r="A26" s="1" t="s">
        <v>70</v>
      </c>
    </row>
    <row r="27" spans="1:1">
      <c r="A27" s="1" t="s">
        <v>71</v>
      </c>
    </row>
    <row r="28" spans="1:1">
      <c r="A28" s="1" t="s">
        <v>72</v>
      </c>
    </row>
    <row r="29" spans="1:1">
      <c r="A29" s="3" t="s">
        <v>73</v>
      </c>
    </row>
    <row r="30" spans="1:1" ht="15.75" thickBot="1">
      <c r="A30" s="2" t="s">
        <v>74</v>
      </c>
    </row>
    <row r="31" spans="1:1">
      <c r="A31" s="4"/>
    </row>
    <row r="32" spans="1:1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5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O50"/>
  <sheetViews>
    <sheetView tabSelected="1" workbookViewId="0">
      <selection activeCell="A22" sqref="A22"/>
    </sheetView>
  </sheetViews>
  <sheetFormatPr defaultColWidth="11.42578125" defaultRowHeight="15"/>
  <cols>
    <col min="1" max="1" width="11.42578125" style="33" customWidth="1"/>
    <col min="2" max="2" width="13.28515625" style="33" bestFit="1" customWidth="1"/>
    <col min="3" max="3" width="16.85546875" style="33" bestFit="1" customWidth="1"/>
    <col min="4" max="4" width="13.140625" style="33" bestFit="1" customWidth="1"/>
    <col min="5" max="5" width="11.42578125" style="33" bestFit="1" customWidth="1"/>
    <col min="6" max="6" width="10.42578125" style="33" bestFit="1" customWidth="1"/>
    <col min="7" max="7" width="11.140625" style="33" bestFit="1" customWidth="1"/>
    <col min="8" max="8" width="10.42578125" style="33" customWidth="1"/>
    <col min="9" max="9" width="9.42578125" style="33" bestFit="1" customWidth="1"/>
    <col min="10" max="10" width="11.42578125" style="33" customWidth="1"/>
    <col min="11" max="11" width="6.7109375" style="33" bestFit="1" customWidth="1"/>
    <col min="12" max="12" width="8.5703125" style="33" bestFit="1" customWidth="1"/>
    <col min="13" max="13" width="11.140625" style="33" bestFit="1" customWidth="1"/>
    <col min="14" max="14" width="8.5703125" style="84" bestFit="1" customWidth="1"/>
  </cols>
  <sheetData>
    <row r="1" spans="1:14">
      <c r="A1" s="132"/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</row>
    <row r="2" spans="1:14" ht="15.75" thickBot="1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</row>
    <row r="3" spans="1:14" ht="15.75" thickBot="1">
      <c r="A3" s="61" t="s">
        <v>11</v>
      </c>
      <c r="B3" s="108" t="s">
        <v>31</v>
      </c>
      <c r="C3" s="65" t="s">
        <v>44</v>
      </c>
      <c r="D3" s="69">
        <f>INDEX(L1:L100,SUMPRODUCT(MAX((L1:L100&gt;0)*(ROW(L1:L100)))))</f>
        <v>2</v>
      </c>
      <c r="E3" s="109"/>
      <c r="F3" s="59"/>
      <c r="G3" s="109"/>
      <c r="H3" s="52"/>
      <c r="I3" s="109"/>
      <c r="J3" s="52"/>
      <c r="K3" s="52"/>
      <c r="L3" s="103" t="s">
        <v>13</v>
      </c>
      <c r="M3" s="103" t="s">
        <v>32</v>
      </c>
      <c r="N3" s="80" t="s">
        <v>30</v>
      </c>
    </row>
    <row r="4" spans="1:14" ht="15.75" thickBot="1">
      <c r="A4" s="63" t="s">
        <v>12</v>
      </c>
      <c r="B4" s="64">
        <v>1236410</v>
      </c>
      <c r="C4" s="64" t="s">
        <v>45</v>
      </c>
      <c r="D4" s="92">
        <f>INDEX(N1:N100,SUMPRODUCT(MAX((N1:N100&gt;0)*(ROW(N1:N100)))))</f>
        <v>35.6</v>
      </c>
      <c r="E4" s="109"/>
      <c r="F4" s="59"/>
      <c r="G4" s="52"/>
      <c r="H4" s="52"/>
      <c r="I4" s="52"/>
      <c r="J4" s="52"/>
      <c r="K4" s="52"/>
      <c r="L4" s="52"/>
      <c r="M4" s="52"/>
      <c r="N4" s="80"/>
    </row>
    <row r="5" spans="1:14">
      <c r="A5" s="59"/>
      <c r="B5" s="59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80"/>
    </row>
    <row r="6" spans="1:14" ht="15.75" thickBot="1">
      <c r="A6" s="59"/>
      <c r="B6" s="110" t="s">
        <v>77</v>
      </c>
      <c r="C6" s="109" t="s">
        <v>78</v>
      </c>
      <c r="D6" s="109" t="s">
        <v>79</v>
      </c>
      <c r="E6" s="109" t="s">
        <v>81</v>
      </c>
      <c r="F6" s="109" t="s">
        <v>82</v>
      </c>
      <c r="G6" s="109" t="s">
        <v>83</v>
      </c>
      <c r="H6" s="109" t="s">
        <v>89</v>
      </c>
      <c r="I6" s="109" t="s">
        <v>84</v>
      </c>
      <c r="J6" s="52"/>
      <c r="K6" s="52"/>
      <c r="L6" s="52"/>
      <c r="M6" s="52"/>
      <c r="N6" s="80"/>
    </row>
    <row r="7" spans="1:14" ht="15.75" thickBot="1">
      <c r="A7" s="59"/>
      <c r="B7" s="111">
        <f t="array" ref="B7">MAX(IF(($B$12:$B$50=C7)*($A$12:$A$50&lt;&gt;""),$A$12:$A$50))</f>
        <v>41879</v>
      </c>
      <c r="C7" s="60" t="s">
        <v>85</v>
      </c>
      <c r="D7" s="60">
        <f t="shared" ref="D7:F8" si="0">VLOOKUP($B7,$A$12:$G$41,COLUMN()-1,0)</f>
        <v>565656</v>
      </c>
      <c r="E7" s="60" t="str">
        <f t="shared" si="0"/>
        <v>BRETAGNE</v>
      </c>
      <c r="F7" s="60" t="str">
        <f t="shared" si="0"/>
        <v>MR COOL</v>
      </c>
      <c r="G7" s="60">
        <f>VLOOKUP($B7,$A$12:$K$41,COLUMN()-1,0)</f>
        <v>2</v>
      </c>
      <c r="H7" s="104">
        <f>VLOOKUP($B7,$A$12:$K$41,COLUMN()-1,0)</f>
        <v>17.8</v>
      </c>
      <c r="I7" s="104">
        <f>VLOOKUP($B7,$A$12:$K$41,COLUMN()-1,0)</f>
        <v>35.6</v>
      </c>
      <c r="J7" s="109"/>
      <c r="K7" s="52"/>
      <c r="L7" s="52"/>
      <c r="M7" s="52"/>
      <c r="N7" s="80"/>
    </row>
    <row r="8" spans="1:14" ht="15.75" thickBot="1">
      <c r="A8" s="59"/>
      <c r="B8" s="111">
        <f t="array" ref="B8">MAX(IF(($B$12:$B$50=C8)*($A$12:$A$50&lt;&gt;""),$A$12:$A$50))</f>
        <v>41878</v>
      </c>
      <c r="C8" s="101" t="s">
        <v>86</v>
      </c>
      <c r="D8" s="60">
        <f t="shared" si="0"/>
        <v>79789</v>
      </c>
      <c r="E8" s="60" t="str">
        <f t="shared" si="0"/>
        <v>ILE DE France</v>
      </c>
      <c r="F8" s="60" t="str">
        <f t="shared" si="0"/>
        <v>MR DUPONT</v>
      </c>
      <c r="G8" s="60">
        <f>VLOOKUP($B8,$A$12:$K$41,COLUMN()+2,0)</f>
        <v>6</v>
      </c>
      <c r="H8" s="104">
        <f>VLOOKUP($B8,$A$12:$K$41,COLUMN()+2,0)</f>
        <v>17.154399999999999</v>
      </c>
      <c r="I8" s="104">
        <f>VLOOKUP($B8,$A$12:$K$41,COLUMN()+2,0)</f>
        <v>102.9264</v>
      </c>
      <c r="J8" s="109"/>
      <c r="K8" s="52"/>
      <c r="L8" s="52"/>
      <c r="M8" s="52"/>
      <c r="N8" s="80"/>
    </row>
    <row r="9" spans="1:14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80"/>
    </row>
    <row r="10" spans="1:14" ht="15.75" thickBot="1">
      <c r="A10" s="133" t="s">
        <v>0</v>
      </c>
      <c r="B10" s="135" t="s">
        <v>1</v>
      </c>
      <c r="C10" s="137" t="s">
        <v>80</v>
      </c>
      <c r="D10" s="135" t="s">
        <v>9</v>
      </c>
      <c r="E10" s="139" t="s">
        <v>10</v>
      </c>
      <c r="F10" s="141" t="s">
        <v>2</v>
      </c>
      <c r="G10" s="142"/>
      <c r="H10" s="143"/>
      <c r="I10" s="144" t="s">
        <v>3</v>
      </c>
      <c r="J10" s="145"/>
      <c r="K10" s="146"/>
      <c r="L10" s="147" t="s">
        <v>4</v>
      </c>
      <c r="M10" s="148"/>
      <c r="N10" s="149"/>
    </row>
    <row r="11" spans="1:14">
      <c r="A11" s="134"/>
      <c r="B11" s="136"/>
      <c r="C11" s="138"/>
      <c r="D11" s="136"/>
      <c r="E11" s="140"/>
      <c r="F11" s="112" t="s">
        <v>5</v>
      </c>
      <c r="G11" s="67" t="s">
        <v>6</v>
      </c>
      <c r="H11" s="67" t="s">
        <v>7</v>
      </c>
      <c r="I11" s="67" t="s">
        <v>5</v>
      </c>
      <c r="J11" s="67" t="s">
        <v>6</v>
      </c>
      <c r="K11" s="67" t="s">
        <v>7</v>
      </c>
      <c r="L11" s="67" t="s">
        <v>5</v>
      </c>
      <c r="M11" s="67" t="s">
        <v>6</v>
      </c>
      <c r="N11" s="81" t="s">
        <v>7</v>
      </c>
    </row>
    <row r="12" spans="1:14">
      <c r="A12" s="43">
        <v>38930</v>
      </c>
      <c r="B12" s="44" t="s">
        <v>8</v>
      </c>
      <c r="C12" s="44"/>
      <c r="D12" s="44"/>
      <c r="E12" s="44"/>
      <c r="F12" s="113">
        <v>6</v>
      </c>
      <c r="G12" s="114">
        <v>17.38</v>
      </c>
      <c r="H12" s="71">
        <f>F12*G12</f>
        <v>104.28</v>
      </c>
      <c r="I12" s="75"/>
      <c r="J12" s="115"/>
      <c r="K12" s="71">
        <f t="shared" ref="K12:K50" si="1">I12*J12</f>
        <v>0</v>
      </c>
      <c r="L12" s="78">
        <f>F12</f>
        <v>6</v>
      </c>
      <c r="M12" s="116">
        <f>G12</f>
        <v>17.38</v>
      </c>
      <c r="N12" s="82">
        <f>IF(L12="",0,(L12*M12))</f>
        <v>104.28</v>
      </c>
    </row>
    <row r="13" spans="1:14">
      <c r="A13" s="46">
        <v>41870</v>
      </c>
      <c r="B13" s="47" t="s">
        <v>85</v>
      </c>
      <c r="C13" s="47" t="s">
        <v>43</v>
      </c>
      <c r="D13" s="47" t="s">
        <v>51</v>
      </c>
      <c r="E13" s="117" t="s">
        <v>47</v>
      </c>
      <c r="F13" s="68">
        <v>2</v>
      </c>
      <c r="G13" s="118">
        <v>16.5</v>
      </c>
      <c r="H13" s="70">
        <f t="shared" ref="H13:H50" si="2">F13*G13</f>
        <v>33</v>
      </c>
      <c r="I13" s="76"/>
      <c r="J13" s="70">
        <f>IF(I13="",0,M12)</f>
        <v>0</v>
      </c>
      <c r="K13" s="70">
        <f t="shared" si="1"/>
        <v>0</v>
      </c>
      <c r="L13" s="119">
        <f>L12+F13-I13</f>
        <v>8</v>
      </c>
      <c r="M13" s="120">
        <f>IF(A13="",0,IF(AND(F13="",I13&gt;0),M12,(N13/L13)))</f>
        <v>17.16</v>
      </c>
      <c r="N13" s="83">
        <f>IF(A13="",0,IF(AND(F13="",I13&gt;0),(L13*M13),(N12+H13)))</f>
        <v>137.28</v>
      </c>
    </row>
    <row r="14" spans="1:14">
      <c r="A14" s="105">
        <v>41871</v>
      </c>
      <c r="B14" s="100" t="s">
        <v>85</v>
      </c>
      <c r="C14" s="47" t="s">
        <v>42</v>
      </c>
      <c r="D14" s="100" t="s">
        <v>50</v>
      </c>
      <c r="E14" s="117" t="s">
        <v>47</v>
      </c>
      <c r="F14" s="68">
        <v>1</v>
      </c>
      <c r="G14" s="118">
        <v>16.5</v>
      </c>
      <c r="H14" s="70">
        <f t="shared" si="2"/>
        <v>16.5</v>
      </c>
      <c r="I14" s="76"/>
      <c r="J14" s="70">
        <f t="shared" ref="J14:J40" si="3">IF(I14="",0,M13)</f>
        <v>0</v>
      </c>
      <c r="K14" s="70">
        <f t="shared" si="1"/>
        <v>0</v>
      </c>
      <c r="L14" s="119">
        <f>L13+F14-I14</f>
        <v>9</v>
      </c>
      <c r="M14" s="120">
        <f t="shared" ref="M14:M40" si="4">IF(A14="",0,IF(AND(F14="",I14&gt;0),M13,(N14/L14)))</f>
        <v>17.086666666666666</v>
      </c>
      <c r="N14" s="83">
        <f t="shared" ref="N14:N40" si="5">IF(A14="",0,IF(AND(F14="",I14&gt;0),(L14*M14),(N13+H14)))</f>
        <v>153.78</v>
      </c>
    </row>
    <row r="15" spans="1:14">
      <c r="A15" s="105">
        <v>41872</v>
      </c>
      <c r="B15" s="47" t="s">
        <v>85</v>
      </c>
      <c r="C15" s="100" t="s">
        <v>46</v>
      </c>
      <c r="D15" s="47" t="s">
        <v>51</v>
      </c>
      <c r="E15" s="117" t="s">
        <v>47</v>
      </c>
      <c r="F15" s="68">
        <v>1</v>
      </c>
      <c r="G15" s="118">
        <v>17.38</v>
      </c>
      <c r="H15" s="70">
        <f t="shared" si="2"/>
        <v>17.38</v>
      </c>
      <c r="I15" s="76"/>
      <c r="J15" s="70">
        <f t="shared" si="3"/>
        <v>0</v>
      </c>
      <c r="K15" s="70">
        <f t="shared" si="1"/>
        <v>0</v>
      </c>
      <c r="L15" s="119">
        <f t="shared" ref="L15:L50" si="6">L14+F15-I15</f>
        <v>10</v>
      </c>
      <c r="M15" s="120">
        <f t="shared" si="4"/>
        <v>17.116</v>
      </c>
      <c r="N15" s="83">
        <f t="shared" si="5"/>
        <v>171.16</v>
      </c>
    </row>
    <row r="16" spans="1:14">
      <c r="A16" s="46">
        <v>41873</v>
      </c>
      <c r="B16" s="47" t="s">
        <v>86</v>
      </c>
      <c r="C16" s="47">
        <v>222222</v>
      </c>
      <c r="D16" s="47" t="s">
        <v>53</v>
      </c>
      <c r="E16" s="100" t="s">
        <v>75</v>
      </c>
      <c r="F16" s="68"/>
      <c r="G16" s="118"/>
      <c r="H16" s="70">
        <f t="shared" si="2"/>
        <v>0</v>
      </c>
      <c r="I16" s="68">
        <v>1</v>
      </c>
      <c r="J16" s="70">
        <f t="shared" si="3"/>
        <v>17.116</v>
      </c>
      <c r="K16" s="70">
        <f t="shared" si="1"/>
        <v>17.116</v>
      </c>
      <c r="L16" s="119">
        <f t="shared" si="6"/>
        <v>9</v>
      </c>
      <c r="M16" s="120">
        <f t="shared" si="4"/>
        <v>17.116</v>
      </c>
      <c r="N16" s="83">
        <f t="shared" si="5"/>
        <v>154.04399999999998</v>
      </c>
    </row>
    <row r="17" spans="1:14">
      <c r="A17" s="46">
        <v>41874</v>
      </c>
      <c r="B17" s="47" t="s">
        <v>85</v>
      </c>
      <c r="C17" s="47">
        <v>45656</v>
      </c>
      <c r="D17" s="47" t="s">
        <v>53</v>
      </c>
      <c r="E17" s="117" t="s">
        <v>47</v>
      </c>
      <c r="F17" s="68">
        <v>1</v>
      </c>
      <c r="G17" s="118">
        <v>17.5</v>
      </c>
      <c r="H17" s="70">
        <f t="shared" si="2"/>
        <v>17.5</v>
      </c>
      <c r="I17" s="68"/>
      <c r="J17" s="70">
        <f t="shared" si="3"/>
        <v>0</v>
      </c>
      <c r="K17" s="70">
        <f t="shared" si="1"/>
        <v>0</v>
      </c>
      <c r="L17" s="119">
        <f t="shared" si="6"/>
        <v>10</v>
      </c>
      <c r="M17" s="120">
        <f t="shared" si="4"/>
        <v>17.154399999999999</v>
      </c>
      <c r="N17" s="83">
        <f>IF(A17="",0,IF(AND(F17="",I17&gt;0),(L17*M17),(N16+H17)))</f>
        <v>171.54399999999998</v>
      </c>
    </row>
    <row r="18" spans="1:14">
      <c r="A18" s="46">
        <v>41876</v>
      </c>
      <c r="B18" s="47" t="s">
        <v>86</v>
      </c>
      <c r="C18" s="47">
        <v>555555</v>
      </c>
      <c r="D18" s="47" t="s">
        <v>55</v>
      </c>
      <c r="E18" s="100" t="s">
        <v>76</v>
      </c>
      <c r="F18" s="68"/>
      <c r="G18" s="118"/>
      <c r="H18" s="70">
        <f t="shared" si="2"/>
        <v>0</v>
      </c>
      <c r="I18" s="68">
        <v>2</v>
      </c>
      <c r="J18" s="70">
        <f t="shared" si="3"/>
        <v>17.154399999999999</v>
      </c>
      <c r="K18" s="70">
        <f t="shared" si="1"/>
        <v>34.308799999999998</v>
      </c>
      <c r="L18" s="119">
        <f t="shared" si="6"/>
        <v>8</v>
      </c>
      <c r="M18" s="120">
        <f>IF(A18="",0,IF(AND(F18="",I18&gt;0),M17,(N18/L18)))</f>
        <v>17.154399999999999</v>
      </c>
      <c r="N18" s="83">
        <f t="shared" si="5"/>
        <v>137.23519999999999</v>
      </c>
    </row>
    <row r="19" spans="1:14">
      <c r="A19" s="46">
        <v>41877</v>
      </c>
      <c r="B19" s="47" t="s">
        <v>86</v>
      </c>
      <c r="C19" s="47">
        <v>456456</v>
      </c>
      <c r="D19" s="47" t="s">
        <v>56</v>
      </c>
      <c r="E19" s="117" t="s">
        <v>76</v>
      </c>
      <c r="F19" s="68"/>
      <c r="G19" s="118"/>
      <c r="H19" s="70">
        <f t="shared" si="2"/>
        <v>0</v>
      </c>
      <c r="I19" s="68">
        <v>2</v>
      </c>
      <c r="J19" s="70">
        <f t="shared" si="3"/>
        <v>17.154399999999999</v>
      </c>
      <c r="K19" s="70">
        <f t="shared" si="1"/>
        <v>34.308799999999998</v>
      </c>
      <c r="L19" s="119">
        <f t="shared" si="6"/>
        <v>6</v>
      </c>
      <c r="M19" s="120">
        <f t="shared" si="4"/>
        <v>17.154399999999999</v>
      </c>
      <c r="N19" s="83">
        <f t="shared" si="5"/>
        <v>102.9264</v>
      </c>
    </row>
    <row r="20" spans="1:14">
      <c r="A20" s="121">
        <v>41878</v>
      </c>
      <c r="B20" s="47" t="s">
        <v>86</v>
      </c>
      <c r="C20" s="47">
        <v>79789</v>
      </c>
      <c r="D20" s="47" t="s">
        <v>51</v>
      </c>
      <c r="E20" s="117" t="s">
        <v>47</v>
      </c>
      <c r="F20" s="68"/>
      <c r="G20" s="118"/>
      <c r="H20" s="70">
        <f t="shared" si="2"/>
        <v>0</v>
      </c>
      <c r="I20" s="68">
        <v>6</v>
      </c>
      <c r="J20" s="70">
        <f t="shared" si="3"/>
        <v>17.154399999999999</v>
      </c>
      <c r="K20" s="70">
        <f t="shared" si="1"/>
        <v>102.9264</v>
      </c>
      <c r="L20" s="119">
        <f t="shared" si="6"/>
        <v>0</v>
      </c>
      <c r="M20" s="120">
        <f t="shared" si="4"/>
        <v>17.154399999999999</v>
      </c>
      <c r="N20" s="83">
        <f t="shared" si="5"/>
        <v>0</v>
      </c>
    </row>
    <row r="21" spans="1:14">
      <c r="A21" s="46">
        <v>41879</v>
      </c>
      <c r="B21" s="47" t="s">
        <v>85</v>
      </c>
      <c r="C21" s="47">
        <v>565656</v>
      </c>
      <c r="D21" s="47" t="s">
        <v>49</v>
      </c>
      <c r="E21" s="117" t="s">
        <v>76</v>
      </c>
      <c r="F21" s="68">
        <v>2</v>
      </c>
      <c r="G21" s="118">
        <v>17.8</v>
      </c>
      <c r="H21" s="70">
        <f t="shared" si="2"/>
        <v>35.6</v>
      </c>
      <c r="I21" s="68"/>
      <c r="J21" s="70">
        <f t="shared" si="3"/>
        <v>0</v>
      </c>
      <c r="K21" s="70">
        <f t="shared" si="1"/>
        <v>0</v>
      </c>
      <c r="L21" s="119">
        <f t="shared" si="6"/>
        <v>2</v>
      </c>
      <c r="M21" s="120">
        <f t="shared" si="4"/>
        <v>17.8</v>
      </c>
      <c r="N21" s="83">
        <f t="shared" si="5"/>
        <v>35.6</v>
      </c>
    </row>
    <row r="22" spans="1:14">
      <c r="A22" s="155"/>
      <c r="B22" s="156"/>
      <c r="C22" s="156"/>
      <c r="D22" s="156"/>
      <c r="E22" s="156"/>
      <c r="F22" s="157"/>
      <c r="G22" s="158"/>
      <c r="H22" s="70">
        <f t="shared" si="2"/>
        <v>0</v>
      </c>
      <c r="I22" s="68"/>
      <c r="J22" s="70">
        <f t="shared" si="3"/>
        <v>0</v>
      </c>
      <c r="K22" s="70">
        <f t="shared" si="1"/>
        <v>0</v>
      </c>
      <c r="L22" s="119">
        <f t="shared" si="6"/>
        <v>2</v>
      </c>
      <c r="M22" s="120">
        <f t="shared" si="4"/>
        <v>0</v>
      </c>
      <c r="N22" s="83">
        <f t="shared" si="5"/>
        <v>0</v>
      </c>
    </row>
    <row r="23" spans="1:14">
      <c r="A23" s="46"/>
      <c r="B23" s="47"/>
      <c r="C23" s="47"/>
      <c r="D23" s="47"/>
      <c r="E23" s="47"/>
      <c r="F23" s="68"/>
      <c r="G23" s="118"/>
      <c r="H23" s="70">
        <f t="shared" si="2"/>
        <v>0</v>
      </c>
      <c r="I23" s="68"/>
      <c r="J23" s="70">
        <f t="shared" si="3"/>
        <v>0</v>
      </c>
      <c r="K23" s="70">
        <f t="shared" si="1"/>
        <v>0</v>
      </c>
      <c r="L23" s="119">
        <f t="shared" si="6"/>
        <v>2</v>
      </c>
      <c r="M23" s="120">
        <f t="shared" si="4"/>
        <v>0</v>
      </c>
      <c r="N23" s="83">
        <f t="shared" si="5"/>
        <v>0</v>
      </c>
    </row>
    <row r="24" spans="1:14">
      <c r="A24" s="46"/>
      <c r="B24" s="47"/>
      <c r="C24" s="47"/>
      <c r="D24" s="47"/>
      <c r="E24" s="47"/>
      <c r="F24" s="68"/>
      <c r="G24" s="118"/>
      <c r="H24" s="70">
        <f t="shared" si="2"/>
        <v>0</v>
      </c>
      <c r="I24" s="68"/>
      <c r="J24" s="70">
        <f t="shared" si="3"/>
        <v>0</v>
      </c>
      <c r="K24" s="70">
        <f t="shared" si="1"/>
        <v>0</v>
      </c>
      <c r="L24" s="119">
        <f t="shared" si="6"/>
        <v>2</v>
      </c>
      <c r="M24" s="120">
        <f t="shared" si="4"/>
        <v>0</v>
      </c>
      <c r="N24" s="83">
        <f t="shared" si="5"/>
        <v>0</v>
      </c>
    </row>
    <row r="25" spans="1:14">
      <c r="A25" s="46"/>
      <c r="B25" s="47"/>
      <c r="C25" s="47"/>
      <c r="D25" s="47"/>
      <c r="E25" s="47"/>
      <c r="F25" s="68"/>
      <c r="G25" s="118"/>
      <c r="H25" s="70">
        <f t="shared" si="2"/>
        <v>0</v>
      </c>
      <c r="I25" s="68"/>
      <c r="J25" s="70">
        <f t="shared" si="3"/>
        <v>0</v>
      </c>
      <c r="K25" s="70">
        <f t="shared" si="1"/>
        <v>0</v>
      </c>
      <c r="L25" s="119">
        <f t="shared" si="6"/>
        <v>2</v>
      </c>
      <c r="M25" s="120">
        <f t="shared" si="4"/>
        <v>0</v>
      </c>
      <c r="N25" s="83">
        <f t="shared" si="5"/>
        <v>0</v>
      </c>
    </row>
    <row r="26" spans="1:14">
      <c r="A26" s="46"/>
      <c r="B26" s="47"/>
      <c r="C26" s="47"/>
      <c r="D26" s="47"/>
      <c r="E26" s="47"/>
      <c r="F26" s="68"/>
      <c r="G26" s="118"/>
      <c r="H26" s="70">
        <f t="shared" si="2"/>
        <v>0</v>
      </c>
      <c r="I26" s="68"/>
      <c r="J26" s="70">
        <f t="shared" si="3"/>
        <v>0</v>
      </c>
      <c r="K26" s="70">
        <f t="shared" si="1"/>
        <v>0</v>
      </c>
      <c r="L26" s="119">
        <f t="shared" si="6"/>
        <v>2</v>
      </c>
      <c r="M26" s="120">
        <f t="shared" si="4"/>
        <v>0</v>
      </c>
      <c r="N26" s="83">
        <f t="shared" si="5"/>
        <v>0</v>
      </c>
    </row>
    <row r="27" spans="1:14">
      <c r="A27" s="46"/>
      <c r="B27" s="47"/>
      <c r="C27" s="47"/>
      <c r="D27" s="47"/>
      <c r="E27" s="47"/>
      <c r="F27" s="68"/>
      <c r="G27" s="118"/>
      <c r="H27" s="70">
        <f t="shared" si="2"/>
        <v>0</v>
      </c>
      <c r="I27" s="68"/>
      <c r="J27" s="70">
        <f t="shared" si="3"/>
        <v>0</v>
      </c>
      <c r="K27" s="70">
        <f t="shared" si="1"/>
        <v>0</v>
      </c>
      <c r="L27" s="119">
        <f t="shared" si="6"/>
        <v>2</v>
      </c>
      <c r="M27" s="120">
        <f t="shared" si="4"/>
        <v>0</v>
      </c>
      <c r="N27" s="83">
        <f t="shared" si="5"/>
        <v>0</v>
      </c>
    </row>
    <row r="28" spans="1:14">
      <c r="A28" s="46"/>
      <c r="B28" s="47"/>
      <c r="C28" s="47"/>
      <c r="D28" s="47"/>
      <c r="E28" s="47"/>
      <c r="F28" s="68"/>
      <c r="G28" s="118"/>
      <c r="H28" s="70">
        <f t="shared" si="2"/>
        <v>0</v>
      </c>
      <c r="I28" s="68"/>
      <c r="J28" s="70">
        <f t="shared" si="3"/>
        <v>0</v>
      </c>
      <c r="K28" s="70">
        <f t="shared" si="1"/>
        <v>0</v>
      </c>
      <c r="L28" s="119">
        <f t="shared" si="6"/>
        <v>2</v>
      </c>
      <c r="M28" s="120">
        <f t="shared" si="4"/>
        <v>0</v>
      </c>
      <c r="N28" s="83">
        <f t="shared" si="5"/>
        <v>0</v>
      </c>
    </row>
    <row r="29" spans="1:14">
      <c r="A29" s="46"/>
      <c r="B29" s="47"/>
      <c r="C29" s="47"/>
      <c r="D29" s="47"/>
      <c r="E29" s="47"/>
      <c r="F29" s="68"/>
      <c r="G29" s="118"/>
      <c r="H29" s="70">
        <f t="shared" si="2"/>
        <v>0</v>
      </c>
      <c r="I29" s="68"/>
      <c r="J29" s="70">
        <f>IF(I29="",0,M28)</f>
        <v>0</v>
      </c>
      <c r="K29" s="70">
        <f t="shared" si="1"/>
        <v>0</v>
      </c>
      <c r="L29" s="119">
        <f t="shared" si="6"/>
        <v>2</v>
      </c>
      <c r="M29" s="120">
        <f>IF(A29="",0,IF(AND(F29="",I29&gt;0),M28,(N29/L29)))</f>
        <v>0</v>
      </c>
      <c r="N29" s="83">
        <f>IF(A29="",0,IF(AND(F29="",I29&gt;0),(L29*M29),(N28+H29)))</f>
        <v>0</v>
      </c>
    </row>
    <row r="30" spans="1:14">
      <c r="A30" s="46"/>
      <c r="B30" s="47"/>
      <c r="C30" s="47"/>
      <c r="D30" s="47"/>
      <c r="E30" s="47"/>
      <c r="F30" s="68"/>
      <c r="G30" s="118"/>
      <c r="H30" s="70">
        <f t="shared" si="2"/>
        <v>0</v>
      </c>
      <c r="I30" s="68"/>
      <c r="J30" s="70">
        <f t="shared" si="3"/>
        <v>0</v>
      </c>
      <c r="K30" s="70">
        <f t="shared" si="1"/>
        <v>0</v>
      </c>
      <c r="L30" s="119">
        <f t="shared" si="6"/>
        <v>2</v>
      </c>
      <c r="M30" s="120">
        <f t="shared" si="4"/>
        <v>0</v>
      </c>
      <c r="N30" s="83">
        <f t="shared" si="5"/>
        <v>0</v>
      </c>
    </row>
    <row r="31" spans="1:14">
      <c r="A31" s="46"/>
      <c r="B31" s="47"/>
      <c r="C31" s="47"/>
      <c r="D31" s="47"/>
      <c r="E31" s="47"/>
      <c r="F31" s="68"/>
      <c r="G31" s="118"/>
      <c r="H31" s="70">
        <f t="shared" si="2"/>
        <v>0</v>
      </c>
      <c r="I31" s="68"/>
      <c r="J31" s="70">
        <f>IF(I31="",0,M30)</f>
        <v>0</v>
      </c>
      <c r="K31" s="70">
        <f t="shared" si="1"/>
        <v>0</v>
      </c>
      <c r="L31" s="119">
        <f t="shared" si="6"/>
        <v>2</v>
      </c>
      <c r="M31" s="120">
        <f>IF(A31="",0,IF(AND(F31="",I31&gt;0),M30,(N31/L31)))</f>
        <v>0</v>
      </c>
      <c r="N31" s="83">
        <f>IF(A31="",0,IF(AND(F31="",I31&gt;0),(L31*M31),(N30+H31)))</f>
        <v>0</v>
      </c>
    </row>
    <row r="32" spans="1:14">
      <c r="A32" s="46"/>
      <c r="B32" s="47"/>
      <c r="C32" s="47"/>
      <c r="D32" s="47"/>
      <c r="E32" s="47"/>
      <c r="F32" s="68"/>
      <c r="G32" s="118"/>
      <c r="H32" s="70">
        <f t="shared" si="2"/>
        <v>0</v>
      </c>
      <c r="I32" s="68"/>
      <c r="J32" s="70">
        <f t="shared" si="3"/>
        <v>0</v>
      </c>
      <c r="K32" s="70">
        <f t="shared" si="1"/>
        <v>0</v>
      </c>
      <c r="L32" s="119">
        <f t="shared" si="6"/>
        <v>2</v>
      </c>
      <c r="M32" s="120">
        <f t="shared" si="4"/>
        <v>0</v>
      </c>
      <c r="N32" s="83">
        <f t="shared" si="5"/>
        <v>0</v>
      </c>
    </row>
    <row r="33" spans="1:15">
      <c r="A33" s="46"/>
      <c r="B33" s="47"/>
      <c r="C33" s="47"/>
      <c r="D33" s="47"/>
      <c r="E33" s="47"/>
      <c r="F33" s="68"/>
      <c r="G33" s="118"/>
      <c r="H33" s="70">
        <f t="shared" si="2"/>
        <v>0</v>
      </c>
      <c r="I33" s="68"/>
      <c r="J33" s="70">
        <f t="shared" si="3"/>
        <v>0</v>
      </c>
      <c r="K33" s="70">
        <f t="shared" si="1"/>
        <v>0</v>
      </c>
      <c r="L33" s="119">
        <f t="shared" si="6"/>
        <v>2</v>
      </c>
      <c r="M33" s="120">
        <f t="shared" si="4"/>
        <v>0</v>
      </c>
      <c r="N33" s="83">
        <f t="shared" si="5"/>
        <v>0</v>
      </c>
    </row>
    <row r="34" spans="1:15">
      <c r="A34" s="46"/>
      <c r="B34" s="47"/>
      <c r="C34" s="47"/>
      <c r="D34" s="47"/>
      <c r="E34" s="47"/>
      <c r="F34" s="68"/>
      <c r="G34" s="118"/>
      <c r="H34" s="70">
        <f t="shared" si="2"/>
        <v>0</v>
      </c>
      <c r="I34" s="68"/>
      <c r="J34" s="70">
        <f t="shared" si="3"/>
        <v>0</v>
      </c>
      <c r="K34" s="70">
        <f t="shared" si="1"/>
        <v>0</v>
      </c>
      <c r="L34" s="119">
        <f t="shared" si="6"/>
        <v>2</v>
      </c>
      <c r="M34" s="120">
        <f t="shared" si="4"/>
        <v>0</v>
      </c>
      <c r="N34" s="83">
        <f t="shared" si="5"/>
        <v>0</v>
      </c>
    </row>
    <row r="35" spans="1:15">
      <c r="A35" s="46"/>
      <c r="B35" s="47"/>
      <c r="C35" s="47"/>
      <c r="D35" s="47"/>
      <c r="E35" s="47"/>
      <c r="F35" s="68"/>
      <c r="G35" s="118"/>
      <c r="H35" s="70">
        <f t="shared" si="2"/>
        <v>0</v>
      </c>
      <c r="I35" s="68"/>
      <c r="J35" s="70">
        <f t="shared" si="3"/>
        <v>0</v>
      </c>
      <c r="K35" s="70">
        <f t="shared" si="1"/>
        <v>0</v>
      </c>
      <c r="L35" s="119">
        <f t="shared" si="6"/>
        <v>2</v>
      </c>
      <c r="M35" s="120">
        <f t="shared" si="4"/>
        <v>0</v>
      </c>
      <c r="N35" s="83">
        <f t="shared" si="5"/>
        <v>0</v>
      </c>
    </row>
    <row r="36" spans="1:15">
      <c r="A36" s="46"/>
      <c r="B36" s="47"/>
      <c r="C36" s="47"/>
      <c r="D36" s="47"/>
      <c r="E36" s="47"/>
      <c r="F36" s="68"/>
      <c r="G36" s="118"/>
      <c r="H36" s="70">
        <f t="shared" si="2"/>
        <v>0</v>
      </c>
      <c r="I36" s="68"/>
      <c r="J36" s="70">
        <f t="shared" si="3"/>
        <v>0</v>
      </c>
      <c r="K36" s="70">
        <f t="shared" si="1"/>
        <v>0</v>
      </c>
      <c r="L36" s="119">
        <f t="shared" si="6"/>
        <v>2</v>
      </c>
      <c r="M36" s="120">
        <f t="shared" si="4"/>
        <v>0</v>
      </c>
      <c r="N36" s="83">
        <f t="shared" si="5"/>
        <v>0</v>
      </c>
    </row>
    <row r="37" spans="1:15">
      <c r="A37" s="46"/>
      <c r="B37" s="47"/>
      <c r="C37" s="47"/>
      <c r="D37" s="47"/>
      <c r="E37" s="47"/>
      <c r="F37" s="68"/>
      <c r="G37" s="118"/>
      <c r="H37" s="70">
        <f t="shared" si="2"/>
        <v>0</v>
      </c>
      <c r="I37" s="68"/>
      <c r="J37" s="70">
        <f t="shared" si="3"/>
        <v>0</v>
      </c>
      <c r="K37" s="70">
        <f t="shared" si="1"/>
        <v>0</v>
      </c>
      <c r="L37" s="119">
        <f t="shared" si="6"/>
        <v>2</v>
      </c>
      <c r="M37" s="120">
        <f t="shared" si="4"/>
        <v>0</v>
      </c>
      <c r="N37" s="83">
        <f t="shared" si="5"/>
        <v>0</v>
      </c>
    </row>
    <row r="38" spans="1:15">
      <c r="A38" s="46"/>
      <c r="B38" s="47"/>
      <c r="C38" s="47"/>
      <c r="D38" s="47"/>
      <c r="E38" s="47"/>
      <c r="F38" s="68"/>
      <c r="G38" s="118"/>
      <c r="H38" s="70">
        <f t="shared" si="2"/>
        <v>0</v>
      </c>
      <c r="I38" s="68"/>
      <c r="J38" s="70">
        <f t="shared" si="3"/>
        <v>0</v>
      </c>
      <c r="K38" s="70">
        <f t="shared" si="1"/>
        <v>0</v>
      </c>
      <c r="L38" s="119">
        <f t="shared" si="6"/>
        <v>2</v>
      </c>
      <c r="M38" s="120">
        <f t="shared" si="4"/>
        <v>0</v>
      </c>
      <c r="N38" s="83">
        <f t="shared" si="5"/>
        <v>0</v>
      </c>
    </row>
    <row r="39" spans="1:15">
      <c r="A39" s="46"/>
      <c r="B39" s="47"/>
      <c r="C39" s="47"/>
      <c r="D39" s="47"/>
      <c r="E39" s="47"/>
      <c r="F39" s="68"/>
      <c r="G39" s="118"/>
      <c r="H39" s="70">
        <f t="shared" si="2"/>
        <v>0</v>
      </c>
      <c r="I39" s="68"/>
      <c r="J39" s="70">
        <f t="shared" si="3"/>
        <v>0</v>
      </c>
      <c r="K39" s="70">
        <f t="shared" si="1"/>
        <v>0</v>
      </c>
      <c r="L39" s="119">
        <f t="shared" si="6"/>
        <v>2</v>
      </c>
      <c r="M39" s="120">
        <f t="shared" si="4"/>
        <v>0</v>
      </c>
      <c r="N39" s="83">
        <f t="shared" si="5"/>
        <v>0</v>
      </c>
    </row>
    <row r="40" spans="1:15">
      <c r="A40" s="46"/>
      <c r="B40" s="47"/>
      <c r="C40" s="47"/>
      <c r="D40" s="47"/>
      <c r="E40" s="47"/>
      <c r="F40" s="68"/>
      <c r="G40" s="118"/>
      <c r="H40" s="70">
        <f t="shared" si="2"/>
        <v>0</v>
      </c>
      <c r="I40" s="68"/>
      <c r="J40" s="70">
        <f t="shared" si="3"/>
        <v>0</v>
      </c>
      <c r="K40" s="70">
        <f t="shared" si="1"/>
        <v>0</v>
      </c>
      <c r="L40" s="119">
        <f t="shared" si="6"/>
        <v>2</v>
      </c>
      <c r="M40" s="120">
        <f t="shared" si="4"/>
        <v>0</v>
      </c>
      <c r="N40" s="83">
        <f t="shared" si="5"/>
        <v>0</v>
      </c>
    </row>
    <row r="41" spans="1:15">
      <c r="A41" s="46"/>
      <c r="B41" s="47"/>
      <c r="C41" s="47"/>
      <c r="D41" s="47"/>
      <c r="E41" s="47"/>
      <c r="F41" s="68"/>
      <c r="G41" s="118"/>
      <c r="H41" s="70">
        <f t="shared" si="2"/>
        <v>0</v>
      </c>
      <c r="I41" s="68"/>
      <c r="J41" s="70">
        <f>IF(I41="",0,M40)</f>
        <v>0</v>
      </c>
      <c r="K41" s="70">
        <f t="shared" si="1"/>
        <v>0</v>
      </c>
      <c r="L41" s="119">
        <f t="shared" si="6"/>
        <v>2</v>
      </c>
      <c r="M41" s="120">
        <f>IF(A41="",0,IF(AND(F41="",I41&gt;0),M40,(N41/L41)))</f>
        <v>0</v>
      </c>
      <c r="N41" s="83">
        <f>IF(A41="",0,IF(AND(F41="",I41&gt;0),(L41*M41),(N40+H41)))</f>
        <v>0</v>
      </c>
    </row>
    <row r="42" spans="1:15">
      <c r="A42" s="46"/>
      <c r="B42" s="47"/>
      <c r="C42" s="47"/>
      <c r="D42" s="47"/>
      <c r="E42" s="47"/>
      <c r="F42" s="68"/>
      <c r="G42" s="118"/>
      <c r="H42" s="70">
        <f t="shared" si="2"/>
        <v>0</v>
      </c>
      <c r="I42" s="68"/>
      <c r="J42" s="70">
        <f t="shared" ref="J42:J50" si="7">IF(I42="",0,M41)</f>
        <v>0</v>
      </c>
      <c r="K42" s="70">
        <f t="shared" si="1"/>
        <v>0</v>
      </c>
      <c r="L42" s="119">
        <f t="shared" si="6"/>
        <v>2</v>
      </c>
      <c r="M42" s="120">
        <f t="shared" ref="M42:M50" si="8">IF(A42="",0,IF(AND(F42="",I42&gt;0),M41,(N42/L42)))</f>
        <v>0</v>
      </c>
      <c r="N42" s="83">
        <f t="shared" ref="N42:N50" si="9">IF(A42="",0,IF(AND(F42="",I42&gt;0),(L42*M42),(N41+H42)))</f>
        <v>0</v>
      </c>
    </row>
    <row r="43" spans="1:15">
      <c r="A43" s="46"/>
      <c r="B43" s="47"/>
      <c r="C43" s="47"/>
      <c r="D43" s="47"/>
      <c r="E43" s="47"/>
      <c r="F43" s="68"/>
      <c r="G43" s="118"/>
      <c r="H43" s="70">
        <f t="shared" si="2"/>
        <v>0</v>
      </c>
      <c r="I43" s="68"/>
      <c r="J43" s="70">
        <f t="shared" si="7"/>
        <v>0</v>
      </c>
      <c r="K43" s="70">
        <f t="shared" si="1"/>
        <v>0</v>
      </c>
      <c r="L43" s="119">
        <f t="shared" si="6"/>
        <v>2</v>
      </c>
      <c r="M43" s="120">
        <f t="shared" si="8"/>
        <v>0</v>
      </c>
      <c r="N43" s="83">
        <f t="shared" si="9"/>
        <v>0</v>
      </c>
      <c r="O43" s="42"/>
    </row>
    <row r="44" spans="1:15">
      <c r="A44" s="46"/>
      <c r="B44" s="47"/>
      <c r="C44" s="47"/>
      <c r="D44" s="47"/>
      <c r="E44" s="47"/>
      <c r="F44" s="68"/>
      <c r="G44" s="118"/>
      <c r="H44" s="70">
        <f t="shared" si="2"/>
        <v>0</v>
      </c>
      <c r="I44" s="68"/>
      <c r="J44" s="70">
        <f t="shared" si="7"/>
        <v>0</v>
      </c>
      <c r="K44" s="70">
        <f t="shared" si="1"/>
        <v>0</v>
      </c>
      <c r="L44" s="119">
        <f t="shared" si="6"/>
        <v>2</v>
      </c>
      <c r="M44" s="120">
        <f t="shared" si="8"/>
        <v>0</v>
      </c>
      <c r="N44" s="83">
        <f t="shared" si="9"/>
        <v>0</v>
      </c>
    </row>
    <row r="45" spans="1:15">
      <c r="A45" s="46"/>
      <c r="B45" s="47"/>
      <c r="C45" s="47"/>
      <c r="D45" s="47"/>
      <c r="E45" s="47"/>
      <c r="F45" s="68"/>
      <c r="G45" s="118"/>
      <c r="H45" s="70">
        <f t="shared" si="2"/>
        <v>0</v>
      </c>
      <c r="I45" s="68"/>
      <c r="J45" s="70">
        <f t="shared" si="7"/>
        <v>0</v>
      </c>
      <c r="K45" s="70">
        <f t="shared" si="1"/>
        <v>0</v>
      </c>
      <c r="L45" s="119">
        <f t="shared" si="6"/>
        <v>2</v>
      </c>
      <c r="M45" s="120">
        <f t="shared" si="8"/>
        <v>0</v>
      </c>
      <c r="N45" s="83">
        <f t="shared" si="9"/>
        <v>0</v>
      </c>
    </row>
    <row r="46" spans="1:15">
      <c r="A46" s="46"/>
      <c r="B46" s="47"/>
      <c r="C46" s="47"/>
      <c r="D46" s="47"/>
      <c r="E46" s="47"/>
      <c r="F46" s="68"/>
      <c r="G46" s="118"/>
      <c r="H46" s="70">
        <f t="shared" si="2"/>
        <v>0</v>
      </c>
      <c r="I46" s="68"/>
      <c r="J46" s="70">
        <f t="shared" si="7"/>
        <v>0</v>
      </c>
      <c r="K46" s="70">
        <f t="shared" si="1"/>
        <v>0</v>
      </c>
      <c r="L46" s="119">
        <f t="shared" si="6"/>
        <v>2</v>
      </c>
      <c r="M46" s="120">
        <f t="shared" si="8"/>
        <v>0</v>
      </c>
      <c r="N46" s="83">
        <f t="shared" si="9"/>
        <v>0</v>
      </c>
    </row>
    <row r="47" spans="1:15">
      <c r="A47" s="46"/>
      <c r="B47" s="47"/>
      <c r="C47" s="47"/>
      <c r="D47" s="47"/>
      <c r="E47" s="47"/>
      <c r="F47" s="68"/>
      <c r="G47" s="118"/>
      <c r="H47" s="70">
        <f t="shared" si="2"/>
        <v>0</v>
      </c>
      <c r="I47" s="68"/>
      <c r="J47" s="70">
        <f t="shared" si="7"/>
        <v>0</v>
      </c>
      <c r="K47" s="70">
        <f t="shared" si="1"/>
        <v>0</v>
      </c>
      <c r="L47" s="119">
        <f t="shared" si="6"/>
        <v>2</v>
      </c>
      <c r="M47" s="120">
        <f t="shared" si="8"/>
        <v>0</v>
      </c>
      <c r="N47" s="83">
        <f t="shared" si="9"/>
        <v>0</v>
      </c>
    </row>
    <row r="48" spans="1:15">
      <c r="A48" s="46"/>
      <c r="B48" s="47"/>
      <c r="C48" s="47"/>
      <c r="D48" s="47"/>
      <c r="E48" s="47"/>
      <c r="F48" s="68"/>
      <c r="G48" s="118"/>
      <c r="H48" s="70">
        <f t="shared" si="2"/>
        <v>0</v>
      </c>
      <c r="I48" s="68"/>
      <c r="J48" s="70">
        <f t="shared" si="7"/>
        <v>0</v>
      </c>
      <c r="K48" s="70">
        <f t="shared" si="1"/>
        <v>0</v>
      </c>
      <c r="L48" s="119">
        <f t="shared" si="6"/>
        <v>2</v>
      </c>
      <c r="M48" s="120">
        <f t="shared" si="8"/>
        <v>0</v>
      </c>
      <c r="N48" s="83">
        <f t="shared" si="9"/>
        <v>0</v>
      </c>
    </row>
    <row r="49" spans="1:14">
      <c r="A49" s="46"/>
      <c r="B49" s="47"/>
      <c r="C49" s="47"/>
      <c r="D49" s="47"/>
      <c r="E49" s="47"/>
      <c r="F49" s="68"/>
      <c r="G49" s="118"/>
      <c r="H49" s="70">
        <f t="shared" si="2"/>
        <v>0</v>
      </c>
      <c r="I49" s="68"/>
      <c r="J49" s="70">
        <f t="shared" si="7"/>
        <v>0</v>
      </c>
      <c r="K49" s="70">
        <f t="shared" si="1"/>
        <v>0</v>
      </c>
      <c r="L49" s="119">
        <f t="shared" si="6"/>
        <v>2</v>
      </c>
      <c r="M49" s="120">
        <f t="shared" si="8"/>
        <v>0</v>
      </c>
      <c r="N49" s="83">
        <f t="shared" si="9"/>
        <v>0</v>
      </c>
    </row>
    <row r="50" spans="1:14">
      <c r="A50" s="51"/>
      <c r="B50" s="122"/>
      <c r="C50" s="122"/>
      <c r="D50" s="122"/>
      <c r="E50" s="122"/>
      <c r="F50" s="124"/>
      <c r="G50" s="127"/>
      <c r="H50" s="123">
        <f t="shared" si="2"/>
        <v>0</v>
      </c>
      <c r="I50" s="124"/>
      <c r="J50" s="123">
        <f t="shared" si="7"/>
        <v>0</v>
      </c>
      <c r="K50" s="123">
        <f t="shared" si="1"/>
        <v>0</v>
      </c>
      <c r="L50" s="125">
        <f t="shared" si="6"/>
        <v>2</v>
      </c>
      <c r="M50" s="123">
        <f t="shared" si="8"/>
        <v>0</v>
      </c>
      <c r="N50" s="130">
        <f t="shared" si="9"/>
        <v>0</v>
      </c>
    </row>
  </sheetData>
  <mergeCells count="9">
    <mergeCell ref="A1:N2"/>
    <mergeCell ref="A10:A11"/>
    <mergeCell ref="B10:B11"/>
    <mergeCell ref="C10:C11"/>
    <mergeCell ref="D10:D11"/>
    <mergeCell ref="E10:E11"/>
    <mergeCell ref="F10:H10"/>
    <mergeCell ref="I10:K10"/>
    <mergeCell ref="L10:N10"/>
  </mergeCells>
  <phoneticPr fontId="0" type="noConversion"/>
  <dataValidations count="2">
    <dataValidation type="list" allowBlank="1" showInputMessage="1" showErrorMessage="1" sqref="D12:D50">
      <formula1>Liste_services</formula1>
    </dataValidation>
    <dataValidation type="list" allowBlank="1" showInputMessage="1" showErrorMessage="1" sqref="C7:C8 B13:B50">
      <formula1>"Entrée,Sortie"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control shapeId="3088" r:id="rId4" name="cmdMAJ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O50"/>
  <sheetViews>
    <sheetView workbookViewId="0">
      <selection activeCell="B7" sqref="B7:B8"/>
    </sheetView>
  </sheetViews>
  <sheetFormatPr defaultColWidth="11.42578125" defaultRowHeight="15"/>
  <cols>
    <col min="1" max="1" width="11.42578125" style="33" customWidth="1"/>
    <col min="2" max="2" width="13.28515625" style="33" bestFit="1" customWidth="1"/>
    <col min="3" max="3" width="16.85546875" style="33" bestFit="1" customWidth="1"/>
    <col min="4" max="5" width="11.42578125" style="33" bestFit="1" customWidth="1"/>
    <col min="6" max="6" width="12" style="33" bestFit="1" customWidth="1"/>
    <col min="7" max="7" width="9.7109375" style="33" bestFit="1" customWidth="1"/>
    <col min="8" max="8" width="10.42578125" style="33" customWidth="1"/>
    <col min="9" max="9" width="11.42578125" style="33" customWidth="1"/>
    <col min="10" max="10" width="9" style="33" customWidth="1"/>
    <col min="11" max="11" width="6.7109375" style="33" bestFit="1" customWidth="1"/>
    <col min="12" max="12" width="8.5703125" style="33" bestFit="1" customWidth="1"/>
    <col min="13" max="13" width="9.7109375" style="33" bestFit="1" customWidth="1"/>
    <col min="14" max="14" width="8.5703125" style="84" bestFit="1" customWidth="1"/>
  </cols>
  <sheetData>
    <row r="1" spans="1:14">
      <c r="A1" s="132" t="s">
        <v>28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</row>
    <row r="2" spans="1:14" ht="15.75" thickBot="1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</row>
    <row r="3" spans="1:14" ht="15.75" thickBot="1">
      <c r="A3" s="61" t="s">
        <v>11</v>
      </c>
      <c r="B3" s="62" t="s">
        <v>31</v>
      </c>
      <c r="C3" s="65" t="s">
        <v>44</v>
      </c>
      <c r="D3" s="69">
        <f>INDEX(L1:L100,SUMPRODUCT(MAX((L1:L100&gt;0)*(ROW(L1:L100)))))</f>
        <v>4</v>
      </c>
      <c r="E3" s="103"/>
      <c r="F3" s="52"/>
      <c r="G3" s="103"/>
      <c r="H3" s="52"/>
      <c r="I3" s="103"/>
      <c r="J3" s="52"/>
      <c r="K3" s="52"/>
      <c r="L3" s="53" t="s">
        <v>13</v>
      </c>
      <c r="M3" s="53"/>
      <c r="N3" s="80" t="s">
        <v>30</v>
      </c>
    </row>
    <row r="4" spans="1:14" ht="15.75" thickBot="1">
      <c r="A4" s="63" t="s">
        <v>12</v>
      </c>
      <c r="B4" s="64">
        <v>996705</v>
      </c>
      <c r="C4" s="64" t="s">
        <v>45</v>
      </c>
      <c r="D4" s="92">
        <f>INDEX(N1:N100,SUMPRODUCT(MAX((N1:N100&gt;0)*(ROW(N1:N100)))))</f>
        <v>254.2</v>
      </c>
      <c r="E4" s="103"/>
      <c r="F4" s="52"/>
      <c r="G4" s="52"/>
      <c r="H4" s="52"/>
      <c r="I4" s="52"/>
      <c r="J4" s="52"/>
      <c r="K4" s="52"/>
      <c r="L4" s="52"/>
      <c r="M4" s="52"/>
      <c r="N4" s="80"/>
    </row>
    <row r="5" spans="1:14">
      <c r="A5" s="59"/>
      <c r="B5" s="59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80"/>
    </row>
    <row r="6" spans="1:14" ht="15.75" thickBot="1">
      <c r="A6" s="59"/>
      <c r="B6" s="102" t="s">
        <v>77</v>
      </c>
      <c r="C6" s="103" t="s">
        <v>78</v>
      </c>
      <c r="D6" s="103" t="s">
        <v>79</v>
      </c>
      <c r="E6" s="103" t="s">
        <v>81</v>
      </c>
      <c r="F6" s="103" t="s">
        <v>82</v>
      </c>
      <c r="G6" s="103" t="s">
        <v>83</v>
      </c>
      <c r="H6" s="103" t="s">
        <v>89</v>
      </c>
      <c r="I6" s="103" t="s">
        <v>84</v>
      </c>
      <c r="J6" s="52"/>
      <c r="K6" s="52"/>
      <c r="L6" s="52"/>
      <c r="M6" s="52"/>
      <c r="N6" s="80"/>
    </row>
    <row r="7" spans="1:14" ht="15.75" thickBot="1">
      <c r="A7" s="59"/>
      <c r="B7" s="111">
        <f t="array" ref="B7">MAX(IF(($B$12:$B$50=C7)*($A$12:$A$50&lt;&gt;""),$A$12:$A$50))</f>
        <v>41872</v>
      </c>
      <c r="C7" s="60" t="s">
        <v>85</v>
      </c>
      <c r="D7" s="60" t="str">
        <f t="shared" ref="D7:F8" si="0">VLOOKUP($B7,$A$12:$G$41,COLUMN()-1,0)</f>
        <v>CDE 6052</v>
      </c>
      <c r="E7" s="60" t="str">
        <f t="shared" si="0"/>
        <v>ILE DE France</v>
      </c>
      <c r="F7" s="60" t="str">
        <f t="shared" si="0"/>
        <v>MR DUPONT</v>
      </c>
      <c r="G7" s="60">
        <f>VLOOKUP($B7,$A$12:$K$41,COLUMN()-1,0)</f>
        <v>1</v>
      </c>
      <c r="H7" s="104">
        <f>VLOOKUP($B7,$A$12:$K$41,COLUMN()-1,0)</f>
        <v>17.38</v>
      </c>
      <c r="I7" s="104">
        <f>VLOOKUP($B7,$A$12:$K$41,COLUMN()-1,0)</f>
        <v>17.38</v>
      </c>
      <c r="J7" s="103"/>
      <c r="K7" s="52"/>
      <c r="L7" s="52"/>
      <c r="M7" s="52"/>
      <c r="N7" s="80"/>
    </row>
    <row r="8" spans="1:14" ht="15.75" thickBot="1">
      <c r="A8" s="59"/>
      <c r="B8" s="111">
        <f t="array" ref="B8">MAX(IF(($B$12:$B$50=C8)*($A$12:$A$50&lt;&gt;""),$A$12:$A$50))</f>
        <v>41871</v>
      </c>
      <c r="C8" s="101" t="s">
        <v>86</v>
      </c>
      <c r="D8" s="60">
        <f t="shared" si="0"/>
        <v>456456</v>
      </c>
      <c r="E8" s="60" t="str">
        <f t="shared" si="0"/>
        <v>AQUITAINE</v>
      </c>
      <c r="F8" s="60" t="str">
        <f t="shared" si="0"/>
        <v>MR DUPONT</v>
      </c>
      <c r="G8" s="60">
        <f>VLOOKUP($B8,$A$12:$K$41,COLUMN()+2,0)</f>
        <v>1</v>
      </c>
      <c r="H8" s="104">
        <f>VLOOKUP($B8,$A$12:$K$41,COLUMN()+2,0)</f>
        <v>78.94</v>
      </c>
      <c r="I8" s="104">
        <f>VLOOKUP($B8,$A$12:$K$41,COLUMN()+2,0)</f>
        <v>78.94</v>
      </c>
      <c r="J8" s="103"/>
      <c r="K8" s="52"/>
      <c r="L8" s="52"/>
      <c r="M8" s="52"/>
      <c r="N8" s="80"/>
    </row>
    <row r="9" spans="1:14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80"/>
    </row>
    <row r="10" spans="1:14" ht="15.75" thickBot="1">
      <c r="A10" s="133" t="s">
        <v>0</v>
      </c>
      <c r="B10" s="135" t="s">
        <v>1</v>
      </c>
      <c r="C10" s="152" t="s">
        <v>80</v>
      </c>
      <c r="D10" s="135" t="s">
        <v>9</v>
      </c>
      <c r="E10" s="139" t="s">
        <v>10</v>
      </c>
      <c r="F10" s="141" t="s">
        <v>2</v>
      </c>
      <c r="G10" s="142"/>
      <c r="H10" s="143"/>
      <c r="I10" s="144" t="s">
        <v>3</v>
      </c>
      <c r="J10" s="145"/>
      <c r="K10" s="146"/>
      <c r="L10" s="147" t="s">
        <v>4</v>
      </c>
      <c r="M10" s="148"/>
      <c r="N10" s="149"/>
    </row>
    <row r="11" spans="1:14" ht="15.75" thickBot="1">
      <c r="A11" s="150"/>
      <c r="B11" s="151"/>
      <c r="C11" s="153"/>
      <c r="D11" s="151"/>
      <c r="E11" s="154"/>
      <c r="F11" s="66" t="s">
        <v>5</v>
      </c>
      <c r="G11" s="67" t="s">
        <v>6</v>
      </c>
      <c r="H11" s="67" t="s">
        <v>7</v>
      </c>
      <c r="I11" s="67" t="s">
        <v>5</v>
      </c>
      <c r="J11" s="67" t="s">
        <v>6</v>
      </c>
      <c r="K11" s="67" t="s">
        <v>7</v>
      </c>
      <c r="L11" s="67" t="s">
        <v>5</v>
      </c>
      <c r="M11" s="67" t="s">
        <v>6</v>
      </c>
      <c r="N11" s="81" t="s">
        <v>7</v>
      </c>
    </row>
    <row r="12" spans="1:14">
      <c r="A12" s="43">
        <v>38930</v>
      </c>
      <c r="B12" s="44" t="s">
        <v>8</v>
      </c>
      <c r="C12" s="44"/>
      <c r="D12" s="44"/>
      <c r="E12" s="44"/>
      <c r="F12" s="68">
        <v>2</v>
      </c>
      <c r="G12" s="45">
        <v>78.94</v>
      </c>
      <c r="H12" s="72">
        <f>F12*G12</f>
        <v>157.88</v>
      </c>
      <c r="I12" s="75"/>
      <c r="J12" s="74"/>
      <c r="K12" s="71">
        <f t="shared" ref="K12:K50" si="1">I12*J12</f>
        <v>0</v>
      </c>
      <c r="L12" s="78">
        <f>F12</f>
        <v>2</v>
      </c>
      <c r="M12" s="71">
        <f>G12</f>
        <v>78.94</v>
      </c>
      <c r="N12" s="82">
        <f>IF(L12="",0,(L12*M12))</f>
        <v>157.88</v>
      </c>
    </row>
    <row r="13" spans="1:14">
      <c r="A13" s="46">
        <v>41870</v>
      </c>
      <c r="B13" s="47" t="s">
        <v>85</v>
      </c>
      <c r="C13" s="100" t="s">
        <v>94</v>
      </c>
      <c r="D13" s="47" t="s">
        <v>51</v>
      </c>
      <c r="E13" s="100" t="s">
        <v>47</v>
      </c>
      <c r="F13" s="68">
        <v>2</v>
      </c>
      <c r="G13" s="48">
        <v>78.94</v>
      </c>
      <c r="H13" s="73">
        <f t="shared" ref="H13:H50" si="2">F13*G13</f>
        <v>157.88</v>
      </c>
      <c r="I13" s="76"/>
      <c r="J13" s="77">
        <f>IF(I13="",0,M12)</f>
        <v>0</v>
      </c>
      <c r="K13" s="70">
        <f t="shared" si="1"/>
        <v>0</v>
      </c>
      <c r="L13" s="79">
        <f>L12+F13-I13</f>
        <v>4</v>
      </c>
      <c r="M13" s="70">
        <f>IF(A13="",0,IF(AND(F13="",I13&gt;0),M12,(N13/L13)))</f>
        <v>78.94</v>
      </c>
      <c r="N13" s="83">
        <f>IF(A13="",0,IF(AND(F13="",I13&gt;0),(L13*M13),(N12+H13)))</f>
        <v>315.76</v>
      </c>
    </row>
    <row r="14" spans="1:14">
      <c r="A14" s="49">
        <v>41871</v>
      </c>
      <c r="B14" s="50" t="s">
        <v>86</v>
      </c>
      <c r="C14" s="47">
        <v>456456</v>
      </c>
      <c r="D14" s="50" t="s">
        <v>50</v>
      </c>
      <c r="E14" s="100" t="s">
        <v>47</v>
      </c>
      <c r="F14" s="68"/>
      <c r="G14" s="48"/>
      <c r="H14" s="73"/>
      <c r="I14" s="76">
        <v>1</v>
      </c>
      <c r="J14" s="77">
        <f t="shared" ref="J14:J50" si="3">IF(I14="",0,M13)</f>
        <v>78.94</v>
      </c>
      <c r="K14" s="70">
        <f t="shared" si="1"/>
        <v>78.94</v>
      </c>
      <c r="L14" s="79">
        <f t="shared" ref="L14:L50" si="4">L13+F14-I14</f>
        <v>3</v>
      </c>
      <c r="M14" s="70">
        <f t="shared" ref="M14:M50" si="5">IF(A14="",0,IF(AND(F14="",I14&gt;0),M13,(N14/L14)))</f>
        <v>78.94</v>
      </c>
      <c r="N14" s="83">
        <f t="shared" ref="N14:N50" si="6">IF(A14="",0,IF(AND(F14="",I14&gt;0),(L14*M14),(N13+H14)))</f>
        <v>236.82</v>
      </c>
    </row>
    <row r="15" spans="1:14">
      <c r="A15" s="49">
        <v>41872</v>
      </c>
      <c r="B15" s="47" t="s">
        <v>85</v>
      </c>
      <c r="C15" s="50" t="s">
        <v>95</v>
      </c>
      <c r="D15" s="47" t="s">
        <v>51</v>
      </c>
      <c r="E15" s="100" t="s">
        <v>47</v>
      </c>
      <c r="F15" s="68">
        <v>1</v>
      </c>
      <c r="G15" s="48">
        <v>17.38</v>
      </c>
      <c r="H15" s="73">
        <f t="shared" si="2"/>
        <v>17.38</v>
      </c>
      <c r="I15" s="76"/>
      <c r="J15" s="77">
        <f t="shared" si="3"/>
        <v>0</v>
      </c>
      <c r="K15" s="70">
        <f t="shared" si="1"/>
        <v>0</v>
      </c>
      <c r="L15" s="79">
        <f t="shared" si="4"/>
        <v>4</v>
      </c>
      <c r="M15" s="70">
        <f t="shared" si="5"/>
        <v>63.55</v>
      </c>
      <c r="N15" s="83">
        <f t="shared" si="6"/>
        <v>254.2</v>
      </c>
    </row>
    <row r="16" spans="1:14">
      <c r="A16" s="46"/>
      <c r="B16" s="47"/>
      <c r="C16" s="47"/>
      <c r="D16" s="47"/>
      <c r="E16" s="50"/>
      <c r="F16" s="68"/>
      <c r="G16" s="48"/>
      <c r="H16" s="73">
        <f t="shared" si="2"/>
        <v>0</v>
      </c>
      <c r="I16" s="76"/>
      <c r="J16" s="77">
        <f t="shared" si="3"/>
        <v>0</v>
      </c>
      <c r="K16" s="70">
        <f t="shared" si="1"/>
        <v>0</v>
      </c>
      <c r="L16" s="79">
        <f t="shared" si="4"/>
        <v>4</v>
      </c>
      <c r="M16" s="70">
        <f t="shared" si="5"/>
        <v>0</v>
      </c>
      <c r="N16" s="83">
        <f t="shared" si="6"/>
        <v>0</v>
      </c>
    </row>
    <row r="17" spans="1:14">
      <c r="A17" s="46"/>
      <c r="B17" s="47"/>
      <c r="C17" s="47"/>
      <c r="D17" s="47"/>
      <c r="E17" s="100"/>
      <c r="F17" s="68"/>
      <c r="G17" s="48"/>
      <c r="H17" s="73">
        <f t="shared" si="2"/>
        <v>0</v>
      </c>
      <c r="I17" s="76"/>
      <c r="J17" s="77">
        <f t="shared" si="3"/>
        <v>0</v>
      </c>
      <c r="K17" s="70">
        <f t="shared" si="1"/>
        <v>0</v>
      </c>
      <c r="L17" s="79">
        <f t="shared" si="4"/>
        <v>4</v>
      </c>
      <c r="M17" s="70">
        <f t="shared" si="5"/>
        <v>0</v>
      </c>
      <c r="N17" s="83">
        <f t="shared" si="6"/>
        <v>0</v>
      </c>
    </row>
    <row r="18" spans="1:14">
      <c r="A18" s="46"/>
      <c r="B18" s="47"/>
      <c r="C18" s="47"/>
      <c r="D18" s="47"/>
      <c r="E18" s="50"/>
      <c r="F18" s="68"/>
      <c r="G18" s="48"/>
      <c r="H18" s="73">
        <f t="shared" si="2"/>
        <v>0</v>
      </c>
      <c r="I18" s="76"/>
      <c r="J18" s="77">
        <f t="shared" si="3"/>
        <v>0</v>
      </c>
      <c r="K18" s="70">
        <f t="shared" si="1"/>
        <v>0</v>
      </c>
      <c r="L18" s="79">
        <f t="shared" si="4"/>
        <v>4</v>
      </c>
      <c r="M18" s="70">
        <f t="shared" si="5"/>
        <v>0</v>
      </c>
      <c r="N18" s="83">
        <f t="shared" si="6"/>
        <v>0</v>
      </c>
    </row>
    <row r="19" spans="1:14">
      <c r="A19" s="46"/>
      <c r="B19" s="47"/>
      <c r="C19" s="47"/>
      <c r="D19" s="47"/>
      <c r="E19" s="50"/>
      <c r="F19" s="68"/>
      <c r="G19" s="48"/>
      <c r="H19" s="73">
        <f t="shared" si="2"/>
        <v>0</v>
      </c>
      <c r="I19" s="76"/>
      <c r="J19" s="77">
        <f t="shared" si="3"/>
        <v>0</v>
      </c>
      <c r="K19" s="70">
        <f t="shared" si="1"/>
        <v>0</v>
      </c>
      <c r="L19" s="79">
        <f t="shared" si="4"/>
        <v>4</v>
      </c>
      <c r="M19" s="70">
        <f t="shared" si="5"/>
        <v>0</v>
      </c>
      <c r="N19" s="83">
        <f t="shared" si="6"/>
        <v>0</v>
      </c>
    </row>
    <row r="20" spans="1:14">
      <c r="A20" s="105"/>
      <c r="B20" s="47"/>
      <c r="C20" s="47"/>
      <c r="D20" s="47"/>
      <c r="E20" s="50"/>
      <c r="F20" s="68"/>
      <c r="G20" s="48"/>
      <c r="H20" s="73">
        <f t="shared" si="2"/>
        <v>0</v>
      </c>
      <c r="I20" s="76"/>
      <c r="J20" s="77">
        <f t="shared" si="3"/>
        <v>0</v>
      </c>
      <c r="K20" s="70">
        <f t="shared" si="1"/>
        <v>0</v>
      </c>
      <c r="L20" s="79">
        <f t="shared" si="4"/>
        <v>4</v>
      </c>
      <c r="M20" s="70">
        <f t="shared" si="5"/>
        <v>0</v>
      </c>
      <c r="N20" s="83">
        <f t="shared" si="6"/>
        <v>0</v>
      </c>
    </row>
    <row r="21" spans="1:14">
      <c r="A21" s="46"/>
      <c r="B21" s="47"/>
      <c r="C21" s="47"/>
      <c r="D21" s="47"/>
      <c r="E21" s="50"/>
      <c r="F21" s="68"/>
      <c r="G21" s="48"/>
      <c r="H21" s="73">
        <f t="shared" si="2"/>
        <v>0</v>
      </c>
      <c r="I21" s="76"/>
      <c r="J21" s="77">
        <f t="shared" si="3"/>
        <v>0</v>
      </c>
      <c r="K21" s="70">
        <f t="shared" si="1"/>
        <v>0</v>
      </c>
      <c r="L21" s="79">
        <f t="shared" si="4"/>
        <v>4</v>
      </c>
      <c r="M21" s="70">
        <f t="shared" si="5"/>
        <v>0</v>
      </c>
      <c r="N21" s="83">
        <f t="shared" si="6"/>
        <v>0</v>
      </c>
    </row>
    <row r="22" spans="1:14">
      <c r="A22" s="46"/>
      <c r="B22" s="47"/>
      <c r="C22" s="47"/>
      <c r="D22" s="47"/>
      <c r="E22" s="50"/>
      <c r="F22" s="68"/>
      <c r="G22" s="48"/>
      <c r="H22" s="73">
        <f t="shared" si="2"/>
        <v>0</v>
      </c>
      <c r="I22" s="76"/>
      <c r="J22" s="77">
        <f t="shared" si="3"/>
        <v>0</v>
      </c>
      <c r="K22" s="70">
        <f t="shared" si="1"/>
        <v>0</v>
      </c>
      <c r="L22" s="79">
        <f t="shared" si="4"/>
        <v>4</v>
      </c>
      <c r="M22" s="70">
        <f t="shared" si="5"/>
        <v>0</v>
      </c>
      <c r="N22" s="83">
        <f t="shared" si="6"/>
        <v>0</v>
      </c>
    </row>
    <row r="23" spans="1:14">
      <c r="A23" s="46"/>
      <c r="B23" s="47"/>
      <c r="C23" s="47"/>
      <c r="D23" s="47"/>
      <c r="E23" s="50"/>
      <c r="F23" s="68"/>
      <c r="G23" s="48"/>
      <c r="H23" s="73">
        <f t="shared" si="2"/>
        <v>0</v>
      </c>
      <c r="I23" s="76"/>
      <c r="J23" s="77">
        <f t="shared" si="3"/>
        <v>0</v>
      </c>
      <c r="K23" s="70">
        <f t="shared" si="1"/>
        <v>0</v>
      </c>
      <c r="L23" s="79">
        <f t="shared" si="4"/>
        <v>4</v>
      </c>
      <c r="M23" s="70">
        <f t="shared" si="5"/>
        <v>0</v>
      </c>
      <c r="N23" s="83">
        <f t="shared" si="6"/>
        <v>0</v>
      </c>
    </row>
    <row r="24" spans="1:14">
      <c r="A24" s="46"/>
      <c r="B24" s="47"/>
      <c r="C24" s="47"/>
      <c r="D24" s="47"/>
      <c r="E24" s="50"/>
      <c r="F24" s="68"/>
      <c r="G24" s="48"/>
      <c r="H24" s="73">
        <f t="shared" si="2"/>
        <v>0</v>
      </c>
      <c r="I24" s="76"/>
      <c r="J24" s="77">
        <f t="shared" si="3"/>
        <v>0</v>
      </c>
      <c r="K24" s="70">
        <f t="shared" si="1"/>
        <v>0</v>
      </c>
      <c r="L24" s="79">
        <f t="shared" si="4"/>
        <v>4</v>
      </c>
      <c r="M24" s="70">
        <f t="shared" si="5"/>
        <v>0</v>
      </c>
      <c r="N24" s="83">
        <f t="shared" si="6"/>
        <v>0</v>
      </c>
    </row>
    <row r="25" spans="1:14">
      <c r="A25" s="46"/>
      <c r="B25" s="47"/>
      <c r="C25" s="47"/>
      <c r="D25" s="47"/>
      <c r="E25" s="50"/>
      <c r="F25" s="68"/>
      <c r="G25" s="48"/>
      <c r="H25" s="73">
        <f t="shared" si="2"/>
        <v>0</v>
      </c>
      <c r="I25" s="76"/>
      <c r="J25" s="77">
        <f t="shared" si="3"/>
        <v>0</v>
      </c>
      <c r="K25" s="70">
        <f t="shared" si="1"/>
        <v>0</v>
      </c>
      <c r="L25" s="79">
        <f t="shared" si="4"/>
        <v>4</v>
      </c>
      <c r="M25" s="70">
        <f t="shared" si="5"/>
        <v>0</v>
      </c>
      <c r="N25" s="83">
        <f t="shared" si="6"/>
        <v>0</v>
      </c>
    </row>
    <row r="26" spans="1:14">
      <c r="A26" s="46"/>
      <c r="B26" s="47"/>
      <c r="C26" s="47"/>
      <c r="D26" s="47"/>
      <c r="E26" s="50"/>
      <c r="F26" s="68"/>
      <c r="G26" s="48"/>
      <c r="H26" s="73">
        <f t="shared" si="2"/>
        <v>0</v>
      </c>
      <c r="I26" s="76"/>
      <c r="J26" s="77">
        <f t="shared" si="3"/>
        <v>0</v>
      </c>
      <c r="K26" s="70">
        <f t="shared" si="1"/>
        <v>0</v>
      </c>
      <c r="L26" s="79">
        <f t="shared" si="4"/>
        <v>4</v>
      </c>
      <c r="M26" s="70">
        <f t="shared" si="5"/>
        <v>0</v>
      </c>
      <c r="N26" s="83">
        <f t="shared" si="6"/>
        <v>0</v>
      </c>
    </row>
    <row r="27" spans="1:14">
      <c r="A27" s="46"/>
      <c r="B27" s="47"/>
      <c r="C27" s="47"/>
      <c r="D27" s="47"/>
      <c r="E27" s="50"/>
      <c r="F27" s="68"/>
      <c r="G27" s="48"/>
      <c r="H27" s="73">
        <f t="shared" si="2"/>
        <v>0</v>
      </c>
      <c r="I27" s="76"/>
      <c r="J27" s="77">
        <f t="shared" si="3"/>
        <v>0</v>
      </c>
      <c r="K27" s="70">
        <f t="shared" si="1"/>
        <v>0</v>
      </c>
      <c r="L27" s="79">
        <f t="shared" si="4"/>
        <v>4</v>
      </c>
      <c r="M27" s="70">
        <f t="shared" si="5"/>
        <v>0</v>
      </c>
      <c r="N27" s="83">
        <f t="shared" si="6"/>
        <v>0</v>
      </c>
    </row>
    <row r="28" spans="1:14">
      <c r="A28" s="46"/>
      <c r="B28" s="47"/>
      <c r="C28" s="47"/>
      <c r="D28" s="47"/>
      <c r="E28" s="50"/>
      <c r="F28" s="68"/>
      <c r="G28" s="48"/>
      <c r="H28" s="73">
        <f t="shared" si="2"/>
        <v>0</v>
      </c>
      <c r="I28" s="76"/>
      <c r="J28" s="77">
        <f t="shared" si="3"/>
        <v>0</v>
      </c>
      <c r="K28" s="70">
        <f t="shared" si="1"/>
        <v>0</v>
      </c>
      <c r="L28" s="79">
        <f t="shared" si="4"/>
        <v>4</v>
      </c>
      <c r="M28" s="70">
        <f t="shared" si="5"/>
        <v>0</v>
      </c>
      <c r="N28" s="83">
        <f t="shared" si="6"/>
        <v>0</v>
      </c>
    </row>
    <row r="29" spans="1:14">
      <c r="A29" s="46"/>
      <c r="B29" s="47"/>
      <c r="C29" s="47"/>
      <c r="D29" s="47"/>
      <c r="E29" s="50"/>
      <c r="F29" s="68"/>
      <c r="G29" s="48"/>
      <c r="H29" s="73">
        <f t="shared" si="2"/>
        <v>0</v>
      </c>
      <c r="I29" s="76"/>
      <c r="J29" s="77">
        <f t="shared" si="3"/>
        <v>0</v>
      </c>
      <c r="K29" s="70">
        <f t="shared" si="1"/>
        <v>0</v>
      </c>
      <c r="L29" s="79">
        <f t="shared" si="4"/>
        <v>4</v>
      </c>
      <c r="M29" s="70">
        <f t="shared" si="5"/>
        <v>0</v>
      </c>
      <c r="N29" s="83">
        <f t="shared" si="6"/>
        <v>0</v>
      </c>
    </row>
    <row r="30" spans="1:14">
      <c r="A30" s="46"/>
      <c r="B30" s="47"/>
      <c r="C30" s="47"/>
      <c r="D30" s="47"/>
      <c r="E30" s="50"/>
      <c r="F30" s="68"/>
      <c r="G30" s="48"/>
      <c r="H30" s="73">
        <f t="shared" si="2"/>
        <v>0</v>
      </c>
      <c r="I30" s="76"/>
      <c r="J30" s="77">
        <f t="shared" si="3"/>
        <v>0</v>
      </c>
      <c r="K30" s="70">
        <f t="shared" si="1"/>
        <v>0</v>
      </c>
      <c r="L30" s="79">
        <f t="shared" si="4"/>
        <v>4</v>
      </c>
      <c r="M30" s="70">
        <f t="shared" si="5"/>
        <v>0</v>
      </c>
      <c r="N30" s="83">
        <f t="shared" si="6"/>
        <v>0</v>
      </c>
    </row>
    <row r="31" spans="1:14">
      <c r="A31" s="46"/>
      <c r="B31" s="47"/>
      <c r="C31" s="47"/>
      <c r="D31" s="47"/>
      <c r="E31" s="50"/>
      <c r="F31" s="68"/>
      <c r="G31" s="48"/>
      <c r="H31" s="73">
        <f t="shared" si="2"/>
        <v>0</v>
      </c>
      <c r="I31" s="76"/>
      <c r="J31" s="77">
        <f t="shared" si="3"/>
        <v>0</v>
      </c>
      <c r="K31" s="70">
        <f t="shared" si="1"/>
        <v>0</v>
      </c>
      <c r="L31" s="79">
        <f t="shared" si="4"/>
        <v>4</v>
      </c>
      <c r="M31" s="70">
        <f t="shared" si="5"/>
        <v>0</v>
      </c>
      <c r="N31" s="83">
        <f t="shared" si="6"/>
        <v>0</v>
      </c>
    </row>
    <row r="32" spans="1:14">
      <c r="A32" s="46"/>
      <c r="B32" s="47"/>
      <c r="C32" s="47"/>
      <c r="D32" s="47"/>
      <c r="E32" s="50"/>
      <c r="F32" s="68"/>
      <c r="G32" s="48"/>
      <c r="H32" s="73">
        <f t="shared" si="2"/>
        <v>0</v>
      </c>
      <c r="I32" s="76"/>
      <c r="J32" s="77">
        <f t="shared" si="3"/>
        <v>0</v>
      </c>
      <c r="K32" s="70">
        <f t="shared" si="1"/>
        <v>0</v>
      </c>
      <c r="L32" s="79">
        <f t="shared" si="4"/>
        <v>4</v>
      </c>
      <c r="M32" s="70">
        <f t="shared" si="5"/>
        <v>0</v>
      </c>
      <c r="N32" s="83">
        <f t="shared" si="6"/>
        <v>0</v>
      </c>
    </row>
    <row r="33" spans="1:15">
      <c r="A33" s="46"/>
      <c r="B33" s="47"/>
      <c r="C33" s="47"/>
      <c r="D33" s="47"/>
      <c r="E33" s="50"/>
      <c r="F33" s="68"/>
      <c r="G33" s="48"/>
      <c r="H33" s="73">
        <f t="shared" si="2"/>
        <v>0</v>
      </c>
      <c r="I33" s="76"/>
      <c r="J33" s="77">
        <f t="shared" si="3"/>
        <v>0</v>
      </c>
      <c r="K33" s="70">
        <f t="shared" si="1"/>
        <v>0</v>
      </c>
      <c r="L33" s="79">
        <f t="shared" si="4"/>
        <v>4</v>
      </c>
      <c r="M33" s="70">
        <f t="shared" si="5"/>
        <v>0</v>
      </c>
      <c r="N33" s="83">
        <f t="shared" si="6"/>
        <v>0</v>
      </c>
    </row>
    <row r="34" spans="1:15">
      <c r="A34" s="46"/>
      <c r="B34" s="47"/>
      <c r="C34" s="47"/>
      <c r="D34" s="47"/>
      <c r="E34" s="50"/>
      <c r="F34" s="68"/>
      <c r="G34" s="48"/>
      <c r="H34" s="73">
        <f t="shared" si="2"/>
        <v>0</v>
      </c>
      <c r="I34" s="76"/>
      <c r="J34" s="77">
        <f t="shared" si="3"/>
        <v>0</v>
      </c>
      <c r="K34" s="70">
        <f t="shared" si="1"/>
        <v>0</v>
      </c>
      <c r="L34" s="79">
        <f t="shared" si="4"/>
        <v>4</v>
      </c>
      <c r="M34" s="70">
        <f t="shared" si="5"/>
        <v>0</v>
      </c>
      <c r="N34" s="83">
        <f t="shared" si="6"/>
        <v>0</v>
      </c>
    </row>
    <row r="35" spans="1:15">
      <c r="A35" s="46"/>
      <c r="B35" s="47"/>
      <c r="C35" s="47"/>
      <c r="D35" s="47"/>
      <c r="E35" s="50"/>
      <c r="F35" s="68"/>
      <c r="G35" s="48"/>
      <c r="H35" s="73">
        <f t="shared" si="2"/>
        <v>0</v>
      </c>
      <c r="I35" s="76"/>
      <c r="J35" s="77">
        <f t="shared" si="3"/>
        <v>0</v>
      </c>
      <c r="K35" s="70">
        <f t="shared" si="1"/>
        <v>0</v>
      </c>
      <c r="L35" s="79">
        <f t="shared" si="4"/>
        <v>4</v>
      </c>
      <c r="M35" s="70">
        <f t="shared" si="5"/>
        <v>0</v>
      </c>
      <c r="N35" s="83">
        <f t="shared" si="6"/>
        <v>0</v>
      </c>
    </row>
    <row r="36" spans="1:15">
      <c r="A36" s="46"/>
      <c r="B36" s="47"/>
      <c r="C36" s="47"/>
      <c r="D36" s="47"/>
      <c r="E36" s="50"/>
      <c r="F36" s="68"/>
      <c r="G36" s="48"/>
      <c r="H36" s="73">
        <f t="shared" si="2"/>
        <v>0</v>
      </c>
      <c r="I36" s="76"/>
      <c r="J36" s="77">
        <f t="shared" si="3"/>
        <v>0</v>
      </c>
      <c r="K36" s="70">
        <f t="shared" si="1"/>
        <v>0</v>
      </c>
      <c r="L36" s="79">
        <f t="shared" si="4"/>
        <v>4</v>
      </c>
      <c r="M36" s="70">
        <f t="shared" si="5"/>
        <v>0</v>
      </c>
      <c r="N36" s="83">
        <f t="shared" si="6"/>
        <v>0</v>
      </c>
    </row>
    <row r="37" spans="1:15">
      <c r="A37" s="46"/>
      <c r="B37" s="47"/>
      <c r="C37" s="47"/>
      <c r="D37" s="47"/>
      <c r="E37" s="50"/>
      <c r="F37" s="68"/>
      <c r="G37" s="48"/>
      <c r="H37" s="73">
        <f t="shared" si="2"/>
        <v>0</v>
      </c>
      <c r="I37" s="76"/>
      <c r="J37" s="77">
        <f t="shared" si="3"/>
        <v>0</v>
      </c>
      <c r="K37" s="70">
        <f t="shared" si="1"/>
        <v>0</v>
      </c>
      <c r="L37" s="79">
        <f t="shared" si="4"/>
        <v>4</v>
      </c>
      <c r="M37" s="70">
        <f t="shared" si="5"/>
        <v>0</v>
      </c>
      <c r="N37" s="83">
        <f t="shared" si="6"/>
        <v>0</v>
      </c>
    </row>
    <row r="38" spans="1:15">
      <c r="A38" s="46"/>
      <c r="B38" s="47"/>
      <c r="C38" s="47"/>
      <c r="D38" s="47"/>
      <c r="E38" s="50"/>
      <c r="F38" s="68"/>
      <c r="G38" s="48"/>
      <c r="H38" s="73">
        <f t="shared" si="2"/>
        <v>0</v>
      </c>
      <c r="I38" s="76"/>
      <c r="J38" s="77">
        <f t="shared" si="3"/>
        <v>0</v>
      </c>
      <c r="K38" s="70">
        <f t="shared" si="1"/>
        <v>0</v>
      </c>
      <c r="L38" s="79">
        <f t="shared" si="4"/>
        <v>4</v>
      </c>
      <c r="M38" s="70">
        <f t="shared" si="5"/>
        <v>0</v>
      </c>
      <c r="N38" s="83">
        <f t="shared" si="6"/>
        <v>0</v>
      </c>
    </row>
    <row r="39" spans="1:15">
      <c r="A39" s="46"/>
      <c r="B39" s="47"/>
      <c r="C39" s="47"/>
      <c r="D39" s="47"/>
      <c r="E39" s="50"/>
      <c r="F39" s="68"/>
      <c r="G39" s="48"/>
      <c r="H39" s="73">
        <f t="shared" si="2"/>
        <v>0</v>
      </c>
      <c r="I39" s="76"/>
      <c r="J39" s="77">
        <f t="shared" si="3"/>
        <v>0</v>
      </c>
      <c r="K39" s="70">
        <f t="shared" si="1"/>
        <v>0</v>
      </c>
      <c r="L39" s="79">
        <f t="shared" si="4"/>
        <v>4</v>
      </c>
      <c r="M39" s="70">
        <f t="shared" si="5"/>
        <v>0</v>
      </c>
      <c r="N39" s="83">
        <f t="shared" si="6"/>
        <v>0</v>
      </c>
    </row>
    <row r="40" spans="1:15">
      <c r="A40" s="46"/>
      <c r="B40" s="47"/>
      <c r="C40" s="47"/>
      <c r="D40" s="47"/>
      <c r="E40" s="50"/>
      <c r="F40" s="68"/>
      <c r="G40" s="48"/>
      <c r="H40" s="73">
        <f t="shared" si="2"/>
        <v>0</v>
      </c>
      <c r="I40" s="76"/>
      <c r="J40" s="77">
        <f t="shared" si="3"/>
        <v>0</v>
      </c>
      <c r="K40" s="70">
        <f t="shared" si="1"/>
        <v>0</v>
      </c>
      <c r="L40" s="79">
        <f t="shared" si="4"/>
        <v>4</v>
      </c>
      <c r="M40" s="70">
        <f t="shared" si="5"/>
        <v>0</v>
      </c>
      <c r="N40" s="83">
        <f t="shared" si="6"/>
        <v>0</v>
      </c>
    </row>
    <row r="41" spans="1:15">
      <c r="A41" s="46"/>
      <c r="B41" s="47"/>
      <c r="C41" s="47"/>
      <c r="D41" s="47"/>
      <c r="E41" s="50"/>
      <c r="F41" s="68"/>
      <c r="G41" s="48"/>
      <c r="H41" s="73">
        <f t="shared" si="2"/>
        <v>0</v>
      </c>
      <c r="I41" s="76"/>
      <c r="J41" s="77">
        <f t="shared" si="3"/>
        <v>0</v>
      </c>
      <c r="K41" s="70">
        <f t="shared" si="1"/>
        <v>0</v>
      </c>
      <c r="L41" s="79">
        <f t="shared" si="4"/>
        <v>4</v>
      </c>
      <c r="M41" s="70">
        <f t="shared" si="5"/>
        <v>0</v>
      </c>
      <c r="N41" s="83">
        <f t="shared" si="6"/>
        <v>0</v>
      </c>
    </row>
    <row r="42" spans="1:15">
      <c r="A42" s="46"/>
      <c r="B42" s="47"/>
      <c r="C42" s="47"/>
      <c r="D42" s="47"/>
      <c r="E42" s="50"/>
      <c r="F42" s="68"/>
      <c r="G42" s="48"/>
      <c r="H42" s="73">
        <f t="shared" si="2"/>
        <v>0</v>
      </c>
      <c r="I42" s="76"/>
      <c r="J42" s="77">
        <f t="shared" si="3"/>
        <v>0</v>
      </c>
      <c r="K42" s="70">
        <f t="shared" si="1"/>
        <v>0</v>
      </c>
      <c r="L42" s="79">
        <f t="shared" si="4"/>
        <v>4</v>
      </c>
      <c r="M42" s="70">
        <f t="shared" si="5"/>
        <v>0</v>
      </c>
      <c r="N42" s="83">
        <f t="shared" si="6"/>
        <v>0</v>
      </c>
    </row>
    <row r="43" spans="1:15">
      <c r="A43" s="46"/>
      <c r="B43" s="47"/>
      <c r="C43" s="47"/>
      <c r="D43" s="47"/>
      <c r="E43" s="50"/>
      <c r="F43" s="68"/>
      <c r="G43" s="48"/>
      <c r="H43" s="73">
        <f t="shared" si="2"/>
        <v>0</v>
      </c>
      <c r="I43" s="76"/>
      <c r="J43" s="77">
        <f t="shared" si="3"/>
        <v>0</v>
      </c>
      <c r="K43" s="70">
        <f t="shared" si="1"/>
        <v>0</v>
      </c>
      <c r="L43" s="79">
        <f t="shared" si="4"/>
        <v>4</v>
      </c>
      <c r="M43" s="70">
        <f t="shared" si="5"/>
        <v>0</v>
      </c>
      <c r="N43" s="83">
        <f t="shared" si="6"/>
        <v>0</v>
      </c>
      <c r="O43" s="42"/>
    </row>
    <row r="44" spans="1:15">
      <c r="A44" s="46"/>
      <c r="B44" s="47"/>
      <c r="C44" s="47"/>
      <c r="D44" s="47"/>
      <c r="E44" s="50"/>
      <c r="F44" s="68"/>
      <c r="G44" s="48"/>
      <c r="H44" s="73">
        <f t="shared" si="2"/>
        <v>0</v>
      </c>
      <c r="I44" s="76"/>
      <c r="J44" s="77">
        <f t="shared" si="3"/>
        <v>0</v>
      </c>
      <c r="K44" s="70">
        <f t="shared" si="1"/>
        <v>0</v>
      </c>
      <c r="L44" s="79">
        <f t="shared" si="4"/>
        <v>4</v>
      </c>
      <c r="M44" s="70">
        <f t="shared" si="5"/>
        <v>0</v>
      </c>
      <c r="N44" s="83">
        <f t="shared" si="6"/>
        <v>0</v>
      </c>
    </row>
    <row r="45" spans="1:15">
      <c r="A45" s="46"/>
      <c r="B45" s="47"/>
      <c r="C45" s="47"/>
      <c r="D45" s="47"/>
      <c r="E45" s="50"/>
      <c r="F45" s="68"/>
      <c r="G45" s="48"/>
      <c r="H45" s="73">
        <f t="shared" si="2"/>
        <v>0</v>
      </c>
      <c r="I45" s="76"/>
      <c r="J45" s="77">
        <f t="shared" si="3"/>
        <v>0</v>
      </c>
      <c r="K45" s="70">
        <f t="shared" si="1"/>
        <v>0</v>
      </c>
      <c r="L45" s="79">
        <f t="shared" si="4"/>
        <v>4</v>
      </c>
      <c r="M45" s="70">
        <f t="shared" si="5"/>
        <v>0</v>
      </c>
      <c r="N45" s="83">
        <f t="shared" si="6"/>
        <v>0</v>
      </c>
    </row>
    <row r="46" spans="1:15">
      <c r="A46" s="46"/>
      <c r="B46" s="47"/>
      <c r="C46" s="47"/>
      <c r="D46" s="47"/>
      <c r="E46" s="50"/>
      <c r="F46" s="68"/>
      <c r="G46" s="48"/>
      <c r="H46" s="73">
        <f t="shared" si="2"/>
        <v>0</v>
      </c>
      <c r="I46" s="76"/>
      <c r="J46" s="77">
        <f t="shared" si="3"/>
        <v>0</v>
      </c>
      <c r="K46" s="70">
        <f t="shared" si="1"/>
        <v>0</v>
      </c>
      <c r="L46" s="79">
        <f t="shared" si="4"/>
        <v>4</v>
      </c>
      <c r="M46" s="70">
        <f t="shared" si="5"/>
        <v>0</v>
      </c>
      <c r="N46" s="83">
        <f t="shared" si="6"/>
        <v>0</v>
      </c>
    </row>
    <row r="47" spans="1:15">
      <c r="A47" s="46"/>
      <c r="B47" s="47"/>
      <c r="C47" s="47"/>
      <c r="D47" s="47"/>
      <c r="E47" s="50"/>
      <c r="F47" s="68"/>
      <c r="G47" s="48"/>
      <c r="H47" s="73">
        <f t="shared" si="2"/>
        <v>0</v>
      </c>
      <c r="I47" s="76"/>
      <c r="J47" s="77">
        <f t="shared" si="3"/>
        <v>0</v>
      </c>
      <c r="K47" s="70">
        <f t="shared" si="1"/>
        <v>0</v>
      </c>
      <c r="L47" s="79">
        <f t="shared" si="4"/>
        <v>4</v>
      </c>
      <c r="M47" s="70">
        <f t="shared" si="5"/>
        <v>0</v>
      </c>
      <c r="N47" s="83">
        <f t="shared" si="6"/>
        <v>0</v>
      </c>
    </row>
    <row r="48" spans="1:15">
      <c r="A48" s="46"/>
      <c r="B48" s="47"/>
      <c r="C48" s="47"/>
      <c r="D48" s="47"/>
      <c r="E48" s="50"/>
      <c r="F48" s="68"/>
      <c r="G48" s="48"/>
      <c r="H48" s="73">
        <f t="shared" si="2"/>
        <v>0</v>
      </c>
      <c r="I48" s="76"/>
      <c r="J48" s="77">
        <f t="shared" si="3"/>
        <v>0</v>
      </c>
      <c r="K48" s="70">
        <f t="shared" si="1"/>
        <v>0</v>
      </c>
      <c r="L48" s="79">
        <f t="shared" si="4"/>
        <v>4</v>
      </c>
      <c r="M48" s="70">
        <f t="shared" si="5"/>
        <v>0</v>
      </c>
      <c r="N48" s="83">
        <f t="shared" si="6"/>
        <v>0</v>
      </c>
    </row>
    <row r="49" spans="1:14">
      <c r="A49" s="46"/>
      <c r="B49" s="47"/>
      <c r="C49" s="47"/>
      <c r="D49" s="47"/>
      <c r="E49" s="50"/>
      <c r="F49" s="68"/>
      <c r="G49" s="48"/>
      <c r="H49" s="73">
        <f t="shared" si="2"/>
        <v>0</v>
      </c>
      <c r="I49" s="76"/>
      <c r="J49" s="77">
        <f t="shared" si="3"/>
        <v>0</v>
      </c>
      <c r="K49" s="70">
        <f t="shared" si="1"/>
        <v>0</v>
      </c>
      <c r="L49" s="79">
        <f t="shared" si="4"/>
        <v>4</v>
      </c>
      <c r="M49" s="70">
        <f t="shared" si="5"/>
        <v>0</v>
      </c>
      <c r="N49" s="83">
        <f t="shared" si="6"/>
        <v>0</v>
      </c>
    </row>
    <row r="50" spans="1:14">
      <c r="A50" s="51"/>
      <c r="B50" s="122"/>
      <c r="C50" s="122"/>
      <c r="D50" s="122"/>
      <c r="E50" s="126"/>
      <c r="F50" s="124"/>
      <c r="G50" s="127"/>
      <c r="H50" s="123">
        <f t="shared" si="2"/>
        <v>0</v>
      </c>
      <c r="I50" s="128"/>
      <c r="J50" s="123">
        <f t="shared" si="3"/>
        <v>0</v>
      </c>
      <c r="K50" s="123">
        <f t="shared" si="1"/>
        <v>0</v>
      </c>
      <c r="L50" s="129">
        <f t="shared" si="4"/>
        <v>4</v>
      </c>
      <c r="M50" s="123">
        <f t="shared" si="5"/>
        <v>0</v>
      </c>
      <c r="N50" s="130">
        <f t="shared" si="6"/>
        <v>0</v>
      </c>
    </row>
  </sheetData>
  <mergeCells count="9">
    <mergeCell ref="A1:N2"/>
    <mergeCell ref="A10:A11"/>
    <mergeCell ref="B10:B11"/>
    <mergeCell ref="C10:C11"/>
    <mergeCell ref="D10:D11"/>
    <mergeCell ref="E10:E11"/>
    <mergeCell ref="F10:H10"/>
    <mergeCell ref="I10:K10"/>
    <mergeCell ref="L10:N10"/>
  </mergeCells>
  <phoneticPr fontId="0" type="noConversion"/>
  <conditionalFormatting sqref="F12:N50">
    <cfRule type="cellIs" dxfId="0" priority="1" stopIfTrue="1" operator="equal">
      <formula>0</formula>
    </cfRule>
  </conditionalFormatting>
  <dataValidations count="2">
    <dataValidation type="list" allowBlank="1" showInputMessage="1" showErrorMessage="1" sqref="D12:D50">
      <formula1>Liste_services</formula1>
    </dataValidation>
    <dataValidation type="list" allowBlank="1" showInputMessage="1" showErrorMessage="1" sqref="C7:C8 B13:B50">
      <formula1>"Entrée,Sortie"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ACCEUIL</vt:lpstr>
      <vt:lpstr>GESTION STOCK TONERS</vt:lpstr>
      <vt:lpstr>Entrée</vt:lpstr>
      <vt:lpstr>Sortie</vt:lpstr>
      <vt:lpstr>LISTE SERVICES</vt:lpstr>
      <vt:lpstr>DTXT2000</vt:lpstr>
      <vt:lpstr>DR2000</vt:lpstr>
      <vt:lpstr>Acceuil</vt:lpstr>
      <vt:lpstr>Feuil1</vt:lpstr>
      <vt:lpstr>Liste_services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julien29n</dc:creator>
  <cp:lastModifiedBy>mduquesn</cp:lastModifiedBy>
  <dcterms:created xsi:type="dcterms:W3CDTF">2014-08-19T07:08:19Z</dcterms:created>
  <dcterms:modified xsi:type="dcterms:W3CDTF">2014-09-12T06:26:36Z</dcterms:modified>
</cp:coreProperties>
</file>