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defaultThemeVersion="124226"/>
  <bookViews>
    <workbookView xWindow="14385" yWindow="45" windowWidth="14430" windowHeight="11760"/>
  </bookViews>
  <sheets>
    <sheet name="WEEKLY WIP" sheetId="5" r:id="rId1"/>
  </sheets>
  <externalReferences>
    <externalReference r:id="rId2"/>
  </externalReferences>
  <definedNames>
    <definedName name="_xlnm.Print_Area" localSheetId="0">'WEEKLY WIP'!$M$1:$X$12</definedName>
    <definedName name="SITE">[1]PARAM!$A$1:$A$8</definedName>
    <definedName name="Test">'WEEKLY WIP'!$A$1:$K$8</definedName>
  </definedNames>
  <calcPr calcId="125725"/>
</workbook>
</file>

<file path=xl/calcChain.xml><?xml version="1.0" encoding="utf-8"?>
<calcChain xmlns="http://schemas.openxmlformats.org/spreadsheetml/2006/main">
  <c r="J14" i="5"/>
  <c r="I14" l="1"/>
  <c r="P16" l="1"/>
  <c r="M14"/>
  <c r="O14"/>
  <c r="N14"/>
</calcChain>
</file>

<file path=xl/sharedStrings.xml><?xml version="1.0" encoding="utf-8"?>
<sst xmlns="http://schemas.openxmlformats.org/spreadsheetml/2006/main" count="21" uniqueCount="21">
  <si>
    <t>Min</t>
  </si>
  <si>
    <t>Max</t>
  </si>
  <si>
    <t>Q1</t>
  </si>
  <si>
    <t>Q3</t>
  </si>
  <si>
    <t>Median</t>
  </si>
  <si>
    <t>Note :</t>
  </si>
  <si>
    <t>XX  : PO Line Qty</t>
  </si>
  <si>
    <t>Contract TAT - Base index 100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</si>
  <si>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</si>
  <si>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</si>
  <si>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</si>
  <si>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</si>
  <si>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</si>
  <si>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</si>
  <si>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</si>
  <si>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</si>
  <si>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</si>
  <si>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1st W</t>
  </si>
  <si>
    <t>2nd W</t>
  </si>
  <si>
    <t>W45</t>
  </si>
  <si>
    <t xml:space="preserve">                                        La cellule J14 contient toujours la dernière semaine saisie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</si>
</sst>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sz val="11"/>
      <name val="Calibri"/>
      <family val="2"/>
    </font>
    <font>
      <sz val="20"/>
      <name val="Wingdings"/>
      <charset val="2"/>
    </font>
    <font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3" fillId="0" borderId="0" xfId="0" applyFont="1" applyFill="1" applyBorder="1"/>
    <xf numFmtId="0" fontId="4" fillId="0" borderId="0" xfId="0" applyFont="1" applyFill="1" applyBorder="1"/>
    <xf numFmtId="1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/>
    <xf numFmtId="10" fontId="6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10" fontId="0" fillId="0" borderId="0" xfId="0" applyNumberFormat="1"/>
    <xf numFmtId="0" fontId="0" fillId="0" borderId="0" xfId="0" applyFill="1"/>
    <xf numFmtId="10" fontId="0" fillId="0" borderId="0" xfId="0" applyNumberFormat="1" applyFill="1"/>
    <xf numFmtId="0" fontId="0" fillId="0" borderId="0" xfId="0" applyNumberForma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0" fontId="6" fillId="0" borderId="0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1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f0001\groupe\Donn&#233;es%20Partag&#233;es%20Panel%20Fournisseurs\12_Weekly_Status_Fournisseurs\Triumph\TASGP-cWS2602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Standard format"/>
      <sheetName val="contract summary"/>
      <sheetName val="HELP"/>
      <sheetName val="PARAM"/>
      <sheetName val="FREE DATA"/>
      <sheetName val="TCD"/>
      <sheetName val="Sheet1"/>
    </sheetNames>
    <sheetDataSet>
      <sheetData sheetId="0"/>
      <sheetData sheetId="1"/>
      <sheetData sheetId="2"/>
      <sheetData sheetId="3"/>
      <sheetData sheetId="4">
        <row r="1">
          <cell r="A1" t="str">
            <v>Others</v>
          </cell>
        </row>
        <row r="2">
          <cell r="A2" t="str">
            <v>Châtellerault</v>
          </cell>
        </row>
        <row r="3">
          <cell r="A3" t="str">
            <v>SQY Magny les hameaux RM</v>
          </cell>
        </row>
        <row r="4">
          <cell r="A4" t="str">
            <v>SQY Magny les hameaux RR</v>
          </cell>
        </row>
        <row r="5">
          <cell r="A5" t="str">
            <v>Montereau/Villaroche</v>
          </cell>
        </row>
        <row r="6">
          <cell r="A6" t="str">
            <v>SAMES</v>
          </cell>
        </row>
        <row r="7">
          <cell r="A7" t="str">
            <v>SMES</v>
          </cell>
        </row>
        <row r="8">
          <cell r="A8" t="str">
            <v>SSB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Y20"/>
  <sheetViews>
    <sheetView tabSelected="1" zoomScaleNormal="100" workbookViewId="0"/>
  </sheetViews>
  <sheetFormatPr defaultColWidth="11.42578125" defaultRowHeight="15"/>
  <cols>
    <col min="1" max="1" width="27.140625" bestFit="1" customWidth="1"/>
    <col min="2" max="3" width="5.7109375" style="1" customWidth="1"/>
    <col min="4" max="4" width="7" style="1" customWidth="1"/>
    <col min="5" max="6" width="5.7109375" style="1" customWidth="1"/>
    <col min="7" max="7" width="7.140625" style="1" bestFit="1" customWidth="1"/>
    <col min="8" max="8" width="5.7109375" style="1" customWidth="1"/>
    <col min="9" max="9" width="5.85546875" style="1" bestFit="1" customWidth="1"/>
    <col min="10" max="10" width="6.5703125" style="1" bestFit="1" customWidth="1"/>
    <col min="11" max="11" width="5.7109375" style="1" customWidth="1"/>
    <col min="12" max="12" width="4" style="1" customWidth="1"/>
    <col min="13" max="13" width="6.28515625" bestFit="1" customWidth="1"/>
    <col min="14" max="14" width="27.7109375" bestFit="1" customWidth="1"/>
    <col min="15" max="15" width="8.85546875" customWidth="1"/>
    <col min="16" max="16" width="8.42578125" bestFit="1" customWidth="1"/>
    <col min="17" max="17" width="6.28515625" bestFit="1" customWidth="1"/>
    <col min="18" max="18" width="23.5703125" bestFit="1" customWidth="1"/>
    <col min="19" max="19" width="10.140625" bestFit="1" customWidth="1"/>
  </cols>
  <sheetData>
    <row r="1" spans="1:25"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19</v>
      </c>
      <c r="L1" s="2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>
      <c r="A2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L2" s="2"/>
      <c r="M2" s="15"/>
      <c r="N2" s="15"/>
      <c r="O2" s="23"/>
      <c r="P2" s="23"/>
      <c r="Q2" s="23"/>
      <c r="R2" s="23"/>
      <c r="S2" s="23"/>
      <c r="T2" s="23"/>
      <c r="U2" s="23"/>
      <c r="V2" s="23"/>
      <c r="W2" s="15"/>
      <c r="X2" s="15"/>
      <c r="Y2" s="15"/>
    </row>
    <row r="3" spans="1:25">
      <c r="A3" t="s">
        <v>2</v>
      </c>
      <c r="B3" s="1">
        <v>57.142857142857139</v>
      </c>
      <c r="C3" s="1">
        <v>42.857142857142854</v>
      </c>
      <c r="D3" s="1">
        <v>31.428571428571427</v>
      </c>
      <c r="E3" s="1">
        <v>47.142857142857146</v>
      </c>
      <c r="F3" s="1">
        <v>29.642857142857142</v>
      </c>
      <c r="L3" s="2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>
      <c r="A4" t="s">
        <v>4</v>
      </c>
      <c r="B4" s="1">
        <v>100</v>
      </c>
      <c r="C4" s="1">
        <v>60</v>
      </c>
      <c r="D4" s="1">
        <v>58.333333333333336</v>
      </c>
      <c r="E4" s="1">
        <v>63.333333333333329</v>
      </c>
      <c r="F4" s="1">
        <v>48</v>
      </c>
      <c r="L4" s="2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>
      <c r="A5" t="s">
        <v>3</v>
      </c>
      <c r="B5" s="1">
        <v>164.52380952380952</v>
      </c>
      <c r="C5" s="1">
        <v>82.341269841269835</v>
      </c>
      <c r="D5" s="1">
        <v>106.66666666666667</v>
      </c>
      <c r="E5" s="1">
        <v>93.611111111111114</v>
      </c>
      <c r="F5" s="1">
        <v>99.166666666666657</v>
      </c>
      <c r="L5" s="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>
      <c r="A6" t="s">
        <v>1</v>
      </c>
      <c r="B6" s="1">
        <v>220.00000000000003</v>
      </c>
      <c r="C6" s="1">
        <v>128.57142857142858</v>
      </c>
      <c r="D6" s="1">
        <v>133.33333333333331</v>
      </c>
      <c r="E6" s="1">
        <v>153.33333333333334</v>
      </c>
      <c r="F6" s="1">
        <v>505</v>
      </c>
      <c r="L6" s="2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>
      <c r="A7" t="s">
        <v>6</v>
      </c>
      <c r="B7" s="1">
        <v>12</v>
      </c>
      <c r="C7" s="1">
        <v>26</v>
      </c>
      <c r="D7" s="1">
        <v>23</v>
      </c>
      <c r="E7" s="1">
        <v>16</v>
      </c>
      <c r="F7" s="1">
        <v>16</v>
      </c>
      <c r="L7" s="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>
      <c r="A8" t="s">
        <v>7</v>
      </c>
      <c r="B8" s="1">
        <v>100</v>
      </c>
      <c r="C8" s="1">
        <v>100</v>
      </c>
      <c r="D8" s="1">
        <v>100</v>
      </c>
      <c r="E8" s="1">
        <v>100</v>
      </c>
      <c r="F8" s="1">
        <v>101</v>
      </c>
      <c r="L8" s="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>
      <c r="A9" s="13"/>
      <c r="B9" s="9"/>
      <c r="C9" s="9"/>
      <c r="D9" s="9"/>
      <c r="E9" s="9"/>
      <c r="F9" s="9"/>
      <c r="G9" s="9"/>
      <c r="H9" s="9"/>
      <c r="L9" s="2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>
      <c r="L10" s="2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>
      <c r="A11" t="s">
        <v>5</v>
      </c>
      <c r="B11" s="1">
        <v>1</v>
      </c>
      <c r="L11" s="2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5.75" thickBot="1">
      <c r="L12" s="2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>
      <c r="I13" s="21" t="s">
        <v>17</v>
      </c>
      <c r="J13" s="22" t="s">
        <v>18</v>
      </c>
      <c r="L13" s="2"/>
      <c r="M13" s="15"/>
      <c r="N13" s="15"/>
      <c r="O13" s="15"/>
      <c r="P13" s="17"/>
      <c r="Q13" s="17"/>
      <c r="R13" s="17"/>
      <c r="S13" s="17"/>
      <c r="T13" s="17"/>
      <c r="U13" s="17"/>
      <c r="V13" s="17"/>
      <c r="W13" s="15"/>
      <c r="X13" s="15"/>
      <c r="Y13" s="15"/>
    </row>
    <row r="14" spans="1:25" ht="24.95" customHeight="1" thickBot="1">
      <c r="A14" s="26" t="s">
        <v>20</v>
      </c>
      <c r="I14" s="24">
        <f ca="1">J14-1</f>
        <v>44</v>
      </c>
      <c r="J14" s="25">
        <f ca="1">VALUE(SUBSTITUTE(INDIRECT(ADDRESS(1,SUMPRODUCT(MAX((COLUMN(A1:Z1))*(A1:Z1&lt;&gt;""))),4)),"W",""))</f>
        <v>45</v>
      </c>
      <c r="L14" s="2"/>
      <c r="M14" s="10" t="str">
        <f ca="1">IF(INDIRECT(ADDRESS(4,MATCH("W"&amp;$J$14,$A$1:$T$1,0),4))&gt;INDIRECT(ADDRESS(4,MATCH("W"&amp;$I$14,$A$1:$T$1,0),4)),"L","")</f>
        <v/>
      </c>
      <c r="N14" s="18" t="str">
        <f ca="1">IF(INDIRECT(ADDRESS(4,MATCH("W"&amp;$J$14,$A$1:$T$1,0),4))&gt;INDIRECT(ADDRESS(4,MATCH("W"&amp;$I$14,$A$1:$T$1,0),4)),"Attention médiane en hausse","")</f>
        <v/>
      </c>
      <c r="O14" s="20" t="str">
        <f ca="1">IF(INDIRECT(ADDRESS(4,MATCH("W"&amp;$J$14,$A$1:$T$1,0),4))&gt;INDIRECT(ADDRESS(4,MATCH("W"&amp;$I$14,$A$1:$T$1,0),4)),(INDIRECT(ADDRESS(4,MATCH("W"&amp;$J$14,$A$1:$T$1,0),4))-INDIRECT(ADDRESS(4,MATCH("W"&amp;$I$14,$A$1:$T$1,0),4)))/INDIRECT(ADDRESS(4,MATCH("W"&amp;$I$14,$A$1:$T$1,0),4)),"")</f>
        <v/>
      </c>
      <c r="Q14" s="12"/>
      <c r="R14" s="12"/>
      <c r="S14" s="12"/>
      <c r="T14" s="16"/>
      <c r="U14" s="15"/>
      <c r="V14" s="15"/>
      <c r="W14" s="15"/>
      <c r="X14" s="15"/>
      <c r="Y14" s="15"/>
    </row>
    <row r="15" spans="1:25" ht="24.95" customHeight="1">
      <c r="F15" s="19"/>
      <c r="M15" s="10"/>
      <c r="N15" s="8"/>
      <c r="O15" s="8"/>
      <c r="P15" s="12"/>
      <c r="Q15" s="10"/>
      <c r="R15" s="8"/>
      <c r="T15" s="14"/>
    </row>
    <row r="16" spans="1:25" ht="24.95" customHeight="1">
      <c r="M16" s="10"/>
      <c r="N16" s="8"/>
      <c r="O16" s="8"/>
      <c r="P16" s="12" t="str">
        <f>IF(E4&lt;D4,(E4-D4)/D4,"")</f>
        <v/>
      </c>
      <c r="Q16" s="10"/>
      <c r="R16" s="8"/>
      <c r="S16" s="12"/>
      <c r="T16" s="14"/>
    </row>
    <row r="17" spans="13:18" ht="24.95" customHeight="1">
      <c r="M17" s="10"/>
      <c r="N17" s="8"/>
      <c r="O17" s="8"/>
      <c r="P17" s="12"/>
      <c r="Q17" s="5"/>
      <c r="R17" s="3"/>
    </row>
    <row r="18" spans="13:18" ht="24.95" customHeight="1">
      <c r="M18" s="10"/>
      <c r="N18" s="8"/>
      <c r="O18" s="8"/>
      <c r="P18" s="12"/>
      <c r="Q18" s="5"/>
    </row>
    <row r="19" spans="13:18" ht="24.95" customHeight="1">
      <c r="M19" s="10"/>
      <c r="N19" s="8"/>
      <c r="O19" s="8"/>
      <c r="P19" s="12"/>
      <c r="Q19" s="5"/>
    </row>
    <row r="20" spans="13:18" ht="24.95" customHeight="1">
      <c r="M20" s="11"/>
      <c r="N20" s="4"/>
      <c r="O20" s="4"/>
      <c r="P20" s="7"/>
      <c r="Q20" s="6"/>
    </row>
  </sheetData>
  <mergeCells count="1">
    <mergeCell ref="O2:V2"/>
  </mergeCells>
  <conditionalFormatting sqref="M14 Q14:R14">
    <cfRule type="cellIs" dxfId="16" priority="57" operator="equal">
      <formula>"L"</formula>
    </cfRule>
  </conditionalFormatting>
  <conditionalFormatting sqref="M15 Q15">
    <cfRule type="cellIs" dxfId="15" priority="53" operator="equal">
      <formula>"K"</formula>
    </cfRule>
    <cfRule type="cellIs" dxfId="14" priority="55" operator="equal">
      <formula>"K"</formula>
    </cfRule>
    <cfRule type="cellIs" dxfId="13" priority="56" operator="equal">
      <formula>"K"</formula>
    </cfRule>
  </conditionalFormatting>
  <conditionalFormatting sqref="M16 Q16">
    <cfRule type="cellIs" dxfId="12" priority="52" operator="equal">
      <formula>"J"</formula>
    </cfRule>
    <cfRule type="cellIs" dxfId="11" priority="54" operator="equal">
      <formula>"L"</formula>
    </cfRule>
  </conditionalFormatting>
  <conditionalFormatting sqref="M17">
    <cfRule type="cellIs" dxfId="10" priority="51" operator="equal">
      <formula>"L"</formula>
    </cfRule>
  </conditionalFormatting>
  <conditionalFormatting sqref="M18">
    <cfRule type="cellIs" dxfId="9" priority="48" operator="equal">
      <formula>"K"</formula>
    </cfRule>
    <cfRule type="cellIs" dxfId="8" priority="50" operator="equal">
      <formula>"K"</formula>
    </cfRule>
  </conditionalFormatting>
  <conditionalFormatting sqref="M19">
    <cfRule type="cellIs" dxfId="7" priority="39" operator="equal">
      <formula>"J"</formula>
    </cfRule>
    <cfRule type="cellIs" dxfId="6" priority="49" operator="equal">
      <formula>"J"</formula>
    </cfRule>
  </conditionalFormatting>
  <conditionalFormatting sqref="N14 N17 R14">
    <cfRule type="containsText" dxfId="5" priority="47" operator="containsText" text="attention">
      <formula>NOT(ISERROR(SEARCH("attention",N14)))</formula>
    </cfRule>
  </conditionalFormatting>
  <conditionalFormatting sqref="R15 N15:N16">
    <cfRule type="containsText" dxfId="4" priority="44" operator="containsText" text="stable">
      <formula>NOT(ISERROR(SEARCH("stable",N15)))</formula>
    </cfRule>
    <cfRule type="containsText" dxfId="3" priority="45" operator="containsText" text="stable">
      <formula>NOT(ISERROR(SEARCH("stable",N15)))</formula>
    </cfRule>
  </conditionalFormatting>
  <conditionalFormatting sqref="N16 N19 R16">
    <cfRule type="containsText" dxfId="2" priority="43" operator="containsText" text="baisse">
      <formula>NOT(ISERROR(SEARCH("baisse",N16)))</formula>
    </cfRule>
  </conditionalFormatting>
  <conditionalFormatting sqref="N18">
    <cfRule type="containsText" dxfId="1" priority="40" operator="containsText" text="stable">
      <formula>NOT(ISERROR(SEARCH("stable",N18)))</formula>
    </cfRule>
    <cfRule type="containsText" dxfId="0" priority="41" operator="containsText" text="stabn">
      <formula>NOT(ISERROR(SEARCH("stabn",N18)))</formula>
    </cfRule>
  </conditionalFormatting>
  <conditionalFormatting sqref="P15:P18 O14">
    <cfRule type="iconSet" priority="19">
      <iconSet iconSet="3Signs" reverse="1">
        <cfvo type="percent" val="0"/>
        <cfvo type="num" val="0"/>
        <cfvo type="num" val="0"/>
      </iconSet>
    </cfRule>
  </conditionalFormatting>
  <conditionalFormatting sqref="S14">
    <cfRule type="iconSet" priority="15">
      <iconSet iconSet="3Signs" reverse="1">
        <cfvo type="percent" val="0"/>
        <cfvo type="num" val="0"/>
        <cfvo type="num" val="0"/>
      </iconSet>
    </cfRule>
  </conditionalFormatting>
  <conditionalFormatting sqref="S16">
    <cfRule type="iconSet" priority="6">
      <iconSet iconSet="3Signs" reverse="1">
        <cfvo type="percent" val="0"/>
        <cfvo type="num" val="0"/>
        <cfvo type="num" val="0"/>
      </iconSet>
    </cfRule>
  </conditionalFormatting>
  <conditionalFormatting sqref="Q14">
    <cfRule type="iconSet" priority="5">
      <iconSet iconSet="3Signs" reverse="1">
        <cfvo type="percent" val="0"/>
        <cfvo type="num" val="0"/>
        <cfvo type="num" val="0"/>
      </iconSet>
    </cfRule>
  </conditionalFormatting>
  <conditionalFormatting sqref="R14">
    <cfRule type="iconSet" priority="3">
      <iconSet iconSet="3Signs" reverse="1">
        <cfvo type="percent" val="0"/>
        <cfvo type="num" val="0"/>
        <cfvo type="num" val="0"/>
      </iconSet>
    </cfRule>
  </conditionalFormatting>
  <printOptions horizontalCentered="1"/>
  <pageMargins left="0.11811023622047245" right="0.11811023622047245" top="0.74803149606299213" bottom="0" header="0.31496062992125984" footer="0.31496062992125984"/>
  <pageSetup paperSize="9"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WEEKLY WIP</vt:lpstr>
      <vt:lpstr>'WEEKLY WIP'!Print_Area</vt:lpstr>
      <vt:lpstr>Test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NOËLLEC</dc:creator>
  <cp:lastModifiedBy>mduquesn</cp:lastModifiedBy>
  <cp:lastPrinted>2014-09-25T14:36:15Z</cp:lastPrinted>
  <dcterms:created xsi:type="dcterms:W3CDTF">2014-01-30T14:16:36Z</dcterms:created>
  <dcterms:modified xsi:type="dcterms:W3CDTF">2014-10-01T16:33:05Z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