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20" yWindow="-120" windowWidth="21720" windowHeight="13620" tabRatio="602"/>
  </bookViews>
  <sheets>
    <sheet name="Formulaire" sheetId="6" r:id="rId1"/>
    <sheet name="Paiements" sheetId="2" r:id="rId2"/>
    <sheet name="Reçu impôt 2019" sheetId="4" r:id="rId3"/>
    <sheet name="Reçu impôt 2020" sheetId="8" r:id="rId4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5" i="6"/>
  <c r="H25" s="1"/>
  <c r="J9" i="2" l="1"/>
  <c r="H9"/>
  <c r="C9"/>
  <c r="I4" i="6" l="1"/>
  <c r="D20" i="8" l="1"/>
  <c r="C20"/>
  <c r="B20"/>
  <c r="A20"/>
  <c r="A17"/>
  <c r="A16"/>
  <c r="A15"/>
  <c r="A14"/>
  <c r="D29" i="6"/>
  <c r="D31"/>
  <c r="D30"/>
  <c r="D28"/>
  <c r="B22" l="1"/>
  <c r="G22"/>
  <c r="B20" i="4" l="1"/>
  <c r="A20"/>
  <c r="C35" i="2" l="1"/>
  <c r="F20" i="8" s="1"/>
  <c r="F21" s="1"/>
  <c r="C27" i="2"/>
  <c r="F23" i="4" s="1"/>
  <c r="C20" i="2"/>
  <c r="F21" i="4" s="1"/>
  <c r="C36" i="2" l="1"/>
  <c r="A17" i="4"/>
  <c r="A16"/>
  <c r="A15"/>
  <c r="A14"/>
  <c r="C6" i="2" l="1"/>
  <c r="D21" i="4" l="1"/>
  <c r="C20"/>
  <c r="D23"/>
  <c r="D20"/>
  <c r="C8" i="2"/>
  <c r="C7"/>
  <c r="C5"/>
  <c r="H22" i="6" l="1"/>
  <c r="H23" s="1"/>
  <c r="H24" s="1"/>
  <c r="C31" l="1"/>
  <c r="F24" i="4"/>
  <c r="G28" i="6" l="1"/>
  <c r="C12" i="2" l="1"/>
  <c r="F22" i="4" s="1"/>
  <c r="E4" i="2" l="1"/>
  <c r="C4"/>
  <c r="C30" i="6" l="1"/>
  <c r="C29"/>
  <c r="C11" i="2" l="1"/>
  <c r="C13" s="1"/>
  <c r="I4" s="1"/>
  <c r="C28" i="6"/>
  <c r="F28" s="1"/>
  <c r="F31"/>
  <c r="G31"/>
  <c r="G29"/>
  <c r="F29"/>
  <c r="G30"/>
  <c r="F30"/>
</calcChain>
</file>

<file path=xl/comments1.xml><?xml version="1.0" encoding="utf-8"?>
<comments xmlns="http://schemas.openxmlformats.org/spreadsheetml/2006/main">
  <authors>
    <author>Martin Egan</author>
  </authors>
  <commentList>
    <comment ref="B16" authorId="0">
      <text>
        <r>
          <rPr>
            <sz val="9"/>
            <color indexed="81"/>
            <rFont val="Tahoma"/>
            <family val="2"/>
          </rPr>
          <t>mois/jour/année</t>
        </r>
      </text>
    </comment>
    <comment ref="B19" authorId="0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  <comment ref="G19" authorId="0">
      <text>
        <r>
          <rPr>
            <sz val="9"/>
            <color indexed="81"/>
            <rFont val="Tahoma"/>
            <family val="2"/>
          </rPr>
          <t>mois/jour/année</t>
        </r>
      </text>
    </comment>
    <comment ref="K40" authorId="0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</commentList>
</comments>
</file>

<file path=xl/comments2.xml><?xml version="1.0" encoding="utf-8"?>
<comments xmlns="http://schemas.openxmlformats.org/spreadsheetml/2006/main">
  <authors>
    <author>Martin Egan</author>
  </authors>
  <commentList>
    <comment ref="A14" authorId="0">
      <text>
        <r>
          <rPr>
            <sz val="9"/>
            <color indexed="81"/>
            <rFont val="Tahoma"/>
            <family val="2"/>
          </rPr>
          <t xml:space="preserve">mois/jour
</t>
        </r>
      </text>
    </comment>
    <comment ref="A20" authorId="0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mois/jour</t>
        </r>
      </text>
    </comment>
    <comment ref="A27" authorId="0">
      <text>
        <r>
          <rPr>
            <sz val="9"/>
            <color indexed="81"/>
            <rFont val="Tahoma"/>
            <family val="2"/>
          </rPr>
          <t xml:space="preserve">mois/jour/année
</t>
        </r>
      </text>
    </comment>
  </commentList>
</comments>
</file>

<file path=xl/sharedStrings.xml><?xml version="1.0" encoding="utf-8"?>
<sst xmlns="http://schemas.openxmlformats.org/spreadsheetml/2006/main" count="223" uniqueCount="92">
  <si>
    <t xml:space="preserve"> </t>
  </si>
  <si>
    <t>FORMULAIRE D'INSCRIPTION</t>
  </si>
  <si>
    <t>École de musique Jocelyne Laberge</t>
  </si>
  <si>
    <t>255 boulevard d'Anjou suite 101</t>
  </si>
  <si>
    <t>Châteauguay (Qc) J6J 2R4</t>
  </si>
  <si>
    <t>Élève</t>
  </si>
  <si>
    <t>Prénom</t>
  </si>
  <si>
    <t>Adresse</t>
  </si>
  <si>
    <t>Châteauguay</t>
  </si>
  <si>
    <t>J6J 2R4</t>
  </si>
  <si>
    <t>Nom du payeur :</t>
  </si>
  <si>
    <t>Date de naissance</t>
  </si>
  <si>
    <t>Dates</t>
  </si>
  <si>
    <t>Montant</t>
  </si>
  <si>
    <t>Inscription</t>
  </si>
  <si>
    <t>TOTAL</t>
  </si>
  <si>
    <t>Pour informations : Brigitte Rivet 450-741-7476</t>
  </si>
  <si>
    <t>PAIEMENTS</t>
  </si>
  <si>
    <t xml:space="preserve">Élève: </t>
  </si>
  <si>
    <t>Courriel:</t>
  </si>
  <si>
    <t xml:space="preserve"> 2019-2020</t>
  </si>
  <si>
    <t>DATES</t>
  </si>
  <si>
    <t>INITIALES</t>
  </si>
  <si>
    <t>Reçu 2019</t>
  </si>
  <si>
    <t>Ville</t>
  </si>
  <si>
    <t>Âge</t>
  </si>
  <si>
    <t>Cours choisi</t>
  </si>
  <si>
    <t>Jour</t>
  </si>
  <si>
    <t>Heure</t>
  </si>
  <si>
    <t>Coûts</t>
  </si>
  <si>
    <t>REMARQUES</t>
  </si>
  <si>
    <t>Instrument</t>
  </si>
  <si>
    <t>Nombre de cours</t>
  </si>
  <si>
    <t>CHÈQUES</t>
  </si>
  <si>
    <t>RECUS</t>
  </si>
  <si>
    <t xml:space="preserve">MONTANTS </t>
  </si>
  <si>
    <t>CASH</t>
  </si>
  <si>
    <t>Parent</t>
  </si>
  <si>
    <t>x</t>
  </si>
  <si>
    <t>Nom du signataire</t>
  </si>
  <si>
    <t>Signature</t>
  </si>
  <si>
    <t>Date</t>
  </si>
  <si>
    <t>Début</t>
  </si>
  <si>
    <t>Fin</t>
  </si>
  <si>
    <t>1 paiement</t>
  </si>
  <si>
    <t>2 paiement</t>
  </si>
  <si>
    <t>4 paiement</t>
  </si>
  <si>
    <t>9 paiement</t>
  </si>
  <si>
    <t>Durée</t>
  </si>
  <si>
    <t xml:space="preserve">              Modalités de paiement               </t>
  </si>
  <si>
    <t>Nom de l'enfant</t>
  </si>
  <si>
    <t>Code Postal</t>
  </si>
  <si>
    <t/>
  </si>
  <si>
    <t>Nom de famille</t>
  </si>
  <si>
    <t xml:space="preserve">           Minutes</t>
  </si>
  <si>
    <t>inscription</t>
  </si>
  <si>
    <t>2019-2020</t>
  </si>
  <si>
    <t xml:space="preserve">    Septembre 2019</t>
  </si>
  <si>
    <t>Téléphone</t>
  </si>
  <si>
    <t>Cellulaire</t>
  </si>
  <si>
    <t>Cours</t>
  </si>
  <si>
    <t>Janvier à juin</t>
  </si>
  <si>
    <t>Septembre</t>
  </si>
  <si>
    <t>Juin à août</t>
  </si>
  <si>
    <t>Courriel</t>
  </si>
  <si>
    <r>
      <rPr>
        <b/>
        <sz val="9"/>
        <color theme="1"/>
        <rFont val="Arial Narrow"/>
        <family val="2"/>
      </rPr>
      <t>Début des cours</t>
    </r>
    <r>
      <rPr>
        <sz val="9"/>
        <color theme="1"/>
        <rFont val="Arial Narrow"/>
        <family val="2"/>
      </rPr>
      <t xml:space="preserve"> 31 aout 2019. </t>
    </r>
    <r>
      <rPr>
        <b/>
        <sz val="9"/>
        <color theme="1"/>
        <rFont val="Arial Narrow"/>
        <family val="2"/>
      </rPr>
      <t>Fin des cours</t>
    </r>
    <r>
      <rPr>
        <sz val="9"/>
        <color theme="1"/>
        <rFont val="Arial Narrow"/>
        <family val="2"/>
      </rPr>
      <t xml:space="preserve"> 1é juin 2019 élèves du mardi au samedi. 9-10 juin du dimanche ,lundi. </t>
    </r>
  </si>
  <si>
    <r>
      <rPr>
        <b/>
        <sz val="9"/>
        <color theme="1"/>
        <rFont val="Arial Narrow"/>
        <family val="2"/>
      </rPr>
      <t>Congés</t>
    </r>
    <r>
      <rPr>
        <sz val="9"/>
        <color theme="1"/>
        <rFont val="Arial Narrow"/>
        <family val="2"/>
      </rPr>
      <t xml:space="preserve"> 2 et 3 sept. 23 déc 2018 au 5 jan 2019, 3 au 9 mars 2019, 19 au 22 avril 2019</t>
    </r>
  </si>
  <si>
    <t>ans</t>
  </si>
  <si>
    <t>Montants</t>
  </si>
  <si>
    <t>Total juin à août</t>
  </si>
  <si>
    <t>Total janvier à mai</t>
  </si>
  <si>
    <t>Total sept .à déc.</t>
  </si>
  <si>
    <t>Reçu 2020</t>
  </si>
  <si>
    <t>Total 2019-2020</t>
  </si>
  <si>
    <t>École de musique Jocelyne Laberge         NEQ :</t>
  </si>
  <si>
    <t>Sept. à déc.</t>
  </si>
  <si>
    <t>Sous total</t>
  </si>
  <si>
    <t>Professeur</t>
  </si>
  <si>
    <t xml:space="preserve">             Tél :</t>
  </si>
  <si>
    <t xml:space="preserve">              Cel :</t>
  </si>
  <si>
    <t>Coûts spéciaux</t>
  </si>
  <si>
    <t>Autres paiements sans l'inscription</t>
  </si>
  <si>
    <t>L'inscription avec 1é paiement</t>
  </si>
  <si>
    <t>fr</t>
  </si>
  <si>
    <t xml:space="preserve">Nom du payeur </t>
  </si>
  <si>
    <t>Rabais sur un seul paiement</t>
  </si>
  <si>
    <t>Remarques</t>
  </si>
  <si>
    <t>Partitions</t>
  </si>
  <si>
    <t>Pratiques</t>
  </si>
  <si>
    <t>Spectacles</t>
  </si>
  <si>
    <t xml:space="preserve">  </t>
  </si>
  <si>
    <t>Formule corrigée</t>
  </si>
</sst>
</file>

<file path=xl/styles.xml><?xml version="1.0" encoding="utf-8"?>
<styleSheet xmlns="http://schemas.openxmlformats.org/spreadsheetml/2006/main">
  <numFmts count="14">
    <numFmt numFmtId="44" formatCode="_(&quot;$&quot;* #,##0.00_);_(&quot;$&quot;* \(#,##0.00\);_(&quot;$&quot;* &quot;-&quot;??_);_(@_)"/>
    <numFmt numFmtId="164" formatCode="#,##0\ &quot;$&quot;_);[Red]\(#,##0\ &quot;$&quot;\)"/>
    <numFmt numFmtId="165" formatCode="#,##0.00\ &quot;$&quot;_);[Red]\(#,##0.00\ &quot;$&quot;\)"/>
    <numFmt numFmtId="166" formatCode="_ * #,##0.00_)\ [$$-C0C]_ ;_ * \(#,##0.00\)\ [$$-C0C]_ ;_ * &quot;-&quot;??_)\ [$$-C0C]_ ;_ @_ "/>
    <numFmt numFmtId="167" formatCode="_([$$-409]* #,##0.00_);_([$$-409]* \(#,##0.00\);_([$$-409]* &quot;-&quot;??_);_(@_)"/>
    <numFmt numFmtId="168" formatCode="&quot;$&quot;#,##0.00"/>
    <numFmt numFmtId="169" formatCode="[&lt;=9999999]###\-####;###\-###\-####"/>
    <numFmt numFmtId="170" formatCode="0&quot; minutes&quot;"/>
    <numFmt numFmtId="171" formatCode="[$-C0C]d\ mmm\ yyyy;@"/>
    <numFmt numFmtId="172" formatCode="00000"/>
    <numFmt numFmtId="173" formatCode="[$-C0C]d\ mmmm\,\ yyyy;@"/>
    <numFmt numFmtId="174" formatCode="[$-F400]h:mm:ss\ AM/PM"/>
    <numFmt numFmtId="175" formatCode="[$$-409]#,##0.00"/>
    <numFmt numFmtId="176" formatCode=";;;"/>
  </numFmts>
  <fonts count="4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</font>
    <font>
      <b/>
      <sz val="24"/>
      <color rgb="FFFF0000"/>
      <name val="Arial Narrow"/>
      <family val="2"/>
    </font>
    <font>
      <b/>
      <sz val="11"/>
      <color theme="7" tint="-0.249977111117893"/>
      <name val="Arial Narrow"/>
      <family val="2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i/>
      <sz val="8"/>
      <color theme="1"/>
      <name val="Arial Narrow"/>
      <family val="2"/>
    </font>
    <font>
      <sz val="10"/>
      <color rgb="FF7030A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color theme="7" tint="-0.249977111117893"/>
      <name val="Arial Narrow"/>
      <family val="2"/>
    </font>
    <font>
      <b/>
      <sz val="10"/>
      <name val="Arial Narrow"/>
      <family val="2"/>
    </font>
    <font>
      <b/>
      <sz val="10"/>
      <color theme="8" tint="-0.249977111117893"/>
      <name val="Arial Narrow"/>
      <family val="2"/>
    </font>
    <font>
      <sz val="7"/>
      <name val="Arial Narrow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color rgb="FFFF0000"/>
      <name val="Arial Narrow"/>
      <family val="2"/>
    </font>
    <font>
      <sz val="9"/>
      <color theme="1"/>
      <name val="Arial Narrow"/>
      <family val="2"/>
    </font>
    <font>
      <sz val="20"/>
      <color rgb="FFFF0000"/>
      <name val="Arial Narrow"/>
      <family val="2"/>
    </font>
    <font>
      <sz val="16"/>
      <color rgb="FFFF0000"/>
      <name val="Arial Narrow"/>
      <family val="2"/>
    </font>
    <font>
      <sz val="11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</font>
    <font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sz val="11"/>
      <name val="Arial Narrow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8" fillId="0" borderId="0" applyNumberFormat="0" applyFill="0" applyBorder="0" applyAlignment="0" applyProtection="0"/>
  </cellStyleXfs>
  <cellXfs count="24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164" fontId="2" fillId="0" borderId="0" xfId="0" applyNumberFormat="1" applyFont="1"/>
    <xf numFmtId="0" fontId="4" fillId="0" borderId="0" xfId="0" applyFont="1" applyAlignment="1">
      <alignment horizontal="center"/>
    </xf>
    <xf numFmtId="15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/>
    <xf numFmtId="15" fontId="1" fillId="0" borderId="0" xfId="0" applyNumberFormat="1" applyFont="1"/>
    <xf numFmtId="164" fontId="5" fillId="0" borderId="0" xfId="0" applyNumberFormat="1" applyFont="1"/>
    <xf numFmtId="0" fontId="2" fillId="0" borderId="0" xfId="0" applyFont="1"/>
    <xf numFmtId="16" fontId="0" fillId="0" borderId="0" xfId="0" applyNumberFormat="1"/>
    <xf numFmtId="0" fontId="0" fillId="0" borderId="3" xfId="0" applyBorder="1" applyAlignment="1">
      <alignment horizontal="center"/>
    </xf>
    <xf numFmtId="0" fontId="0" fillId="0" borderId="0" xfId="0" applyAlignment="1">
      <alignment vertical="center"/>
    </xf>
    <xf numFmtId="0" fontId="8" fillId="0" borderId="0" xfId="0" applyFont="1"/>
    <xf numFmtId="0" fontId="10" fillId="0" borderId="0" xfId="0" applyFo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0" fontId="8" fillId="0" borderId="0" xfId="0" applyFont="1" applyAlignment="1">
      <alignment horizontal="center" vertical="center"/>
    </xf>
    <xf numFmtId="0" fontId="10" fillId="0" borderId="0" xfId="0" applyFont="1" applyAlignment="1" applyProtection="1">
      <alignment vertical="center"/>
      <protection locked="0"/>
    </xf>
    <xf numFmtId="166" fontId="10" fillId="0" borderId="0" xfId="0" applyNumberFormat="1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168" fontId="10" fillId="0" borderId="0" xfId="0" applyNumberFormat="1" applyFont="1" applyAlignment="1" applyProtection="1">
      <alignment vertical="center"/>
      <protection locked="0"/>
    </xf>
    <xf numFmtId="168" fontId="10" fillId="0" borderId="0" xfId="0" applyNumberFormat="1" applyFont="1" applyAlignment="1">
      <alignment horizontal="center" vertical="center"/>
    </xf>
    <xf numFmtId="168" fontId="12" fillId="0" borderId="0" xfId="0" applyNumberFormat="1" applyFont="1" applyAlignment="1" applyProtection="1">
      <alignment horizontal="left" vertical="center"/>
      <protection locked="0"/>
    </xf>
    <xf numFmtId="168" fontId="10" fillId="0" borderId="0" xfId="0" applyNumberFormat="1" applyFont="1" applyProtection="1">
      <protection locked="0"/>
    </xf>
    <xf numFmtId="168" fontId="10" fillId="0" borderId="0" xfId="0" applyNumberFormat="1" applyFont="1" applyAlignment="1">
      <alignment horizontal="center"/>
    </xf>
    <xf numFmtId="0" fontId="10" fillId="0" borderId="0" xfId="0" applyFont="1"/>
    <xf numFmtId="0" fontId="14" fillId="0" borderId="0" xfId="0" applyFont="1" applyAlignment="1">
      <alignment vertical="top" textRotation="30"/>
    </xf>
    <xf numFmtId="0" fontId="15" fillId="0" borderId="3" xfId="0" applyFont="1" applyBorder="1" applyAlignment="1">
      <alignment horizontal="right" vertical="center"/>
    </xf>
    <xf numFmtId="166" fontId="8" fillId="0" borderId="0" xfId="0" applyNumberFormat="1" applyFont="1" applyAlignment="1">
      <alignment horizontal="center" vertical="center"/>
    </xf>
    <xf numFmtId="0" fontId="14" fillId="0" borderId="0" xfId="0" applyFont="1" applyAlignment="1">
      <alignment textRotation="30"/>
    </xf>
    <xf numFmtId="0" fontId="12" fillId="0" borderId="0" xfId="0" applyFont="1" applyAlignment="1">
      <alignment horizontal="left"/>
    </xf>
    <xf numFmtId="0" fontId="11" fillId="2" borderId="0" xfId="0" applyFont="1" applyFill="1" applyAlignment="1" applyProtection="1">
      <alignment horizontal="center" vertical="center"/>
      <protection locked="0"/>
    </xf>
    <xf numFmtId="0" fontId="15" fillId="0" borderId="0" xfId="0" applyFont="1" applyAlignment="1">
      <alignment vertical="center"/>
    </xf>
    <xf numFmtId="0" fontId="10" fillId="0" borderId="0" xfId="0" applyFont="1" applyAlignment="1" applyProtection="1">
      <alignment horizontal="left" vertical="center"/>
      <protection locked="0"/>
    </xf>
    <xf numFmtId="0" fontId="21" fillId="0" borderId="4" xfId="0" applyFont="1" applyBorder="1" applyAlignment="1">
      <alignment horizontal="left" vertical="center"/>
    </xf>
    <xf numFmtId="0" fontId="21" fillId="0" borderId="0" xfId="0" applyFont="1" applyAlignment="1">
      <alignment horizontal="right" vertical="center"/>
    </xf>
    <xf numFmtId="166" fontId="20" fillId="0" borderId="0" xfId="0" applyNumberFormat="1" applyFont="1" applyAlignment="1" applyProtection="1">
      <alignment vertical="center"/>
      <protection locked="0"/>
    </xf>
    <xf numFmtId="0" fontId="21" fillId="0" borderId="11" xfId="0" applyFont="1" applyBorder="1" applyAlignment="1">
      <alignment horizontal="left" vertical="center"/>
    </xf>
    <xf numFmtId="0" fontId="21" fillId="3" borderId="13" xfId="0" applyFont="1" applyFill="1" applyBorder="1" applyAlignment="1" applyProtection="1">
      <alignment horizontal="left" vertical="center"/>
      <protection locked="0"/>
    </xf>
    <xf numFmtId="0" fontId="23" fillId="0" borderId="3" xfId="0" applyFont="1" applyBorder="1" applyAlignment="1">
      <alignment horizontal="right" vertical="center"/>
    </xf>
    <xf numFmtId="0" fontId="15" fillId="0" borderId="5" xfId="0" applyFont="1" applyBorder="1" applyAlignment="1">
      <alignment horizontal="right" vertical="center"/>
    </xf>
    <xf numFmtId="167" fontId="12" fillId="0" borderId="18" xfId="0" applyNumberFormat="1" applyFont="1" applyBorder="1" applyAlignment="1">
      <alignment horizontal="center" vertical="center"/>
    </xf>
    <xf numFmtId="167" fontId="12" fillId="0" borderId="19" xfId="2" applyNumberFormat="1" applyFont="1" applyBorder="1" applyAlignment="1">
      <alignment horizontal="center" vertical="center"/>
    </xf>
    <xf numFmtId="170" fontId="12" fillId="0" borderId="16" xfId="0" applyNumberFormat="1" applyFont="1" applyBorder="1" applyAlignment="1">
      <alignment horizontal="center" vertical="center"/>
    </xf>
    <xf numFmtId="170" fontId="12" fillId="0" borderId="17" xfId="2" applyNumberFormat="1" applyFont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6" fontId="0" fillId="0" borderId="22" xfId="0" applyNumberFormat="1" applyBorder="1" applyAlignment="1">
      <alignment horizontal="center"/>
    </xf>
    <xf numFmtId="167" fontId="21" fillId="0" borderId="0" xfId="0" applyNumberFormat="1" applyFont="1" applyAlignment="1">
      <alignment horizontal="right" vertical="center"/>
    </xf>
    <xf numFmtId="0" fontId="15" fillId="0" borderId="6" xfId="0" applyFont="1" applyBorder="1" applyAlignment="1">
      <alignment horizontal="right" vertical="center"/>
    </xf>
    <xf numFmtId="166" fontId="0" fillId="2" borderId="0" xfId="0" applyNumberFormat="1" applyFill="1"/>
    <xf numFmtId="0" fontId="0" fillId="2" borderId="0" xfId="0" applyFill="1" applyAlignment="1">
      <alignment horizontal="center"/>
    </xf>
    <xf numFmtId="15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left" vertical="center"/>
    </xf>
    <xf numFmtId="0" fontId="29" fillId="0" borderId="0" xfId="0" applyFont="1" applyAlignment="1" applyProtection="1">
      <alignment horizontal="center" vertical="top"/>
      <protection locked="0"/>
    </xf>
    <xf numFmtId="0" fontId="30" fillId="0" borderId="0" xfId="0" applyFont="1" applyAlignment="1">
      <alignment horizontal="left" vertical="center"/>
    </xf>
    <xf numFmtId="0" fontId="31" fillId="0" borderId="0" xfId="0" applyFont="1" applyAlignment="1" applyProtection="1">
      <alignment vertical="top" textRotation="27"/>
      <protection locked="0"/>
    </xf>
    <xf numFmtId="0" fontId="24" fillId="0" borderId="3" xfId="0" applyFont="1" applyBorder="1" applyAlignment="1">
      <alignment horizontal="left" vertical="center"/>
    </xf>
    <xf numFmtId="173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167" fontId="0" fillId="0" borderId="0" xfId="0" applyNumberFormat="1"/>
    <xf numFmtId="167" fontId="0" fillId="0" borderId="2" xfId="0" applyNumberFormat="1" applyBorder="1"/>
    <xf numFmtId="167" fontId="1" fillId="0" borderId="0" xfId="0" applyNumberFormat="1" applyFont="1"/>
    <xf numFmtId="167" fontId="0" fillId="2" borderId="0" xfId="0" applyNumberFormat="1" applyFill="1"/>
    <xf numFmtId="167" fontId="0" fillId="0" borderId="3" xfId="0" applyNumberFormat="1" applyBorder="1" applyAlignment="1">
      <alignment horizontal="center"/>
    </xf>
    <xf numFmtId="167" fontId="0" fillId="0" borderId="9" xfId="0" applyNumberFormat="1" applyBorder="1" applyAlignment="1">
      <alignment horizontal="center"/>
    </xf>
    <xf numFmtId="167" fontId="0" fillId="0" borderId="21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167" fontId="0" fillId="2" borderId="24" xfId="0" applyNumberFormat="1" applyFill="1" applyBorder="1"/>
    <xf numFmtId="0" fontId="33" fillId="0" borderId="0" xfId="0" applyFont="1"/>
    <xf numFmtId="0" fontId="36" fillId="0" borderId="0" xfId="0" applyFont="1"/>
    <xf numFmtId="165" fontId="4" fillId="0" borderId="0" xfId="0" applyNumberFormat="1" applyFont="1" applyAlignment="1">
      <alignment horizontal="center"/>
    </xf>
    <xf numFmtId="0" fontId="21" fillId="3" borderId="13" xfId="0" applyFont="1" applyFill="1" applyBorder="1" applyAlignment="1" applyProtection="1">
      <alignment horizontal="right" vertical="center"/>
      <protection locked="0"/>
    </xf>
    <xf numFmtId="167" fontId="0" fillId="0" borderId="3" xfId="0" applyNumberFormat="1" applyBorder="1" applyAlignment="1" applyProtection="1">
      <alignment horizontal="center"/>
      <protection locked="0"/>
    </xf>
    <xf numFmtId="167" fontId="0" fillId="0" borderId="9" xfId="0" applyNumberFormat="1" applyBorder="1" applyAlignment="1" applyProtection="1">
      <alignment horizontal="center"/>
      <protection locked="0"/>
    </xf>
    <xf numFmtId="167" fontId="0" fillId="2" borderId="4" xfId="0" applyNumberFormat="1" applyFill="1" applyBorder="1" applyProtection="1">
      <protection locked="0"/>
    </xf>
    <xf numFmtId="167" fontId="35" fillId="2" borderId="3" xfId="0" applyNumberFormat="1" applyFont="1" applyFill="1" applyBorder="1" applyProtection="1">
      <protection locked="0"/>
    </xf>
    <xf numFmtId="167" fontId="0" fillId="2" borderId="3" xfId="0" applyNumberFormat="1" applyFill="1" applyBorder="1" applyProtection="1">
      <protection locked="0"/>
    </xf>
    <xf numFmtId="167" fontId="0" fillId="2" borderId="9" xfId="0" applyNumberFormat="1" applyFill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2" borderId="0" xfId="0" applyFill="1" applyAlignment="1" applyProtection="1">
      <alignment horizontal="center"/>
      <protection locked="0"/>
    </xf>
    <xf numFmtId="0" fontId="10" fillId="3" borderId="23" xfId="0" applyFont="1" applyFill="1" applyBorder="1" applyAlignment="1">
      <alignment horizontal="center" vertical="center"/>
    </xf>
    <xf numFmtId="10" fontId="21" fillId="0" borderId="0" xfId="2" applyNumberFormat="1" applyFont="1" applyBorder="1" applyAlignment="1" applyProtection="1">
      <alignment horizontal="center" vertical="center"/>
      <protection locked="0"/>
    </xf>
    <xf numFmtId="0" fontId="10" fillId="2" borderId="0" xfId="0" applyFont="1" applyFill="1" applyBorder="1" applyAlignment="1" applyProtection="1">
      <alignment vertical="center"/>
      <protection locked="0"/>
    </xf>
    <xf numFmtId="0" fontId="21" fillId="0" borderId="0" xfId="0" applyFont="1" applyBorder="1" applyAlignment="1">
      <alignment horizontal="left" vertical="center"/>
    </xf>
    <xf numFmtId="0" fontId="21" fillId="3" borderId="25" xfId="0" applyFont="1" applyFill="1" applyBorder="1" applyAlignment="1" applyProtection="1">
      <alignment horizontal="center" vertical="center"/>
      <protection locked="0"/>
    </xf>
    <xf numFmtId="167" fontId="25" fillId="0" borderId="0" xfId="1" applyNumberFormat="1" applyFont="1" applyBorder="1" applyAlignment="1" applyProtection="1">
      <alignment vertical="center"/>
      <protection locked="0"/>
    </xf>
    <xf numFmtId="0" fontId="20" fillId="0" borderId="0" xfId="0" applyFont="1" applyBorder="1" applyAlignment="1" applyProtection="1">
      <alignment vertical="center"/>
      <protection locked="0"/>
    </xf>
    <xf numFmtId="0" fontId="21" fillId="2" borderId="0" xfId="0" applyFont="1" applyFill="1" applyBorder="1" applyAlignment="1" applyProtection="1">
      <alignment vertical="center"/>
      <protection locked="0"/>
    </xf>
    <xf numFmtId="0" fontId="21" fillId="0" borderId="0" xfId="0" applyFont="1" applyBorder="1" applyAlignment="1">
      <alignment horizontal="right" vertical="center"/>
    </xf>
    <xf numFmtId="0" fontId="21" fillId="0" borderId="22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167" fontId="21" fillId="0" borderId="5" xfId="0" applyNumberFormat="1" applyFont="1" applyBorder="1" applyAlignment="1">
      <alignment horizontal="right" vertical="center"/>
    </xf>
    <xf numFmtId="0" fontId="23" fillId="0" borderId="3" xfId="0" applyFont="1" applyFill="1" applyBorder="1" applyAlignment="1">
      <alignment vertical="center"/>
    </xf>
    <xf numFmtId="174" fontId="10" fillId="3" borderId="15" xfId="0" applyNumberFormat="1" applyFont="1" applyFill="1" applyBorder="1" applyAlignment="1" applyProtection="1">
      <alignment vertical="center"/>
      <protection locked="0"/>
    </xf>
    <xf numFmtId="170" fontId="12" fillId="0" borderId="7" xfId="0" applyNumberFormat="1" applyFont="1" applyBorder="1" applyAlignment="1">
      <alignment horizontal="center" vertical="center"/>
    </xf>
    <xf numFmtId="170" fontId="12" fillId="0" borderId="30" xfId="2" applyNumberFormat="1" applyFont="1" applyBorder="1" applyAlignment="1">
      <alignment horizontal="center" vertical="center"/>
    </xf>
    <xf numFmtId="0" fontId="8" fillId="3" borderId="32" xfId="0" applyFont="1" applyFill="1" applyBorder="1" applyAlignment="1" applyProtection="1">
      <alignment horizontal="center" vertical="center"/>
      <protection locked="0"/>
    </xf>
    <xf numFmtId="167" fontId="12" fillId="0" borderId="18" xfId="0" applyNumberFormat="1" applyFont="1" applyBorder="1" applyAlignment="1">
      <alignment vertical="center"/>
    </xf>
    <xf numFmtId="167" fontId="12" fillId="0" borderId="23" xfId="0" applyNumberFormat="1" applyFont="1" applyBorder="1" applyAlignment="1">
      <alignment vertical="center"/>
    </xf>
    <xf numFmtId="167" fontId="12" fillId="0" borderId="19" xfId="0" applyNumberFormat="1" applyFont="1" applyBorder="1" applyAlignment="1">
      <alignment horizontal="center"/>
    </xf>
    <xf numFmtId="0" fontId="33" fillId="0" borderId="0" xfId="0" applyFont="1" applyAlignment="1">
      <alignment vertical="center"/>
    </xf>
    <xf numFmtId="0" fontId="8" fillId="2" borderId="20" xfId="0" applyFont="1" applyFill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24" fillId="3" borderId="10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166" fontId="0" fillId="0" borderId="3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166" fontId="0" fillId="2" borderId="3" xfId="0" applyNumberFormat="1" applyFill="1" applyBorder="1" applyProtection="1">
      <protection locked="0"/>
    </xf>
    <xf numFmtId="166" fontId="0" fillId="2" borderId="0" xfId="0" applyNumberFormat="1" applyFill="1" applyProtection="1">
      <protection locked="0"/>
    </xf>
    <xf numFmtId="166" fontId="0" fillId="2" borderId="5" xfId="0" applyNumberFormat="1" applyFill="1" applyBorder="1" applyProtection="1">
      <protection locked="0"/>
    </xf>
    <xf numFmtId="166" fontId="0" fillId="2" borderId="12" xfId="0" applyNumberFormat="1" applyFill="1" applyBorder="1" applyProtection="1">
      <protection locked="0"/>
    </xf>
    <xf numFmtId="175" fontId="21" fillId="0" borderId="29" xfId="0" applyNumberFormat="1" applyFont="1" applyBorder="1" applyAlignment="1" applyProtection="1">
      <alignment vertical="center"/>
      <protection hidden="1"/>
    </xf>
    <xf numFmtId="167" fontId="24" fillId="0" borderId="10" xfId="1" applyNumberFormat="1" applyFont="1" applyBorder="1" applyAlignment="1" applyProtection="1">
      <alignment vertical="center"/>
      <protection hidden="1"/>
    </xf>
    <xf numFmtId="167" fontId="24" fillId="0" borderId="11" xfId="1" applyNumberFormat="1" applyFont="1" applyBorder="1" applyAlignment="1" applyProtection="1">
      <alignment vertical="center"/>
      <protection hidden="1"/>
    </xf>
    <xf numFmtId="10" fontId="21" fillId="0" borderId="5" xfId="2" applyNumberFormat="1" applyFont="1" applyBorder="1" applyAlignment="1" applyProtection="1">
      <alignment horizontal="right" vertical="center"/>
      <protection hidden="1"/>
    </xf>
    <xf numFmtId="0" fontId="21" fillId="0" borderId="0" xfId="0" applyFont="1" applyAlignment="1" applyProtection="1">
      <alignment horizontal="right" vertical="center"/>
      <protection hidden="1"/>
    </xf>
    <xf numFmtId="167" fontId="20" fillId="0" borderId="21" xfId="0" applyNumberFormat="1" applyFont="1" applyBorder="1" applyAlignment="1" applyProtection="1">
      <alignment vertical="center"/>
      <protection hidden="1"/>
    </xf>
    <xf numFmtId="167" fontId="22" fillId="0" borderId="15" xfId="0" applyNumberFormat="1" applyFont="1" applyBorder="1" applyAlignment="1" applyProtection="1">
      <alignment vertical="center"/>
      <protection hidden="1"/>
    </xf>
    <xf numFmtId="0" fontId="10" fillId="0" borderId="14" xfId="0" applyFont="1" applyBorder="1" applyAlignment="1" applyProtection="1">
      <alignment horizontal="center" vertical="center"/>
      <protection hidden="1"/>
    </xf>
    <xf numFmtId="167" fontId="20" fillId="0" borderId="12" xfId="0" applyNumberFormat="1" applyFont="1" applyBorder="1" applyAlignment="1" applyProtection="1">
      <alignment vertical="center"/>
      <protection hidden="1"/>
    </xf>
    <xf numFmtId="167" fontId="22" fillId="0" borderId="10" xfId="0" applyNumberFormat="1" applyFont="1" applyBorder="1" applyAlignment="1" applyProtection="1">
      <alignment vertical="center"/>
      <protection hidden="1"/>
    </xf>
    <xf numFmtId="167" fontId="19" fillId="0" borderId="14" xfId="0" applyNumberFormat="1" applyFont="1" applyBorder="1" applyAlignment="1" applyProtection="1">
      <alignment horizontal="center" vertical="center"/>
      <protection hidden="1"/>
    </xf>
    <xf numFmtId="167" fontId="20" fillId="0" borderId="5" xfId="0" applyNumberFormat="1" applyFont="1" applyBorder="1" applyAlignment="1" applyProtection="1">
      <alignment vertical="center"/>
      <protection hidden="1"/>
    </xf>
    <xf numFmtId="167" fontId="22" fillId="0" borderId="3" xfId="0" applyNumberFormat="1" applyFont="1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left"/>
      <protection locked="0"/>
    </xf>
    <xf numFmtId="0" fontId="34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3" fillId="0" borderId="0" xfId="0" applyFont="1" applyAlignment="1">
      <alignment horizontal="left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/>
    </xf>
    <xf numFmtId="0" fontId="33" fillId="0" borderId="0" xfId="0" applyFont="1" applyAlignment="1"/>
    <xf numFmtId="0" fontId="33" fillId="0" borderId="0" xfId="0" applyFont="1" applyAlignment="1">
      <alignment horizontal="center"/>
    </xf>
    <xf numFmtId="0" fontId="0" fillId="0" borderId="0" xfId="0" applyAlignment="1"/>
    <xf numFmtId="0" fontId="0" fillId="0" borderId="0" xfId="0" applyFont="1" applyAlignment="1"/>
    <xf numFmtId="0" fontId="10" fillId="3" borderId="4" xfId="0" applyFont="1" applyFill="1" applyBorder="1" applyAlignment="1" applyProtection="1">
      <alignment horizontal="left" vertical="center"/>
      <protection locked="0"/>
    </xf>
    <xf numFmtId="0" fontId="10" fillId="3" borderId="7" xfId="0" applyFont="1" applyFill="1" applyBorder="1" applyAlignment="1" applyProtection="1">
      <alignment horizontal="left" vertical="center"/>
      <protection locked="0"/>
    </xf>
    <xf numFmtId="0" fontId="10" fillId="3" borderId="5" xfId="0" applyFont="1" applyFill="1" applyBorder="1" applyAlignment="1" applyProtection="1">
      <alignment horizontal="left" vertical="center"/>
      <protection locked="0"/>
    </xf>
    <xf numFmtId="171" fontId="10" fillId="3" borderId="4" xfId="0" applyNumberFormat="1" applyFont="1" applyFill="1" applyBorder="1" applyAlignment="1" applyProtection="1">
      <alignment horizontal="left" vertical="center"/>
      <protection locked="0"/>
    </xf>
    <xf numFmtId="171" fontId="10" fillId="3" borderId="7" xfId="0" applyNumberFormat="1" applyFont="1" applyFill="1" applyBorder="1" applyAlignment="1" applyProtection="1">
      <alignment horizontal="left" vertical="center"/>
      <protection locked="0"/>
    </xf>
    <xf numFmtId="0" fontId="18" fillId="0" borderId="26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0" fillId="3" borderId="3" xfId="0" applyFont="1" applyFill="1" applyBorder="1" applyAlignment="1" applyProtection="1">
      <alignment horizontal="left" vertical="center"/>
      <protection locked="0"/>
    </xf>
    <xf numFmtId="171" fontId="10" fillId="3" borderId="5" xfId="0" applyNumberFormat="1" applyFont="1" applyFill="1" applyBorder="1" applyAlignment="1" applyProtection="1">
      <alignment horizontal="left" vertical="center"/>
      <protection locked="0"/>
    </xf>
    <xf numFmtId="166" fontId="21" fillId="0" borderId="6" xfId="0" applyNumberFormat="1" applyFont="1" applyBorder="1" applyAlignment="1">
      <alignment horizontal="center" vertical="center"/>
    </xf>
    <xf numFmtId="166" fontId="21" fillId="0" borderId="4" xfId="0" applyNumberFormat="1" applyFont="1" applyBorder="1" applyAlignment="1">
      <alignment horizontal="center" vertical="center"/>
    </xf>
    <xf numFmtId="167" fontId="21" fillId="0" borderId="0" xfId="0" applyNumberFormat="1" applyFont="1" applyBorder="1" applyAlignment="1">
      <alignment horizontal="center" vertical="center"/>
    </xf>
    <xf numFmtId="166" fontId="21" fillId="0" borderId="7" xfId="1" applyNumberFormat="1" applyFont="1" applyBorder="1" applyAlignment="1">
      <alignment horizontal="right" vertical="center"/>
    </xf>
    <xf numFmtId="166" fontId="21" fillId="0" borderId="5" xfId="1" applyNumberFormat="1" applyFont="1" applyBorder="1" applyAlignment="1">
      <alignment horizontal="right" vertical="center"/>
    </xf>
    <xf numFmtId="0" fontId="21" fillId="0" borderId="7" xfId="0" applyFont="1" applyBorder="1" applyAlignment="1">
      <alignment horizontal="right" vertical="center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7" xfId="0" applyFont="1" applyFill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 applyProtection="1">
      <alignment horizontal="center" vertical="center"/>
      <protection locked="0"/>
    </xf>
    <xf numFmtId="0" fontId="8" fillId="0" borderId="8" xfId="0" applyFont="1" applyBorder="1" applyAlignment="1">
      <alignment horizontal="center" vertical="center"/>
    </xf>
    <xf numFmtId="171" fontId="10" fillId="3" borderId="4" xfId="0" applyNumberFormat="1" applyFont="1" applyFill="1" applyBorder="1" applyAlignment="1" applyProtection="1">
      <alignment horizontal="center" vertical="center"/>
      <protection locked="0"/>
    </xf>
    <xf numFmtId="171" fontId="10" fillId="3" borderId="5" xfId="0" applyNumberFormat="1" applyFont="1" applyFill="1" applyBorder="1" applyAlignment="1" applyProtection="1">
      <alignment horizontal="center" vertical="center"/>
      <protection locked="0"/>
    </xf>
    <xf numFmtId="171" fontId="10" fillId="0" borderId="4" xfId="0" applyNumberFormat="1" applyFont="1" applyFill="1" applyBorder="1" applyAlignment="1" applyProtection="1">
      <alignment vertical="center"/>
    </xf>
    <xf numFmtId="171" fontId="10" fillId="0" borderId="7" xfId="0" applyNumberFormat="1" applyFont="1" applyFill="1" applyBorder="1" applyAlignment="1" applyProtection="1">
      <alignment vertical="center"/>
    </xf>
    <xf numFmtId="171" fontId="10" fillId="0" borderId="5" xfId="0" applyNumberFormat="1" applyFont="1" applyFill="1" applyBorder="1" applyAlignment="1" applyProtection="1">
      <alignment vertical="center"/>
    </xf>
    <xf numFmtId="0" fontId="9" fillId="0" borderId="0" xfId="0" applyFont="1" applyAlignment="1" applyProtection="1">
      <alignment horizontal="center"/>
      <protection locked="0"/>
    </xf>
    <xf numFmtId="167" fontId="19" fillId="0" borderId="3" xfId="0" applyNumberFormat="1" applyFont="1" applyBorder="1" applyAlignment="1">
      <alignment horizontal="center" vertical="center"/>
    </xf>
    <xf numFmtId="167" fontId="26" fillId="0" borderId="3" xfId="0" applyNumberFormat="1" applyFont="1" applyBorder="1" applyAlignment="1">
      <alignment horizontal="left" vertical="center"/>
    </xf>
    <xf numFmtId="167" fontId="22" fillId="0" borderId="3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27" fillId="0" borderId="3" xfId="0" applyFont="1" applyBorder="1" applyAlignment="1">
      <alignment horizontal="left" vertical="center"/>
    </xf>
    <xf numFmtId="167" fontId="20" fillId="0" borderId="14" xfId="0" applyNumberFormat="1" applyFont="1" applyBorder="1" applyAlignment="1" applyProtection="1">
      <alignment horizontal="center" vertical="center"/>
      <protection hidden="1"/>
    </xf>
    <xf numFmtId="167" fontId="20" fillId="0" borderId="20" xfId="0" applyNumberFormat="1" applyFont="1" applyBorder="1" applyAlignment="1" applyProtection="1">
      <alignment horizontal="center" vertical="center"/>
      <protection hidden="1"/>
    </xf>
    <xf numFmtId="167" fontId="20" fillId="0" borderId="4" xfId="0" applyNumberFormat="1" applyFont="1" applyBorder="1" applyAlignment="1" applyProtection="1">
      <alignment horizontal="center" vertical="center"/>
      <protection hidden="1"/>
    </xf>
    <xf numFmtId="167" fontId="20" fillId="0" borderId="5" xfId="0" applyNumberFormat="1" applyFont="1" applyBorder="1" applyAlignment="1" applyProtection="1">
      <alignment horizontal="center" vertical="center"/>
      <protection hidden="1"/>
    </xf>
    <xf numFmtId="167" fontId="20" fillId="0" borderId="3" xfId="0" applyNumberFormat="1" applyFont="1" applyBorder="1" applyAlignment="1" applyProtection="1">
      <alignment horizontal="center" vertical="center"/>
      <protection hidden="1"/>
    </xf>
    <xf numFmtId="0" fontId="13" fillId="0" borderId="3" xfId="0" applyFont="1" applyBorder="1" applyAlignment="1" applyProtection="1">
      <alignment horizontal="center" vertical="center"/>
    </xf>
    <xf numFmtId="0" fontId="13" fillId="0" borderId="10" xfId="0" applyFont="1" applyBorder="1" applyAlignment="1" applyProtection="1">
      <alignment horizontal="center" vertical="center"/>
    </xf>
    <xf numFmtId="0" fontId="16" fillId="0" borderId="0" xfId="0" applyFont="1" applyAlignment="1">
      <alignment horizontal="center" vertical="center"/>
    </xf>
    <xf numFmtId="0" fontId="32" fillId="0" borderId="0" xfId="0" applyFont="1" applyAlignment="1" applyProtection="1">
      <alignment horizontal="center" vertical="center"/>
      <protection hidden="1"/>
    </xf>
    <xf numFmtId="0" fontId="18" fillId="0" borderId="28" xfId="0" applyFont="1" applyBorder="1" applyAlignment="1">
      <alignment horizontal="center" vertical="center"/>
    </xf>
    <xf numFmtId="0" fontId="39" fillId="3" borderId="4" xfId="0" applyFont="1" applyFill="1" applyBorder="1" applyAlignment="1" applyProtection="1">
      <alignment horizontal="left" vertical="center"/>
      <protection locked="0"/>
    </xf>
    <xf numFmtId="0" fontId="39" fillId="3" borderId="5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center" vertical="top"/>
    </xf>
    <xf numFmtId="0" fontId="21" fillId="0" borderId="6" xfId="0" applyFont="1" applyBorder="1" applyAlignment="1">
      <alignment horizontal="left" vertical="center"/>
    </xf>
    <xf numFmtId="0" fontId="21" fillId="0" borderId="10" xfId="0" applyFont="1" applyBorder="1" applyAlignment="1" applyProtection="1">
      <alignment horizontal="center" vertical="center"/>
      <protection hidden="1"/>
    </xf>
    <xf numFmtId="0" fontId="9" fillId="0" borderId="0" xfId="0" applyFont="1" applyAlignment="1">
      <alignment horizontal="left"/>
    </xf>
    <xf numFmtId="169" fontId="10" fillId="3" borderId="3" xfId="0" applyNumberFormat="1" applyFont="1" applyFill="1" applyBorder="1" applyAlignment="1" applyProtection="1">
      <alignment horizontal="left" vertical="center"/>
      <protection locked="0"/>
    </xf>
    <xf numFmtId="172" fontId="10" fillId="3" borderId="3" xfId="0" applyNumberFormat="1" applyFont="1" applyFill="1" applyBorder="1" applyAlignment="1" applyProtection="1">
      <alignment horizontal="left" vertical="center"/>
      <protection locked="0"/>
    </xf>
    <xf numFmtId="0" fontId="3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0" fontId="37" fillId="3" borderId="4" xfId="3" applyFont="1" applyFill="1" applyBorder="1" applyAlignment="1" applyProtection="1">
      <alignment horizontal="left" vertical="center"/>
      <protection locked="0"/>
    </xf>
    <xf numFmtId="0" fontId="15" fillId="3" borderId="7" xfId="0" applyFont="1" applyFill="1" applyBorder="1" applyAlignment="1" applyProtection="1">
      <alignment horizontal="left" vertical="center"/>
      <protection locked="0"/>
    </xf>
    <xf numFmtId="0" fontId="15" fillId="3" borderId="5" xfId="0" applyFont="1" applyFill="1" applyBorder="1" applyAlignment="1" applyProtection="1">
      <alignment horizontal="left" vertical="center"/>
      <protection locked="0"/>
    </xf>
    <xf numFmtId="171" fontId="0" fillId="0" borderId="4" xfId="0" applyNumberFormat="1" applyBorder="1" applyAlignment="1" applyProtection="1">
      <alignment horizontal="center"/>
      <protection locked="0"/>
    </xf>
    <xf numFmtId="171" fontId="0" fillId="0" borderId="5" xfId="0" applyNumberFormat="1" applyBorder="1" applyAlignment="1" applyProtection="1">
      <alignment horizontal="center"/>
      <protection locked="0"/>
    </xf>
    <xf numFmtId="171" fontId="0" fillId="0" borderId="0" xfId="0" applyNumberForma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171" fontId="0" fillId="0" borderId="10" xfId="0" applyNumberFormat="1" applyBorder="1" applyAlignment="1" applyProtection="1">
      <alignment horizontal="center"/>
      <protection locked="0"/>
    </xf>
    <xf numFmtId="171" fontId="0" fillId="0" borderId="11" xfId="0" applyNumberFormat="1" applyBorder="1" applyAlignment="1" applyProtection="1">
      <alignment horizontal="center"/>
      <protection locked="0"/>
    </xf>
    <xf numFmtId="0" fontId="2" fillId="0" borderId="0" xfId="0" applyFont="1" applyAlignment="1">
      <alignment horizontal="left"/>
    </xf>
    <xf numFmtId="171" fontId="0" fillId="0" borderId="3" xfId="0" applyNumberFormat="1" applyBorder="1" applyAlignment="1" applyProtection="1">
      <alignment horizontal="center"/>
      <protection locked="0"/>
    </xf>
    <xf numFmtId="171" fontId="2" fillId="0" borderId="0" xfId="0" applyNumberFormat="1" applyFont="1" applyAlignment="1">
      <alignment horizontal="left"/>
    </xf>
    <xf numFmtId="171" fontId="0" fillId="0" borderId="0" xfId="0" applyNumberFormat="1" applyAlignment="1">
      <alignment horizontal="left"/>
    </xf>
    <xf numFmtId="171" fontId="0" fillId="0" borderId="14" xfId="0" applyNumberFormat="1" applyBorder="1" applyAlignment="1" applyProtection="1">
      <alignment horizontal="center"/>
      <protection locked="0"/>
    </xf>
    <xf numFmtId="171" fontId="0" fillId="0" borderId="1" xfId="0" applyNumberFormat="1" applyBorder="1" applyAlignment="1" applyProtection="1">
      <alignment horizontal="center"/>
      <protection locked="0"/>
    </xf>
    <xf numFmtId="171" fontId="0" fillId="0" borderId="20" xfId="0" applyNumberFormat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169" fontId="33" fillId="0" borderId="0" xfId="0" applyNumberFormat="1" applyFont="1" applyAlignment="1">
      <alignment horizontal="left"/>
    </xf>
    <xf numFmtId="171" fontId="0" fillId="0" borderId="14" xfId="0" applyNumberFormat="1" applyBorder="1" applyAlignment="1">
      <alignment horizontal="center"/>
    </xf>
    <xf numFmtId="171" fontId="0" fillId="0" borderId="20" xfId="0" applyNumberFormat="1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right"/>
    </xf>
    <xf numFmtId="171" fontId="0" fillId="0" borderId="4" xfId="0" applyNumberFormat="1" applyBorder="1" applyAlignment="1">
      <alignment horizontal="center"/>
    </xf>
    <xf numFmtId="171" fontId="0" fillId="0" borderId="5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4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35" fillId="0" borderId="0" xfId="0" applyFont="1" applyAlignment="1">
      <alignment horizontal="right"/>
    </xf>
    <xf numFmtId="0" fontId="0" fillId="2" borderId="10" xfId="0" applyFill="1" applyBorder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167" fontId="21" fillId="0" borderId="33" xfId="0" applyNumberFormat="1" applyFont="1" applyBorder="1" applyAlignment="1" applyProtection="1">
      <alignment vertical="center"/>
      <protection hidden="1"/>
    </xf>
    <xf numFmtId="167" fontId="21" fillId="0" borderId="3" xfId="0" applyNumberFormat="1" applyFont="1" applyBorder="1" applyAlignment="1" applyProtection="1">
      <alignment vertical="center"/>
      <protection hidden="1"/>
    </xf>
    <xf numFmtId="176" fontId="21" fillId="0" borderId="0" xfId="0" applyNumberFormat="1" applyFont="1" applyFill="1" applyBorder="1" applyAlignment="1" applyProtection="1">
      <alignment vertical="center"/>
      <protection locked="0"/>
    </xf>
    <xf numFmtId="0" fontId="42" fillId="0" borderId="0" xfId="0" applyFont="1" applyAlignment="1">
      <alignment vertical="center"/>
    </xf>
  </cellXfs>
  <cellStyles count="4">
    <cellStyle name="Currency" xfId="1" builtinId="4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22226</xdr:colOff>
      <xdr:row>31</xdr:row>
      <xdr:rowOff>107950</xdr:rowOff>
    </xdr:from>
    <xdr:to>
      <xdr:col>12</xdr:col>
      <xdr:colOff>6350</xdr:colOff>
      <xdr:row>37</xdr:row>
      <xdr:rowOff>469900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22226" y="6731000"/>
          <a:ext cx="6035674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 b="1" i="1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À NOTER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-  Les frais d’inscription  ne sont pas remboursables.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1 -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Le nom du professeur et l’horaire sont indiqués à titre indicatif seulement.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2 - Ne sont pas inclus : les frais d’examens, de concours,  d’accompagnements au concert, les trames sonores (séquence musicale sur cd), photocopies, volumes et partitions.  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3 -  Les cours manqués par l’élève ne sont pas crédités, sauf s’ils sont annulés par l’École de musique.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4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- 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cas d’annulation en cours d’année, </a:t>
          </a:r>
          <a:r>
            <a:rPr lang="fr-CA" sz="800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un avis écrit est nécessaire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. Celui-ci doit nous parvenir 24h avant la prochaine leçon pour que celle-ci ne soit pas payable. Une pénalité financière représentant le moins élevé des montants suivants est exigée : 2 semaines de cours, 50$ ou 10% des services restants. 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5 - En cas d’annulation, tout rabais accordé lors de l’inscription sera nul.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6 -Si l’annulation survient au plus tard 24h avant le début du tout premier cours, aucune pénalité ne sera exigée. (mais les frais d’inscription ne sont pas remboursables).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7 - Des intérêts de 2% seront chargés sur les comptes en souffrance; des frais de 15$ seront chargés pour les chèques sans </a:t>
          </a:r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fond.</a:t>
          </a:r>
        </a:p>
        <a:p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signant la présente,  j’atteste avoir pris connaissance du texte ci-haut  et je m’engage à le respecter</a:t>
          </a:r>
          <a:endParaRPr lang="fr-CA" sz="750"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7</xdr:col>
      <xdr:colOff>12700</xdr:colOff>
      <xdr:row>28</xdr:row>
      <xdr:rowOff>6350</xdr:rowOff>
    </xdr:from>
    <xdr:to>
      <xdr:col>12</xdr:col>
      <xdr:colOff>0</xdr:colOff>
      <xdr:row>29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3416300" y="5670550"/>
          <a:ext cx="2635250" cy="355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1é septembre 2019 et le 1é novembre 2020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800">
            <a:effectLst/>
          </a:endParaRPr>
        </a:p>
        <a:p>
          <a:endParaRPr lang="fr-CA" sz="1100"/>
        </a:p>
      </xdr:txBody>
    </xdr:sp>
    <xdr:clientData/>
  </xdr:twoCellAnchor>
  <xdr:oneCellAnchor>
    <xdr:from>
      <xdr:col>7</xdr:col>
      <xdr:colOff>25400</xdr:colOff>
      <xdr:row>29</xdr:row>
      <xdr:rowOff>6350</xdr:rowOff>
    </xdr:from>
    <xdr:ext cx="2628900" cy="37465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3429000" y="5746750"/>
          <a:ext cx="2628900" cy="374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/>
            <a:t>Le 1é septembre et le 1é novembre 2019</a:t>
          </a:r>
        </a:p>
        <a:p>
          <a:r>
            <a:rPr lang="fr-CA" sz="800"/>
            <a:t>Le 15 janvier</a:t>
          </a:r>
          <a:r>
            <a:rPr lang="fr-CA" sz="800" baseline="0"/>
            <a:t> et le 15 mars 2020</a:t>
          </a:r>
        </a:p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7</xdr:col>
      <xdr:colOff>19050</xdr:colOff>
      <xdr:row>30</xdr:row>
      <xdr:rowOff>12700</xdr:rowOff>
    </xdr:from>
    <xdr:ext cx="2622550" cy="34925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3422650" y="5943600"/>
          <a:ext cx="2622550" cy="349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 b="0"/>
            <a:t>Le 1é ou le 15, de septembre 2019 à mai 2020</a:t>
          </a:r>
        </a:p>
        <a:p>
          <a:endParaRPr lang="fr-CA" sz="800" b="0"/>
        </a:p>
        <a:p>
          <a:endParaRPr lang="fr-CA" sz="1100"/>
        </a:p>
      </xdr:txBody>
    </xdr:sp>
    <xdr:clientData/>
  </xdr:oneCellAnchor>
  <xdr:twoCellAnchor>
    <xdr:from>
      <xdr:col>8</xdr:col>
      <xdr:colOff>31750</xdr:colOff>
      <xdr:row>24</xdr:row>
      <xdr:rowOff>95250</xdr:rowOff>
    </xdr:from>
    <xdr:to>
      <xdr:col>11</xdr:col>
      <xdr:colOff>393700</xdr:colOff>
      <xdr:row>24</xdr:row>
      <xdr:rowOff>152400</xdr:rowOff>
    </xdr:to>
    <xdr:sp macro="" textlink="">
      <xdr:nvSpPr>
        <xdr:cNvPr id="6" name="Left Arrow 5"/>
        <xdr:cNvSpPr/>
      </xdr:nvSpPr>
      <xdr:spPr>
        <a:xfrm>
          <a:off x="4006850" y="4806950"/>
          <a:ext cx="2000250" cy="571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tramusik@gmail.com" TargetMode="External"/><Relationship Id="rId6" Type="http://schemas.openxmlformats.org/officeDocument/2006/relationships/ctrlProp" Target="../ctrlProps/ctrlProp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R41"/>
  <sheetViews>
    <sheetView tabSelected="1" topLeftCell="A13" zoomScale="150" zoomScaleNormal="150" workbookViewId="0">
      <selection activeCell="H25" sqref="H25"/>
    </sheetView>
  </sheetViews>
  <sheetFormatPr defaultColWidth="11.42578125" defaultRowHeight="15"/>
  <cols>
    <col min="1" max="1" width="15.42578125" customWidth="1"/>
    <col min="2" max="2" width="1.5703125" customWidth="1"/>
    <col min="3" max="3" width="9" customWidth="1"/>
    <col min="4" max="4" width="3.5703125" customWidth="1"/>
    <col min="5" max="5" width="3" customWidth="1"/>
    <col min="6" max="6" width="8.5703125" customWidth="1"/>
    <col min="7" max="7" width="9.7109375" customWidth="1"/>
    <col min="8" max="8" width="8.5703125" customWidth="1"/>
    <col min="9" max="9" width="7.85546875" customWidth="1"/>
    <col min="10" max="10" width="6.42578125" customWidth="1"/>
    <col min="11" max="11" width="10.140625" customWidth="1"/>
    <col min="12" max="12" width="6.5703125" customWidth="1"/>
    <col min="14" max="14" width="11.42578125" customWidth="1"/>
  </cols>
  <sheetData>
    <row r="1" spans="1:12" ht="15.75" customHeight="1">
      <c r="A1" s="190" t="s">
        <v>1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</row>
    <row r="2" spans="1:12" ht="15.75" customHeight="1">
      <c r="A2" s="171" t="s">
        <v>56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</row>
    <row r="3" spans="1:12" ht="9.75" customHeight="1">
      <c r="A3" s="185"/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</row>
    <row r="4" spans="1:12" ht="15.75" customHeight="1">
      <c r="A4" s="193" t="s">
        <v>2</v>
      </c>
      <c r="B4" s="193"/>
      <c r="C4" s="193"/>
      <c r="D4" s="193"/>
      <c r="E4" s="193"/>
      <c r="F4" s="193"/>
      <c r="G4" s="193"/>
      <c r="H4" s="16" t="s">
        <v>0</v>
      </c>
      <c r="I4" s="186" t="str">
        <f>IF(B28="x","PAYÉ","")</f>
        <v>PAYÉ</v>
      </c>
      <c r="J4" s="186"/>
      <c r="K4" s="60"/>
      <c r="L4" s="17"/>
    </row>
    <row r="5" spans="1:12" ht="16.5" customHeight="1">
      <c r="A5" s="16" t="s">
        <v>3</v>
      </c>
      <c r="B5" s="16"/>
      <c r="C5" s="16"/>
      <c r="D5" s="16"/>
      <c r="E5" s="16"/>
      <c r="F5" s="16"/>
      <c r="G5" s="29" t="s">
        <v>52</v>
      </c>
      <c r="H5" s="16" t="s">
        <v>0</v>
      </c>
      <c r="I5" s="186"/>
      <c r="J5" s="186"/>
      <c r="K5" s="60"/>
      <c r="L5" s="33"/>
    </row>
    <row r="6" spans="1:12" ht="16.5" customHeight="1">
      <c r="A6" s="16" t="s">
        <v>4</v>
      </c>
      <c r="B6" s="16"/>
      <c r="C6" s="16"/>
      <c r="D6" s="16"/>
      <c r="E6" s="16"/>
      <c r="F6" s="16"/>
      <c r="G6" s="32" t="s">
        <v>0</v>
      </c>
      <c r="H6" s="28"/>
      <c r="I6" s="60"/>
      <c r="J6" s="60"/>
      <c r="K6" s="60"/>
      <c r="L6" s="28"/>
    </row>
    <row r="7" spans="1:12" ht="3" customHeight="1">
      <c r="A7" s="16"/>
      <c r="B7" s="16"/>
      <c r="C7" s="16"/>
      <c r="D7" s="16"/>
      <c r="E7" s="16"/>
      <c r="F7" s="16"/>
      <c r="G7" s="32"/>
      <c r="H7" s="28"/>
      <c r="I7" s="58"/>
      <c r="J7" s="58"/>
      <c r="K7" s="58"/>
      <c r="L7" s="28"/>
    </row>
    <row r="8" spans="1:12" ht="17.25" customHeight="1">
      <c r="A8" s="196" t="s">
        <v>65</v>
      </c>
      <c r="B8" s="197"/>
      <c r="C8" s="197"/>
      <c r="D8" s="197"/>
      <c r="E8" s="197"/>
      <c r="F8" s="197"/>
      <c r="G8" s="197"/>
      <c r="H8" s="197"/>
      <c r="I8" s="197"/>
      <c r="J8" s="197"/>
      <c r="K8" s="197"/>
      <c r="L8" s="197"/>
    </row>
    <row r="9" spans="1:12" ht="17.25" customHeight="1">
      <c r="A9" s="59" t="s">
        <v>66</v>
      </c>
      <c r="B9" s="59"/>
      <c r="C9" s="59"/>
      <c r="D9" s="59"/>
      <c r="E9" s="59"/>
      <c r="F9" s="59"/>
      <c r="G9" s="59"/>
      <c r="H9" s="57"/>
      <c r="I9" s="57"/>
      <c r="J9" s="57"/>
      <c r="K9" s="57"/>
      <c r="L9" s="57"/>
    </row>
    <row r="10" spans="1:12" ht="3" customHeight="1">
      <c r="A10" s="59"/>
      <c r="B10" s="59"/>
      <c r="C10" s="59"/>
      <c r="D10" s="59"/>
      <c r="E10" s="59"/>
      <c r="F10" s="59"/>
      <c r="G10" s="59"/>
      <c r="H10" s="57"/>
      <c r="I10" s="57"/>
      <c r="J10" s="57"/>
      <c r="K10" s="57"/>
      <c r="L10" s="57"/>
    </row>
    <row r="11" spans="1:12" ht="15" customHeight="1">
      <c r="A11" s="175" t="s">
        <v>5</v>
      </c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</row>
    <row r="12" spans="1:12" ht="18" customHeight="1">
      <c r="A12" s="140" t="s">
        <v>53</v>
      </c>
      <c r="B12" s="146" t="s">
        <v>0</v>
      </c>
      <c r="C12" s="147"/>
      <c r="D12" s="147"/>
      <c r="E12" s="147"/>
      <c r="F12" s="147"/>
      <c r="G12" s="148"/>
      <c r="H12" s="51" t="s">
        <v>6</v>
      </c>
      <c r="I12" s="154" t="s">
        <v>0</v>
      </c>
      <c r="J12" s="154"/>
      <c r="K12" s="154"/>
      <c r="L12" s="154"/>
    </row>
    <row r="13" spans="1:12" ht="18" customHeight="1">
      <c r="A13" s="140" t="s">
        <v>7</v>
      </c>
      <c r="B13" s="146" t="s">
        <v>90</v>
      </c>
      <c r="C13" s="147"/>
      <c r="D13" s="147"/>
      <c r="E13" s="147"/>
      <c r="F13" s="147"/>
      <c r="G13" s="148"/>
      <c r="H13" s="30" t="s">
        <v>78</v>
      </c>
      <c r="I13" s="194" t="s">
        <v>0</v>
      </c>
      <c r="J13" s="194"/>
      <c r="K13" s="194"/>
      <c r="L13" s="194"/>
    </row>
    <row r="14" spans="1:12" ht="18" customHeight="1">
      <c r="A14" s="140" t="s">
        <v>24</v>
      </c>
      <c r="B14" s="154" t="s">
        <v>0</v>
      </c>
      <c r="C14" s="154"/>
      <c r="D14" s="154"/>
      <c r="E14" s="154"/>
      <c r="F14" s="154"/>
      <c r="G14" s="154"/>
      <c r="H14" s="43" t="s">
        <v>79</v>
      </c>
      <c r="I14" s="194" t="s">
        <v>0</v>
      </c>
      <c r="J14" s="194"/>
      <c r="K14" s="194"/>
      <c r="L14" s="194"/>
    </row>
    <row r="15" spans="1:12" ht="18" customHeight="1">
      <c r="A15" s="140" t="s">
        <v>51</v>
      </c>
      <c r="B15" s="195" t="s">
        <v>0</v>
      </c>
      <c r="C15" s="195"/>
      <c r="D15" s="36"/>
      <c r="E15" s="36"/>
      <c r="F15" s="36"/>
      <c r="G15" s="30" t="s">
        <v>64</v>
      </c>
      <c r="H15" s="199" t="s">
        <v>0</v>
      </c>
      <c r="I15" s="200"/>
      <c r="J15" s="200"/>
      <c r="K15" s="200"/>
      <c r="L15" s="201"/>
    </row>
    <row r="16" spans="1:12" ht="18" customHeight="1">
      <c r="A16" s="141" t="s">
        <v>11</v>
      </c>
      <c r="B16" s="149" t="s">
        <v>0</v>
      </c>
      <c r="C16" s="155"/>
      <c r="D16" s="42" t="s">
        <v>25</v>
      </c>
      <c r="E16" s="112" t="s">
        <v>0</v>
      </c>
      <c r="F16" s="61" t="s">
        <v>67</v>
      </c>
      <c r="G16" s="35" t="s">
        <v>0</v>
      </c>
      <c r="H16" s="20" t="s">
        <v>0</v>
      </c>
      <c r="I16" s="35" t="s">
        <v>0</v>
      </c>
      <c r="J16" s="20"/>
      <c r="K16" s="20"/>
      <c r="L16" s="20"/>
    </row>
    <row r="17" spans="1:18" ht="17.25" customHeight="1" thickBot="1">
      <c r="A17" s="140" t="s">
        <v>26</v>
      </c>
      <c r="B17" s="146" t="s">
        <v>0</v>
      </c>
      <c r="C17" s="147"/>
      <c r="D17" s="147"/>
      <c r="E17" s="148"/>
      <c r="F17" s="101" t="s">
        <v>77</v>
      </c>
      <c r="G17" s="188" t="s">
        <v>0</v>
      </c>
      <c r="H17" s="189"/>
      <c r="I17" s="198" t="s">
        <v>0</v>
      </c>
      <c r="J17" s="198"/>
      <c r="K17" s="198" t="s">
        <v>0</v>
      </c>
      <c r="L17" s="198"/>
    </row>
    <row r="18" spans="1:18" ht="16.5" customHeight="1" thickBot="1">
      <c r="A18" s="140" t="s">
        <v>27</v>
      </c>
      <c r="B18" s="154" t="s">
        <v>0</v>
      </c>
      <c r="C18" s="154"/>
      <c r="D18" s="154"/>
      <c r="E18" s="154"/>
      <c r="F18" s="30" t="s">
        <v>28</v>
      </c>
      <c r="G18" s="102" t="s">
        <v>0</v>
      </c>
      <c r="H18" s="88" t="s">
        <v>0</v>
      </c>
      <c r="I18" s="151" t="s">
        <v>29</v>
      </c>
      <c r="J18" s="152"/>
      <c r="K18" s="152" t="s">
        <v>80</v>
      </c>
      <c r="L18" s="187"/>
      <c r="M18" s="73"/>
      <c r="N18" s="73"/>
      <c r="O18" s="73"/>
      <c r="P18" s="73"/>
      <c r="Q18" s="73"/>
      <c r="R18" s="73"/>
    </row>
    <row r="19" spans="1:18" ht="18" customHeight="1">
      <c r="A19" s="140" t="s">
        <v>42</v>
      </c>
      <c r="B19" s="149" t="s">
        <v>0</v>
      </c>
      <c r="C19" s="150"/>
      <c r="D19" s="150"/>
      <c r="E19" s="155"/>
      <c r="F19" s="30" t="s">
        <v>43</v>
      </c>
      <c r="G19" s="149" t="s">
        <v>0</v>
      </c>
      <c r="H19" s="150"/>
      <c r="I19" s="111" t="s">
        <v>48</v>
      </c>
      <c r="J19" s="105">
        <v>45</v>
      </c>
      <c r="K19" s="110" t="s">
        <v>48</v>
      </c>
      <c r="L19" s="86">
        <v>0</v>
      </c>
      <c r="M19" s="73"/>
      <c r="N19" s="73"/>
      <c r="O19" s="73"/>
      <c r="P19" s="73"/>
      <c r="Q19" s="73"/>
      <c r="R19" s="73"/>
    </row>
    <row r="20" spans="1:18" ht="18" customHeight="1">
      <c r="A20" s="140" t="s">
        <v>86</v>
      </c>
      <c r="B20" s="146" t="s">
        <v>0</v>
      </c>
      <c r="C20" s="147"/>
      <c r="D20" s="147"/>
      <c r="E20" s="147"/>
      <c r="F20" s="147"/>
      <c r="G20" s="147"/>
      <c r="H20" s="148"/>
      <c r="I20" s="103">
        <v>30</v>
      </c>
      <c r="J20" s="106">
        <v>23</v>
      </c>
      <c r="K20" s="103">
        <v>30</v>
      </c>
      <c r="L20" s="44">
        <v>10</v>
      </c>
      <c r="M20" s="73"/>
      <c r="N20" s="73"/>
      <c r="O20" s="73"/>
      <c r="P20" s="73"/>
      <c r="Q20" s="73"/>
      <c r="R20" s="73"/>
    </row>
    <row r="21" spans="1:18" s="15" customFormat="1" ht="15.95" customHeight="1" thickBot="1">
      <c r="A21" s="95" t="s">
        <v>32</v>
      </c>
      <c r="B21" s="191" t="s">
        <v>54</v>
      </c>
      <c r="C21" s="191"/>
      <c r="D21" s="191"/>
      <c r="E21" s="191"/>
      <c r="F21" s="89"/>
      <c r="G21" s="156" t="s">
        <v>29</v>
      </c>
      <c r="H21" s="157"/>
      <c r="I21" s="46">
        <v>45</v>
      </c>
      <c r="J21" s="107">
        <v>32</v>
      </c>
      <c r="K21" s="103">
        <v>45</v>
      </c>
      <c r="L21" s="44">
        <v>0</v>
      </c>
      <c r="M21" s="109"/>
    </row>
    <row r="22" spans="1:18" s="15" customFormat="1" ht="15.95" customHeight="1" thickBot="1">
      <c r="A22" s="90">
        <v>36</v>
      </c>
      <c r="B22" s="192">
        <f>J19+L19</f>
        <v>45</v>
      </c>
      <c r="C22" s="192"/>
      <c r="D22" s="192"/>
      <c r="E22" s="192"/>
      <c r="F22" s="91"/>
      <c r="G22" s="123">
        <f>IFERROR(VLOOKUP(J19,I19:J23,2,0),IFERROR(VLOOKUP(L19,K19:L23,2,0),0))</f>
        <v>32</v>
      </c>
      <c r="H22" s="124">
        <f>G22*A22</f>
        <v>1152</v>
      </c>
      <c r="I22" s="46">
        <v>60</v>
      </c>
      <c r="J22" s="44">
        <v>40</v>
      </c>
      <c r="K22" s="103">
        <v>60</v>
      </c>
      <c r="L22" s="44">
        <v>0</v>
      </c>
      <c r="M22" s="109"/>
      <c r="N22" s="109"/>
      <c r="O22" s="109"/>
      <c r="P22" s="109"/>
    </row>
    <row r="23" spans="1:18" s="15" customFormat="1" ht="15.95" customHeight="1" thickBot="1">
      <c r="A23" s="87" t="s">
        <v>0</v>
      </c>
      <c r="B23" s="76" t="s">
        <v>38</v>
      </c>
      <c r="C23" s="159" t="s">
        <v>85</v>
      </c>
      <c r="D23" s="159"/>
      <c r="E23" s="159"/>
      <c r="F23" s="160"/>
      <c r="G23" s="125">
        <v>0.05</v>
      </c>
      <c r="H23" s="122">
        <f>IF(B23="x",SUM(H22*G23),0)*-1</f>
        <v>-57.6</v>
      </c>
      <c r="I23" s="46">
        <v>75</v>
      </c>
      <c r="J23" s="44">
        <v>50</v>
      </c>
      <c r="K23" s="103">
        <v>75</v>
      </c>
      <c r="L23" s="44">
        <v>0</v>
      </c>
      <c r="M23" s="109"/>
      <c r="N23" s="109"/>
      <c r="O23" s="109"/>
      <c r="P23" s="109"/>
    </row>
    <row r="24" spans="1:18" s="15" customFormat="1" ht="15.95" customHeight="1" thickTop="1" thickBot="1">
      <c r="A24" s="92"/>
      <c r="B24" s="93" t="s">
        <v>0</v>
      </c>
      <c r="C24" s="94" t="s">
        <v>0</v>
      </c>
      <c r="D24" s="158" t="s">
        <v>0</v>
      </c>
      <c r="E24" s="158"/>
      <c r="F24" s="38"/>
      <c r="G24" s="126" t="s">
        <v>76</v>
      </c>
      <c r="H24" s="241">
        <f>H22+H23</f>
        <v>1094.4000000000001</v>
      </c>
      <c r="I24" s="47">
        <v>90</v>
      </c>
      <c r="J24" s="108">
        <v>60</v>
      </c>
      <c r="K24" s="104">
        <v>90</v>
      </c>
      <c r="L24" s="45">
        <v>0</v>
      </c>
    </row>
    <row r="25" spans="1:18" s="15" customFormat="1" ht="15.95" customHeight="1" thickBot="1">
      <c r="A25" s="243" t="b">
        <v>0</v>
      </c>
      <c r="B25" s="76" t="s">
        <v>38</v>
      </c>
      <c r="C25" s="161" t="s">
        <v>14</v>
      </c>
      <c r="D25" s="161"/>
      <c r="E25" s="161"/>
      <c r="F25" s="100">
        <f>25*A25</f>
        <v>0</v>
      </c>
      <c r="G25" s="126" t="s">
        <v>15</v>
      </c>
      <c r="H25" s="242">
        <f>H24+F25</f>
        <v>1094.4000000000001</v>
      </c>
      <c r="I25" s="20"/>
      <c r="J25" s="21"/>
      <c r="K25" s="20" t="s">
        <v>0</v>
      </c>
      <c r="L25" s="20"/>
      <c r="M25" s="244" t="s">
        <v>91</v>
      </c>
    </row>
    <row r="26" spans="1:18" s="15" customFormat="1" ht="15.95" customHeight="1">
      <c r="A26" s="92"/>
      <c r="B26" s="93" t="s">
        <v>0</v>
      </c>
      <c r="C26" s="94" t="s">
        <v>0</v>
      </c>
      <c r="D26" s="158" t="s">
        <v>0</v>
      </c>
      <c r="E26" s="158"/>
      <c r="F26" s="38"/>
      <c r="G26" s="50" t="s">
        <v>0</v>
      </c>
      <c r="H26" s="39"/>
      <c r="I26" s="19" t="s">
        <v>0</v>
      </c>
      <c r="J26" s="31" t="s">
        <v>0</v>
      </c>
      <c r="K26" s="34" t="s">
        <v>0</v>
      </c>
      <c r="L26" s="34"/>
      <c r="O26" s="15" t="s">
        <v>0</v>
      </c>
    </row>
    <row r="27" spans="1:18" ht="16.5" customHeight="1" thickBot="1">
      <c r="A27" s="183" t="s">
        <v>49</v>
      </c>
      <c r="B27" s="184"/>
      <c r="C27" s="183"/>
      <c r="D27" s="153" t="s">
        <v>82</v>
      </c>
      <c r="E27" s="153"/>
      <c r="F27" s="153"/>
      <c r="G27" s="153" t="s">
        <v>81</v>
      </c>
      <c r="H27" s="153"/>
      <c r="I27" s="153"/>
      <c r="J27" s="153"/>
      <c r="K27" s="153"/>
      <c r="L27" s="153"/>
      <c r="O27" t="s">
        <v>0</v>
      </c>
    </row>
    <row r="28" spans="1:18" ht="26.1" customHeight="1" thickBot="1">
      <c r="A28" s="95" t="s">
        <v>44</v>
      </c>
      <c r="B28" s="76" t="s">
        <v>38</v>
      </c>
      <c r="C28" s="127">
        <f>IF(B28="x",SUM(H24),0)</f>
        <v>1094.4000000000001</v>
      </c>
      <c r="D28" s="178">
        <f>IF(AND(A25="x",B28="x"),SUM(F25),0)</f>
        <v>0</v>
      </c>
      <c r="E28" s="179"/>
      <c r="F28" s="128">
        <f>C28+D28</f>
        <v>1094.4000000000001</v>
      </c>
      <c r="G28" s="129" t="str">
        <f>IF(B28="x","Aucun","")</f>
        <v>Aucun</v>
      </c>
      <c r="H28" s="177" t="s">
        <v>57</v>
      </c>
      <c r="I28" s="177"/>
      <c r="J28" s="177"/>
      <c r="K28" s="177"/>
      <c r="L28" s="177"/>
    </row>
    <row r="29" spans="1:18" ht="26.1" customHeight="1" thickBot="1">
      <c r="A29" s="40" t="s">
        <v>45</v>
      </c>
      <c r="B29" s="41" t="s">
        <v>38</v>
      </c>
      <c r="C29" s="130">
        <f>IF(B29="x",SUM(H22),0)/2</f>
        <v>576</v>
      </c>
      <c r="D29" s="180">
        <f>IF(AND(A25="x",B29="x"),SUM(F25),0)</f>
        <v>0</v>
      </c>
      <c r="E29" s="181"/>
      <c r="F29" s="131">
        <f t="shared" ref="F29:F31" si="0">C29+D29</f>
        <v>576</v>
      </c>
      <c r="G29" s="132">
        <f>C29</f>
        <v>576</v>
      </c>
      <c r="H29" s="173" t="s">
        <v>0</v>
      </c>
      <c r="I29" s="173"/>
      <c r="J29" s="173"/>
      <c r="K29" s="173"/>
      <c r="L29" s="173"/>
      <c r="M29" t="s">
        <v>0</v>
      </c>
    </row>
    <row r="30" spans="1:18" ht="26.1" customHeight="1" thickBot="1">
      <c r="A30" s="40" t="s">
        <v>46</v>
      </c>
      <c r="B30" s="41" t="s">
        <v>38</v>
      </c>
      <c r="C30" s="130">
        <f>IF(B30="x",SUM(H22),0)/4</f>
        <v>288</v>
      </c>
      <c r="D30" s="180">
        <f>IF(AND(A25="x",B30="x"),SUM(F25),0)</f>
        <v>0</v>
      </c>
      <c r="E30" s="181"/>
      <c r="F30" s="131">
        <f t="shared" si="0"/>
        <v>288</v>
      </c>
      <c r="G30" s="132">
        <f t="shared" ref="G30:G31" si="1">C30</f>
        <v>288</v>
      </c>
      <c r="H30" s="174"/>
      <c r="I30" s="174"/>
      <c r="J30" s="174"/>
      <c r="K30" s="174"/>
      <c r="L30" s="174"/>
    </row>
    <row r="31" spans="1:18" ht="26.1" customHeight="1" thickBot="1">
      <c r="A31" s="37" t="s">
        <v>47</v>
      </c>
      <c r="B31" s="76" t="s">
        <v>38</v>
      </c>
      <c r="C31" s="133">
        <f>IF(B31="x",SUM(H22),0)/9</f>
        <v>128</v>
      </c>
      <c r="D31" s="182">
        <f>IF(AND(A25="x",B31="x"),SUM(F25),0)</f>
        <v>0</v>
      </c>
      <c r="E31" s="182"/>
      <c r="F31" s="134">
        <f t="shared" si="0"/>
        <v>128</v>
      </c>
      <c r="G31" s="132">
        <f t="shared" si="1"/>
        <v>128</v>
      </c>
      <c r="H31" s="172" t="s">
        <v>0</v>
      </c>
      <c r="I31" s="172"/>
      <c r="J31" s="172"/>
      <c r="K31" s="172"/>
      <c r="L31" s="172"/>
    </row>
    <row r="32" spans="1:18" ht="6.75" customHeight="1">
      <c r="A32" s="22"/>
      <c r="B32" s="22"/>
      <c r="C32" s="23"/>
      <c r="D32" s="23"/>
      <c r="E32" s="23"/>
      <c r="F32" s="23"/>
      <c r="G32" s="23"/>
      <c r="H32" s="23"/>
      <c r="I32" s="24"/>
      <c r="J32" s="23"/>
      <c r="K32" s="25"/>
      <c r="L32" s="25"/>
    </row>
    <row r="33" spans="1:12" ht="16.5">
      <c r="A33" s="18"/>
      <c r="B33" s="18"/>
      <c r="C33" s="26"/>
      <c r="D33" s="26"/>
      <c r="E33" s="26"/>
      <c r="F33" s="26"/>
      <c r="G33" s="26"/>
      <c r="H33" s="26"/>
      <c r="I33" s="27"/>
      <c r="J33" s="26"/>
      <c r="K33" s="25" t="s">
        <v>0</v>
      </c>
      <c r="L33" s="25"/>
    </row>
    <row r="34" spans="1:12" ht="16.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</row>
    <row r="35" spans="1:12" ht="16.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</row>
    <row r="36" spans="1:12" ht="16.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</row>
    <row r="37" spans="1:12" ht="16.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</row>
    <row r="38" spans="1:12" ht="42" customHeight="1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</row>
    <row r="39" spans="1:12" ht="0.75" customHeight="1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</row>
    <row r="40" spans="1:12" ht="33" customHeight="1">
      <c r="A40" s="162" t="s">
        <v>83</v>
      </c>
      <c r="B40" s="163"/>
      <c r="C40" s="164"/>
      <c r="D40" s="168" t="s">
        <v>0</v>
      </c>
      <c r="E40" s="169"/>
      <c r="F40" s="169"/>
      <c r="G40" s="169"/>
      <c r="H40" s="169"/>
      <c r="I40" s="169"/>
      <c r="J40" s="170"/>
      <c r="K40" s="166">
        <v>43498</v>
      </c>
      <c r="L40" s="167"/>
    </row>
    <row r="41" spans="1:12" ht="15.75" customHeight="1">
      <c r="A41" s="165" t="s">
        <v>39</v>
      </c>
      <c r="B41" s="165"/>
      <c r="C41" s="165"/>
      <c r="D41" s="165" t="s">
        <v>40</v>
      </c>
      <c r="E41" s="165"/>
      <c r="F41" s="165"/>
      <c r="G41" s="165"/>
      <c r="H41" s="165"/>
      <c r="I41" s="165"/>
      <c r="J41" s="165"/>
      <c r="K41" s="165" t="s">
        <v>41</v>
      </c>
      <c r="L41" s="165"/>
    </row>
  </sheetData>
  <mergeCells count="50">
    <mergeCell ref="A1:L1"/>
    <mergeCell ref="B21:E21"/>
    <mergeCell ref="B22:E22"/>
    <mergeCell ref="B16:C16"/>
    <mergeCell ref="A4:G4"/>
    <mergeCell ref="B12:G12"/>
    <mergeCell ref="B13:G13"/>
    <mergeCell ref="B14:G14"/>
    <mergeCell ref="I12:L12"/>
    <mergeCell ref="I13:L13"/>
    <mergeCell ref="I14:L14"/>
    <mergeCell ref="B15:C15"/>
    <mergeCell ref="A8:L8"/>
    <mergeCell ref="I17:J17"/>
    <mergeCell ref="K17:L17"/>
    <mergeCell ref="H15:L15"/>
    <mergeCell ref="A2:L2"/>
    <mergeCell ref="H31:L31"/>
    <mergeCell ref="H29:L29"/>
    <mergeCell ref="H30:L30"/>
    <mergeCell ref="A11:L11"/>
    <mergeCell ref="H28:L28"/>
    <mergeCell ref="G27:L27"/>
    <mergeCell ref="D28:E28"/>
    <mergeCell ref="D29:E29"/>
    <mergeCell ref="D30:E30"/>
    <mergeCell ref="D31:E31"/>
    <mergeCell ref="A27:C27"/>
    <mergeCell ref="A3:L3"/>
    <mergeCell ref="I4:J5"/>
    <mergeCell ref="K18:L18"/>
    <mergeCell ref="G17:H17"/>
    <mergeCell ref="A40:C40"/>
    <mergeCell ref="A41:C41"/>
    <mergeCell ref="K40:L40"/>
    <mergeCell ref="D40:J40"/>
    <mergeCell ref="K41:L41"/>
    <mergeCell ref="D41:J41"/>
    <mergeCell ref="B17:E17"/>
    <mergeCell ref="G19:H19"/>
    <mergeCell ref="I18:J18"/>
    <mergeCell ref="D27:F27"/>
    <mergeCell ref="B18:E18"/>
    <mergeCell ref="B19:E19"/>
    <mergeCell ref="G21:H21"/>
    <mergeCell ref="D26:E26"/>
    <mergeCell ref="C23:F23"/>
    <mergeCell ref="D24:E24"/>
    <mergeCell ref="C25:E25"/>
    <mergeCell ref="B20:H20"/>
  </mergeCells>
  <hyperlinks>
    <hyperlink ref="H15" r:id="rId1" display="nitramusik@gmail.com"/>
  </hyperlinks>
  <pageMargins left="0.7" right="0.7" top="0.75" bottom="0.75" header="0.3" footer="0.3"/>
  <pageSetup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4" tint="0.39997558519241921"/>
  </sheetPr>
  <dimension ref="A1:P44"/>
  <sheetViews>
    <sheetView workbookViewId="0">
      <pane xSplit="10" ySplit="14" topLeftCell="K15" activePane="bottomRight" state="frozenSplit"/>
      <selection activeCell="O41" sqref="O41"/>
      <selection pane="topRight" activeCell="K1" sqref="K1"/>
      <selection pane="bottomLeft" activeCell="A19" sqref="A19"/>
      <selection pane="bottomRight" activeCell="O37" sqref="O37"/>
    </sheetView>
  </sheetViews>
  <sheetFormatPr defaultColWidth="11.42578125" defaultRowHeight="15"/>
  <cols>
    <col min="1" max="1" width="5.7109375" customWidth="1"/>
    <col min="2" max="2" width="12.140625" customWidth="1"/>
    <col min="3" max="3" width="11" customWidth="1"/>
    <col min="4" max="4" width="5.5703125" customWidth="1"/>
    <col min="5" max="5" width="5.42578125" customWidth="1"/>
    <col min="6" max="6" width="5.28515625" customWidth="1"/>
    <col min="7" max="7" width="7.140625" customWidth="1"/>
    <col min="8" max="8" width="8.5703125" customWidth="1"/>
    <col min="9" max="9" width="7.42578125" customWidth="1"/>
    <col min="10" max="10" width="59.7109375" customWidth="1"/>
  </cols>
  <sheetData>
    <row r="1" spans="1:16" ht="16.5" customHeight="1">
      <c r="A1" s="230" t="s">
        <v>17</v>
      </c>
      <c r="B1" s="230"/>
      <c r="C1" s="230"/>
      <c r="D1" s="230"/>
      <c r="E1" s="230"/>
      <c r="F1" s="230"/>
      <c r="G1" s="230"/>
      <c r="H1" s="230"/>
      <c r="I1" s="230"/>
      <c r="J1" s="230"/>
    </row>
    <row r="2" spans="1:16" ht="12.75" customHeight="1">
      <c r="A2" s="231" t="s">
        <v>20</v>
      </c>
      <c r="B2" s="231"/>
      <c r="C2" s="231"/>
      <c r="D2" s="231"/>
      <c r="E2" s="231"/>
      <c r="F2" s="231"/>
      <c r="G2" s="231"/>
      <c r="H2" s="231"/>
      <c r="I2" s="231"/>
      <c r="J2" s="231"/>
    </row>
    <row r="3" spans="1:16" ht="15.75">
      <c r="A3" s="137"/>
      <c r="B3" s="145" t="s">
        <v>0</v>
      </c>
      <c r="C3" s="233" t="s">
        <v>53</v>
      </c>
      <c r="D3" s="233"/>
      <c r="E3" s="234" t="s">
        <v>6</v>
      </c>
      <c r="F3" s="234"/>
      <c r="G3" s="234"/>
      <c r="H3" s="137"/>
      <c r="I3" s="137"/>
      <c r="J3" s="137"/>
    </row>
    <row r="4" spans="1:16" ht="15" customHeight="1">
      <c r="A4" t="s">
        <v>18</v>
      </c>
      <c r="C4" s="232" t="str">
        <f>Formulaire!B12</f>
        <v xml:space="preserve"> </v>
      </c>
      <c r="D4" s="232"/>
      <c r="E4" s="232" t="str">
        <f>Formulaire!I12</f>
        <v xml:space="preserve"> </v>
      </c>
      <c r="F4" s="232"/>
      <c r="G4" s="232"/>
      <c r="H4" s="142"/>
      <c r="I4" s="136" t="str">
        <f>IF(C36=C13,"PAYÉ","")</f>
        <v/>
      </c>
      <c r="J4" s="73" t="s">
        <v>0</v>
      </c>
    </row>
    <row r="5" spans="1:16" ht="15" customHeight="1">
      <c r="A5" s="219" t="s">
        <v>37</v>
      </c>
      <c r="B5" s="219"/>
      <c r="C5" s="232" t="str">
        <f>Formulaire!A40</f>
        <v>fr</v>
      </c>
      <c r="D5" s="232"/>
      <c r="E5" s="232"/>
      <c r="F5" s="232"/>
      <c r="G5" s="232"/>
      <c r="H5" s="232"/>
      <c r="I5" s="136"/>
      <c r="J5" s="73"/>
      <c r="K5" s="73"/>
      <c r="L5" s="73"/>
      <c r="M5" s="73"/>
      <c r="N5" s="73"/>
      <c r="O5" s="73"/>
      <c r="P5" s="73"/>
    </row>
    <row r="6" spans="1:16">
      <c r="A6" t="s">
        <v>19</v>
      </c>
      <c r="C6" s="232" t="str">
        <f>Formulaire!H15</f>
        <v xml:space="preserve"> </v>
      </c>
      <c r="D6" s="232"/>
      <c r="E6" s="232"/>
      <c r="F6" s="232"/>
      <c r="G6" s="232"/>
      <c r="H6" s="232"/>
      <c r="I6" s="232"/>
      <c r="J6" s="232"/>
      <c r="K6" s="73"/>
      <c r="L6" s="73"/>
      <c r="M6" s="73"/>
      <c r="N6" s="73"/>
      <c r="O6" s="73"/>
      <c r="P6" s="73"/>
    </row>
    <row r="7" spans="1:16">
      <c r="A7" s="219" t="s">
        <v>58</v>
      </c>
      <c r="B7" s="219"/>
      <c r="C7" s="220" t="str">
        <f>Formulaire!I13</f>
        <v xml:space="preserve"> </v>
      </c>
      <c r="D7" s="220"/>
      <c r="E7" s="220"/>
      <c r="F7" s="139"/>
      <c r="G7" s="139"/>
      <c r="H7" s="139"/>
      <c r="I7" s="139"/>
      <c r="J7" s="139"/>
      <c r="K7" s="73"/>
      <c r="L7" s="73"/>
      <c r="M7" s="73"/>
      <c r="N7" s="73"/>
      <c r="O7" s="73"/>
      <c r="P7" s="73"/>
    </row>
    <row r="8" spans="1:16">
      <c r="A8" s="219" t="s">
        <v>59</v>
      </c>
      <c r="B8" s="219"/>
      <c r="C8" s="220" t="str">
        <f>Formulaire!I14</f>
        <v xml:space="preserve"> </v>
      </c>
      <c r="D8" s="220"/>
      <c r="E8" s="220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</row>
    <row r="9" spans="1:16">
      <c r="A9" s="219" t="s">
        <v>77</v>
      </c>
      <c r="B9" s="219"/>
      <c r="C9" s="232" t="str">
        <f>Formulaire!G17</f>
        <v xml:space="preserve"> </v>
      </c>
      <c r="D9" s="232"/>
      <c r="E9" s="144" t="s">
        <v>0</v>
      </c>
      <c r="F9" s="238" t="s">
        <v>31</v>
      </c>
      <c r="G9" s="238"/>
      <c r="H9" s="143" t="str">
        <f>Formulaire!B17</f>
        <v xml:space="preserve"> </v>
      </c>
      <c r="I9" s="3" t="s">
        <v>48</v>
      </c>
      <c r="J9" s="139">
        <f>Formulaire!J19+Formulaire!L19</f>
        <v>45</v>
      </c>
      <c r="K9" s="73"/>
      <c r="L9" s="73"/>
      <c r="M9" s="73"/>
      <c r="N9" s="73"/>
      <c r="O9" s="73"/>
      <c r="P9" s="73"/>
    </row>
    <row r="10" spans="1:16" ht="10.5" customHeight="1">
      <c r="E10" t="s">
        <v>0</v>
      </c>
      <c r="G10" s="3" t="s">
        <v>0</v>
      </c>
      <c r="H10" s="1" t="s">
        <v>0</v>
      </c>
      <c r="I10" s="1"/>
      <c r="K10" s="73"/>
      <c r="L10" s="73"/>
      <c r="M10" s="74"/>
      <c r="N10" s="73"/>
      <c r="O10" s="73"/>
      <c r="P10" s="73"/>
    </row>
    <row r="11" spans="1:16">
      <c r="A11" s="227" t="s">
        <v>13</v>
      </c>
      <c r="B11" s="227"/>
      <c r="C11" s="68">
        <f>Formulaire!H24</f>
        <v>1094.4000000000001</v>
      </c>
      <c r="D11" s="48" t="s">
        <v>0</v>
      </c>
      <c r="E11" s="235" t="s">
        <v>0</v>
      </c>
      <c r="F11" s="235"/>
      <c r="G11" s="1" t="s">
        <v>0</v>
      </c>
      <c r="H11" s="1" t="s">
        <v>0</v>
      </c>
      <c r="I11" s="1"/>
      <c r="J11" s="3" t="s">
        <v>0</v>
      </c>
      <c r="K11" s="73"/>
      <c r="L11" s="73"/>
      <c r="M11" s="73"/>
      <c r="N11" s="73"/>
      <c r="O11" s="73"/>
      <c r="P11" s="73"/>
    </row>
    <row r="12" spans="1:16" ht="15.75" thickBot="1">
      <c r="A12" s="223" t="s">
        <v>55</v>
      </c>
      <c r="B12" s="224"/>
      <c r="C12" s="69">
        <f>Formulaire!D28+Formulaire!D29+Formulaire!D30+Formulaire!D31</f>
        <v>0</v>
      </c>
      <c r="D12" s="48"/>
      <c r="E12" s="1"/>
      <c r="F12" s="1"/>
      <c r="G12" s="1"/>
      <c r="H12" s="1"/>
      <c r="I12" s="1"/>
      <c r="J12" s="3"/>
      <c r="K12" s="73"/>
    </row>
    <row r="13" spans="1:16" ht="15.75" thickTop="1">
      <c r="A13" s="225" t="s">
        <v>15</v>
      </c>
      <c r="B13" s="225"/>
      <c r="C13" s="70">
        <f>SUM(C11:C12)</f>
        <v>1094.4000000000001</v>
      </c>
      <c r="D13" s="49"/>
      <c r="E13" s="235" t="s">
        <v>0</v>
      </c>
      <c r="F13" s="235"/>
      <c r="G13" s="1"/>
      <c r="H13" s="1"/>
      <c r="I13" s="1"/>
      <c r="J13" s="3"/>
    </row>
    <row r="14" spans="1:16">
      <c r="A14" s="226" t="s">
        <v>21</v>
      </c>
      <c r="B14" s="226"/>
      <c r="C14" s="14" t="s">
        <v>35</v>
      </c>
      <c r="D14" s="14" t="s">
        <v>36</v>
      </c>
      <c r="E14" s="226" t="s">
        <v>33</v>
      </c>
      <c r="F14" s="226"/>
      <c r="G14" s="14" t="s">
        <v>34</v>
      </c>
      <c r="H14" s="14" t="s">
        <v>22</v>
      </c>
      <c r="I14" s="236" t="s">
        <v>30</v>
      </c>
      <c r="J14" s="237"/>
    </row>
    <row r="15" spans="1:16">
      <c r="A15" s="221">
        <v>43617</v>
      </c>
      <c r="B15" s="222"/>
      <c r="C15" s="77">
        <v>0</v>
      </c>
      <c r="D15" s="116"/>
      <c r="E15" s="207" t="s">
        <v>0</v>
      </c>
      <c r="F15" s="208"/>
      <c r="G15" s="113" t="s">
        <v>0</v>
      </c>
      <c r="H15" s="113"/>
      <c r="I15" s="205"/>
      <c r="J15" s="206"/>
    </row>
    <row r="16" spans="1:16">
      <c r="A16" s="221">
        <v>43647</v>
      </c>
      <c r="B16" s="222"/>
      <c r="C16" s="77">
        <v>0</v>
      </c>
      <c r="D16" s="116"/>
      <c r="E16" s="207" t="s">
        <v>0</v>
      </c>
      <c r="F16" s="208"/>
      <c r="G16" s="113"/>
      <c r="H16" s="113"/>
      <c r="I16" s="205"/>
      <c r="J16" s="206"/>
    </row>
    <row r="17" spans="1:14">
      <c r="A17" s="221">
        <v>43678</v>
      </c>
      <c r="B17" s="222"/>
      <c r="C17" s="77">
        <v>0</v>
      </c>
      <c r="D17" s="116"/>
      <c r="E17" s="207" t="s">
        <v>0</v>
      </c>
      <c r="F17" s="208"/>
      <c r="G17" s="113"/>
      <c r="H17" s="113"/>
      <c r="I17" s="205"/>
      <c r="J17" s="206"/>
      <c r="N17" t="s">
        <v>0</v>
      </c>
    </row>
    <row r="18" spans="1:14">
      <c r="A18" s="221" t="s">
        <v>0</v>
      </c>
      <c r="B18" s="222"/>
      <c r="C18" s="77">
        <v>0</v>
      </c>
      <c r="D18" s="116"/>
      <c r="E18" s="207"/>
      <c r="F18" s="208"/>
      <c r="G18" s="113"/>
      <c r="H18" s="113"/>
      <c r="I18" s="205"/>
      <c r="J18" s="206"/>
    </row>
    <row r="19" spans="1:14" ht="15.75" thickBot="1">
      <c r="A19" s="228" t="s">
        <v>0</v>
      </c>
      <c r="B19" s="229"/>
      <c r="C19" s="78">
        <v>0</v>
      </c>
      <c r="D19" s="116"/>
      <c r="E19" s="207" t="s">
        <v>0</v>
      </c>
      <c r="F19" s="208"/>
      <c r="G19" s="113"/>
      <c r="H19" s="113"/>
      <c r="I19" s="205"/>
      <c r="J19" s="206"/>
    </row>
    <row r="20" spans="1:14" ht="15.75" thickTop="1">
      <c r="A20" s="214" t="s">
        <v>69</v>
      </c>
      <c r="B20" s="215"/>
      <c r="C20" s="71">
        <f>SUM(C15:C19)</f>
        <v>0</v>
      </c>
      <c r="D20" s="117"/>
      <c r="E20" s="83"/>
      <c r="F20" s="83"/>
      <c r="G20" s="83"/>
      <c r="H20" s="83"/>
      <c r="I20" s="83"/>
      <c r="J20" s="135"/>
    </row>
    <row r="21" spans="1:14">
      <c r="A21" s="202">
        <v>43709</v>
      </c>
      <c r="B21" s="203"/>
      <c r="C21" s="79">
        <v>0</v>
      </c>
      <c r="D21" s="118"/>
      <c r="E21" s="209" t="s">
        <v>0</v>
      </c>
      <c r="F21" s="209"/>
      <c r="G21" s="114"/>
      <c r="H21" s="114"/>
      <c r="I21" s="205"/>
      <c r="J21" s="206"/>
    </row>
    <row r="22" spans="1:14">
      <c r="A22" s="216">
        <v>43739</v>
      </c>
      <c r="B22" s="218"/>
      <c r="C22" s="79">
        <v>10</v>
      </c>
      <c r="D22" s="118"/>
      <c r="E22" s="209" t="s">
        <v>0</v>
      </c>
      <c r="F22" s="209"/>
      <c r="G22" s="114"/>
      <c r="H22" s="114"/>
      <c r="I22" s="205"/>
      <c r="J22" s="206"/>
    </row>
    <row r="23" spans="1:14">
      <c r="A23" s="216">
        <v>43770</v>
      </c>
      <c r="B23" s="217"/>
      <c r="C23" s="80">
        <v>0</v>
      </c>
      <c r="D23" s="118"/>
      <c r="E23" s="209" t="s">
        <v>0</v>
      </c>
      <c r="F23" s="209"/>
      <c r="G23" s="114"/>
      <c r="H23" s="114"/>
      <c r="I23" s="205"/>
      <c r="J23" s="206"/>
    </row>
    <row r="24" spans="1:14">
      <c r="A24" s="213">
        <v>43800</v>
      </c>
      <c r="B24" s="213"/>
      <c r="C24" s="81">
        <v>0</v>
      </c>
      <c r="D24" s="118"/>
      <c r="E24" s="239" t="s">
        <v>0</v>
      </c>
      <c r="F24" s="239"/>
      <c r="G24" s="115"/>
      <c r="H24" s="115"/>
      <c r="I24" s="205" t="s">
        <v>0</v>
      </c>
      <c r="J24" s="206"/>
    </row>
    <row r="25" spans="1:14">
      <c r="A25" s="213" t="s">
        <v>0</v>
      </c>
      <c r="B25" s="213"/>
      <c r="C25" s="81">
        <v>0</v>
      </c>
      <c r="D25" s="118"/>
      <c r="E25" s="239" t="s">
        <v>0</v>
      </c>
      <c r="F25" s="239"/>
      <c r="G25" s="115"/>
      <c r="H25" s="115"/>
      <c r="I25" s="205" t="s">
        <v>0</v>
      </c>
      <c r="J25" s="206"/>
    </row>
    <row r="26" spans="1:14" ht="15.75" thickBot="1">
      <c r="A26" s="213" t="s">
        <v>0</v>
      </c>
      <c r="B26" s="213"/>
      <c r="C26" s="82">
        <v>0</v>
      </c>
      <c r="D26" s="118"/>
      <c r="E26" s="209" t="s">
        <v>0</v>
      </c>
      <c r="F26" s="209"/>
      <c r="G26" s="114"/>
      <c r="H26" s="114"/>
      <c r="I26" s="205" t="s">
        <v>0</v>
      </c>
      <c r="J26" s="206"/>
    </row>
    <row r="27" spans="1:14" ht="15.75" thickTop="1">
      <c r="A27" s="214" t="s">
        <v>71</v>
      </c>
      <c r="B27" s="214"/>
      <c r="C27" s="67">
        <f>SUM(C21:C26)</f>
        <v>10</v>
      </c>
      <c r="D27" s="119"/>
      <c r="E27" s="85"/>
      <c r="F27" s="85"/>
      <c r="G27" s="85"/>
      <c r="H27" s="85"/>
      <c r="I27" s="85"/>
      <c r="J27" s="84"/>
    </row>
    <row r="28" spans="1:14">
      <c r="A28" s="202">
        <v>43831</v>
      </c>
      <c r="B28" s="203"/>
      <c r="C28" s="81">
        <v>0</v>
      </c>
      <c r="D28" s="118" t="s">
        <v>0</v>
      </c>
      <c r="E28" s="209" t="s">
        <v>0</v>
      </c>
      <c r="F28" s="209"/>
      <c r="G28" s="114"/>
      <c r="H28" s="114"/>
      <c r="I28" s="205" t="s">
        <v>0</v>
      </c>
      <c r="J28" s="206"/>
    </row>
    <row r="29" spans="1:14">
      <c r="A29" s="216">
        <v>43862</v>
      </c>
      <c r="B29" s="218"/>
      <c r="C29" s="81">
        <v>0</v>
      </c>
      <c r="D29" s="118"/>
      <c r="E29" s="209" t="s">
        <v>0</v>
      </c>
      <c r="F29" s="209"/>
      <c r="G29" s="114"/>
      <c r="H29" s="114"/>
      <c r="I29" s="205"/>
      <c r="J29" s="206"/>
    </row>
    <row r="30" spans="1:14">
      <c r="A30" s="216">
        <v>43891</v>
      </c>
      <c r="B30" s="218"/>
      <c r="C30" s="81">
        <v>0</v>
      </c>
      <c r="D30" s="118"/>
      <c r="E30" s="209" t="s">
        <v>0</v>
      </c>
      <c r="F30" s="209"/>
      <c r="G30" s="114"/>
      <c r="H30" s="114"/>
      <c r="I30" s="205"/>
      <c r="J30" s="206"/>
    </row>
    <row r="31" spans="1:14">
      <c r="A31" s="216">
        <v>43922</v>
      </c>
      <c r="B31" s="217"/>
      <c r="C31" s="81">
        <v>0</v>
      </c>
      <c r="D31" s="120"/>
      <c r="E31" s="209" t="s">
        <v>0</v>
      </c>
      <c r="F31" s="209"/>
      <c r="G31" s="114" t="s">
        <v>0</v>
      </c>
      <c r="H31" s="114"/>
      <c r="I31" s="205" t="s">
        <v>0</v>
      </c>
      <c r="J31" s="206"/>
    </row>
    <row r="32" spans="1:14">
      <c r="A32" s="210">
        <v>43952</v>
      </c>
      <c r="B32" s="211"/>
      <c r="C32" s="81">
        <v>0</v>
      </c>
      <c r="D32" s="120"/>
      <c r="E32" s="209" t="s">
        <v>0</v>
      </c>
      <c r="F32" s="209"/>
      <c r="G32" s="115"/>
      <c r="H32" s="115" t="s">
        <v>0</v>
      </c>
      <c r="I32" s="205" t="s">
        <v>0</v>
      </c>
      <c r="J32" s="206"/>
    </row>
    <row r="33" spans="1:10">
      <c r="A33" s="210" t="s">
        <v>0</v>
      </c>
      <c r="B33" s="211"/>
      <c r="C33" s="81">
        <v>0</v>
      </c>
      <c r="D33" s="121"/>
      <c r="E33" s="209" t="s">
        <v>0</v>
      </c>
      <c r="F33" s="209"/>
      <c r="G33" s="115"/>
      <c r="H33" s="115"/>
      <c r="I33" s="205"/>
      <c r="J33" s="206"/>
    </row>
    <row r="34" spans="1:10" ht="15.75" thickBot="1">
      <c r="A34" s="213" t="s">
        <v>0</v>
      </c>
      <c r="B34" s="213"/>
      <c r="C34" s="82">
        <v>0</v>
      </c>
      <c r="D34" s="118"/>
      <c r="E34" s="209" t="s">
        <v>0</v>
      </c>
      <c r="F34" s="209"/>
      <c r="G34" s="114"/>
      <c r="H34" s="114"/>
      <c r="I34" s="205"/>
      <c r="J34" s="206"/>
    </row>
    <row r="35" spans="1:10" ht="16.5" thickTop="1" thickBot="1">
      <c r="A35" s="214" t="s">
        <v>70</v>
      </c>
      <c r="B35" s="215"/>
      <c r="C35" s="72">
        <f>SUM(C28:C34)</f>
        <v>0</v>
      </c>
      <c r="D35" s="52"/>
      <c r="E35" s="53"/>
      <c r="F35" s="53"/>
      <c r="G35" s="53"/>
      <c r="H35" s="53"/>
      <c r="I35" s="53"/>
      <c r="J35" s="3"/>
    </row>
    <row r="36" spans="1:10" ht="15.75" thickTop="1">
      <c r="A36" s="212" t="s">
        <v>73</v>
      </c>
      <c r="B36" s="212"/>
      <c r="C36" s="64">
        <f>C35+C27+C20</f>
        <v>10</v>
      </c>
      <c r="J36" s="138"/>
    </row>
    <row r="38" spans="1:10">
      <c r="A38" s="204" t="s">
        <v>0</v>
      </c>
      <c r="B38" s="204"/>
      <c r="C38" t="s">
        <v>0</v>
      </c>
    </row>
    <row r="39" spans="1:10">
      <c r="A39" s="204" t="s">
        <v>0</v>
      </c>
      <c r="B39" s="204"/>
      <c r="C39" t="s">
        <v>0</v>
      </c>
    </row>
    <row r="40" spans="1:10">
      <c r="A40" s="204" t="s">
        <v>0</v>
      </c>
      <c r="B40" s="204"/>
      <c r="C40" t="s">
        <v>0</v>
      </c>
    </row>
    <row r="42" spans="1:10">
      <c r="A42" s="202">
        <v>43831</v>
      </c>
      <c r="B42" s="203"/>
      <c r="C42" t="s">
        <v>87</v>
      </c>
    </row>
    <row r="43" spans="1:10">
      <c r="A43" s="202">
        <v>43831</v>
      </c>
      <c r="B43" s="203"/>
      <c r="C43" t="s">
        <v>88</v>
      </c>
    </row>
    <row r="44" spans="1:10">
      <c r="A44" s="202">
        <v>43831</v>
      </c>
      <c r="B44" s="203"/>
      <c r="C44" t="s">
        <v>89</v>
      </c>
    </row>
  </sheetData>
  <mergeCells count="88">
    <mergeCell ref="A24:B24"/>
    <mergeCell ref="A21:B21"/>
    <mergeCell ref="A22:B22"/>
    <mergeCell ref="E25:F25"/>
    <mergeCell ref="A29:B29"/>
    <mergeCell ref="A27:B27"/>
    <mergeCell ref="A28:B28"/>
    <mergeCell ref="A25:B25"/>
    <mergeCell ref="A23:B23"/>
    <mergeCell ref="E23:F23"/>
    <mergeCell ref="E24:F24"/>
    <mergeCell ref="C6:J6"/>
    <mergeCell ref="E11:F11"/>
    <mergeCell ref="E13:F13"/>
    <mergeCell ref="E15:F15"/>
    <mergeCell ref="E16:F16"/>
    <mergeCell ref="E14:F14"/>
    <mergeCell ref="I14:J14"/>
    <mergeCell ref="I15:J15"/>
    <mergeCell ref="I16:J16"/>
    <mergeCell ref="C9:D9"/>
    <mergeCell ref="F9:G9"/>
    <mergeCell ref="A1:J1"/>
    <mergeCell ref="A2:J2"/>
    <mergeCell ref="C5:H5"/>
    <mergeCell ref="A5:B5"/>
    <mergeCell ref="C4:D4"/>
    <mergeCell ref="E4:G4"/>
    <mergeCell ref="C3:D3"/>
    <mergeCell ref="E3:G3"/>
    <mergeCell ref="A7:B7"/>
    <mergeCell ref="A8:B8"/>
    <mergeCell ref="C7:E7"/>
    <mergeCell ref="C8:E8"/>
    <mergeCell ref="A20:B20"/>
    <mergeCell ref="A18:B18"/>
    <mergeCell ref="A12:B12"/>
    <mergeCell ref="A15:B15"/>
    <mergeCell ref="A13:B13"/>
    <mergeCell ref="A14:B14"/>
    <mergeCell ref="A16:B16"/>
    <mergeCell ref="A17:B17"/>
    <mergeCell ref="A11:B11"/>
    <mergeCell ref="A19:B19"/>
    <mergeCell ref="E17:F17"/>
    <mergeCell ref="A9:B9"/>
    <mergeCell ref="A32:B32"/>
    <mergeCell ref="E32:F32"/>
    <mergeCell ref="A36:B36"/>
    <mergeCell ref="E26:F26"/>
    <mergeCell ref="E31:F31"/>
    <mergeCell ref="E33:F33"/>
    <mergeCell ref="E34:F34"/>
    <mergeCell ref="A34:B34"/>
    <mergeCell ref="A35:B35"/>
    <mergeCell ref="A31:B31"/>
    <mergeCell ref="A33:B33"/>
    <mergeCell ref="A26:B26"/>
    <mergeCell ref="E28:F28"/>
    <mergeCell ref="E29:F29"/>
    <mergeCell ref="A30:B30"/>
    <mergeCell ref="E30:F30"/>
    <mergeCell ref="I34:J34"/>
    <mergeCell ref="E19:F19"/>
    <mergeCell ref="E21:F21"/>
    <mergeCell ref="E22:F22"/>
    <mergeCell ref="E18:F18"/>
    <mergeCell ref="I31:J31"/>
    <mergeCell ref="I28:J28"/>
    <mergeCell ref="I29:J29"/>
    <mergeCell ref="I30:J30"/>
    <mergeCell ref="I17:J17"/>
    <mergeCell ref="I18:J18"/>
    <mergeCell ref="I19:J19"/>
    <mergeCell ref="I32:J32"/>
    <mergeCell ref="I33:J33"/>
    <mergeCell ref="I23:J23"/>
    <mergeCell ref="I24:J24"/>
    <mergeCell ref="I25:J25"/>
    <mergeCell ref="I26:J26"/>
    <mergeCell ref="I21:J21"/>
    <mergeCell ref="I22:J22"/>
    <mergeCell ref="A44:B44"/>
    <mergeCell ref="A38:B38"/>
    <mergeCell ref="A39:B39"/>
    <mergeCell ref="A40:B40"/>
    <mergeCell ref="A42:B42"/>
    <mergeCell ref="A43:B43"/>
  </mergeCells>
  <pageMargins left="0.75" right="0" top="0" bottom="0" header="2.0499999999999998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7" tint="-0.249977111117893"/>
  </sheetPr>
  <dimension ref="A1:G30"/>
  <sheetViews>
    <sheetView workbookViewId="0">
      <selection activeCell="J31" sqref="J31"/>
    </sheetView>
  </sheetViews>
  <sheetFormatPr defaultColWidth="11.42578125" defaultRowHeight="15"/>
  <cols>
    <col min="1" max="1" width="16" customWidth="1"/>
    <col min="2" max="2" width="16.28515625" customWidth="1"/>
    <col min="3" max="3" width="17.5703125" customWidth="1"/>
    <col min="4" max="4" width="12.28515625" customWidth="1"/>
    <col min="5" max="5" width="13.85546875" customWidth="1"/>
    <col min="6" max="6" width="14.140625" customWidth="1"/>
  </cols>
  <sheetData>
    <row r="1" spans="1:5" ht="23.25">
      <c r="A1" s="2" t="s">
        <v>23</v>
      </c>
      <c r="B1" s="2"/>
    </row>
    <row r="2" spans="1:5">
      <c r="A2" t="s">
        <v>74</v>
      </c>
      <c r="D2" s="3">
        <v>1164959448</v>
      </c>
      <c r="E2" s="3" t="s">
        <v>0</v>
      </c>
    </row>
    <row r="3" spans="1:5">
      <c r="A3" t="s">
        <v>3</v>
      </c>
    </row>
    <row r="4" spans="1:5">
      <c r="A4" t="s">
        <v>8</v>
      </c>
    </row>
    <row r="5" spans="1:5">
      <c r="A5" t="s">
        <v>9</v>
      </c>
    </row>
    <row r="13" spans="1:5">
      <c r="A13" s="4" t="s">
        <v>84</v>
      </c>
      <c r="B13" s="4"/>
    </row>
    <row r="14" spans="1:5">
      <c r="A14" s="219" t="str">
        <f>Formulaire!A40</f>
        <v>fr</v>
      </c>
      <c r="B14" s="219"/>
    </row>
    <row r="15" spans="1:5">
      <c r="A15" s="219" t="str">
        <f>Formulaire!B13</f>
        <v xml:space="preserve">  </v>
      </c>
      <c r="B15" s="219"/>
      <c r="C15" s="5"/>
    </row>
    <row r="16" spans="1:5">
      <c r="A16" s="219" t="str">
        <f>Formulaire!B14</f>
        <v xml:space="preserve"> </v>
      </c>
      <c r="B16" s="219"/>
      <c r="C16" s="5"/>
    </row>
    <row r="17" spans="1:7">
      <c r="A17" s="219" t="str">
        <f>Formulaire!B15</f>
        <v xml:space="preserve"> </v>
      </c>
      <c r="B17" s="219"/>
      <c r="C17" s="5"/>
    </row>
    <row r="18" spans="1:7">
      <c r="C18" s="5"/>
    </row>
    <row r="19" spans="1:7">
      <c r="A19" s="240" t="s">
        <v>50</v>
      </c>
      <c r="B19" s="240"/>
      <c r="C19" s="75" t="s">
        <v>11</v>
      </c>
      <c r="D19" s="6" t="s">
        <v>60</v>
      </c>
      <c r="E19" s="6" t="s">
        <v>12</v>
      </c>
      <c r="F19" s="6" t="s">
        <v>68</v>
      </c>
      <c r="G19" s="56" t="s">
        <v>0</v>
      </c>
    </row>
    <row r="20" spans="1:7">
      <c r="A20" t="str">
        <f>Formulaire!I12</f>
        <v xml:space="preserve"> </v>
      </c>
      <c r="B20" t="str">
        <f>Formulaire!B12</f>
        <v xml:space="preserve"> </v>
      </c>
      <c r="C20" s="62" t="str">
        <f>Formulaire!B16</f>
        <v xml:space="preserve"> </v>
      </c>
      <c r="D20" s="1" t="str">
        <f>Formulaire!B17</f>
        <v xml:space="preserve"> </v>
      </c>
      <c r="E20" s="1" t="s">
        <v>61</v>
      </c>
      <c r="F20" s="63">
        <v>0</v>
      </c>
      <c r="G20" s="8" t="s">
        <v>0</v>
      </c>
    </row>
    <row r="21" spans="1:7">
      <c r="C21" s="54"/>
      <c r="D21" s="1" t="str">
        <f>Formulaire!B17</f>
        <v xml:space="preserve"> </v>
      </c>
      <c r="E21" s="1" t="s">
        <v>63</v>
      </c>
      <c r="F21" s="63">
        <f>Paiements!C20</f>
        <v>0</v>
      </c>
      <c r="G21" s="8"/>
    </row>
    <row r="22" spans="1:7" hidden="1">
      <c r="D22" s="1" t="s">
        <v>14</v>
      </c>
      <c r="E22" s="54" t="s">
        <v>62</v>
      </c>
      <c r="F22" s="64">
        <f>Paiements!C12</f>
        <v>0</v>
      </c>
      <c r="G22" t="s">
        <v>0</v>
      </c>
    </row>
    <row r="23" spans="1:7" ht="15.75" thickBot="1">
      <c r="C23" s="9"/>
      <c r="D23" s="1" t="str">
        <f>Formulaire!B17</f>
        <v xml:space="preserve"> </v>
      </c>
      <c r="E23" s="55" t="s">
        <v>75</v>
      </c>
      <c r="F23" s="65">
        <f>Paiements!C27</f>
        <v>10</v>
      </c>
      <c r="G23" t="s">
        <v>0</v>
      </c>
    </row>
    <row r="24" spans="1:7" ht="19.5" thickTop="1">
      <c r="C24" s="7"/>
      <c r="E24" s="10" t="s">
        <v>15</v>
      </c>
      <c r="F24" s="66">
        <f>F20+F21+F23</f>
        <v>10</v>
      </c>
    </row>
    <row r="25" spans="1:7" ht="18.75">
      <c r="C25" s="7"/>
      <c r="E25" s="10"/>
      <c r="F25" s="66"/>
    </row>
    <row r="26" spans="1:7" ht="18.75">
      <c r="C26" s="7"/>
      <c r="E26" s="10"/>
      <c r="F26" s="66"/>
    </row>
    <row r="27" spans="1:7" ht="18.75">
      <c r="C27" s="7"/>
      <c r="E27" s="10"/>
      <c r="F27" s="66"/>
    </row>
    <row r="28" spans="1:7" ht="18.75">
      <c r="C28" s="7"/>
      <c r="E28" s="10"/>
      <c r="F28" s="11"/>
    </row>
    <row r="29" spans="1:7">
      <c r="A29" s="12" t="s">
        <v>16</v>
      </c>
      <c r="B29" s="12"/>
      <c r="C29" s="7"/>
      <c r="E29" s="7"/>
      <c r="F29" s="9"/>
    </row>
    <row r="30" spans="1:7">
      <c r="E30" s="13"/>
      <c r="F30" s="9"/>
    </row>
  </sheetData>
  <mergeCells count="5">
    <mergeCell ref="A19:B19"/>
    <mergeCell ref="A14:B14"/>
    <mergeCell ref="A15:B15"/>
    <mergeCell ref="A16:B16"/>
    <mergeCell ref="A17:B17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G27"/>
  <sheetViews>
    <sheetView workbookViewId="0">
      <selection activeCell="M26" sqref="M26"/>
    </sheetView>
  </sheetViews>
  <sheetFormatPr defaultColWidth="11.42578125" defaultRowHeight="15"/>
  <cols>
    <col min="1" max="1" width="16" customWidth="1"/>
    <col min="2" max="2" width="16.28515625" customWidth="1"/>
    <col min="3" max="3" width="17.5703125" customWidth="1"/>
    <col min="4" max="4" width="12.28515625" customWidth="1"/>
    <col min="5" max="5" width="13.85546875" customWidth="1"/>
    <col min="6" max="6" width="14.140625" customWidth="1"/>
  </cols>
  <sheetData>
    <row r="1" spans="1:5" ht="23.25">
      <c r="A1" s="2" t="s">
        <v>72</v>
      </c>
      <c r="B1" s="2"/>
    </row>
    <row r="2" spans="1:5">
      <c r="A2" t="s">
        <v>74</v>
      </c>
      <c r="D2" s="96">
        <v>1164959448</v>
      </c>
      <c r="E2" s="96" t="s">
        <v>0</v>
      </c>
    </row>
    <row r="3" spans="1:5">
      <c r="A3" t="s">
        <v>3</v>
      </c>
    </row>
    <row r="4" spans="1:5">
      <c r="A4" t="s">
        <v>8</v>
      </c>
    </row>
    <row r="5" spans="1:5">
      <c r="A5" t="s">
        <v>9</v>
      </c>
    </row>
    <row r="13" spans="1:5">
      <c r="A13" s="4" t="s">
        <v>10</v>
      </c>
      <c r="B13" s="4"/>
    </row>
    <row r="14" spans="1:5">
      <c r="A14" s="219" t="str">
        <f>Formulaire!A40</f>
        <v>fr</v>
      </c>
      <c r="B14" s="219"/>
    </row>
    <row r="15" spans="1:5">
      <c r="A15" s="219" t="str">
        <f>Formulaire!B13</f>
        <v xml:space="preserve">  </v>
      </c>
      <c r="B15" s="219"/>
      <c r="C15" s="5"/>
    </row>
    <row r="16" spans="1:5">
      <c r="A16" s="219" t="str">
        <f>Formulaire!B14</f>
        <v xml:space="preserve"> </v>
      </c>
      <c r="B16" s="219"/>
      <c r="C16" s="5"/>
    </row>
    <row r="17" spans="1:7">
      <c r="A17" s="219" t="str">
        <f>Formulaire!B15</f>
        <v xml:space="preserve"> </v>
      </c>
      <c r="B17" s="219"/>
      <c r="C17" s="5"/>
    </row>
    <row r="18" spans="1:7">
      <c r="C18" s="5"/>
    </row>
    <row r="19" spans="1:7">
      <c r="A19" s="240" t="s">
        <v>50</v>
      </c>
      <c r="B19" s="240"/>
      <c r="C19" s="75" t="s">
        <v>11</v>
      </c>
      <c r="D19" s="99" t="s">
        <v>60</v>
      </c>
      <c r="E19" s="99" t="s">
        <v>12</v>
      </c>
      <c r="F19" s="99" t="s">
        <v>68</v>
      </c>
      <c r="G19" s="56" t="s">
        <v>0</v>
      </c>
    </row>
    <row r="20" spans="1:7">
      <c r="A20" t="str">
        <f>Formulaire!I12</f>
        <v xml:space="preserve"> </v>
      </c>
      <c r="B20" t="str">
        <f>Formulaire!B12</f>
        <v xml:space="preserve"> </v>
      </c>
      <c r="C20" s="62" t="str">
        <f>Formulaire!B16</f>
        <v xml:space="preserve"> </v>
      </c>
      <c r="D20" s="97" t="str">
        <f>Formulaire!B17</f>
        <v xml:space="preserve"> </v>
      </c>
      <c r="E20" s="97" t="s">
        <v>61</v>
      </c>
      <c r="F20" s="63">
        <f>Paiements!C35</f>
        <v>0</v>
      </c>
      <c r="G20" s="98" t="s">
        <v>0</v>
      </c>
    </row>
    <row r="21" spans="1:7" ht="18.75">
      <c r="C21" s="7"/>
      <c r="E21" s="10" t="s">
        <v>15</v>
      </c>
      <c r="F21" s="66">
        <f>F20</f>
        <v>0</v>
      </c>
    </row>
    <row r="22" spans="1:7" ht="18.75">
      <c r="C22" s="7"/>
      <c r="E22" s="10"/>
      <c r="F22" s="66"/>
    </row>
    <row r="23" spans="1:7" ht="18.75">
      <c r="C23" s="7"/>
      <c r="E23" s="10"/>
      <c r="F23" s="66"/>
    </row>
    <row r="24" spans="1:7" ht="18.75">
      <c r="C24" s="7"/>
      <c r="E24" s="10"/>
      <c r="F24" s="66"/>
    </row>
    <row r="25" spans="1:7" ht="18.75">
      <c r="C25" s="7"/>
      <c r="E25" s="10"/>
      <c r="F25" s="11"/>
    </row>
    <row r="26" spans="1:7">
      <c r="A26" s="12" t="s">
        <v>16</v>
      </c>
      <c r="B26" s="12"/>
      <c r="C26" s="7"/>
      <c r="E26" s="7"/>
      <c r="F26" s="9"/>
    </row>
    <row r="27" spans="1:7">
      <c r="E27" s="13"/>
      <c r="F27" s="9"/>
    </row>
  </sheetData>
  <mergeCells count="5">
    <mergeCell ref="A14:B14"/>
    <mergeCell ref="A15:B15"/>
    <mergeCell ref="A16:B16"/>
    <mergeCell ref="A17:B17"/>
    <mergeCell ref="A19:B19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Formulaire</vt:lpstr>
      <vt:lpstr>Paiements</vt:lpstr>
      <vt:lpstr>Reçu impôt 2019</vt:lpstr>
      <vt:lpstr>Reçu impôt 2020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Egan</dc:creator>
  <cp:lastModifiedBy>Carim</cp:lastModifiedBy>
  <cp:lastPrinted>2019-04-19T11:56:19Z</cp:lastPrinted>
  <dcterms:created xsi:type="dcterms:W3CDTF">2019-03-14T12:07:41Z</dcterms:created>
  <dcterms:modified xsi:type="dcterms:W3CDTF">2019-04-24T05:13:40Z</dcterms:modified>
</cp:coreProperties>
</file>