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135" windowWidth="21315" windowHeight="7485"/>
  </bookViews>
  <sheets>
    <sheet name="Feuil1" sheetId="1" r:id="rId1"/>
    <sheet name="Explications" sheetId="2" r:id="rId2"/>
  </sheets>
  <calcPr calcId="125725"/>
</workbook>
</file>

<file path=xl/calcChain.xml><?xml version="1.0" encoding="utf-8"?>
<calcChain xmlns="http://schemas.openxmlformats.org/spreadsheetml/2006/main">
  <c r="N16" i="1" a="1"/>
  <c r="N16" s="1"/>
  <c r="N14" a="1"/>
  <c r="N14" s="1"/>
  <c r="N12" a="1"/>
  <c r="N12" s="1"/>
  <c r="N11" a="1"/>
  <c r="N11" s="1"/>
  <c r="N10" a="1"/>
  <c r="N10" s="1"/>
  <c r="N8" a="1"/>
  <c r="N8" s="1"/>
  <c r="N7" a="1"/>
  <c r="N7" s="1"/>
  <c r="N6" a="1"/>
  <c r="N6" s="1"/>
  <c r="N4" a="1"/>
  <c r="N4" s="1"/>
  <c r="L17"/>
  <c r="L16"/>
  <c r="L15"/>
  <c r="L14"/>
  <c r="L13"/>
  <c r="L12"/>
  <c r="L11"/>
  <c r="L10"/>
  <c r="L9"/>
  <c r="L8"/>
  <c r="L7"/>
  <c r="L6"/>
  <c r="L4"/>
  <c r="L5"/>
  <c r="K17"/>
  <c r="K16"/>
  <c r="K15"/>
  <c r="K14"/>
  <c r="K13"/>
  <c r="K12"/>
  <c r="K11"/>
  <c r="K10"/>
  <c r="K9"/>
  <c r="K8"/>
  <c r="K7"/>
  <c r="K6"/>
  <c r="K5"/>
  <c r="K4"/>
  <c r="O17"/>
  <c r="O16"/>
  <c r="O15"/>
  <c r="O14"/>
  <c r="O13"/>
  <c r="O12"/>
  <c r="O11"/>
  <c r="O10"/>
  <c r="O9"/>
  <c r="O8"/>
  <c r="O7"/>
  <c r="O6"/>
  <c r="O5"/>
  <c r="O4"/>
  <c r="M6"/>
  <c r="M7"/>
  <c r="M8"/>
  <c r="M10"/>
  <c r="M11"/>
  <c r="M12"/>
  <c r="M14"/>
  <c r="M15"/>
  <c r="M16"/>
  <c r="M17"/>
  <c r="M4"/>
  <c r="Q4"/>
  <c r="M13" l="1"/>
  <c r="M5"/>
  <c r="N5" s="1" a="1"/>
  <c r="N5" s="1"/>
  <c r="M9"/>
  <c r="P5"/>
  <c r="P6"/>
  <c r="P7"/>
  <c r="P8"/>
  <c r="P9"/>
  <c r="P10"/>
  <c r="P11"/>
  <c r="P12"/>
  <c r="P13"/>
  <c r="P14"/>
  <c r="P15"/>
  <c r="P16"/>
  <c r="P17"/>
  <c r="P4"/>
  <c r="N15" l="1" a="1"/>
  <c r="N15" s="1"/>
  <c r="N9" a="1"/>
  <c r="N9" s="1"/>
  <c r="N17" a="1"/>
  <c r="N17" s="1"/>
  <c r="N13" a="1"/>
  <c r="N13" s="1"/>
</calcChain>
</file>

<file path=xl/sharedStrings.xml><?xml version="1.0" encoding="utf-8"?>
<sst xmlns="http://schemas.openxmlformats.org/spreadsheetml/2006/main" count="71" uniqueCount="49">
  <si>
    <t>Date</t>
  </si>
  <si>
    <t>Salarié</t>
  </si>
  <si>
    <t>Client</t>
  </si>
  <si>
    <t>Tâches effectuées</t>
  </si>
  <si>
    <t>Départ dépôt</t>
  </si>
  <si>
    <t>Temps de trajet</t>
  </si>
  <si>
    <t>Arrivée chantier</t>
  </si>
  <si>
    <t>Départ chantier</t>
  </si>
  <si>
    <t>Temps  chantier</t>
  </si>
  <si>
    <t>Temps de pause</t>
  </si>
  <si>
    <t>Retour dépôt</t>
  </si>
  <si>
    <t>Solde journalier</t>
  </si>
  <si>
    <t>Solde cumulé</t>
  </si>
  <si>
    <t>GESTION DES HORAIRES SALARIE</t>
  </si>
  <si>
    <t>Temps taches diverses</t>
  </si>
  <si>
    <t>Solde début</t>
  </si>
  <si>
    <t>CAILLOT</t>
  </si>
  <si>
    <t>MANU</t>
  </si>
  <si>
    <t>TAILLE LAURIER</t>
  </si>
  <si>
    <t>THEVENET</t>
  </si>
  <si>
    <t>PREPA CAMION</t>
  </si>
  <si>
    <t>JEANTON</t>
  </si>
  <si>
    <t>DELFOUR</t>
  </si>
  <si>
    <t>NETTOYAGE MASSIFS</t>
  </si>
  <si>
    <t>TONTE</t>
  </si>
  <si>
    <t>NETTOYAGE TONDEUSE</t>
  </si>
  <si>
    <t>PERIPHERIE</t>
  </si>
  <si>
    <t>CABINET MEDICAL</t>
  </si>
  <si>
    <t>SNPP</t>
  </si>
  <si>
    <t>PLEIN GAZOIL</t>
  </si>
  <si>
    <t>TAILLE HAIE</t>
  </si>
  <si>
    <t>RAMASSAGE</t>
  </si>
  <si>
    <t>VIDAGE CAMION</t>
  </si>
  <si>
    <t>Dernière Tâche</t>
  </si>
  <si>
    <t>Cumul Tâches</t>
  </si>
  <si>
    <t>que la fin d'une journée apparait en gras dans la Colonne A</t>
  </si>
  <si>
    <t xml:space="preserve">Les conséquences sont : </t>
  </si>
  <si>
    <t>qui permet à la Colonne L de caculer la dernière tâche du jour ..ET…</t>
  </si>
  <si>
    <t>Le solde cumulé de la Colonne N est calculé de la façon suivante :</t>
  </si>
  <si>
    <t xml:space="preserve">le solde du début cellule N2  </t>
  </si>
  <si>
    <t>+</t>
  </si>
  <si>
    <t>le solde journalier de la ligne</t>
  </si>
  <si>
    <t>-</t>
  </si>
  <si>
    <t>les 7h. 'normales' par jour</t>
  </si>
  <si>
    <t>La première supposition est que toutes les tâches d'une même journée sont regroupées …</t>
  </si>
  <si>
    <t>La dernière tâche d'une journée s'identifie automatiquement … par la saisie d'une nouvelle date dans la Colonne A</t>
  </si>
  <si>
    <t>que la Colonne K montre un vide …  et c'est ce vide ...</t>
  </si>
  <si>
    <r>
      <t xml:space="preserve">qui permet </t>
    </r>
    <r>
      <rPr>
        <b/>
        <u/>
        <sz val="11"/>
        <color theme="1"/>
        <rFont val="Calibri"/>
        <family val="2"/>
        <scheme val="minor"/>
      </rPr>
      <t xml:space="preserve">surtout </t>
    </r>
    <r>
      <rPr>
        <sz val="11"/>
        <color theme="1"/>
        <rFont val="Calibri"/>
        <family val="2"/>
        <scheme val="minor"/>
      </rPr>
      <t>de calculer dans la Colonne M … un Solde Journalier juste …</t>
    </r>
  </si>
  <si>
    <t>Les temps de trajet de la Colonne O sont ajoutés au Cumul des tâches … pour le calcul du Solde journalier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</si>
</sst>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h]:mm"/>
  </numFmts>
  <fonts count="6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164" fontId="2" fillId="0" borderId="1" xfId="0" applyNumberFormat="1" applyFont="1" applyBorder="1"/>
    <xf numFmtId="164" fontId="2" fillId="2" borderId="1" xfId="0" applyNumberFormat="1" applyFont="1" applyFill="1" applyBorder="1"/>
    <xf numFmtId="0" fontId="2" fillId="2" borderId="1" xfId="0" applyFont="1" applyFill="1" applyBorder="1"/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64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14" fontId="0" fillId="2" borderId="1" xfId="0" applyNumberFormat="1" applyFont="1" applyFill="1" applyBorder="1" applyAlignment="1">
      <alignment horizontal="center" vertical="center"/>
    </xf>
    <xf numFmtId="0" fontId="4" fillId="0" borderId="0" xfId="0" quotePrefix="1" applyFont="1" applyAlignment="1">
      <alignment horizontal="center"/>
    </xf>
  </cellXfs>
  <cellStyles count="1">
    <cellStyle name="Normal" xfId="0" builtinId="0"/>
  </cellStyles>
  <dxfs count="1">
    <dxf>
      <font>
        <b/>
        <i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171450</xdr:rowOff>
    </xdr:from>
    <xdr:to>
      <xdr:col>0</xdr:col>
      <xdr:colOff>1066800</xdr:colOff>
      <xdr:row>2</xdr:row>
      <xdr:rowOff>19050</xdr:rowOff>
    </xdr:to>
    <xdr:sp macro="" textlink="">
      <xdr:nvSpPr>
        <xdr:cNvPr id="2" name="Right Arrow 1"/>
        <xdr:cNvSpPr/>
      </xdr:nvSpPr>
      <xdr:spPr>
        <a:xfrm>
          <a:off x="38100" y="171450"/>
          <a:ext cx="1028700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U17"/>
  <sheetViews>
    <sheetView showZeros="0" tabSelected="1" workbookViewId="0">
      <selection activeCell="K3" sqref="K3"/>
    </sheetView>
  </sheetViews>
  <sheetFormatPr defaultColWidth="11.42578125" defaultRowHeight="15"/>
  <cols>
    <col min="1" max="1" width="8.42578125" style="14" bestFit="1" customWidth="1"/>
    <col min="2" max="2" width="7" style="1" bestFit="1" customWidth="1"/>
    <col min="3" max="3" width="17" style="1" bestFit="1" customWidth="1"/>
    <col min="4" max="4" width="21.7109375" style="1" bestFit="1" customWidth="1"/>
    <col min="5" max="10" width="13" style="1" customWidth="1"/>
    <col min="11" max="12" width="8.85546875" style="1" customWidth="1"/>
    <col min="13" max="13" width="11.5703125" style="1" customWidth="1"/>
    <col min="14" max="14" width="11" style="1" customWidth="1"/>
    <col min="15" max="15" width="8.5703125" style="1" customWidth="1"/>
    <col min="16" max="16" width="8.28515625" style="1" bestFit="1" customWidth="1"/>
    <col min="17" max="21" width="4.5703125" style="16" bestFit="1" customWidth="1"/>
    <col min="22" max="16384" width="11.42578125" style="1"/>
  </cols>
  <sheetData>
    <row r="1" spans="1:21" ht="26.25">
      <c r="A1" s="15" t="s">
        <v>13</v>
      </c>
      <c r="B1" s="11"/>
      <c r="C1" s="11"/>
      <c r="D1" s="11"/>
      <c r="E1" s="12"/>
      <c r="F1" s="12"/>
      <c r="G1" s="12"/>
      <c r="H1" s="12"/>
      <c r="I1" s="12"/>
      <c r="J1" s="12"/>
    </row>
    <row r="2" spans="1:21" ht="26.25">
      <c r="A2" s="13"/>
      <c r="B2" s="2"/>
      <c r="C2" s="2"/>
      <c r="D2" s="2"/>
      <c r="M2" s="20" t="s">
        <v>15</v>
      </c>
      <c r="N2" s="18">
        <v>4.1666666666666664E-2</v>
      </c>
    </row>
    <row r="3" spans="1:21" s="8" customFormat="1" ht="30">
      <c r="A3" s="7" t="s">
        <v>0</v>
      </c>
      <c r="B3" s="6" t="s">
        <v>1</v>
      </c>
      <c r="C3" s="6" t="s">
        <v>2</v>
      </c>
      <c r="D3" s="6" t="s">
        <v>3</v>
      </c>
      <c r="E3" s="7" t="s">
        <v>4</v>
      </c>
      <c r="F3" s="7" t="s">
        <v>6</v>
      </c>
      <c r="G3" s="7" t="s">
        <v>7</v>
      </c>
      <c r="H3" s="7" t="s">
        <v>14</v>
      </c>
      <c r="I3" s="7" t="s">
        <v>9</v>
      </c>
      <c r="J3" s="7" t="s">
        <v>10</v>
      </c>
      <c r="K3" s="10" t="s">
        <v>34</v>
      </c>
      <c r="L3" s="10" t="s">
        <v>33</v>
      </c>
      <c r="M3" s="10" t="s">
        <v>11</v>
      </c>
      <c r="N3" s="10" t="s">
        <v>12</v>
      </c>
      <c r="O3" s="10" t="s">
        <v>5</v>
      </c>
      <c r="P3" s="10" t="s">
        <v>8</v>
      </c>
      <c r="Q3" s="17"/>
      <c r="R3" s="17"/>
      <c r="S3" s="17"/>
      <c r="T3" s="17"/>
      <c r="U3" s="17"/>
    </row>
    <row r="4" spans="1:21">
      <c r="A4" s="21">
        <v>43003</v>
      </c>
      <c r="B4" s="5" t="s">
        <v>17</v>
      </c>
      <c r="C4" s="5" t="s">
        <v>16</v>
      </c>
      <c r="D4" s="5" t="s">
        <v>18</v>
      </c>
      <c r="E4" s="4">
        <v>0.33333333333333331</v>
      </c>
      <c r="F4" s="4">
        <v>0.36458333333333331</v>
      </c>
      <c r="G4" s="4">
        <v>0.6875</v>
      </c>
      <c r="H4" s="4">
        <v>1.0416666666666666E-2</v>
      </c>
      <c r="I4" s="4">
        <v>2.0833333333333332E-2</v>
      </c>
      <c r="J4" s="4">
        <v>0.70833333333333337</v>
      </c>
      <c r="K4" s="9">
        <f>IF(A4&lt;&gt;A5,"",G4-F4+H4-I4+O4)</f>
        <v>0.36458333333333343</v>
      </c>
      <c r="L4" s="9" t="str">
        <f>IF(K4="",G4-F4+H4-I4+O4,"")</f>
        <v/>
      </c>
      <c r="M4" s="9" t="str">
        <f>IF(A4&lt;&gt;A5,SUM(INDEX(K$1:K3,LARGE(INDEX((K$1:K3="")*(ROW(K$1:K3)-ROW(K$1)+1),0),1)):K3)+L4,"")</f>
        <v/>
      </c>
      <c r="N4" s="9" t="str">
        <f t="array" ref="N4">IF(A4&lt;&gt;A5,SUM(IF($M$4:M4&lt;&gt;"",1,0))*(7/24)-SUM($M$4:M4),"")</f>
        <v/>
      </c>
      <c r="O4" s="3">
        <f t="shared" ref="O4:O17" si="0">IF(AND(F4&gt;0,E4&gt;0),F4-E4,0)+IF(AND(J4&gt;0,G4&gt;0),J4-G4,0)</f>
        <v>5.208333333333337E-2</v>
      </c>
      <c r="P4" s="3">
        <f>G4-F4</f>
        <v>0.32291666666666669</v>
      </c>
      <c r="Q4" s="16" t="str">
        <f>IF(A5&lt;&gt;A4,"fin","")</f>
        <v/>
      </c>
    </row>
    <row r="5" spans="1:21">
      <c r="A5" s="21">
        <v>43003</v>
      </c>
      <c r="B5" s="5" t="s">
        <v>17</v>
      </c>
      <c r="C5" s="5" t="s">
        <v>19</v>
      </c>
      <c r="D5" s="5" t="s">
        <v>20</v>
      </c>
      <c r="E5" s="4">
        <v>0.70833333333333337</v>
      </c>
      <c r="F5" s="4"/>
      <c r="G5" s="4"/>
      <c r="H5" s="4">
        <v>1.0416666666666666E-2</v>
      </c>
      <c r="I5" s="4"/>
      <c r="J5" s="4">
        <v>0.71875</v>
      </c>
      <c r="K5" s="9" t="str">
        <f t="shared" ref="K5:K17" si="1">IF(A5&lt;&gt;A6,"",G5-F5+H5-I5+O5)</f>
        <v/>
      </c>
      <c r="L5" s="9">
        <f>IF(K5="",G5-F5+H5-I5+O5,"")</f>
        <v>1.0416666666666666E-2</v>
      </c>
      <c r="M5" s="9">
        <f>IF(A5&lt;&gt;A6,SUM(INDEX(K$1:K4,LARGE(INDEX((K$1:K4="")*(ROW(K$1:K4)-ROW(K$1)+1),0),1)):K4)+L5,"")</f>
        <v>0.37500000000000011</v>
      </c>
      <c r="N5" s="19">
        <f t="array" ref="N5">IF(A5&lt;&gt;A6,$N$2+SUM($M$4:M5)-(SUM(IF($M$4:M5&lt;&gt;"",1,0))*(7/24)),"")</f>
        <v>0.12500000000000011</v>
      </c>
      <c r="O5" s="3">
        <f t="shared" si="0"/>
        <v>0</v>
      </c>
      <c r="P5" s="3">
        <f t="shared" ref="P5:P17" si="2">G5-F5</f>
        <v>0</v>
      </c>
    </row>
    <row r="6" spans="1:21">
      <c r="A6" s="21">
        <v>43004</v>
      </c>
      <c r="B6" s="5" t="s">
        <v>17</v>
      </c>
      <c r="C6" s="5" t="s">
        <v>19</v>
      </c>
      <c r="D6" s="5" t="s">
        <v>23</v>
      </c>
      <c r="E6" s="4">
        <v>0.32291666666666669</v>
      </c>
      <c r="F6" s="4">
        <v>0.34375</v>
      </c>
      <c r="G6" s="4">
        <v>0.41666666666666669</v>
      </c>
      <c r="H6" s="4"/>
      <c r="I6" s="4"/>
      <c r="J6" s="4"/>
      <c r="K6" s="9">
        <f t="shared" si="1"/>
        <v>9.375E-2</v>
      </c>
      <c r="L6" s="9" t="str">
        <f t="shared" ref="L6:L17" si="3">IF(K6="",G6-F6+H6-I6+O6,"")</f>
        <v/>
      </c>
      <c r="M6" s="9" t="str">
        <f>IF(A6&lt;&gt;A7,SUM(INDEX(K$1:K5,LARGE(INDEX((K$1:K5="")*(ROW(K$1:K5)-ROW(K$1)+1),0),1)):K5)+L6,"")</f>
        <v/>
      </c>
      <c r="N6" s="19" t="str">
        <f t="array" ref="N6">IF(A6&lt;&gt;A7,$N$2+SUM($M$4:M6)-(SUM(IF($M$4:M6&lt;&gt;"",1,0))*(7/24)),"")</f>
        <v/>
      </c>
      <c r="O6" s="3">
        <f t="shared" si="0"/>
        <v>2.0833333333333315E-2</v>
      </c>
      <c r="P6" s="3">
        <f t="shared" si="2"/>
        <v>7.2916666666666685E-2</v>
      </c>
    </row>
    <row r="7" spans="1:21">
      <c r="A7" s="21">
        <v>43004</v>
      </c>
      <c r="B7" s="5" t="s">
        <v>17</v>
      </c>
      <c r="C7" s="5" t="s">
        <v>21</v>
      </c>
      <c r="D7" s="5" t="s">
        <v>24</v>
      </c>
      <c r="E7" s="4"/>
      <c r="F7" s="4">
        <v>0.41666666666666669</v>
      </c>
      <c r="G7" s="4">
        <v>0.54166666666666663</v>
      </c>
      <c r="H7" s="4"/>
      <c r="I7" s="4">
        <v>2.0833333333333332E-2</v>
      </c>
      <c r="J7" s="4"/>
      <c r="K7" s="9">
        <f t="shared" si="1"/>
        <v>0.10416666666666662</v>
      </c>
      <c r="L7" s="9" t="str">
        <f t="shared" si="3"/>
        <v/>
      </c>
      <c r="M7" s="9" t="str">
        <f>IF(A7&lt;&gt;A8,SUM(INDEX(K$1:K6,LARGE(INDEX((K$1:K6="")*(ROW(K$1:K6)-ROW(K$1)+1),0),1)):K6)+L7,"")</f>
        <v/>
      </c>
      <c r="N7" s="19" t="str">
        <f t="array" ref="N7">IF(A7&lt;&gt;A8,$N$2+SUM($M$4:M7)-(SUM(IF($M$4:M7&lt;&gt;"",1,0))*(7/24)),"")</f>
        <v/>
      </c>
      <c r="O7" s="3">
        <f t="shared" si="0"/>
        <v>0</v>
      </c>
      <c r="P7" s="3">
        <f t="shared" si="2"/>
        <v>0.12499999999999994</v>
      </c>
    </row>
    <row r="8" spans="1:21">
      <c r="A8" s="21">
        <v>43004</v>
      </c>
      <c r="B8" s="5" t="s">
        <v>17</v>
      </c>
      <c r="C8" s="5" t="s">
        <v>22</v>
      </c>
      <c r="D8" s="5" t="s">
        <v>24</v>
      </c>
      <c r="E8" s="4"/>
      <c r="F8" s="4">
        <v>0.57291666666666663</v>
      </c>
      <c r="G8" s="4">
        <v>0.65625</v>
      </c>
      <c r="H8" s="4">
        <v>2.0833333333333332E-2</v>
      </c>
      <c r="I8" s="4"/>
      <c r="J8" s="4">
        <v>0.66666666666666663</v>
      </c>
      <c r="K8" s="9">
        <f t="shared" si="1"/>
        <v>0.11458333333333333</v>
      </c>
      <c r="L8" s="9" t="str">
        <f t="shared" si="3"/>
        <v/>
      </c>
      <c r="M8" s="9" t="str">
        <f>IF(A8&lt;&gt;A9,SUM(INDEX(K$1:K7,LARGE(INDEX((K$1:K7="")*(ROW(K$1:K7)-ROW(K$1)+1),0),1)):K7)+L8,"")</f>
        <v/>
      </c>
      <c r="N8" s="19" t="str">
        <f t="array" ref="N8">IF(A8&lt;&gt;A9,$N$2+SUM($M$4:M8)-(SUM(IF($M$4:M8&lt;&gt;"",1,0))*(7/24)),"")</f>
        <v/>
      </c>
      <c r="O8" s="3">
        <f t="shared" si="0"/>
        <v>1.041666666666663E-2</v>
      </c>
      <c r="P8" s="3">
        <f t="shared" si="2"/>
        <v>8.333333333333337E-2</v>
      </c>
    </row>
    <row r="9" spans="1:21">
      <c r="A9" s="21">
        <v>43004</v>
      </c>
      <c r="B9" s="5" t="s">
        <v>17</v>
      </c>
      <c r="C9" s="5"/>
      <c r="D9" s="5" t="s">
        <v>25</v>
      </c>
      <c r="E9" s="4"/>
      <c r="F9" s="4">
        <v>0.66666666666666663</v>
      </c>
      <c r="G9" s="4">
        <v>0.6875</v>
      </c>
      <c r="H9" s="4"/>
      <c r="I9" s="4"/>
      <c r="J9" s="4"/>
      <c r="K9" s="9" t="str">
        <f t="shared" si="1"/>
        <v/>
      </c>
      <c r="L9" s="9">
        <f t="shared" si="3"/>
        <v>2.083333333333337E-2</v>
      </c>
      <c r="M9" s="9">
        <f>IF(A9&lt;&gt;A10,SUM(INDEX(K$1:K8,LARGE(INDEX((K$1:K8="")*(ROW(K$1:K8)-ROW(K$1)+1),0),1)):K8)+L9,"")</f>
        <v>0.33333333333333331</v>
      </c>
      <c r="N9" s="19">
        <f t="array" ref="N9">IF(A9&lt;&gt;A10,$N$2+SUM($M$4:M9)-(SUM(IF($M$4:M9&lt;&gt;"",1,0))*(7/24)),"")</f>
        <v>0.16666666666666674</v>
      </c>
      <c r="O9" s="3">
        <f t="shared" si="0"/>
        <v>0</v>
      </c>
      <c r="P9" s="3">
        <f t="shared" si="2"/>
        <v>2.083333333333337E-2</v>
      </c>
    </row>
    <row r="10" spans="1:21">
      <c r="A10" s="21">
        <v>43005</v>
      </c>
      <c r="B10" s="5" t="s">
        <v>17</v>
      </c>
      <c r="C10" s="5" t="s">
        <v>26</v>
      </c>
      <c r="D10" s="5" t="s">
        <v>24</v>
      </c>
      <c r="E10" s="4">
        <v>0.33333333333333331</v>
      </c>
      <c r="F10" s="4">
        <v>0.35416666666666669</v>
      </c>
      <c r="G10" s="4">
        <v>0.51041666666666663</v>
      </c>
      <c r="H10" s="4">
        <v>1.0416666666666666E-2</v>
      </c>
      <c r="I10" s="4">
        <v>2.0833333333333332E-2</v>
      </c>
      <c r="J10" s="4"/>
      <c r="K10" s="9">
        <f t="shared" si="1"/>
        <v>0.16666666666666663</v>
      </c>
      <c r="L10" s="9" t="str">
        <f t="shared" si="3"/>
        <v/>
      </c>
      <c r="M10" s="9" t="str">
        <f>IF(A10&lt;&gt;A11,SUM(INDEX(K$1:K9,LARGE(INDEX((K$1:K9="")*(ROW(K$1:K9)-ROW(K$1)+1),0),1)):K9)+L10,"")</f>
        <v/>
      </c>
      <c r="N10" s="19" t="str">
        <f t="array" ref="N10">IF(A10&lt;&gt;A11,$N$2+SUM($M$4:M10)-(SUM(IF($M$4:M10&lt;&gt;"",1,0))*(7/24)),"")</f>
        <v/>
      </c>
      <c r="O10" s="3">
        <f t="shared" si="0"/>
        <v>2.083333333333337E-2</v>
      </c>
      <c r="P10" s="3">
        <f t="shared" si="2"/>
        <v>0.15624999999999994</v>
      </c>
    </row>
    <row r="11" spans="1:21">
      <c r="A11" s="21">
        <v>43005</v>
      </c>
      <c r="B11" s="5" t="s">
        <v>17</v>
      </c>
      <c r="C11" s="5" t="s">
        <v>27</v>
      </c>
      <c r="D11" s="5" t="s">
        <v>24</v>
      </c>
      <c r="E11" s="4"/>
      <c r="F11" s="4">
        <v>0.54166666666666663</v>
      </c>
      <c r="G11" s="4">
        <v>0.58333333333333337</v>
      </c>
      <c r="H11" s="4">
        <v>1.0416666666666666E-2</v>
      </c>
      <c r="I11" s="4"/>
      <c r="J11" s="4"/>
      <c r="K11" s="9">
        <f t="shared" si="1"/>
        <v>5.2083333333333405E-2</v>
      </c>
      <c r="L11" s="9" t="str">
        <f t="shared" si="3"/>
        <v/>
      </c>
      <c r="M11" s="9" t="str">
        <f>IF(A11&lt;&gt;A12,SUM(INDEX(K$1:K10,LARGE(INDEX((K$1:K10="")*(ROW(K$1:K10)-ROW(K$1)+1),0),1)):K10)+L11,"")</f>
        <v/>
      </c>
      <c r="N11" s="19" t="str">
        <f t="array" ref="N11">IF(A11&lt;&gt;A12,$N$2+SUM($M$4:M11)-(SUM(IF($M$4:M11&lt;&gt;"",1,0))*(7/24)),"")</f>
        <v/>
      </c>
      <c r="O11" s="3">
        <f t="shared" si="0"/>
        <v>0</v>
      </c>
      <c r="P11" s="3">
        <f t="shared" si="2"/>
        <v>4.1666666666666741E-2</v>
      </c>
    </row>
    <row r="12" spans="1:21">
      <c r="A12" s="21">
        <v>43005</v>
      </c>
      <c r="B12" s="5" t="s">
        <v>17</v>
      </c>
      <c r="C12" s="5" t="s">
        <v>28</v>
      </c>
      <c r="D12" s="5" t="s">
        <v>24</v>
      </c>
      <c r="E12" s="4"/>
      <c r="F12" s="4">
        <v>0.58333333333333337</v>
      </c>
      <c r="G12" s="4">
        <v>0.67708333333333337</v>
      </c>
      <c r="H12" s="4"/>
      <c r="I12" s="4"/>
      <c r="J12" s="4"/>
      <c r="K12" s="9">
        <f t="shared" si="1"/>
        <v>9.375E-2</v>
      </c>
      <c r="L12" s="9" t="str">
        <f t="shared" si="3"/>
        <v/>
      </c>
      <c r="M12" s="9" t="str">
        <f>IF(A12&lt;&gt;A13,SUM(INDEX(K$1:K11,LARGE(INDEX((K$1:K11="")*(ROW(K$1:K11)-ROW(K$1)+1),0),1)):K11)+L12,"")</f>
        <v/>
      </c>
      <c r="N12" s="19" t="str">
        <f t="array" ref="N12">IF(A12&lt;&gt;A13,$N$2+SUM($M$4:M12)-(SUM(IF($M$4:M12&lt;&gt;"",1,0))*(7/24)),"")</f>
        <v/>
      </c>
      <c r="O12" s="3">
        <f t="shared" si="0"/>
        <v>0</v>
      </c>
      <c r="P12" s="3">
        <f t="shared" si="2"/>
        <v>9.375E-2</v>
      </c>
    </row>
    <row r="13" spans="1:21">
      <c r="A13" s="21">
        <v>43005</v>
      </c>
      <c r="B13" s="5" t="s">
        <v>17</v>
      </c>
      <c r="C13" s="5"/>
      <c r="D13" s="5" t="s">
        <v>25</v>
      </c>
      <c r="E13" s="4"/>
      <c r="F13" s="4"/>
      <c r="G13" s="4"/>
      <c r="H13" s="4">
        <v>2.0833333333333332E-2</v>
      </c>
      <c r="I13" s="4"/>
      <c r="J13" s="4"/>
      <c r="K13" s="9" t="str">
        <f t="shared" si="1"/>
        <v/>
      </c>
      <c r="L13" s="9">
        <f t="shared" si="3"/>
        <v>2.0833333333333332E-2</v>
      </c>
      <c r="M13" s="9">
        <f>IF(A13&lt;&gt;A14,SUM(INDEX(K$1:K12,LARGE(INDEX((K$1:K12="")*(ROW(K$1:K12)-ROW(K$1)+1),0),1)):K12)+L13,"")</f>
        <v>0.33333333333333331</v>
      </c>
      <c r="N13" s="19">
        <f t="array" ref="N13">IF(A13&lt;&gt;A14,$N$2+SUM($M$4:M13)-(SUM(IF($M$4:M13&lt;&gt;"",1,0))*(7/24)),"")</f>
        <v>0.20833333333333348</v>
      </c>
      <c r="O13" s="3">
        <f t="shared" si="0"/>
        <v>0</v>
      </c>
      <c r="P13" s="3">
        <f t="shared" si="2"/>
        <v>0</v>
      </c>
    </row>
    <row r="14" spans="1:21">
      <c r="A14" s="21">
        <v>43006</v>
      </c>
      <c r="B14" s="5" t="s">
        <v>17</v>
      </c>
      <c r="C14" s="5" t="s">
        <v>19</v>
      </c>
      <c r="D14" s="5" t="s">
        <v>30</v>
      </c>
      <c r="E14" s="4">
        <v>0.32291666666666669</v>
      </c>
      <c r="F14" s="4">
        <v>0.34375</v>
      </c>
      <c r="G14" s="4">
        <v>0.6875</v>
      </c>
      <c r="H14" s="4"/>
      <c r="I14" s="4">
        <v>2.0833333333333332E-2</v>
      </c>
      <c r="J14" s="4"/>
      <c r="K14" s="9">
        <f t="shared" si="1"/>
        <v>0.34375</v>
      </c>
      <c r="L14" s="9" t="str">
        <f t="shared" si="3"/>
        <v/>
      </c>
      <c r="M14" s="9" t="str">
        <f>IF(A14&lt;&gt;A15,SUM(INDEX(K$1:K13,LARGE(INDEX((K$1:K13="")*(ROW(K$1:K13)-ROW(K$1)+1),0),1)):K13)+L14,"")</f>
        <v/>
      </c>
      <c r="N14" s="19" t="str">
        <f t="array" ref="N14">IF(A14&lt;&gt;A15,$N$2+SUM($M$4:M14)-(SUM(IF($M$4:M14&lt;&gt;"",1,0))*(7/24)),"")</f>
        <v/>
      </c>
      <c r="O14" s="3">
        <f t="shared" si="0"/>
        <v>2.0833333333333315E-2</v>
      </c>
      <c r="P14" s="3">
        <f t="shared" si="2"/>
        <v>0.34375</v>
      </c>
    </row>
    <row r="15" spans="1:21">
      <c r="A15" s="21">
        <v>43006</v>
      </c>
      <c r="B15" s="5" t="s">
        <v>17</v>
      </c>
      <c r="C15" s="5"/>
      <c r="D15" s="5" t="s">
        <v>29</v>
      </c>
      <c r="E15" s="4"/>
      <c r="F15" s="4"/>
      <c r="G15" s="4"/>
      <c r="H15" s="4">
        <v>1.0416666666666666E-2</v>
      </c>
      <c r="I15" s="4"/>
      <c r="J15" s="4"/>
      <c r="K15" s="9" t="str">
        <f t="shared" si="1"/>
        <v/>
      </c>
      <c r="L15" s="9">
        <f t="shared" si="3"/>
        <v>1.0416666666666666E-2</v>
      </c>
      <c r="M15" s="9">
        <f>IF(A15&lt;&gt;A16,SUM(INDEX(K$1:K14,LARGE(INDEX((K$1:K14="")*(ROW(K$1:K14)-ROW(K$1)+1),0),1)):K14)+L15,"")</f>
        <v>0.35416666666666669</v>
      </c>
      <c r="N15" s="19">
        <f t="array" ref="N15">IF(A15&lt;&gt;A16,$N$2+SUM($M$4:M15)-(SUM(IF($M$4:M15&lt;&gt;"",1,0))*(7/24)),"")</f>
        <v>0.27083333333333348</v>
      </c>
      <c r="O15" s="3">
        <f t="shared" si="0"/>
        <v>0</v>
      </c>
      <c r="P15" s="3">
        <f t="shared" si="2"/>
        <v>0</v>
      </c>
    </row>
    <row r="16" spans="1:21">
      <c r="A16" s="21">
        <v>43007</v>
      </c>
      <c r="B16" s="5" t="s">
        <v>17</v>
      </c>
      <c r="C16" s="5" t="s">
        <v>19</v>
      </c>
      <c r="D16" s="5" t="s">
        <v>31</v>
      </c>
      <c r="E16" s="4">
        <v>0.32291666666666669</v>
      </c>
      <c r="F16" s="4">
        <v>0.34375</v>
      </c>
      <c r="G16" s="4">
        <v>0.45833333333333331</v>
      </c>
      <c r="H16" s="4"/>
      <c r="I16" s="4"/>
      <c r="J16" s="4"/>
      <c r="K16" s="9">
        <f t="shared" si="1"/>
        <v>0.13541666666666663</v>
      </c>
      <c r="L16" s="9" t="str">
        <f t="shared" si="3"/>
        <v/>
      </c>
      <c r="M16" s="9" t="str">
        <f>IF(A16&lt;&gt;A17,SUM(INDEX(K$1:K15,LARGE(INDEX((K$1:K15="")*(ROW(K$1:K15)-ROW(K$1)+1),0),1)):K15)+L16,"")</f>
        <v/>
      </c>
      <c r="N16" s="19" t="str">
        <f t="array" ref="N16">IF(A16&lt;&gt;A17,$N$2+SUM($M$4:M16)-(SUM(IF($M$4:M16&lt;&gt;"",1,0))*(7/24)),"")</f>
        <v/>
      </c>
      <c r="O16" s="3">
        <f t="shared" si="0"/>
        <v>2.0833333333333315E-2</v>
      </c>
      <c r="P16" s="3">
        <f t="shared" si="2"/>
        <v>0.11458333333333331</v>
      </c>
    </row>
    <row r="17" spans="1:16">
      <c r="A17" s="21">
        <v>43007</v>
      </c>
      <c r="B17" s="5" t="s">
        <v>17</v>
      </c>
      <c r="C17" s="5" t="s">
        <v>19</v>
      </c>
      <c r="D17" s="5" t="s">
        <v>32</v>
      </c>
      <c r="E17" s="4"/>
      <c r="F17" s="4"/>
      <c r="G17" s="4"/>
      <c r="H17" s="4">
        <v>2.0833333333333332E-2</v>
      </c>
      <c r="I17" s="4"/>
      <c r="J17" s="4"/>
      <c r="K17" s="9" t="str">
        <f t="shared" si="1"/>
        <v/>
      </c>
      <c r="L17" s="9">
        <f t="shared" si="3"/>
        <v>2.0833333333333332E-2</v>
      </c>
      <c r="M17" s="9">
        <f>IF(A17&lt;&gt;A18,SUM(INDEX(K$1:K16,LARGE(INDEX((K$1:K16="")*(ROW(K$1:K16)-ROW(K$1)+1),0),1)):K16)+L17,"")</f>
        <v>0.15624999999999997</v>
      </c>
      <c r="N17" s="19">
        <f t="array" ref="N17">IF(A17&lt;&gt;A18,$N$2+SUM($M$4:M17)-(SUM(IF($M$4:M17&lt;&gt;"",1,0))*(7/24)),"")</f>
        <v>0.13541666666666674</v>
      </c>
      <c r="O17" s="3">
        <f t="shared" si="0"/>
        <v>0</v>
      </c>
      <c r="P17" s="3">
        <f t="shared" si="2"/>
        <v>0</v>
      </c>
    </row>
  </sheetData>
  <conditionalFormatting sqref="A4:A17">
    <cfRule type="expression" dxfId="0" priority="1">
      <formula>$K4=""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:E22"/>
  <sheetViews>
    <sheetView workbookViewId="0">
      <selection activeCell="A2" sqref="A2"/>
    </sheetView>
  </sheetViews>
  <sheetFormatPr defaultRowHeight="15"/>
  <cols>
    <col min="1" max="1" width="16.42578125" customWidth="1"/>
  </cols>
  <sheetData>
    <row r="2" spans="2:5">
      <c r="B2" t="s">
        <v>44</v>
      </c>
    </row>
    <row r="4" spans="2:5">
      <c r="B4" t="s">
        <v>45</v>
      </c>
    </row>
    <row r="6" spans="2:5">
      <c r="B6" t="s">
        <v>36</v>
      </c>
      <c r="E6" t="s">
        <v>35</v>
      </c>
    </row>
    <row r="8" spans="2:5">
      <c r="E8" t="s">
        <v>46</v>
      </c>
    </row>
    <row r="10" spans="2:5">
      <c r="E10" t="s">
        <v>37</v>
      </c>
    </row>
    <row r="12" spans="2:5">
      <c r="E12" t="s">
        <v>47</v>
      </c>
    </row>
    <row r="14" spans="2:5">
      <c r="B14" t="s">
        <v>48</v>
      </c>
    </row>
    <row r="16" spans="2:5">
      <c r="B16" t="s">
        <v>38</v>
      </c>
    </row>
    <row r="18" spans="5:5">
      <c r="E18" t="s">
        <v>39</v>
      </c>
    </row>
    <row r="19" spans="5:5" ht="18.75">
      <c r="E19" s="22" t="s">
        <v>40</v>
      </c>
    </row>
    <row r="20" spans="5:5">
      <c r="E20" t="s">
        <v>41</v>
      </c>
    </row>
    <row r="21" spans="5:5" ht="18.75">
      <c r="E21" s="22" t="s">
        <v>42</v>
      </c>
    </row>
    <row r="22" spans="5:5">
      <c r="E22" t="s">
        <v>43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Explications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2017-10-05T08:55:06Z</dcterms:created>
  <dcterms:modified xsi:type="dcterms:W3CDTF">2017-10-12T10:12:02Z</dcterms:modified>
</cp:coreProperties>
</file>