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1720" windowHeight="11985" tabRatio="687"/>
  </bookViews>
  <sheets>
    <sheet name="043" sheetId="15" r:id="rId1"/>
    <sheet name="listing" sheetId="25" r:id="rId2"/>
  </sheets>
  <calcPr calcId="125725"/>
</workbook>
</file>

<file path=xl/calcChain.xml><?xml version="1.0" encoding="utf-8"?>
<calcChain xmlns="http://schemas.openxmlformats.org/spreadsheetml/2006/main">
  <c r="G26" i="15" a="1"/>
  <c r="G26" s="1"/>
  <c r="G25" a="1"/>
  <c r="G25" s="1"/>
  <c r="G24" a="1"/>
  <c r="G24" s="1"/>
  <c r="G23" a="1"/>
  <c r="G23" s="1"/>
  <c r="G22" a="1"/>
  <c r="G22" s="1"/>
  <c r="G21" a="1"/>
  <c r="G21" s="1"/>
  <c r="G20" a="1"/>
  <c r="G20" s="1"/>
  <c r="G19" a="1"/>
  <c r="G19" s="1"/>
  <c r="G18" a="1"/>
  <c r="G18" s="1"/>
  <c r="G17" a="1"/>
  <c r="G17" s="1"/>
  <c r="G16" a="1"/>
  <c r="G16" s="1"/>
  <c r="G15" a="1"/>
  <c r="G15" s="1"/>
  <c r="G14" a="1"/>
  <c r="G14" s="1"/>
  <c r="G13" a="1"/>
  <c r="G13" s="1"/>
  <c r="G12" a="1"/>
  <c r="G12" s="1"/>
  <c r="G171"/>
  <c r="G166"/>
  <c r="G165"/>
  <c r="G162"/>
  <c r="G161"/>
  <c r="G160"/>
  <c r="G159"/>
  <c r="G158"/>
  <c r="G157"/>
  <c r="G156"/>
  <c r="G155"/>
  <c r="G154"/>
  <c r="G151"/>
  <c r="G140"/>
  <c r="G139"/>
  <c r="G135"/>
  <c r="G133"/>
  <c r="G129"/>
  <c r="G125"/>
  <c r="G123"/>
  <c r="G119"/>
  <c r="G103"/>
  <c r="G96"/>
  <c r="G95"/>
  <c r="G92"/>
  <c r="G91"/>
  <c r="G88"/>
  <c r="G84"/>
  <c r="G80"/>
  <c r="G77"/>
  <c r="G74"/>
  <c r="G63"/>
  <c r="G60"/>
  <c r="G58"/>
  <c r="G56"/>
  <c r="G54"/>
  <c r="G50"/>
  <c r="G46"/>
  <c r="G45"/>
  <c r="G40"/>
  <c r="G36"/>
  <c r="G35"/>
  <c r="F28"/>
  <c r="F106"/>
  <c r="F101"/>
  <c r="G101"/>
  <c r="F105"/>
  <c r="G105"/>
  <c r="F100"/>
  <c r="G100"/>
  <c r="F99"/>
  <c r="G99"/>
  <c r="F91"/>
  <c r="F90"/>
  <c r="G90"/>
  <c r="F104"/>
  <c r="G104"/>
  <c r="F103"/>
  <c r="F12"/>
  <c r="F13"/>
  <c r="F14"/>
  <c r="F15"/>
  <c r="F16"/>
  <c r="F18"/>
  <c r="F19"/>
  <c r="F20"/>
  <c r="F21"/>
  <c r="F22"/>
  <c r="F23"/>
  <c r="F24"/>
  <c r="F25"/>
  <c r="F26"/>
  <c r="F83"/>
  <c r="G83"/>
  <c r="F84"/>
  <c r="F85"/>
  <c r="G85"/>
  <c r="F86"/>
  <c r="G86"/>
  <c r="F87"/>
  <c r="G87"/>
  <c r="F88"/>
  <c r="F63"/>
  <c r="F57"/>
  <c r="G57"/>
  <c r="F56"/>
  <c r="F44"/>
  <c r="G44"/>
  <c r="F43"/>
  <c r="G43"/>
  <c r="F42"/>
  <c r="G42"/>
  <c r="F41"/>
  <c r="G41"/>
  <c r="F122"/>
  <c r="G122"/>
  <c r="F121"/>
  <c r="G121"/>
  <c r="F120"/>
  <c r="G120"/>
  <c r="F119"/>
  <c r="F118"/>
  <c r="G118"/>
  <c r="F117"/>
  <c r="G117"/>
  <c r="F116"/>
  <c r="G116"/>
  <c r="F115"/>
  <c r="G115"/>
  <c r="F152"/>
  <c r="G152"/>
  <c r="F148"/>
  <c r="G148"/>
  <c r="F72"/>
  <c r="G72"/>
  <c r="F73"/>
  <c r="G73"/>
  <c r="F74"/>
  <c r="F75"/>
  <c r="G75"/>
  <c r="F76"/>
  <c r="G76"/>
  <c r="F77"/>
  <c r="F78"/>
  <c r="G78"/>
  <c r="F79"/>
  <c r="G79"/>
  <c r="F81"/>
  <c r="G81"/>
  <c r="F82"/>
  <c r="G82"/>
  <c r="F35"/>
  <c r="F36"/>
  <c r="F37"/>
  <c r="G37"/>
  <c r="F38"/>
  <c r="G38"/>
  <c r="F39"/>
  <c r="G39"/>
  <c r="F40"/>
  <c r="F46"/>
  <c r="F47"/>
  <c r="G47"/>
  <c r="F48"/>
  <c r="G48"/>
  <c r="F49"/>
  <c r="G49"/>
  <c r="F50"/>
  <c r="F51"/>
  <c r="G51"/>
  <c r="F52"/>
  <c r="G52"/>
  <c r="F53"/>
  <c r="G53"/>
  <c r="F54"/>
  <c r="F55"/>
  <c r="G55"/>
  <c r="F59"/>
  <c r="G59"/>
  <c r="F60"/>
  <c r="F61"/>
  <c r="G61"/>
  <c r="F62"/>
  <c r="G62"/>
  <c r="F89"/>
  <c r="G89"/>
  <c r="F107"/>
  <c r="F93"/>
  <c r="G93"/>
  <c r="F102"/>
  <c r="G102"/>
  <c r="F124"/>
  <c r="G124"/>
  <c r="F125"/>
  <c r="F126"/>
  <c r="G126"/>
  <c r="F127"/>
  <c r="G127"/>
  <c r="F94"/>
  <c r="G94"/>
  <c r="F95"/>
  <c r="F96"/>
  <c r="F97"/>
  <c r="G97"/>
  <c r="F114"/>
  <c r="G114"/>
  <c r="F153"/>
  <c r="G153"/>
  <c r="F161"/>
  <c r="F162"/>
  <c r="F163"/>
  <c r="G163"/>
  <c r="F164"/>
  <c r="G164"/>
  <c r="F165"/>
  <c r="F166"/>
  <c r="F167"/>
  <c r="G167"/>
  <c r="F128"/>
  <c r="G128"/>
  <c r="F129"/>
  <c r="F130"/>
  <c r="G130"/>
  <c r="F131"/>
  <c r="G131"/>
  <c r="F132"/>
  <c r="G132"/>
  <c r="F133"/>
  <c r="F134"/>
  <c r="G134"/>
  <c r="F135"/>
  <c r="F136"/>
  <c r="G136"/>
  <c r="F149"/>
  <c r="F173"/>
  <c r="E173"/>
  <c r="F150"/>
  <c r="G150"/>
  <c r="F151"/>
  <c r="F168"/>
  <c r="G168"/>
  <c r="F169"/>
  <c r="G169"/>
  <c r="F170"/>
  <c r="G170"/>
  <c r="F171"/>
  <c r="F172"/>
  <c r="G172"/>
  <c r="F137"/>
  <c r="G137"/>
  <c r="F138"/>
  <c r="G138"/>
  <c r="F139"/>
  <c r="F141"/>
  <c r="G141"/>
  <c r="F98"/>
  <c r="G98"/>
  <c r="F66"/>
  <c r="E66"/>
  <c r="F108"/>
  <c r="E108"/>
  <c r="G149"/>
  <c r="F142"/>
  <c r="E142"/>
  <c r="F29"/>
  <c r="E29"/>
  <c r="F175"/>
</calcChain>
</file>

<file path=xl/sharedStrings.xml><?xml version="1.0" encoding="utf-8"?>
<sst xmlns="http://schemas.openxmlformats.org/spreadsheetml/2006/main" count="58" uniqueCount="21">
  <si>
    <t>DATES</t>
  </si>
  <si>
    <t>COLIS</t>
  </si>
  <si>
    <t>POIDS</t>
  </si>
  <si>
    <t>MAGASINS</t>
  </si>
  <si>
    <t>BLS</t>
  </si>
  <si>
    <t>REFS</t>
  </si>
  <si>
    <t>DECHET</t>
  </si>
  <si>
    <t>TOTAL MENSUEL LIVRE</t>
  </si>
  <si>
    <t>REPORT DU MOIS PRECEDENT</t>
  </si>
  <si>
    <t>LOT 115A.01.14</t>
  </si>
  <si>
    <t>x 1,8 Kg</t>
  </si>
  <si>
    <t>P0630</t>
  </si>
  <si>
    <t>LIVR 025  01 14 ET 921  01 14</t>
  </si>
  <si>
    <t>LIVR 921  02 14</t>
  </si>
  <si>
    <t>Diff Bruno +38m</t>
  </si>
  <si>
    <t>Diff Bruno régul semaine dernière</t>
  </si>
  <si>
    <t>Diff Bruno -8m</t>
  </si>
  <si>
    <t>Compta</t>
  </si>
  <si>
    <t>Vérificat°</t>
  </si>
  <si>
    <t>Num BL</t>
  </si>
  <si>
    <t>Poids</t>
  </si>
</sst>
</file>

<file path=xl/styles.xml><?xml version="1.0" encoding="utf-8"?>
<styleSheet xmlns="http://schemas.openxmlformats.org/spreadsheetml/2006/main">
  <numFmts count="1">
    <numFmt numFmtId="194" formatCode="0.0%"/>
  </numFmts>
  <fonts count="17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  <font>
      <b/>
      <sz val="12"/>
      <color indexed="51"/>
      <name val="Arial"/>
      <family val="2"/>
    </font>
    <font>
      <sz val="9"/>
      <name val="Arial"/>
      <family val="2"/>
    </font>
    <font>
      <sz val="14"/>
      <color indexed="10"/>
      <name val="Arial"/>
      <family val="2"/>
    </font>
    <font>
      <b/>
      <sz val="11"/>
      <color indexed="10"/>
      <name val="Arial"/>
      <family val="2"/>
    </font>
    <font>
      <b/>
      <sz val="9"/>
      <color indexed="10"/>
      <name val="Arial"/>
      <family val="2"/>
    </font>
    <font>
      <b/>
      <sz val="11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lightUp">
        <fgColor indexed="42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3">
    <xf numFmtId="0" fontId="0" fillId="0" borderId="0" xfId="0"/>
    <xf numFmtId="0" fontId="0" fillId="0" borderId="0" xfId="0" applyBorder="1"/>
    <xf numFmtId="0" fontId="0" fillId="0" borderId="1" xfId="0" applyBorder="1"/>
    <xf numFmtId="0" fontId="4" fillId="0" borderId="1" xfId="0" applyFont="1" applyBorder="1"/>
    <xf numFmtId="0" fontId="4" fillId="0" borderId="1" xfId="0" applyFont="1" applyFill="1" applyBorder="1"/>
    <xf numFmtId="0" fontId="4" fillId="0" borderId="0" xfId="0" applyFont="1" applyBorder="1"/>
    <xf numFmtId="0" fontId="0" fillId="0" borderId="0" xfId="0" applyFill="1" applyBorder="1"/>
    <xf numFmtId="0" fontId="4" fillId="0" borderId="0" xfId="0" applyFont="1" applyFill="1" applyBorder="1"/>
    <xf numFmtId="0" fontId="4" fillId="0" borderId="2" xfId="0" applyFont="1" applyBorder="1"/>
    <xf numFmtId="0" fontId="5" fillId="0" borderId="0" xfId="0" applyFont="1" applyBorder="1"/>
    <xf numFmtId="0" fontId="5" fillId="0" borderId="0" xfId="0" applyFont="1"/>
    <xf numFmtId="0" fontId="7" fillId="0" borderId="0" xfId="0" applyFont="1" applyBorder="1"/>
    <xf numFmtId="0" fontId="8" fillId="0" borderId="0" xfId="0" applyFont="1"/>
    <xf numFmtId="0" fontId="8" fillId="0" borderId="0" xfId="0" applyFont="1" applyBorder="1"/>
    <xf numFmtId="17" fontId="8" fillId="0" borderId="0" xfId="0" applyNumberFormat="1" applyFont="1"/>
    <xf numFmtId="14" fontId="8" fillId="0" borderId="0" xfId="0" applyNumberFormat="1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2" borderId="6" xfId="0" applyFont="1" applyFill="1" applyBorder="1"/>
    <xf numFmtId="0" fontId="8" fillId="2" borderId="7" xfId="0" applyFont="1" applyFill="1" applyBorder="1"/>
    <xf numFmtId="0" fontId="8" fillId="2" borderId="8" xfId="0" applyFont="1" applyFill="1" applyBorder="1"/>
    <xf numFmtId="0" fontId="8" fillId="2" borderId="9" xfId="0" applyFont="1" applyFill="1" applyBorder="1"/>
    <xf numFmtId="14" fontId="8" fillId="0" borderId="10" xfId="0" applyNumberFormat="1" applyFont="1" applyBorder="1"/>
    <xf numFmtId="0" fontId="8" fillId="0" borderId="6" xfId="0" applyNumberFormat="1" applyFont="1" applyBorder="1" applyAlignment="1">
      <alignment horizontal="right"/>
    </xf>
    <xf numFmtId="0" fontId="8" fillId="0" borderId="11" xfId="0" applyFont="1" applyBorder="1"/>
    <xf numFmtId="0" fontId="8" fillId="0" borderId="12" xfId="0" applyFont="1" applyBorder="1"/>
    <xf numFmtId="0" fontId="8" fillId="0" borderId="1" xfId="0" applyFont="1" applyFill="1" applyBorder="1"/>
    <xf numFmtId="0" fontId="8" fillId="0" borderId="1" xfId="0" applyFont="1" applyBorder="1"/>
    <xf numFmtId="0" fontId="8" fillId="0" borderId="12" xfId="0" applyNumberFormat="1" applyFont="1" applyFill="1" applyBorder="1"/>
    <xf numFmtId="0" fontId="8" fillId="0" borderId="12" xfId="0" applyNumberFormat="1" applyFont="1" applyBorder="1"/>
    <xf numFmtId="14" fontId="8" fillId="0" borderId="13" xfId="0" applyNumberFormat="1" applyFont="1" applyBorder="1"/>
    <xf numFmtId="0" fontId="8" fillId="0" borderId="14" xfId="0" applyFont="1" applyBorder="1"/>
    <xf numFmtId="0" fontId="7" fillId="0" borderId="15" xfId="0" applyFont="1" applyFill="1" applyBorder="1"/>
    <xf numFmtId="0" fontId="8" fillId="0" borderId="15" xfId="0" applyFont="1" applyBorder="1"/>
    <xf numFmtId="0" fontId="8" fillId="0" borderId="16" xfId="0" applyFont="1" applyFill="1" applyBorder="1"/>
    <xf numFmtId="0" fontId="8" fillId="0" borderId="17" xfId="0" applyFont="1" applyBorder="1"/>
    <xf numFmtId="0" fontId="8" fillId="0" borderId="18" xfId="0" applyFont="1" applyBorder="1"/>
    <xf numFmtId="0" fontId="8" fillId="0" borderId="0" xfId="0" applyFont="1" applyFill="1" applyBorder="1"/>
    <xf numFmtId="0" fontId="8" fillId="0" borderId="19" xfId="0" applyFont="1" applyBorder="1"/>
    <xf numFmtId="0" fontId="8" fillId="0" borderId="19" xfId="0" applyFont="1" applyFill="1" applyBorder="1"/>
    <xf numFmtId="9" fontId="8" fillId="0" borderId="3" xfId="1" applyFont="1" applyBorder="1"/>
    <xf numFmtId="0" fontId="8" fillId="0" borderId="0" xfId="0" applyNumberFormat="1" applyFont="1" applyBorder="1"/>
    <xf numFmtId="0" fontId="8" fillId="0" borderId="0" xfId="0" applyNumberFormat="1" applyFont="1" applyBorder="1" applyAlignment="1">
      <alignment horizontal="right"/>
    </xf>
    <xf numFmtId="0" fontId="8" fillId="0" borderId="20" xfId="0" applyFont="1" applyBorder="1"/>
    <xf numFmtId="0" fontId="8" fillId="0" borderId="21" xfId="0" applyFont="1" applyBorder="1"/>
    <xf numFmtId="0" fontId="8" fillId="0" borderId="12" xfId="0" applyNumberFormat="1" applyFont="1" applyBorder="1" applyAlignment="1">
      <alignment horizontal="right"/>
    </xf>
    <xf numFmtId="0" fontId="8" fillId="0" borderId="22" xfId="0" applyFont="1" applyBorder="1"/>
    <xf numFmtId="0" fontId="8" fillId="0" borderId="0" xfId="0" applyNumberFormat="1" applyFont="1" applyFill="1" applyBorder="1"/>
    <xf numFmtId="0" fontId="8" fillId="0" borderId="23" xfId="0" applyFont="1" applyFill="1" applyBorder="1"/>
    <xf numFmtId="0" fontId="4" fillId="0" borderId="2" xfId="0" applyFont="1" applyFill="1" applyBorder="1"/>
    <xf numFmtId="0" fontId="8" fillId="0" borderId="9" xfId="0" applyFont="1" applyBorder="1"/>
    <xf numFmtId="14" fontId="8" fillId="0" borderId="24" xfId="0" applyNumberFormat="1" applyFont="1" applyBorder="1"/>
    <xf numFmtId="0" fontId="8" fillId="0" borderId="25" xfId="0" applyFont="1" applyFill="1" applyBorder="1"/>
    <xf numFmtId="0" fontId="8" fillId="0" borderId="9" xfId="0" applyFont="1" applyFill="1" applyBorder="1"/>
    <xf numFmtId="0" fontId="7" fillId="0" borderId="9" xfId="0" applyFont="1" applyFill="1" applyBorder="1"/>
    <xf numFmtId="0" fontId="8" fillId="0" borderId="21" xfId="0" applyNumberFormat="1" applyFont="1" applyFill="1" applyBorder="1"/>
    <xf numFmtId="0" fontId="8" fillId="0" borderId="21" xfId="0" applyNumberFormat="1" applyFont="1" applyBorder="1"/>
    <xf numFmtId="0" fontId="8" fillId="0" borderId="26" xfId="0" applyFont="1" applyBorder="1"/>
    <xf numFmtId="0" fontId="8" fillId="0" borderId="16" xfId="0" applyFont="1" applyBorder="1"/>
    <xf numFmtId="14" fontId="8" fillId="0" borderId="25" xfId="0" applyNumberFormat="1" applyFont="1" applyBorder="1" applyAlignment="1">
      <alignment horizontal="right"/>
    </xf>
    <xf numFmtId="0" fontId="4" fillId="0" borderId="0" xfId="0" applyFont="1"/>
    <xf numFmtId="0" fontId="8" fillId="0" borderId="2" xfId="0" applyFont="1" applyBorder="1"/>
    <xf numFmtId="0" fontId="8" fillId="0" borderId="12" xfId="0" applyFont="1" applyFill="1" applyBorder="1"/>
    <xf numFmtId="194" fontId="8" fillId="0" borderId="19" xfId="1" applyNumberFormat="1" applyFont="1" applyBorder="1"/>
    <xf numFmtId="194" fontId="8" fillId="0" borderId="27" xfId="1" applyNumberFormat="1" applyFont="1" applyBorder="1"/>
    <xf numFmtId="194" fontId="8" fillId="0" borderId="3" xfId="1" applyNumberFormat="1" applyFont="1" applyBorder="1"/>
    <xf numFmtId="0" fontId="3" fillId="0" borderId="0" xfId="0" quotePrefix="1" applyFont="1" applyBorder="1"/>
    <xf numFmtId="0" fontId="9" fillId="0" borderId="0" xfId="0" applyFont="1" applyBorder="1"/>
    <xf numFmtId="0" fontId="10" fillId="0" borderId="0" xfId="0" applyFont="1" applyFill="1" applyBorder="1"/>
    <xf numFmtId="0" fontId="11" fillId="0" borderId="0" xfId="0" applyFont="1" applyFill="1" applyBorder="1"/>
    <xf numFmtId="0" fontId="13" fillId="0" borderId="0" xfId="0" applyFont="1" applyBorder="1"/>
    <xf numFmtId="14" fontId="8" fillId="0" borderId="28" xfId="0" applyNumberFormat="1" applyFont="1" applyBorder="1"/>
    <xf numFmtId="0" fontId="2" fillId="3" borderId="0" xfId="0" applyFont="1" applyFill="1" applyAlignment="1">
      <alignment horizontal="center"/>
    </xf>
    <xf numFmtId="0" fontId="8" fillId="3" borderId="15" xfId="0" applyFont="1" applyFill="1" applyBorder="1"/>
    <xf numFmtId="0" fontId="8" fillId="3" borderId="1" xfId="0" applyFont="1" applyFill="1" applyBorder="1"/>
    <xf numFmtId="0" fontId="8" fillId="3" borderId="11" xfId="0" applyFont="1" applyFill="1" applyBorder="1"/>
    <xf numFmtId="0" fontId="8" fillId="0" borderId="0" xfId="0" quotePrefix="1" applyFont="1"/>
    <xf numFmtId="0" fontId="6" fillId="0" borderId="0" xfId="0" quotePrefix="1" applyFont="1" applyAlignment="1">
      <alignment horizontal="center"/>
    </xf>
    <xf numFmtId="0" fontId="6" fillId="3" borderId="0" xfId="0" applyFont="1" applyFill="1" applyAlignment="1">
      <alignment horizontal="center"/>
    </xf>
    <xf numFmtId="0" fontId="7" fillId="3" borderId="1" xfId="0" applyFont="1" applyFill="1" applyBorder="1"/>
    <xf numFmtId="0" fontId="8" fillId="0" borderId="26" xfId="0" applyNumberFormat="1" applyFont="1" applyFill="1" applyBorder="1"/>
    <xf numFmtId="14" fontId="8" fillId="0" borderId="29" xfId="0" applyNumberFormat="1" applyFont="1" applyBorder="1"/>
    <xf numFmtId="0" fontId="13" fillId="0" borderId="0" xfId="0" applyFont="1" applyBorder="1" applyAlignment="1">
      <alignment horizontal="right"/>
    </xf>
    <xf numFmtId="14" fontId="8" fillId="0" borderId="24" xfId="0" applyNumberFormat="1" applyFont="1" applyFill="1" applyBorder="1"/>
    <xf numFmtId="0" fontId="13" fillId="0" borderId="0" xfId="0" applyFont="1" applyBorder="1" applyAlignment="1">
      <alignment horizontal="left"/>
    </xf>
    <xf numFmtId="0" fontId="8" fillId="0" borderId="21" xfId="0" applyFont="1" applyFill="1" applyBorder="1"/>
    <xf numFmtId="0" fontId="14" fillId="0" borderId="1" xfId="0" applyFont="1" applyFill="1" applyBorder="1"/>
    <xf numFmtId="0" fontId="14" fillId="0" borderId="0" xfId="0" applyFont="1" applyBorder="1"/>
    <xf numFmtId="0" fontId="14" fillId="3" borderId="1" xfId="0" applyFont="1" applyFill="1" applyBorder="1"/>
    <xf numFmtId="0" fontId="16" fillId="0" borderId="15" xfId="0" applyFont="1" applyFill="1" applyBorder="1"/>
    <xf numFmtId="0" fontId="16" fillId="0" borderId="15" xfId="0" applyFont="1" applyBorder="1"/>
    <xf numFmtId="0" fontId="16" fillId="0" borderId="2" xfId="0" applyFont="1" applyBorder="1"/>
    <xf numFmtId="0" fontId="16" fillId="3" borderId="27" xfId="0" applyFont="1" applyFill="1" applyBorder="1"/>
    <xf numFmtId="0" fontId="8" fillId="0" borderId="27" xfId="0" applyFont="1" applyBorder="1"/>
    <xf numFmtId="0" fontId="8" fillId="0" borderId="29" xfId="0" applyFont="1" applyBorder="1"/>
    <xf numFmtId="0" fontId="16" fillId="0" borderId="29" xfId="0" applyFont="1" applyBorder="1"/>
    <xf numFmtId="0" fontId="16" fillId="0" borderId="1" xfId="0" applyFont="1" applyFill="1" applyBorder="1"/>
    <xf numFmtId="0" fontId="16" fillId="0" borderId="1" xfId="0" applyFont="1" applyBorder="1"/>
    <xf numFmtId="0" fontId="16" fillId="3" borderId="1" xfId="0" applyFont="1" applyFill="1" applyBorder="1"/>
    <xf numFmtId="14" fontId="8" fillId="0" borderId="30" xfId="0" applyNumberFormat="1" applyFont="1" applyBorder="1"/>
    <xf numFmtId="14" fontId="8" fillId="0" borderId="24" xfId="0" applyNumberFormat="1" applyFont="1" applyBorder="1" applyAlignment="1">
      <alignment horizontal="right"/>
    </xf>
    <xf numFmtId="14" fontId="8" fillId="0" borderId="2" xfId="0" applyNumberFormat="1" applyFont="1" applyBorder="1" applyAlignment="1">
      <alignment horizontal="right"/>
    </xf>
    <xf numFmtId="9" fontId="8" fillId="0" borderId="19" xfId="1" applyFont="1" applyBorder="1"/>
    <xf numFmtId="0" fontId="8" fillId="0" borderId="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quotePrefix="1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12" fillId="4" borderId="24" xfId="0" applyFont="1" applyFill="1" applyBorder="1" applyAlignment="1">
      <alignment horizontal="center"/>
    </xf>
    <xf numFmtId="0" fontId="15" fillId="4" borderId="24" xfId="0" applyFont="1" applyFill="1" applyBorder="1" applyAlignment="1">
      <alignment horizontal="center"/>
    </xf>
    <xf numFmtId="0" fontId="12" fillId="4" borderId="25" xfId="0" applyFont="1" applyFill="1" applyBorder="1" applyAlignment="1">
      <alignment horizontal="center"/>
    </xf>
    <xf numFmtId="0" fontId="16" fillId="4" borderId="24" xfId="0" applyFont="1" applyFill="1" applyBorder="1" applyAlignment="1">
      <alignment horizontal="center"/>
    </xf>
    <xf numFmtId="0" fontId="16" fillId="4" borderId="25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4" xfId="0" applyFont="1" applyFill="1" applyBorder="1" applyAlignment="1">
      <alignment horizontal="center"/>
    </xf>
    <xf numFmtId="0" fontId="8" fillId="4" borderId="25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23" xfId="0" applyFont="1" applyBorder="1"/>
    <xf numFmtId="0" fontId="14" fillId="0" borderId="23" xfId="0" applyFont="1" applyBorder="1"/>
    <xf numFmtId="0" fontId="4" fillId="4" borderId="24" xfId="0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14" fontId="7" fillId="0" borderId="14" xfId="0" applyNumberFormat="1" applyFont="1" applyBorder="1" applyAlignment="1">
      <alignment horizontal="center" vertical="center"/>
    </xf>
    <xf numFmtId="0" fontId="8" fillId="0" borderId="11" xfId="0" applyNumberFormat="1" applyFont="1" applyBorder="1" applyAlignment="1">
      <alignment horizontal="center" vertical="center"/>
    </xf>
    <xf numFmtId="0" fontId="8" fillId="0" borderId="15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8" fillId="0" borderId="31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7" fillId="4" borderId="11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22411</xdr:colOff>
      <xdr:row>7</xdr:row>
      <xdr:rowOff>78441</xdr:rowOff>
    </xdr:from>
    <xdr:ext cx="6163235" cy="5423649"/>
    <xdr:sp macro="" textlink="">
      <xdr:nvSpPr>
        <xdr:cNvPr id="2" name="ZoneTexte 1"/>
        <xdr:cNvSpPr txBox="1"/>
      </xdr:nvSpPr>
      <xdr:spPr>
        <a:xfrm>
          <a:off x="9222440" y="1568823"/>
          <a:ext cx="6163235" cy="5423649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u="sng"/>
            <a:t>Le résultat à obtenir est : </a:t>
          </a:r>
        </a:p>
        <a:p>
          <a:endParaRPr lang="fr-FR" sz="1400" u="sng"/>
        </a:p>
        <a:p>
          <a:r>
            <a:rPr lang="fr-FR" sz="1400"/>
            <a:t>- Recherche le numéro de BL ainsi</a:t>
          </a:r>
          <a:r>
            <a:rPr lang="fr-FR" sz="1400" baseline="0"/>
            <a:t> que le poids dans l'onglet listing. de chaque ligne de ces tableaux. </a:t>
          </a:r>
        </a:p>
        <a:p>
          <a:r>
            <a:rPr lang="fr-FR" sz="1400" baseline="0"/>
            <a:t>Attention le numéro de Bl peut y être plusieurs fois</a:t>
          </a:r>
        </a:p>
        <a:p>
          <a:r>
            <a:rPr lang="fr-FR" sz="1400" baseline="0"/>
            <a:t>les numéros de BL dans l'onglet listing ne sont pas classé par ordre croissant.</a:t>
          </a:r>
        </a:p>
        <a:p>
          <a:endParaRPr lang="fr-FR" sz="1400" baseline="0"/>
        </a:p>
        <a:p>
          <a:r>
            <a:rPr lang="fr-FR" sz="1400" baseline="0"/>
            <a:t>- Afficher dans la ligne correspondant au niveau de la colonne Compta si le Numéro de BL ainsi que le poids </a:t>
          </a:r>
          <a:r>
            <a:rPr lang="fr-FR" sz="1400" b="1" u="sng" baseline="0"/>
            <a:t>est sur la même ligne</a:t>
          </a:r>
          <a:r>
            <a:rPr lang="fr-FR" sz="1400" baseline="0"/>
            <a:t> dans l'onglet listing. </a:t>
          </a:r>
        </a:p>
        <a:p>
          <a:endParaRPr lang="fr-FR" sz="1400" baseline="0"/>
        </a:p>
        <a:p>
          <a:r>
            <a:rPr lang="fr-FR" sz="1400" baseline="0"/>
            <a:t>Afficher OK.</a:t>
          </a:r>
        </a:p>
        <a:p>
          <a:endParaRPr lang="fr-FR" sz="1400" baseline="0"/>
        </a:p>
        <a:p>
          <a:r>
            <a:rPr lang="fr-FR" sz="1400"/>
            <a:t>Exemple sur</a:t>
          </a:r>
          <a:r>
            <a:rPr lang="fr-FR" sz="1400" baseline="0"/>
            <a:t> ligne 12 / onglets 043</a:t>
          </a:r>
        </a:p>
        <a:p>
          <a:endParaRPr lang="fr-FR" sz="1400"/>
        </a:p>
        <a:p>
          <a:r>
            <a:rPr lang="fr-FR" sz="1400"/>
            <a:t>- La</a:t>
          </a:r>
          <a:r>
            <a:rPr lang="fr-FR" sz="1400" baseline="0"/>
            <a:t> formule doit donc comparer   "30423" et "210,6" à l'onglet Listing pour savoir si celle-ci existante</a:t>
          </a:r>
          <a:r>
            <a:rPr lang="fr-FR" sz="1400" b="1" u="sng" baseline="0"/>
            <a:t> sur une même ligne</a:t>
          </a:r>
          <a:r>
            <a:rPr lang="fr-FR" sz="1400" baseline="0"/>
            <a:t>. Si elle n'existe pas, ne rien inscrire, si elle existe afficher Ok au niveau de la colonne / ligne G/12</a:t>
          </a:r>
        </a:p>
        <a:p>
          <a:endParaRPr lang="fr-FR" sz="1400" baseline="0"/>
        </a:p>
        <a:p>
          <a:r>
            <a:rPr lang="fr-FR" sz="1400" baseline="0"/>
            <a:t>Merci</a:t>
          </a:r>
          <a:endParaRPr lang="fr-FR" sz="1400"/>
        </a:p>
      </xdr:txBody>
    </xdr:sp>
    <xdr:clientData/>
  </xdr:oneCellAnchor>
  <xdr:oneCellAnchor>
    <xdr:from>
      <xdr:col>7</xdr:col>
      <xdr:colOff>286870</xdr:colOff>
      <xdr:row>2</xdr:row>
      <xdr:rowOff>107577</xdr:rowOff>
    </xdr:from>
    <xdr:ext cx="6134101" cy="598393"/>
    <xdr:sp macro="" textlink="">
      <xdr:nvSpPr>
        <xdr:cNvPr id="3" name="ZoneTexte 2"/>
        <xdr:cNvSpPr txBox="1"/>
      </xdr:nvSpPr>
      <xdr:spPr>
        <a:xfrm>
          <a:off x="7200899" y="533401"/>
          <a:ext cx="6134101" cy="598393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/>
            <a:t>Là j'ai supprimer</a:t>
          </a:r>
          <a:r>
            <a:rPr lang="fr-FR" sz="1400" baseline="0"/>
            <a:t> la valeur 210,6 de l'onglet listing et il m'affiche "OK" dans la colonne compta!</a:t>
          </a:r>
          <a:endParaRPr lang="fr-FR" sz="1400"/>
        </a:p>
      </xdr:txBody>
    </xdr:sp>
    <xdr:clientData/>
  </xdr:oneCellAnchor>
  <xdr:twoCellAnchor>
    <xdr:from>
      <xdr:col>6</xdr:col>
      <xdr:colOff>762000</xdr:colOff>
      <xdr:row>5</xdr:row>
      <xdr:rowOff>0</xdr:rowOff>
    </xdr:from>
    <xdr:to>
      <xdr:col>7</xdr:col>
      <xdr:colOff>694766</xdr:colOff>
      <xdr:row>11</xdr:row>
      <xdr:rowOff>22412</xdr:rowOff>
    </xdr:to>
    <xdr:cxnSp macro="">
      <xdr:nvCxnSpPr>
        <xdr:cNvPr id="5" name="Connecteur droit avec flèche 4"/>
        <xdr:cNvCxnSpPr/>
      </xdr:nvCxnSpPr>
      <xdr:spPr>
        <a:xfrm flipH="1">
          <a:off x="6869206" y="1064559"/>
          <a:ext cx="739589" cy="129988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8"/>
  <sheetViews>
    <sheetView tabSelected="1" zoomScale="85" zoomScaleNormal="85" workbookViewId="0">
      <pane ySplit="6" topLeftCell="A7" activePane="bottomLeft" state="frozen"/>
      <selection pane="bottomLeft" activeCell="G13" sqref="G13"/>
    </sheetView>
  </sheetViews>
  <sheetFormatPr defaultColWidth="11.42578125" defaultRowHeight="12.75"/>
  <cols>
    <col min="1" max="1" width="12.42578125" customWidth="1"/>
    <col min="2" max="2" width="15.42578125" customWidth="1"/>
    <col min="3" max="3" width="30" customWidth="1"/>
    <col min="5" max="5" width="9.28515625" customWidth="1"/>
    <col min="6" max="6" width="13" customWidth="1"/>
    <col min="7" max="7" width="12.140625" style="121" customWidth="1"/>
  </cols>
  <sheetData>
    <row r="1" spans="1:7" ht="17.100000000000001" customHeight="1">
      <c r="A1" s="9"/>
      <c r="B1" s="9"/>
      <c r="C1" s="10"/>
      <c r="D1" s="10"/>
      <c r="E1" s="10"/>
      <c r="F1" s="10"/>
      <c r="G1" s="105"/>
    </row>
    <row r="2" spans="1:7" ht="17.100000000000001" customHeight="1">
      <c r="A2" s="67"/>
      <c r="B2" s="11"/>
      <c r="C2" s="83"/>
      <c r="D2" s="85"/>
      <c r="E2" s="12"/>
      <c r="F2" s="12"/>
      <c r="G2" s="106"/>
    </row>
    <row r="3" spans="1:7" ht="17.100000000000001" customHeight="1">
      <c r="A3" s="68" t="s">
        <v>9</v>
      </c>
      <c r="B3" s="13"/>
      <c r="C3" s="83"/>
      <c r="D3" s="71"/>
      <c r="E3" s="14"/>
      <c r="F3" s="12"/>
      <c r="G3" s="106"/>
    </row>
    <row r="4" spans="1:7" ht="17.100000000000001" customHeight="1">
      <c r="A4" s="13"/>
      <c r="B4" s="13"/>
      <c r="C4" s="83"/>
      <c r="D4" s="71"/>
      <c r="E4" s="78"/>
      <c r="F4" s="77"/>
      <c r="G4" s="107"/>
    </row>
    <row r="5" spans="1:7" ht="17.100000000000001" customHeight="1">
      <c r="A5" s="13"/>
      <c r="B5" s="13"/>
      <c r="C5" s="71"/>
      <c r="D5" s="71"/>
      <c r="E5" s="79" t="s">
        <v>11</v>
      </c>
      <c r="F5" s="12"/>
      <c r="G5" s="106"/>
    </row>
    <row r="6" spans="1:7" ht="17.100000000000001" customHeight="1">
      <c r="A6" s="15"/>
      <c r="B6" s="13"/>
      <c r="C6" s="69"/>
      <c r="D6" s="70"/>
      <c r="E6" s="73" t="s">
        <v>10</v>
      </c>
      <c r="F6" s="38"/>
      <c r="G6" s="108"/>
    </row>
    <row r="7" spans="1:7" ht="17.100000000000001" customHeight="1" thickBot="1">
      <c r="A7" s="15"/>
      <c r="B7" s="13"/>
      <c r="C7" s="13"/>
      <c r="D7" s="13"/>
      <c r="E7" s="13"/>
      <c r="F7" s="13"/>
      <c r="G7" s="109"/>
    </row>
    <row r="8" spans="1:7" ht="17.100000000000001" customHeight="1" thickBot="1">
      <c r="A8" s="16" t="s">
        <v>0</v>
      </c>
      <c r="B8" s="17" t="s">
        <v>5</v>
      </c>
      <c r="C8" s="18" t="s">
        <v>3</v>
      </c>
      <c r="D8" s="18" t="s">
        <v>4</v>
      </c>
      <c r="E8" s="18" t="s">
        <v>1</v>
      </c>
      <c r="F8" s="18" t="s">
        <v>2</v>
      </c>
      <c r="G8" s="104" t="s">
        <v>18</v>
      </c>
    </row>
    <row r="9" spans="1:7" ht="17.100000000000001" customHeight="1" thickBot="1">
      <c r="A9" s="19"/>
      <c r="B9" s="20"/>
      <c r="C9" s="21"/>
      <c r="D9" s="22"/>
      <c r="E9" s="22"/>
      <c r="F9" s="20"/>
      <c r="G9" s="110"/>
    </row>
    <row r="10" spans="1:7" ht="17.100000000000001" customHeight="1">
      <c r="A10" s="127"/>
      <c r="B10" s="129"/>
      <c r="C10" s="131" t="s">
        <v>8</v>
      </c>
      <c r="D10" s="132"/>
      <c r="E10" s="132"/>
      <c r="F10" s="133"/>
      <c r="G10" s="125" t="s">
        <v>17</v>
      </c>
    </row>
    <row r="11" spans="1:7" ht="17.100000000000001" customHeight="1" thickBot="1">
      <c r="A11" s="128"/>
      <c r="B11" s="130"/>
      <c r="C11" s="134"/>
      <c r="D11" s="135"/>
      <c r="E11" s="135"/>
      <c r="F11" s="136"/>
      <c r="G11" s="126"/>
    </row>
    <row r="12" spans="1:7" ht="17.100000000000001" customHeight="1">
      <c r="A12" s="72">
        <v>41915</v>
      </c>
      <c r="B12" s="45">
        <v>5415300</v>
      </c>
      <c r="C12" s="27"/>
      <c r="D12" s="13">
        <v>30423</v>
      </c>
      <c r="E12" s="75">
        <v>117</v>
      </c>
      <c r="F12" s="122">
        <f t="shared" ref="F12:F24" si="0">IF(E12="","",E12*1.8)</f>
        <v>210.6</v>
      </c>
      <c r="G12" s="111" t="str">
        <f t="array" ref="G12">IF(OR(D12="",F12=""),"",IF(ISERROR(MATCH(D12&amp;F12,listing!$A$2:$A$106&amp;listing!$B$2:$B$106,0)),"","OK"))</f>
        <v/>
      </c>
    </row>
    <row r="13" spans="1:7" ht="17.100000000000001" customHeight="1">
      <c r="A13" s="52">
        <v>41915</v>
      </c>
      <c r="B13" s="45">
        <v>4608200</v>
      </c>
      <c r="C13" s="27"/>
      <c r="D13" s="28">
        <v>30422</v>
      </c>
      <c r="E13" s="75">
        <v>35</v>
      </c>
      <c r="F13" s="122">
        <f t="shared" si="0"/>
        <v>63</v>
      </c>
      <c r="G13" s="124" t="str">
        <f t="array" ref="G13">IF(OR(D13="",F13=""),"",IF(ISERROR(MATCH(D13&amp;F13,listing!$A$2:$A$106&amp;listing!$B$2:$B$106,0)),"","OK"))</f>
        <v>OK</v>
      </c>
    </row>
    <row r="14" spans="1:7" ht="17.100000000000001" customHeight="1">
      <c r="A14" s="52">
        <v>41915</v>
      </c>
      <c r="B14" s="57">
        <v>6283500</v>
      </c>
      <c r="C14" s="28"/>
      <c r="D14" s="28">
        <v>30412</v>
      </c>
      <c r="E14" s="75">
        <v>6</v>
      </c>
      <c r="F14" s="122">
        <f t="shared" si="0"/>
        <v>10.8</v>
      </c>
      <c r="G14" s="124" t="str">
        <f t="array" ref="G14">IF(OR(D14="",F14=""),"",IF(ISERROR(MATCH(D14&amp;F14,listing!$A$2:$A$106&amp;listing!$B$2:$B$106,0)),"","OK"))</f>
        <v>OK</v>
      </c>
    </row>
    <row r="15" spans="1:7" ht="17.100000000000001" customHeight="1">
      <c r="A15" s="52">
        <v>41916</v>
      </c>
      <c r="B15" s="57">
        <v>6828900</v>
      </c>
      <c r="C15" s="28"/>
      <c r="D15" s="28">
        <v>30455</v>
      </c>
      <c r="E15" s="75">
        <v>43</v>
      </c>
      <c r="F15" s="122">
        <f t="shared" si="0"/>
        <v>77.400000000000006</v>
      </c>
      <c r="G15" s="124" t="str">
        <f t="array" ref="G15">IF(OR(D15="",F15=""),"",IF(ISERROR(MATCH(D15&amp;F15,listing!$A$2:$A$106&amp;listing!$B$2:$B$106,0)),"","OK"))</f>
        <v>OK</v>
      </c>
    </row>
    <row r="16" spans="1:7" ht="17.100000000000001" customHeight="1">
      <c r="A16" s="52">
        <v>41916</v>
      </c>
      <c r="B16" s="57">
        <v>3422600</v>
      </c>
      <c r="C16" s="28"/>
      <c r="D16" s="28">
        <v>30436</v>
      </c>
      <c r="E16" s="75">
        <v>6</v>
      </c>
      <c r="F16" s="122">
        <f t="shared" si="0"/>
        <v>10.8</v>
      </c>
      <c r="G16" s="124" t="str">
        <f t="array" ref="G16">IF(OR(D16="",F16=""),"",IF(ISERROR(MATCH(D16&amp;F16,listing!$A$2:$A$106&amp;listing!$B$2:$B$106,0)),"","OK"))</f>
        <v/>
      </c>
    </row>
    <row r="17" spans="1:7" ht="17.100000000000001" customHeight="1">
      <c r="A17" s="52">
        <v>41918</v>
      </c>
      <c r="B17" s="56">
        <v>26653</v>
      </c>
      <c r="C17" s="27"/>
      <c r="D17" s="13">
        <v>30438</v>
      </c>
      <c r="E17" s="75"/>
      <c r="F17" s="122">
        <v>1010</v>
      </c>
      <c r="G17" s="124" t="str">
        <f t="array" ref="G17">IF(OR(D17="",F17=""),"",IF(ISERROR(MATCH(D17&amp;F17,listing!$A$2:$A$106&amp;listing!$B$2:$B$106,0)),"","OK"))</f>
        <v>OK</v>
      </c>
    </row>
    <row r="18" spans="1:7" ht="17.100000000000001" customHeight="1">
      <c r="A18" s="52">
        <v>41918</v>
      </c>
      <c r="B18" s="57">
        <v>2319140</v>
      </c>
      <c r="C18" s="28"/>
      <c r="D18" s="28">
        <v>30454</v>
      </c>
      <c r="E18" s="75">
        <v>27</v>
      </c>
      <c r="F18" s="122">
        <f t="shared" si="0"/>
        <v>48.6</v>
      </c>
      <c r="G18" s="124" t="str">
        <f t="array" ref="G18">IF(OR(D18="",F18=""),"",IF(ISERROR(MATCH(D18&amp;F18,listing!$A$2:$A$106&amp;listing!$B$2:$B$106,0)),"","OK"))</f>
        <v>OK</v>
      </c>
    </row>
    <row r="19" spans="1:7" ht="17.100000000000001" customHeight="1">
      <c r="A19" s="52">
        <v>41918</v>
      </c>
      <c r="B19" s="57">
        <v>9025200</v>
      </c>
      <c r="C19" s="28"/>
      <c r="D19" s="28">
        <v>30449</v>
      </c>
      <c r="E19" s="75">
        <v>27</v>
      </c>
      <c r="F19" s="122">
        <f t="shared" si="0"/>
        <v>48.6</v>
      </c>
      <c r="G19" s="124" t="str">
        <f t="array" ref="G19">IF(OR(D19="",F19=""),"",IF(ISERROR(MATCH(D19&amp;F19,listing!$A$2:$A$106&amp;listing!$B$2:$B$106,0)),"","OK"))</f>
        <v>OK</v>
      </c>
    </row>
    <row r="20" spans="1:7" ht="17.100000000000001" customHeight="1">
      <c r="A20" s="52">
        <v>41918</v>
      </c>
      <c r="B20" s="57">
        <v>4963800</v>
      </c>
      <c r="C20" s="28"/>
      <c r="D20" s="28">
        <v>30450</v>
      </c>
      <c r="E20" s="75">
        <v>18</v>
      </c>
      <c r="F20" s="122">
        <f t="shared" si="0"/>
        <v>32.4</v>
      </c>
      <c r="G20" s="124" t="str">
        <f t="array" ref="G20">IF(OR(D20="",F20=""),"",IF(ISERROR(MATCH(D20&amp;F20,listing!$A$2:$A$106&amp;listing!$B$2:$B$106,0)),"","OK"))</f>
        <v>OK</v>
      </c>
    </row>
    <row r="21" spans="1:7" ht="17.100000000000001" customHeight="1">
      <c r="A21" s="52">
        <v>41918</v>
      </c>
      <c r="B21" s="45">
        <v>6359400</v>
      </c>
      <c r="C21" s="27"/>
      <c r="D21" s="28">
        <v>30447</v>
      </c>
      <c r="E21" s="75">
        <v>27</v>
      </c>
      <c r="F21" s="122">
        <f t="shared" si="0"/>
        <v>48.6</v>
      </c>
      <c r="G21" s="124" t="str">
        <f t="array" ref="G21">IF(OR(D21="",F21=""),"",IF(ISERROR(MATCH(D21&amp;F21,listing!$A$2:$A$106&amp;listing!$B$2:$B$106,0)),"","OK"))</f>
        <v>OK</v>
      </c>
    </row>
    <row r="22" spans="1:7" ht="17.100000000000001" customHeight="1">
      <c r="A22" s="52">
        <v>41918</v>
      </c>
      <c r="B22" s="45">
        <v>7133000</v>
      </c>
      <c r="C22" s="27"/>
      <c r="D22" s="28">
        <v>30448</v>
      </c>
      <c r="E22" s="75">
        <v>15</v>
      </c>
      <c r="F22" s="122">
        <f t="shared" si="0"/>
        <v>27</v>
      </c>
      <c r="G22" s="124" t="str">
        <f t="array" ref="G22">IF(OR(D22="",F22=""),"",IF(ISERROR(MATCH(D22&amp;F22,listing!$A$2:$A$106&amp;listing!$B$2:$B$106,0)),"","OK"))</f>
        <v>OK</v>
      </c>
    </row>
    <row r="23" spans="1:7" ht="17.100000000000001" customHeight="1">
      <c r="A23" s="52">
        <v>41918</v>
      </c>
      <c r="B23" s="45">
        <v>8637500</v>
      </c>
      <c r="C23" s="27"/>
      <c r="D23" s="28">
        <v>30444</v>
      </c>
      <c r="E23" s="75">
        <v>10</v>
      </c>
      <c r="F23" s="122">
        <f t="shared" si="0"/>
        <v>18</v>
      </c>
      <c r="G23" s="124" t="str">
        <f t="array" ref="G23">IF(OR(D23="",F23=""),"",IF(ISERROR(MATCH(D23&amp;F23,listing!$A$2:$A$106&amp;listing!$B$2:$B$106,0)),"","OK"))</f>
        <v>OK</v>
      </c>
    </row>
    <row r="24" spans="1:7" ht="17.100000000000001" customHeight="1">
      <c r="A24" s="52">
        <v>41918</v>
      </c>
      <c r="B24" s="45">
        <v>4685100</v>
      </c>
      <c r="C24" s="27"/>
      <c r="D24" s="28">
        <v>30445</v>
      </c>
      <c r="E24" s="75">
        <v>22</v>
      </c>
      <c r="F24" s="122">
        <f t="shared" si="0"/>
        <v>39.6</v>
      </c>
      <c r="G24" s="124" t="str">
        <f t="array" ref="G24">IF(OR(D24="",F24=""),"",IF(ISERROR(MATCH(D24&amp;F24,listing!$A$2:$A$106&amp;listing!$B$2:$B$106,0)),"","OK"))</f>
        <v>OK</v>
      </c>
    </row>
    <row r="25" spans="1:7" ht="17.100000000000001" customHeight="1">
      <c r="A25" s="84">
        <v>41918</v>
      </c>
      <c r="B25" s="86">
        <v>5503500</v>
      </c>
      <c r="C25" s="27"/>
      <c r="D25" s="38">
        <v>30446</v>
      </c>
      <c r="E25" s="75">
        <v>63</v>
      </c>
      <c r="F25" s="122">
        <f>IF(E25="","",E25*1.8)</f>
        <v>113.4</v>
      </c>
      <c r="G25" s="124" t="str">
        <f t="array" ref="G25">IF(OR(D25="",F25=""),"",IF(ISERROR(MATCH(D25&amp;F25,listing!$A$2:$A$106&amp;listing!$B$2:$B$106,0)),"","OK"))</f>
        <v>OK</v>
      </c>
    </row>
    <row r="26" spans="1:7" ht="18" customHeight="1">
      <c r="A26" s="52">
        <v>41918</v>
      </c>
      <c r="B26" s="56">
        <v>619500</v>
      </c>
      <c r="C26" s="27"/>
      <c r="D26" s="13">
        <v>30452</v>
      </c>
      <c r="E26" s="75">
        <v>14</v>
      </c>
      <c r="F26" s="122">
        <f>IF(E26="","",E26*1.8)</f>
        <v>25.2</v>
      </c>
      <c r="G26" s="124" t="str">
        <f t="array" ref="G26">IF(OR(D26="",F26=""),"",IF(ISERROR(MATCH(D26&amp;F26,listing!$A$2:$A$106&amp;listing!$B$2:$B$106,0)),"","OK"))</f>
        <v/>
      </c>
    </row>
    <row r="27" spans="1:7" ht="18" customHeight="1">
      <c r="A27" s="52"/>
      <c r="B27" s="56"/>
      <c r="C27" s="87" t="s">
        <v>14</v>
      </c>
      <c r="D27" s="88"/>
      <c r="E27" s="89"/>
      <c r="F27" s="123">
        <v>1330</v>
      </c>
      <c r="G27" s="113"/>
    </row>
    <row r="28" spans="1:7" ht="17.100000000000001" customHeight="1" thickBot="1">
      <c r="A28" s="60"/>
      <c r="B28" s="58"/>
      <c r="C28" s="33"/>
      <c r="D28" s="34"/>
      <c r="E28" s="74"/>
      <c r="F28" s="122" t="str">
        <f>IF(E28="","",E28*1.8)</f>
        <v/>
      </c>
      <c r="G28" s="114"/>
    </row>
    <row r="29" spans="1:7" ht="17.100000000000001" customHeight="1" thickBot="1">
      <c r="A29" s="15"/>
      <c r="B29" s="13"/>
      <c r="C29" s="35" t="s">
        <v>6</v>
      </c>
      <c r="D29" s="64">
        <v>0.13</v>
      </c>
      <c r="E29" s="36">
        <f>IF(D29="","",D29*F29)</f>
        <v>231.92000000000002</v>
      </c>
      <c r="F29" s="37">
        <f>+SUM(F12:F26)</f>
        <v>1784</v>
      </c>
      <c r="G29" s="109"/>
    </row>
    <row r="30" spans="1:7" ht="17.100000000000001" customHeight="1" thickBot="1">
      <c r="A30" s="15"/>
      <c r="B30" s="13"/>
      <c r="C30" s="38"/>
      <c r="D30" s="13"/>
      <c r="E30" s="13"/>
      <c r="F30" s="13"/>
      <c r="G30" s="109"/>
    </row>
    <row r="31" spans="1:7" ht="17.100000000000001" customHeight="1" thickBot="1">
      <c r="A31" s="16" t="s">
        <v>0</v>
      </c>
      <c r="B31" s="17" t="s">
        <v>5</v>
      </c>
      <c r="C31" s="18" t="s">
        <v>3</v>
      </c>
      <c r="D31" s="18" t="s">
        <v>4</v>
      </c>
      <c r="E31" s="18" t="s">
        <v>1</v>
      </c>
      <c r="F31" s="18" t="s">
        <v>2</v>
      </c>
      <c r="G31" s="104" t="s">
        <v>18</v>
      </c>
    </row>
    <row r="32" spans="1:7" ht="17.100000000000001" customHeight="1" thickBot="1">
      <c r="A32" s="19"/>
      <c r="B32" s="20"/>
      <c r="C32" s="21"/>
      <c r="D32" s="22"/>
      <c r="E32" s="22"/>
      <c r="F32" s="20"/>
      <c r="G32" s="110"/>
    </row>
    <row r="33" spans="1:7" ht="17.100000000000001" customHeight="1">
      <c r="A33" s="127">
        <v>41915</v>
      </c>
      <c r="B33" s="129"/>
      <c r="C33" s="131" t="s">
        <v>12</v>
      </c>
      <c r="D33" s="132"/>
      <c r="E33" s="132"/>
      <c r="F33" s="133"/>
      <c r="G33" s="141" t="s">
        <v>17</v>
      </c>
    </row>
    <row r="34" spans="1:7" ht="17.100000000000001" customHeight="1" thickBot="1">
      <c r="A34" s="128"/>
      <c r="B34" s="130"/>
      <c r="C34" s="134"/>
      <c r="D34" s="135"/>
      <c r="E34" s="135"/>
      <c r="F34" s="136"/>
      <c r="G34" s="142"/>
    </row>
    <row r="35" spans="1:7" ht="17.100000000000001" customHeight="1">
      <c r="A35" s="52">
        <v>41919</v>
      </c>
      <c r="B35" s="45">
        <v>6515800</v>
      </c>
      <c r="C35" s="27"/>
      <c r="D35" s="13">
        <v>30465</v>
      </c>
      <c r="E35" s="75">
        <v>12</v>
      </c>
      <c r="F35" s="62">
        <f t="shared" ref="F35:F51" si="1">IF(E35="","",E35*1.8)</f>
        <v>21.6</v>
      </c>
      <c r="G35" s="112" t="str">
        <f>IF(ISERROR(VLOOKUP(D35,listing!A:B,2,FALSE)=F35),"","OK")</f>
        <v>OK</v>
      </c>
    </row>
    <row r="36" spans="1:7" ht="17.100000000000001" customHeight="1">
      <c r="A36" s="23">
        <v>41919</v>
      </c>
      <c r="B36" s="26">
        <v>9162500</v>
      </c>
      <c r="C36" s="27"/>
      <c r="D36" s="13">
        <v>30467</v>
      </c>
      <c r="E36" s="75">
        <v>29</v>
      </c>
      <c r="F36" s="62">
        <f t="shared" si="1"/>
        <v>52.2</v>
      </c>
      <c r="G36" s="112" t="str">
        <f>IF(ISERROR(VLOOKUP(D36,listing!A:B,2,FALSE)=F36),"","OK")</f>
        <v>OK</v>
      </c>
    </row>
    <row r="37" spans="1:7" ht="17.100000000000001" customHeight="1">
      <c r="A37" s="23">
        <v>41919</v>
      </c>
      <c r="B37" s="29">
        <v>5147700</v>
      </c>
      <c r="C37" s="27"/>
      <c r="D37" s="13">
        <v>30469</v>
      </c>
      <c r="E37" s="75">
        <v>88</v>
      </c>
      <c r="F37" s="62">
        <f t="shared" si="1"/>
        <v>158.4</v>
      </c>
      <c r="G37" s="112" t="str">
        <f>IF(ISERROR(VLOOKUP(D37,listing!A:B,2,FALSE)=F37),"","OK")</f>
        <v>OK</v>
      </c>
    </row>
    <row r="38" spans="1:7" ht="17.100000000000001" customHeight="1">
      <c r="A38" s="23">
        <v>41919</v>
      </c>
      <c r="B38" s="29">
        <v>5671300</v>
      </c>
      <c r="C38" s="27"/>
      <c r="D38" s="13">
        <v>30468</v>
      </c>
      <c r="E38" s="75">
        <v>50</v>
      </c>
      <c r="F38" s="62">
        <f t="shared" si="1"/>
        <v>90</v>
      </c>
      <c r="G38" s="112" t="str">
        <f>IF(ISERROR(VLOOKUP(D38,listing!A:B,2,FALSE)=F38),"","OK")</f>
        <v>OK</v>
      </c>
    </row>
    <row r="39" spans="1:7" ht="17.100000000000001" customHeight="1">
      <c r="A39" s="23">
        <v>41919</v>
      </c>
      <c r="B39" s="29">
        <v>8756600</v>
      </c>
      <c r="C39" s="28"/>
      <c r="D39" s="13">
        <v>30463</v>
      </c>
      <c r="E39" s="75">
        <v>57</v>
      </c>
      <c r="F39" s="62">
        <f t="shared" si="1"/>
        <v>102.60000000000001</v>
      </c>
      <c r="G39" s="112" t="str">
        <f>IF(ISERROR(VLOOKUP(D39,listing!A:B,2,FALSE)=F39),"","OK")</f>
        <v>OK</v>
      </c>
    </row>
    <row r="40" spans="1:7" ht="17.100000000000001" customHeight="1">
      <c r="A40" s="23">
        <v>41920</v>
      </c>
      <c r="B40" s="30">
        <v>1260800</v>
      </c>
      <c r="C40" s="28"/>
      <c r="D40" s="28">
        <v>30470</v>
      </c>
      <c r="E40" s="75">
        <v>18</v>
      </c>
      <c r="F40" s="62">
        <f t="shared" si="1"/>
        <v>32.4</v>
      </c>
      <c r="G40" s="112" t="str">
        <f>IF(ISERROR(VLOOKUP(D40,listing!A:B,2,FALSE)=F40),"","OK")</f>
        <v>OK</v>
      </c>
    </row>
    <row r="41" spans="1:7" ht="17.100000000000001" customHeight="1">
      <c r="A41" s="23">
        <v>41920</v>
      </c>
      <c r="B41" s="30">
        <v>2320394</v>
      </c>
      <c r="C41" s="28"/>
      <c r="D41" s="13">
        <v>30491</v>
      </c>
      <c r="E41" s="75">
        <v>18</v>
      </c>
      <c r="F41" s="62">
        <f t="shared" si="1"/>
        <v>32.4</v>
      </c>
      <c r="G41" s="112" t="str">
        <f>IF(ISERROR(VLOOKUP(D41,listing!A:B,2,FALSE)=F41),"","OK")</f>
        <v>OK</v>
      </c>
    </row>
    <row r="42" spans="1:7" ht="17.100000000000001" customHeight="1">
      <c r="A42" s="23">
        <v>41920</v>
      </c>
      <c r="B42" s="30">
        <v>5829600</v>
      </c>
      <c r="C42" s="28"/>
      <c r="D42" s="13">
        <v>30482</v>
      </c>
      <c r="E42" s="75">
        <v>45</v>
      </c>
      <c r="F42" s="62">
        <f t="shared" si="1"/>
        <v>81</v>
      </c>
      <c r="G42" s="112" t="str">
        <f>IF(ISERROR(VLOOKUP(D42,listing!A:B,2,FALSE)=F42),"","OK")</f>
        <v>OK</v>
      </c>
    </row>
    <row r="43" spans="1:7" ht="17.100000000000001" customHeight="1">
      <c r="A43" s="23">
        <v>41920</v>
      </c>
      <c r="B43" s="30">
        <v>6974900</v>
      </c>
      <c r="C43" s="28"/>
      <c r="D43" s="13">
        <v>30498</v>
      </c>
      <c r="E43" s="75">
        <v>64</v>
      </c>
      <c r="F43" s="62">
        <f t="shared" si="1"/>
        <v>115.2</v>
      </c>
      <c r="G43" s="112" t="str">
        <f>IF(ISERROR(VLOOKUP(D43,listing!A:B,2,FALSE)=F43),"","OK")</f>
        <v>OK</v>
      </c>
    </row>
    <row r="44" spans="1:7" ht="17.100000000000001" customHeight="1">
      <c r="A44" s="23">
        <v>41920</v>
      </c>
      <c r="B44" s="30">
        <v>3490800</v>
      </c>
      <c r="C44" s="28"/>
      <c r="D44" s="13">
        <v>30475</v>
      </c>
      <c r="E44" s="75">
        <v>9</v>
      </c>
      <c r="F44" s="62">
        <f t="shared" si="1"/>
        <v>16.2</v>
      </c>
      <c r="G44" s="112" t="str">
        <f>IF(ISERROR(VLOOKUP(D44,listing!A:B,2,FALSE)=F44),"","OK")</f>
        <v>OK</v>
      </c>
    </row>
    <row r="45" spans="1:7" ht="17.100000000000001" customHeight="1">
      <c r="A45" s="23">
        <v>41921</v>
      </c>
      <c r="B45" s="30">
        <v>26715</v>
      </c>
      <c r="C45" s="28"/>
      <c r="D45" s="13">
        <v>30496</v>
      </c>
      <c r="E45" s="75"/>
      <c r="F45" s="62">
        <v>743</v>
      </c>
      <c r="G45" s="112" t="str">
        <f>IF(ISERROR(VLOOKUP(D45,listing!A:B,2,FALSE)=F45),"","OK")</f>
        <v>OK</v>
      </c>
    </row>
    <row r="46" spans="1:7" ht="17.100000000000001" customHeight="1">
      <c r="A46" s="23">
        <v>41921</v>
      </c>
      <c r="B46" s="29">
        <v>7425700</v>
      </c>
      <c r="C46" s="27"/>
      <c r="D46" s="13">
        <v>30490</v>
      </c>
      <c r="E46" s="75">
        <v>11</v>
      </c>
      <c r="F46" s="62">
        <f t="shared" si="1"/>
        <v>19.8</v>
      </c>
      <c r="G46" s="112" t="str">
        <f>IF(ISERROR(VLOOKUP(D46,listing!A:B,2,FALSE)=F46),"","OK")</f>
        <v>OK</v>
      </c>
    </row>
    <row r="47" spans="1:7" ht="17.100000000000001" customHeight="1">
      <c r="A47" s="23">
        <v>41921</v>
      </c>
      <c r="B47" s="29">
        <v>6667900</v>
      </c>
      <c r="C47" s="27"/>
      <c r="D47" s="13">
        <v>30489</v>
      </c>
      <c r="E47" s="75">
        <v>14</v>
      </c>
      <c r="F47" s="62">
        <f t="shared" si="1"/>
        <v>25.2</v>
      </c>
      <c r="G47" s="112" t="str">
        <f>IF(ISERROR(VLOOKUP(D47,listing!A:B,2,FALSE)=F47),"","OK")</f>
        <v>OK</v>
      </c>
    </row>
    <row r="48" spans="1:7" ht="17.100000000000001" customHeight="1">
      <c r="A48" s="23">
        <v>41921</v>
      </c>
      <c r="B48" s="29">
        <v>9281300</v>
      </c>
      <c r="C48" s="27"/>
      <c r="D48" s="13">
        <v>30488</v>
      </c>
      <c r="E48" s="75">
        <v>25</v>
      </c>
      <c r="F48" s="62">
        <f t="shared" si="1"/>
        <v>45</v>
      </c>
      <c r="G48" s="112" t="str">
        <f>IF(ISERROR(VLOOKUP(D48,listing!A:B,2,FALSE)=F48),"","OK")</f>
        <v>OK</v>
      </c>
    </row>
    <row r="49" spans="1:7" ht="17.100000000000001" customHeight="1">
      <c r="A49" s="23">
        <v>41921</v>
      </c>
      <c r="B49" s="29">
        <v>1533900</v>
      </c>
      <c r="C49" s="27"/>
      <c r="D49" s="13">
        <v>30499</v>
      </c>
      <c r="E49" s="75">
        <v>58</v>
      </c>
      <c r="F49" s="62">
        <f t="shared" si="1"/>
        <v>104.4</v>
      </c>
      <c r="G49" s="112" t="str">
        <f>IF(ISERROR(VLOOKUP(D49,listing!A:B,2,FALSE)=F49),"","OK")</f>
        <v>OK</v>
      </c>
    </row>
    <row r="50" spans="1:7" ht="17.100000000000001" customHeight="1">
      <c r="A50" s="23">
        <v>41922</v>
      </c>
      <c r="B50" s="29">
        <v>1707600</v>
      </c>
      <c r="C50" s="27"/>
      <c r="D50" s="13">
        <v>30505</v>
      </c>
      <c r="E50" s="75">
        <v>29</v>
      </c>
      <c r="F50" s="62">
        <f t="shared" si="1"/>
        <v>52.2</v>
      </c>
      <c r="G50" s="112" t="str">
        <f>IF(ISERROR(VLOOKUP(D50,listing!A:B,2,FALSE)=F50),"","OK")</f>
        <v>OK</v>
      </c>
    </row>
    <row r="51" spans="1:7" ht="17.100000000000001" customHeight="1">
      <c r="A51" s="23">
        <v>41922</v>
      </c>
      <c r="B51" s="29">
        <v>7504400</v>
      </c>
      <c r="C51" s="27"/>
      <c r="D51" s="13">
        <v>30506</v>
      </c>
      <c r="E51" s="75">
        <v>8</v>
      </c>
      <c r="F51" s="62">
        <f t="shared" si="1"/>
        <v>14.4</v>
      </c>
      <c r="G51" s="112" t="str">
        <f>IF(ISERROR(VLOOKUP(D51,listing!A:B,2,FALSE)=F51),"","OK")</f>
        <v>OK</v>
      </c>
    </row>
    <row r="52" spans="1:7" ht="17.100000000000001" customHeight="1">
      <c r="A52" s="23">
        <v>41922</v>
      </c>
      <c r="B52" s="29">
        <v>9351700</v>
      </c>
      <c r="C52" s="27"/>
      <c r="D52" s="13">
        <v>30504</v>
      </c>
      <c r="E52" s="75">
        <v>27</v>
      </c>
      <c r="F52" s="62">
        <f t="shared" ref="F52:F57" si="2">IF(E52="","",E52*1.8)</f>
        <v>48.6</v>
      </c>
      <c r="G52" s="112" t="str">
        <f>IF(ISERROR(VLOOKUP(D52,listing!A:B,2,FALSE)=F52),"","OK")</f>
        <v>OK</v>
      </c>
    </row>
    <row r="53" spans="1:7" ht="17.100000000000001" customHeight="1">
      <c r="A53" s="23">
        <v>41922</v>
      </c>
      <c r="B53" s="29">
        <v>8504800</v>
      </c>
      <c r="C53" s="27"/>
      <c r="D53" s="13">
        <v>30519</v>
      </c>
      <c r="E53" s="75">
        <v>13</v>
      </c>
      <c r="F53" s="62">
        <f t="shared" si="2"/>
        <v>23.400000000000002</v>
      </c>
      <c r="G53" s="112" t="str">
        <f>IF(ISERROR(VLOOKUP(D53,listing!A:B,2,FALSE)=F53),"","OK")</f>
        <v>OK</v>
      </c>
    </row>
    <row r="54" spans="1:7" ht="17.100000000000001" customHeight="1">
      <c r="A54" s="23">
        <v>41922</v>
      </c>
      <c r="B54" s="29">
        <v>5916600</v>
      </c>
      <c r="C54" s="27"/>
      <c r="D54" s="13">
        <v>30518</v>
      </c>
      <c r="E54" s="75">
        <v>10</v>
      </c>
      <c r="F54" s="62">
        <f t="shared" si="2"/>
        <v>18</v>
      </c>
      <c r="G54" s="112" t="str">
        <f>IF(ISERROR(VLOOKUP(D54,listing!A:B,2,FALSE)=F54),"","OK")</f>
        <v>OK</v>
      </c>
    </row>
    <row r="55" spans="1:7" ht="17.100000000000001" customHeight="1">
      <c r="A55" s="23">
        <v>41922</v>
      </c>
      <c r="B55" s="29">
        <v>5070500</v>
      </c>
      <c r="C55" s="27"/>
      <c r="D55" s="13">
        <v>30517</v>
      </c>
      <c r="E55" s="75">
        <v>49</v>
      </c>
      <c r="F55" s="62">
        <f t="shared" si="2"/>
        <v>88.2</v>
      </c>
      <c r="G55" s="112" t="str">
        <f>IF(ISERROR(VLOOKUP(D55,listing!A:B,2,FALSE)=F55),"","OK")</f>
        <v>OK</v>
      </c>
    </row>
    <row r="56" spans="1:7" ht="17.100000000000001" customHeight="1">
      <c r="A56" s="23">
        <v>41923</v>
      </c>
      <c r="B56" s="29">
        <v>7172800</v>
      </c>
      <c r="C56" s="27"/>
      <c r="D56" s="13">
        <v>30551</v>
      </c>
      <c r="E56" s="75">
        <v>54</v>
      </c>
      <c r="F56" s="62">
        <f t="shared" si="2"/>
        <v>97.2</v>
      </c>
      <c r="G56" s="112" t="str">
        <f>IF(ISERROR(VLOOKUP(D56,listing!A:B,2,FALSE)=F56),"","OK")</f>
        <v>OK</v>
      </c>
    </row>
    <row r="57" spans="1:7" ht="17.100000000000001" customHeight="1">
      <c r="A57" s="23">
        <v>41923</v>
      </c>
      <c r="B57" s="29">
        <v>3575400</v>
      </c>
      <c r="C57" s="27"/>
      <c r="D57" s="13">
        <v>30528</v>
      </c>
      <c r="E57" s="75">
        <v>9</v>
      </c>
      <c r="F57" s="62">
        <f t="shared" si="2"/>
        <v>16.2</v>
      </c>
      <c r="G57" s="112" t="str">
        <f>IF(ISERROR(VLOOKUP(D57,listing!A:B,2,FALSE)=F57),"","OK")</f>
        <v>OK</v>
      </c>
    </row>
    <row r="58" spans="1:7" ht="17.100000000000001" customHeight="1">
      <c r="A58" s="23">
        <v>41925</v>
      </c>
      <c r="B58" s="26">
        <v>26755</v>
      </c>
      <c r="C58" s="27"/>
      <c r="D58" s="28">
        <v>30529</v>
      </c>
      <c r="E58" s="75"/>
      <c r="F58" s="62">
        <v>1544</v>
      </c>
      <c r="G58" s="112" t="str">
        <f>IF(ISERROR(VLOOKUP(D58,listing!A:B,2,FALSE)=F58),"","OK")</f>
        <v>OK</v>
      </c>
    </row>
    <row r="59" spans="1:7" ht="17.100000000000001" customHeight="1">
      <c r="A59" s="23">
        <v>41925</v>
      </c>
      <c r="B59" s="26">
        <v>685800</v>
      </c>
      <c r="C59" s="27"/>
      <c r="D59" s="28">
        <v>30539</v>
      </c>
      <c r="E59" s="75">
        <v>9</v>
      </c>
      <c r="F59" s="62">
        <f>IF(E59="","",E59*1.8)</f>
        <v>16.2</v>
      </c>
      <c r="G59" s="112" t="str">
        <f>IF(ISERROR(VLOOKUP(D59,listing!A:B,2,FALSE)=F59),"","OK")</f>
        <v>OK</v>
      </c>
    </row>
    <row r="60" spans="1:7" ht="17.100000000000001" customHeight="1">
      <c r="A60" s="23">
        <v>41925</v>
      </c>
      <c r="B60" s="26">
        <v>5501900</v>
      </c>
      <c r="C60" s="27"/>
      <c r="D60" s="28">
        <v>30536</v>
      </c>
      <c r="E60" s="75">
        <v>15</v>
      </c>
      <c r="F60" s="62">
        <f>IF(E60="","",E60*1.8)</f>
        <v>27</v>
      </c>
      <c r="G60" s="112" t="str">
        <f>IF(ISERROR(VLOOKUP(D60,listing!A:B,2,FALSE)=F60),"","OK")</f>
        <v>OK</v>
      </c>
    </row>
    <row r="61" spans="1:7" ht="17.100000000000001" customHeight="1">
      <c r="A61" s="23">
        <v>41925</v>
      </c>
      <c r="B61" s="26">
        <v>5158900</v>
      </c>
      <c r="C61" s="27"/>
      <c r="D61" s="28">
        <v>30535</v>
      </c>
      <c r="E61" s="75">
        <v>2</v>
      </c>
      <c r="F61" s="62">
        <f>IF(E61="","",E61*1.8)</f>
        <v>3.6</v>
      </c>
      <c r="G61" s="112" t="str">
        <f>IF(ISERROR(VLOOKUP(D61,listing!A:B,2,FALSE)=F61),"","OK")</f>
        <v>OK</v>
      </c>
    </row>
    <row r="62" spans="1:7" ht="17.100000000000001" customHeight="1">
      <c r="A62" s="23">
        <v>41925</v>
      </c>
      <c r="B62" s="26">
        <v>762700</v>
      </c>
      <c r="C62" s="27"/>
      <c r="D62" s="28">
        <v>30549</v>
      </c>
      <c r="E62" s="75">
        <v>14</v>
      </c>
      <c r="F62" s="62">
        <f>IF(E62="","",E62*1.8)</f>
        <v>25.2</v>
      </c>
      <c r="G62" s="112" t="str">
        <f>IF(ISERROR(VLOOKUP(D62,listing!A:B,2,FALSE)=F62),"","OK")</f>
        <v>OK</v>
      </c>
    </row>
    <row r="63" spans="1:7" ht="17.100000000000001" customHeight="1">
      <c r="A63" s="23">
        <v>41925</v>
      </c>
      <c r="B63" s="26">
        <v>2321786</v>
      </c>
      <c r="C63" s="27"/>
      <c r="D63" s="28">
        <v>30552</v>
      </c>
      <c r="E63" s="75">
        <v>27</v>
      </c>
      <c r="F63" s="62">
        <f>IF(E63="","",E63*1.8)</f>
        <v>48.6</v>
      </c>
      <c r="G63" s="112" t="str">
        <f>IF(ISERROR(VLOOKUP(D63,listing!A:B,2,FALSE)=F63),"","OK")</f>
        <v>OK</v>
      </c>
    </row>
    <row r="64" spans="1:7" ht="17.100000000000001" customHeight="1">
      <c r="A64" s="23"/>
      <c r="B64" s="26"/>
      <c r="C64" s="97" t="s">
        <v>15</v>
      </c>
      <c r="D64" s="98"/>
      <c r="E64" s="99"/>
      <c r="F64" s="92">
        <v>1330</v>
      </c>
      <c r="G64" s="115"/>
    </row>
    <row r="65" spans="1:7" ht="17.100000000000001" customHeight="1" thickBot="1">
      <c r="A65" s="100"/>
      <c r="B65" s="32"/>
      <c r="C65" s="90"/>
      <c r="D65" s="91"/>
      <c r="E65" s="93"/>
      <c r="F65" s="96"/>
      <c r="G65" s="116"/>
    </row>
    <row r="66" spans="1:7" ht="17.100000000000001" customHeight="1" thickBot="1">
      <c r="A66" s="15"/>
      <c r="B66" s="13"/>
      <c r="C66" s="53" t="s">
        <v>6</v>
      </c>
      <c r="D66" s="66">
        <v>0.13</v>
      </c>
      <c r="E66" s="94">
        <f>IF(D66="","",D66*F66)</f>
        <v>476.08600000000001</v>
      </c>
      <c r="F66" s="95">
        <f>+SUM(F35:F63)</f>
        <v>3662.2</v>
      </c>
      <c r="G66" s="109"/>
    </row>
    <row r="67" spans="1:7" ht="17.100000000000001" customHeight="1" thickBot="1">
      <c r="A67" s="15"/>
      <c r="B67" s="13"/>
      <c r="C67" s="40"/>
      <c r="D67" s="103"/>
      <c r="E67" s="39"/>
      <c r="F67" s="39"/>
      <c r="G67" s="109"/>
    </row>
    <row r="68" spans="1:7" ht="17.100000000000001" customHeight="1" thickBot="1">
      <c r="A68" s="16" t="s">
        <v>0</v>
      </c>
      <c r="B68" s="17" t="s">
        <v>5</v>
      </c>
      <c r="C68" s="18" t="s">
        <v>3</v>
      </c>
      <c r="D68" s="18" t="s">
        <v>4</v>
      </c>
      <c r="E68" s="18" t="s">
        <v>1</v>
      </c>
      <c r="F68" s="18" t="s">
        <v>2</v>
      </c>
      <c r="G68" s="104" t="s">
        <v>18</v>
      </c>
    </row>
    <row r="69" spans="1:7" ht="17.100000000000001" customHeight="1" thickBot="1">
      <c r="A69" s="19"/>
      <c r="B69" s="20"/>
      <c r="C69" s="21"/>
      <c r="D69" s="22"/>
      <c r="E69" s="22"/>
      <c r="F69" s="20"/>
      <c r="G69" s="110"/>
    </row>
    <row r="70" spans="1:7" ht="17.100000000000001" customHeight="1">
      <c r="A70" s="127">
        <v>41922</v>
      </c>
      <c r="B70" s="129"/>
      <c r="C70" s="131" t="s">
        <v>13</v>
      </c>
      <c r="D70" s="132"/>
      <c r="E70" s="132"/>
      <c r="F70" s="133"/>
      <c r="G70" s="141" t="s">
        <v>17</v>
      </c>
    </row>
    <row r="71" spans="1:7" ht="17.100000000000001" customHeight="1" thickBot="1">
      <c r="A71" s="128"/>
      <c r="B71" s="130"/>
      <c r="C71" s="134"/>
      <c r="D71" s="135"/>
      <c r="E71" s="135"/>
      <c r="F71" s="136"/>
      <c r="G71" s="142"/>
    </row>
    <row r="72" spans="1:7" ht="17.100000000000001" customHeight="1">
      <c r="A72" s="23">
        <v>41927</v>
      </c>
      <c r="B72" s="26">
        <v>6197200</v>
      </c>
      <c r="C72" s="27"/>
      <c r="D72" s="28">
        <v>30570</v>
      </c>
      <c r="E72" s="75">
        <v>14</v>
      </c>
      <c r="F72" s="62">
        <f t="shared" ref="F72:F86" si="3">IF(E72="","",E72*1.8)</f>
        <v>25.2</v>
      </c>
      <c r="G72" s="117" t="str">
        <f>IF(ISERROR(VLOOKUP(D72,listing!A:B,2,FALSE)=F72),"","OK")</f>
        <v>OK</v>
      </c>
    </row>
    <row r="73" spans="1:7" ht="17.100000000000001" customHeight="1">
      <c r="A73" s="23">
        <v>41927</v>
      </c>
      <c r="B73" s="63">
        <v>5695100</v>
      </c>
      <c r="C73" s="27"/>
      <c r="D73" s="27">
        <v>30569</v>
      </c>
      <c r="E73" s="75">
        <v>7</v>
      </c>
      <c r="F73" s="62">
        <f t="shared" si="3"/>
        <v>12.6</v>
      </c>
      <c r="G73" s="118" t="str">
        <f>IF(ISERROR(VLOOKUP(D73,listing!A:B,2,FALSE)=F73),"","OK")</f>
        <v>OK</v>
      </c>
    </row>
    <row r="74" spans="1:7" ht="16.5" customHeight="1">
      <c r="A74" s="23">
        <v>41927</v>
      </c>
      <c r="B74" s="63">
        <v>9140000</v>
      </c>
      <c r="C74" s="27"/>
      <c r="D74" s="27">
        <v>30566</v>
      </c>
      <c r="E74" s="75">
        <v>9</v>
      </c>
      <c r="F74" s="62">
        <f t="shared" si="3"/>
        <v>16.2</v>
      </c>
      <c r="G74" s="118" t="str">
        <f>IF(ISERROR(VLOOKUP(D74,listing!A:B,2,FALSE)=F74),"","OK")</f>
        <v>OK</v>
      </c>
    </row>
    <row r="75" spans="1:7" ht="16.5" customHeight="1">
      <c r="A75" s="23">
        <v>41927</v>
      </c>
      <c r="B75" s="63">
        <v>7767800</v>
      </c>
      <c r="C75" s="27"/>
      <c r="D75" s="27">
        <v>30567</v>
      </c>
      <c r="E75" s="75">
        <v>9</v>
      </c>
      <c r="F75" s="62">
        <f t="shared" si="3"/>
        <v>16.2</v>
      </c>
      <c r="G75" s="118" t="str">
        <f>IF(ISERROR(VLOOKUP(D75,listing!A:B,2,FALSE)=F75),"","OK")</f>
        <v/>
      </c>
    </row>
    <row r="76" spans="1:7" ht="17.100000000000001" customHeight="1">
      <c r="A76" s="52">
        <v>41927</v>
      </c>
      <c r="B76" s="45">
        <v>7322100</v>
      </c>
      <c r="C76" s="27"/>
      <c r="D76" s="28">
        <v>30582</v>
      </c>
      <c r="E76" s="75">
        <v>46</v>
      </c>
      <c r="F76" s="62">
        <f t="shared" si="3"/>
        <v>82.8</v>
      </c>
      <c r="G76" s="118" t="str">
        <f>IF(ISERROR(VLOOKUP(D76,listing!A:B,2,FALSE)=F76),"","OK")</f>
        <v/>
      </c>
    </row>
    <row r="77" spans="1:7" ht="17.100000000000001" customHeight="1">
      <c r="A77" s="52">
        <v>41927</v>
      </c>
      <c r="B77" s="45">
        <v>3643700</v>
      </c>
      <c r="C77" s="27"/>
      <c r="D77" s="28">
        <v>30578</v>
      </c>
      <c r="E77" s="75">
        <v>6</v>
      </c>
      <c r="F77" s="62">
        <f t="shared" si="3"/>
        <v>10.8</v>
      </c>
      <c r="G77" s="118" t="str">
        <f>IF(ISERROR(VLOOKUP(D77,listing!A:B,2,FALSE)=F77),"","OK")</f>
        <v/>
      </c>
    </row>
    <row r="78" spans="1:7" ht="17.100000000000001" customHeight="1">
      <c r="A78" s="52">
        <v>41927</v>
      </c>
      <c r="B78" s="45">
        <v>2323030</v>
      </c>
      <c r="C78" s="27"/>
      <c r="D78" s="28">
        <v>30583</v>
      </c>
      <c r="E78" s="75">
        <v>27</v>
      </c>
      <c r="F78" s="62">
        <f t="shared" si="3"/>
        <v>48.6</v>
      </c>
      <c r="G78" s="118" t="str">
        <f>IF(ISERROR(VLOOKUP(D78,listing!A:B,2,FALSE)=F78),"","OK")</f>
        <v/>
      </c>
    </row>
    <row r="79" spans="1:7" ht="17.100000000000001" customHeight="1">
      <c r="A79" s="52">
        <v>41928</v>
      </c>
      <c r="B79" s="45">
        <v>7188200</v>
      </c>
      <c r="C79" s="27"/>
      <c r="D79" s="28">
        <v>30581</v>
      </c>
      <c r="E79" s="75">
        <v>9</v>
      </c>
      <c r="F79" s="62">
        <f t="shared" si="3"/>
        <v>16.2</v>
      </c>
      <c r="G79" s="118" t="str">
        <f>IF(ISERROR(VLOOKUP(D79,listing!A:B,2,FALSE)=F79),"","OK")</f>
        <v/>
      </c>
    </row>
    <row r="80" spans="1:7" ht="17.100000000000001" customHeight="1">
      <c r="A80" s="52">
        <v>41928</v>
      </c>
      <c r="B80" s="45">
        <v>26824</v>
      </c>
      <c r="C80" s="27"/>
      <c r="D80" s="28">
        <v>30594</v>
      </c>
      <c r="E80" s="75"/>
      <c r="F80" s="62">
        <v>1010</v>
      </c>
      <c r="G80" s="118" t="str">
        <f>IF(ISERROR(VLOOKUP(D80,listing!A:B,2,FALSE)=F80),"","OK")</f>
        <v/>
      </c>
    </row>
    <row r="81" spans="1:7" ht="17.100000000000001" customHeight="1">
      <c r="A81" s="52">
        <v>41928</v>
      </c>
      <c r="B81" s="45">
        <v>9283800</v>
      </c>
      <c r="C81" s="27"/>
      <c r="D81" s="28">
        <v>30580</v>
      </c>
      <c r="E81" s="75">
        <v>23</v>
      </c>
      <c r="F81" s="62">
        <f t="shared" si="3"/>
        <v>41.4</v>
      </c>
      <c r="G81" s="118" t="str">
        <f>IF(ISERROR(VLOOKUP(D81,listing!A:B,2,FALSE)=F81),"","OK")</f>
        <v/>
      </c>
    </row>
    <row r="82" spans="1:7" ht="17.100000000000001" customHeight="1">
      <c r="A82" s="52">
        <v>41928</v>
      </c>
      <c r="B82" s="45">
        <v>2485800</v>
      </c>
      <c r="C82" s="27"/>
      <c r="D82" s="28">
        <v>30579</v>
      </c>
      <c r="E82" s="75">
        <v>40</v>
      </c>
      <c r="F82" s="62">
        <f t="shared" si="3"/>
        <v>72</v>
      </c>
      <c r="G82" s="118" t="str">
        <f>IF(ISERROR(VLOOKUP(D82,listing!A:B,2,FALSE)=F82),"","OK")</f>
        <v/>
      </c>
    </row>
    <row r="83" spans="1:7" ht="17.100000000000001" customHeight="1">
      <c r="A83" s="52">
        <v>41928</v>
      </c>
      <c r="B83" s="45">
        <v>5582000</v>
      </c>
      <c r="C83" s="27"/>
      <c r="D83" s="28">
        <v>30604</v>
      </c>
      <c r="E83" s="75">
        <v>25</v>
      </c>
      <c r="F83" s="62">
        <f t="shared" si="3"/>
        <v>45</v>
      </c>
      <c r="G83" s="118" t="str">
        <f>IF(ISERROR(VLOOKUP(D83,listing!A:B,2,FALSE)=F83),"","OK")</f>
        <v/>
      </c>
    </row>
    <row r="84" spans="1:7" ht="17.100000000000001" customHeight="1">
      <c r="A84" s="52">
        <v>41929</v>
      </c>
      <c r="B84" s="45">
        <v>9349100</v>
      </c>
      <c r="C84" s="27"/>
      <c r="D84" s="28">
        <v>30605</v>
      </c>
      <c r="E84" s="75">
        <v>29</v>
      </c>
      <c r="F84" s="62">
        <f t="shared" si="3"/>
        <v>52.2</v>
      </c>
      <c r="G84" s="118" t="str">
        <f>IF(ISERROR(VLOOKUP(D84,listing!A:B,2,FALSE)=F84),"","OK")</f>
        <v/>
      </c>
    </row>
    <row r="85" spans="1:7" ht="17.100000000000001" customHeight="1">
      <c r="A85" s="52">
        <v>41929</v>
      </c>
      <c r="B85" s="45">
        <v>6491600</v>
      </c>
      <c r="C85" s="27"/>
      <c r="D85" s="28">
        <v>30608</v>
      </c>
      <c r="E85" s="75">
        <v>36</v>
      </c>
      <c r="F85" s="62">
        <f t="shared" si="3"/>
        <v>64.8</v>
      </c>
      <c r="G85" s="118" t="str">
        <f>IF(ISERROR(VLOOKUP(D85,listing!A:B,2,FALSE)=F85),"","OK")</f>
        <v/>
      </c>
    </row>
    <row r="86" spans="1:7" ht="17.100000000000001" customHeight="1">
      <c r="A86" s="52">
        <v>41929</v>
      </c>
      <c r="B86" s="45">
        <v>8013500</v>
      </c>
      <c r="C86" s="27"/>
      <c r="D86" s="28">
        <v>30607</v>
      </c>
      <c r="E86" s="75">
        <v>23</v>
      </c>
      <c r="F86" s="62">
        <f t="shared" si="3"/>
        <v>41.4</v>
      </c>
      <c r="G86" s="118" t="str">
        <f>IF(ISERROR(VLOOKUP(D86,listing!A:B,2,FALSE)=F86),"","OK")</f>
        <v/>
      </c>
    </row>
    <row r="87" spans="1:7" ht="17.100000000000001" customHeight="1">
      <c r="A87" s="52">
        <v>41929</v>
      </c>
      <c r="B87" s="45">
        <v>5985000</v>
      </c>
      <c r="C87" s="27"/>
      <c r="D87" s="28">
        <v>30609</v>
      </c>
      <c r="E87" s="75">
        <v>8</v>
      </c>
      <c r="F87" s="62">
        <f t="shared" ref="F87:F97" si="4">IF(E87="","",E87*1.8)</f>
        <v>14.4</v>
      </c>
      <c r="G87" s="118" t="str">
        <f>IF(ISERROR(VLOOKUP(D87,listing!A:B,2,FALSE)=F87),"","OK")</f>
        <v/>
      </c>
    </row>
    <row r="88" spans="1:7" ht="17.100000000000001" customHeight="1">
      <c r="A88" s="52">
        <v>41929</v>
      </c>
      <c r="B88" s="45">
        <v>9790100</v>
      </c>
      <c r="C88" s="27"/>
      <c r="D88" s="28">
        <v>30606</v>
      </c>
      <c r="E88" s="75">
        <v>19</v>
      </c>
      <c r="F88" s="62">
        <f t="shared" si="4"/>
        <v>34.200000000000003</v>
      </c>
      <c r="G88" s="118" t="str">
        <f>IF(ISERROR(VLOOKUP(D88,listing!A:B,2,FALSE)=F88),"","OK")</f>
        <v/>
      </c>
    </row>
    <row r="89" spans="1:7" ht="17.100000000000001" customHeight="1">
      <c r="A89" s="52">
        <v>41929</v>
      </c>
      <c r="B89" s="45">
        <v>2663300</v>
      </c>
      <c r="C89" s="27"/>
      <c r="D89" s="13">
        <v>30599</v>
      </c>
      <c r="E89" s="75">
        <v>14</v>
      </c>
      <c r="F89" s="62">
        <f t="shared" si="4"/>
        <v>25.2</v>
      </c>
      <c r="G89" s="118" t="str">
        <f>IF(ISERROR(VLOOKUP(D89,listing!A:B,2,FALSE)=F89),"","OK")</f>
        <v/>
      </c>
    </row>
    <row r="90" spans="1:7" ht="17.100000000000001" customHeight="1">
      <c r="A90" s="52">
        <v>41930</v>
      </c>
      <c r="B90" s="45">
        <v>3722000</v>
      </c>
      <c r="C90" s="27"/>
      <c r="D90" s="13">
        <v>30622</v>
      </c>
      <c r="E90" s="75">
        <v>17</v>
      </c>
      <c r="F90" s="62">
        <f t="shared" si="4"/>
        <v>30.6</v>
      </c>
      <c r="G90" s="118" t="str">
        <f>IF(ISERROR(VLOOKUP(D90,listing!A:B,2,FALSE)=F90),"","OK")</f>
        <v/>
      </c>
    </row>
    <row r="91" spans="1:7" ht="17.100000000000001" customHeight="1">
      <c r="A91" s="52">
        <v>41930</v>
      </c>
      <c r="B91" s="45">
        <v>7505700</v>
      </c>
      <c r="C91" s="27"/>
      <c r="D91" s="13">
        <v>30643</v>
      </c>
      <c r="E91" s="75">
        <v>54</v>
      </c>
      <c r="F91" s="62">
        <f t="shared" si="4"/>
        <v>97.2</v>
      </c>
      <c r="G91" s="118" t="str">
        <f>IF(ISERROR(VLOOKUP(D91,listing!A:B,2,FALSE)=F91),"","OK")</f>
        <v/>
      </c>
    </row>
    <row r="92" spans="1:7" ht="17.100000000000001" customHeight="1">
      <c r="A92" s="52">
        <v>41932</v>
      </c>
      <c r="B92" s="56">
        <v>26858</v>
      </c>
      <c r="C92" s="27"/>
      <c r="D92" s="13">
        <v>30623</v>
      </c>
      <c r="E92" s="75"/>
      <c r="F92" s="62">
        <v>1006</v>
      </c>
      <c r="G92" s="118" t="str">
        <f>IF(ISERROR(VLOOKUP(D92,listing!A:B,2,FALSE)=F92),"","OK")</f>
        <v/>
      </c>
    </row>
    <row r="93" spans="1:7" ht="17.100000000000001" customHeight="1">
      <c r="A93" s="52">
        <v>41932</v>
      </c>
      <c r="B93" s="56">
        <v>5664100</v>
      </c>
      <c r="C93" s="27"/>
      <c r="D93" s="13">
        <v>30624</v>
      </c>
      <c r="E93" s="75">
        <v>19</v>
      </c>
      <c r="F93" s="62">
        <f t="shared" si="4"/>
        <v>34.200000000000003</v>
      </c>
      <c r="G93" s="118" t="str">
        <f>IF(ISERROR(VLOOKUP(D93,listing!A:B,2,FALSE)=F93),"","OK")</f>
        <v/>
      </c>
    </row>
    <row r="94" spans="1:7" ht="17.100000000000001" customHeight="1">
      <c r="A94" s="101">
        <v>41932</v>
      </c>
      <c r="B94" s="56">
        <v>7356100</v>
      </c>
      <c r="C94" s="27"/>
      <c r="D94" s="13">
        <v>30626</v>
      </c>
      <c r="E94" s="75">
        <v>18</v>
      </c>
      <c r="F94" s="62">
        <f t="shared" si="4"/>
        <v>32.4</v>
      </c>
      <c r="G94" s="118" t="str">
        <f>IF(ISERROR(VLOOKUP(D94,listing!A:B,2,FALSE)=F94),"","OK")</f>
        <v/>
      </c>
    </row>
    <row r="95" spans="1:7" ht="17.100000000000001" customHeight="1">
      <c r="A95" s="101">
        <v>41932</v>
      </c>
      <c r="B95" s="48">
        <v>9865300</v>
      </c>
      <c r="C95" s="49"/>
      <c r="D95" s="28">
        <v>30625</v>
      </c>
      <c r="E95" s="75">
        <v>13</v>
      </c>
      <c r="F95" s="62">
        <f t="shared" si="4"/>
        <v>23.400000000000002</v>
      </c>
      <c r="G95" s="118" t="str">
        <f>IF(ISERROR(VLOOKUP(D95,listing!A:B,2,FALSE)=F95),"","OK")</f>
        <v/>
      </c>
    </row>
    <row r="96" spans="1:7" ht="17.100000000000001" customHeight="1">
      <c r="A96" s="101">
        <v>41932</v>
      </c>
      <c r="B96" s="48">
        <v>6094500</v>
      </c>
      <c r="C96" s="49"/>
      <c r="D96" s="28">
        <v>30640</v>
      </c>
      <c r="E96" s="75">
        <v>15</v>
      </c>
      <c r="F96" s="62">
        <f t="shared" si="4"/>
        <v>27</v>
      </c>
      <c r="G96" s="118" t="str">
        <f>IF(ISERROR(VLOOKUP(D96,listing!A:B,2,FALSE)=F96),"","OK")</f>
        <v/>
      </c>
    </row>
    <row r="97" spans="1:7" ht="17.100000000000001" customHeight="1">
      <c r="A97" s="102">
        <v>41932</v>
      </c>
      <c r="B97" s="56">
        <v>6585300</v>
      </c>
      <c r="C97" s="28"/>
      <c r="D97" s="28">
        <v>30639</v>
      </c>
      <c r="E97" s="75">
        <v>43</v>
      </c>
      <c r="F97" s="62">
        <f t="shared" si="4"/>
        <v>77.400000000000006</v>
      </c>
      <c r="G97" s="118" t="str">
        <f>IF(ISERROR(VLOOKUP(D97,listing!A:B,2,FALSE)=F97),"","OK")</f>
        <v/>
      </c>
    </row>
    <row r="98" spans="1:7" ht="17.100000000000001" customHeight="1">
      <c r="A98" s="102">
        <v>41932</v>
      </c>
      <c r="B98" s="56">
        <v>2799600</v>
      </c>
      <c r="C98" s="28"/>
      <c r="D98" s="28">
        <v>30641</v>
      </c>
      <c r="E98" s="75">
        <v>6</v>
      </c>
      <c r="F98" s="62">
        <f t="shared" ref="F98:F107" si="5">IF(E98="","",E98*1.8)</f>
        <v>10.8</v>
      </c>
      <c r="G98" s="118" t="str">
        <f>IF(ISERROR(VLOOKUP(D98,listing!A:B,2,FALSE)=F98),"","OK")</f>
        <v>OK</v>
      </c>
    </row>
    <row r="99" spans="1:7" ht="17.100000000000001" customHeight="1">
      <c r="A99" s="102">
        <v>41932</v>
      </c>
      <c r="B99" s="56">
        <v>2324384</v>
      </c>
      <c r="C99" s="28"/>
      <c r="D99" s="28">
        <v>30642</v>
      </c>
      <c r="E99" s="75">
        <v>27</v>
      </c>
      <c r="F99" s="62">
        <f t="shared" si="5"/>
        <v>48.6</v>
      </c>
      <c r="G99" s="118" t="str">
        <f>IF(ISERROR(VLOOKUP(D99,listing!A:B,2,FALSE)=F99),"","OK")</f>
        <v>OK</v>
      </c>
    </row>
    <row r="100" spans="1:7" ht="17.100000000000001" customHeight="1">
      <c r="A100" s="102">
        <v>41932</v>
      </c>
      <c r="B100" s="56">
        <v>936500</v>
      </c>
      <c r="C100" s="28"/>
      <c r="D100" s="28">
        <v>30628</v>
      </c>
      <c r="E100" s="75">
        <v>12</v>
      </c>
      <c r="F100" s="62">
        <f t="shared" si="5"/>
        <v>21.6</v>
      </c>
      <c r="G100" s="118" t="str">
        <f>IF(ISERROR(VLOOKUP(D100,listing!A:B,2,FALSE)=F100),"","OK")</f>
        <v>OK</v>
      </c>
    </row>
    <row r="101" spans="1:7" ht="17.100000000000001" customHeight="1">
      <c r="A101" s="102">
        <v>41932</v>
      </c>
      <c r="B101" s="56">
        <v>8237600</v>
      </c>
      <c r="C101" s="28"/>
      <c r="D101" s="28">
        <v>30656</v>
      </c>
      <c r="E101" s="75">
        <v>14</v>
      </c>
      <c r="F101" s="62">
        <f t="shared" si="5"/>
        <v>25.2</v>
      </c>
      <c r="G101" s="118" t="str">
        <f>IF(ISERROR(VLOOKUP(D101,listing!A:B,2,FALSE)=F101),"","OK")</f>
        <v>OK</v>
      </c>
    </row>
    <row r="102" spans="1:7" ht="17.100000000000001" customHeight="1">
      <c r="A102" s="102">
        <v>41933</v>
      </c>
      <c r="B102" s="56">
        <v>9480000</v>
      </c>
      <c r="C102" s="28"/>
      <c r="D102" s="28">
        <v>30629</v>
      </c>
      <c r="E102" s="75">
        <v>7</v>
      </c>
      <c r="F102" s="62">
        <f t="shared" si="5"/>
        <v>12.6</v>
      </c>
      <c r="G102" s="118" t="str">
        <f>IF(ISERROR(VLOOKUP(D102,listing!A:B,2,FALSE)=F102),"","OK")</f>
        <v>OK</v>
      </c>
    </row>
    <row r="103" spans="1:7" ht="17.100000000000001" customHeight="1">
      <c r="A103" s="102">
        <v>41933</v>
      </c>
      <c r="B103" s="56">
        <v>6668600</v>
      </c>
      <c r="C103" s="28"/>
      <c r="D103" s="28">
        <v>30630</v>
      </c>
      <c r="E103" s="75">
        <v>37</v>
      </c>
      <c r="F103" s="62">
        <f t="shared" si="5"/>
        <v>66.600000000000009</v>
      </c>
      <c r="G103" s="118" t="str">
        <f>IF(ISERROR(VLOOKUP(D103,listing!A:B,2,FALSE)=F103),"","OK")</f>
        <v>OK</v>
      </c>
    </row>
    <row r="104" spans="1:7" ht="17.100000000000001" customHeight="1">
      <c r="A104" s="102">
        <v>41933</v>
      </c>
      <c r="B104" s="56">
        <v>6184900</v>
      </c>
      <c r="C104" s="28"/>
      <c r="D104" s="28">
        <v>30632</v>
      </c>
      <c r="E104" s="75">
        <v>1</v>
      </c>
      <c r="F104" s="62">
        <f t="shared" si="5"/>
        <v>1.8</v>
      </c>
      <c r="G104" s="118" t="str">
        <f>IF(ISERROR(VLOOKUP(D104,listing!A:B,2,FALSE)=F104),"","OK")</f>
        <v>OK</v>
      </c>
    </row>
    <row r="105" spans="1:7" ht="17.100000000000001" customHeight="1">
      <c r="A105" s="102">
        <v>41933</v>
      </c>
      <c r="B105" s="56">
        <v>2965200</v>
      </c>
      <c r="C105" s="28"/>
      <c r="D105" s="28">
        <v>30644</v>
      </c>
      <c r="E105" s="75">
        <v>35</v>
      </c>
      <c r="F105" s="62">
        <f t="shared" si="5"/>
        <v>63</v>
      </c>
      <c r="G105" s="118" t="str">
        <f>IF(ISERROR(VLOOKUP(D105,listing!A:B,2,FALSE)=F105),"","OK")</f>
        <v>OK</v>
      </c>
    </row>
    <row r="106" spans="1:7" ht="17.100000000000001" customHeight="1">
      <c r="A106" s="102"/>
      <c r="B106" s="56"/>
      <c r="C106" s="98" t="s">
        <v>16</v>
      </c>
      <c r="D106" s="28"/>
      <c r="E106" s="75"/>
      <c r="F106" s="92">
        <f>8*35</f>
        <v>280</v>
      </c>
      <c r="G106" s="115"/>
    </row>
    <row r="107" spans="1:7" ht="17.100000000000001" customHeight="1" thickBot="1">
      <c r="A107" s="82"/>
      <c r="B107" s="81"/>
      <c r="C107" s="34"/>
      <c r="D107" s="34"/>
      <c r="E107" s="74"/>
      <c r="F107" s="62" t="str">
        <f t="shared" si="5"/>
        <v/>
      </c>
      <c r="G107" s="119"/>
    </row>
    <row r="108" spans="1:7" ht="17.100000000000001" customHeight="1" thickBot="1">
      <c r="A108" s="15"/>
      <c r="B108" s="13"/>
      <c r="C108" s="53" t="s">
        <v>6</v>
      </c>
      <c r="D108" s="65">
        <v>0.13</v>
      </c>
      <c r="E108" s="47">
        <f>IF(D108="","",D108*F108)</f>
        <v>453.38799999999998</v>
      </c>
      <c r="F108" s="59">
        <f>+SUM(F72:F107)</f>
        <v>3487.6</v>
      </c>
      <c r="G108" s="109"/>
    </row>
    <row r="109" spans="1:7" ht="17.100000000000001" customHeight="1" thickBot="1">
      <c r="A109" s="15"/>
      <c r="B109" s="13"/>
      <c r="C109" s="38"/>
      <c r="D109" s="13"/>
      <c r="E109" s="13"/>
      <c r="F109" s="13"/>
      <c r="G109" s="109"/>
    </row>
    <row r="110" spans="1:7" ht="17.100000000000001" customHeight="1" thickBot="1">
      <c r="A110" s="16" t="s">
        <v>0</v>
      </c>
      <c r="B110" s="17" t="s">
        <v>5</v>
      </c>
      <c r="C110" s="18" t="s">
        <v>3</v>
      </c>
      <c r="D110" s="18" t="s">
        <v>4</v>
      </c>
      <c r="E110" s="18" t="s">
        <v>1</v>
      </c>
      <c r="F110" s="18" t="s">
        <v>2</v>
      </c>
      <c r="G110" s="104" t="s">
        <v>18</v>
      </c>
    </row>
    <row r="111" spans="1:7" ht="17.100000000000001" customHeight="1" thickBot="1">
      <c r="A111" s="19"/>
      <c r="B111" s="20"/>
      <c r="C111" s="21"/>
      <c r="D111" s="22"/>
      <c r="E111" s="22"/>
      <c r="F111" s="20"/>
      <c r="G111" s="110"/>
    </row>
    <row r="112" spans="1:7" ht="17.100000000000001" customHeight="1">
      <c r="A112" s="127">
        <v>41929</v>
      </c>
      <c r="B112" s="137"/>
      <c r="C112" s="131" t="s">
        <v>13</v>
      </c>
      <c r="D112" s="132"/>
      <c r="E112" s="132"/>
      <c r="F112" s="133"/>
      <c r="G112" s="141" t="s">
        <v>17</v>
      </c>
    </row>
    <row r="113" spans="1:7" ht="17.100000000000001" customHeight="1" thickBot="1">
      <c r="A113" s="128"/>
      <c r="B113" s="138"/>
      <c r="C113" s="134"/>
      <c r="D113" s="135"/>
      <c r="E113" s="135"/>
      <c r="F113" s="136"/>
      <c r="G113" s="142"/>
    </row>
    <row r="114" spans="1:7" ht="17.100000000000001" customHeight="1">
      <c r="A114" s="72">
        <v>41934</v>
      </c>
      <c r="B114" s="45">
        <v>9995600</v>
      </c>
      <c r="C114" s="27"/>
      <c r="D114" s="28">
        <v>30660</v>
      </c>
      <c r="E114" s="75">
        <v>34</v>
      </c>
      <c r="F114" s="62">
        <f t="shared" ref="F114:F122" si="6">IF(E114="","",E114*1.8)</f>
        <v>61.2</v>
      </c>
      <c r="G114" s="117" t="str">
        <f>IF(ISERROR(VLOOKUP(D114,listing!A:B,2,FALSE)=F114),"","OK")</f>
        <v/>
      </c>
    </row>
    <row r="115" spans="1:7" ht="17.100000000000001" customHeight="1">
      <c r="A115" s="52">
        <v>41934</v>
      </c>
      <c r="B115" s="45">
        <v>5804900</v>
      </c>
      <c r="C115" s="27"/>
      <c r="D115" s="28"/>
      <c r="E115" s="75">
        <v>13</v>
      </c>
      <c r="F115" s="62">
        <f t="shared" si="6"/>
        <v>23.400000000000002</v>
      </c>
      <c r="G115" s="118" t="str">
        <f>IF(ISERROR(VLOOKUP(D115,listing!A:B,2,FALSE)=F115),"","OK")</f>
        <v/>
      </c>
    </row>
    <row r="116" spans="1:7" ht="17.100000000000001" customHeight="1">
      <c r="A116" s="52">
        <v>41934</v>
      </c>
      <c r="B116" s="45">
        <v>9537800</v>
      </c>
      <c r="C116" s="27"/>
      <c r="D116" s="28">
        <v>30662</v>
      </c>
      <c r="E116" s="75">
        <v>13</v>
      </c>
      <c r="F116" s="62">
        <f t="shared" si="6"/>
        <v>23.400000000000002</v>
      </c>
      <c r="G116" s="118" t="str">
        <f>IF(ISERROR(VLOOKUP(D116,listing!A:B,2,FALSE)=F116),"","OK")</f>
        <v/>
      </c>
    </row>
    <row r="117" spans="1:7" ht="17.100000000000001" customHeight="1">
      <c r="A117" s="52">
        <v>41934</v>
      </c>
      <c r="B117" s="45">
        <v>6756100</v>
      </c>
      <c r="C117" s="27"/>
      <c r="D117" s="13"/>
      <c r="E117" s="75">
        <v>22</v>
      </c>
      <c r="F117" s="62">
        <f t="shared" si="6"/>
        <v>39.6</v>
      </c>
      <c r="G117" s="118" t="str">
        <f>IF(ISERROR(VLOOKUP(D117,listing!A:B,2,FALSE)=F117),"","OK")</f>
        <v/>
      </c>
    </row>
    <row r="118" spans="1:7" ht="17.100000000000001" customHeight="1">
      <c r="A118" s="52">
        <v>41934</v>
      </c>
      <c r="B118" s="56">
        <v>9082100</v>
      </c>
      <c r="C118" s="27"/>
      <c r="D118" s="13"/>
      <c r="E118" s="75">
        <v>7</v>
      </c>
      <c r="F118" s="62">
        <f t="shared" si="6"/>
        <v>12.6</v>
      </c>
      <c r="G118" s="118" t="str">
        <f>IF(ISERROR(VLOOKUP(D118,listing!A:B,2,FALSE)=F118),"","OK")</f>
        <v/>
      </c>
    </row>
    <row r="119" spans="1:7" ht="17.100000000000001" customHeight="1">
      <c r="A119" s="52">
        <v>41934</v>
      </c>
      <c r="B119" s="56">
        <v>6294900</v>
      </c>
      <c r="C119" s="27"/>
      <c r="D119" s="13"/>
      <c r="E119" s="75">
        <v>49</v>
      </c>
      <c r="F119" s="62">
        <f t="shared" si="6"/>
        <v>88.2</v>
      </c>
      <c r="G119" s="118" t="str">
        <f>IF(ISERROR(VLOOKUP(D119,listing!A:B,2,FALSE)=F119),"","OK")</f>
        <v/>
      </c>
    </row>
    <row r="120" spans="1:7" ht="17.100000000000001" customHeight="1">
      <c r="A120" s="52">
        <v>41934</v>
      </c>
      <c r="B120" s="56">
        <v>2325578</v>
      </c>
      <c r="C120" s="27"/>
      <c r="D120" s="13"/>
      <c r="E120" s="75">
        <v>27</v>
      </c>
      <c r="F120" s="62">
        <f t="shared" si="6"/>
        <v>48.6</v>
      </c>
      <c r="G120" s="118" t="str">
        <f>IF(ISERROR(VLOOKUP(D120,listing!A:B,2,FALSE)=F120),"","OK")</f>
        <v/>
      </c>
    </row>
    <row r="121" spans="1:7" ht="17.100000000000001" customHeight="1">
      <c r="A121" s="52">
        <v>41934</v>
      </c>
      <c r="B121" s="56">
        <v>7653100</v>
      </c>
      <c r="C121" s="27"/>
      <c r="D121" s="13"/>
      <c r="E121" s="75">
        <v>50</v>
      </c>
      <c r="F121" s="62">
        <f t="shared" si="6"/>
        <v>90</v>
      </c>
      <c r="G121" s="118" t="str">
        <f>IF(ISERROR(VLOOKUP(D121,listing!A:B,2,FALSE)=F121),"","OK")</f>
        <v/>
      </c>
    </row>
    <row r="122" spans="1:7" ht="17.100000000000001" customHeight="1">
      <c r="A122" s="52">
        <v>41934</v>
      </c>
      <c r="B122" s="56">
        <v>3789100</v>
      </c>
      <c r="C122" s="27"/>
      <c r="D122" s="13">
        <v>30664</v>
      </c>
      <c r="E122" s="75">
        <v>17</v>
      </c>
      <c r="F122" s="62">
        <f t="shared" si="6"/>
        <v>30.6</v>
      </c>
      <c r="G122" s="118" t="str">
        <f>IF(ISERROR(VLOOKUP(D122,listing!A:B,2,FALSE)=F122),"","OK")</f>
        <v/>
      </c>
    </row>
    <row r="123" spans="1:7" ht="17.100000000000001" customHeight="1">
      <c r="A123" s="52">
        <v>41935</v>
      </c>
      <c r="B123" s="56">
        <v>26915</v>
      </c>
      <c r="C123" s="27"/>
      <c r="D123" s="13">
        <v>30674</v>
      </c>
      <c r="E123" s="75"/>
      <c r="F123" s="62">
        <v>755</v>
      </c>
      <c r="G123" s="118" t="str">
        <f>IF(ISERROR(VLOOKUP(D123,listing!A:B,2,FALSE)=F123),"","OK")</f>
        <v/>
      </c>
    </row>
    <row r="124" spans="1:7" ht="17.100000000000001" customHeight="1">
      <c r="A124" s="52">
        <v>41935</v>
      </c>
      <c r="B124" s="45">
        <v>116200</v>
      </c>
      <c r="C124" s="27"/>
      <c r="D124" s="28"/>
      <c r="E124" s="75">
        <v>19</v>
      </c>
      <c r="F124" s="62">
        <f>IF(E124="","",E124*1.8)</f>
        <v>34.200000000000003</v>
      </c>
      <c r="G124" s="118" t="str">
        <f>IF(ISERROR(VLOOKUP(D124,listing!A:B,2,FALSE)=F124),"","OK")</f>
        <v/>
      </c>
    </row>
    <row r="125" spans="1:7" ht="17.100000000000001" customHeight="1">
      <c r="A125" s="52">
        <v>41935</v>
      </c>
      <c r="B125" s="45">
        <v>3345500</v>
      </c>
      <c r="C125" s="27"/>
      <c r="D125" s="28"/>
      <c r="E125" s="75">
        <v>30</v>
      </c>
      <c r="F125" s="62">
        <f>IF(E125="","",E125*1.8)</f>
        <v>54</v>
      </c>
      <c r="G125" s="118" t="str">
        <f>IF(ISERROR(VLOOKUP(D125,listing!A:B,2,FALSE)=F125),"","OK")</f>
        <v/>
      </c>
    </row>
    <row r="126" spans="1:7" ht="17.100000000000001" customHeight="1">
      <c r="A126" s="52">
        <v>41936</v>
      </c>
      <c r="B126" s="45">
        <v>6039900</v>
      </c>
      <c r="C126" s="27"/>
      <c r="D126" s="28"/>
      <c r="E126" s="75">
        <v>21</v>
      </c>
      <c r="F126" s="62">
        <f>IF(E126="","",E126*1.8)</f>
        <v>37.800000000000004</v>
      </c>
      <c r="G126" s="118" t="str">
        <f>IF(ISERROR(VLOOKUP(D126,listing!A:B,2,FALSE)=F126),"","OK")</f>
        <v/>
      </c>
    </row>
    <row r="127" spans="1:7" ht="17.100000000000001" customHeight="1">
      <c r="A127" s="52">
        <v>41936</v>
      </c>
      <c r="B127" s="45">
        <v>9720100</v>
      </c>
      <c r="C127" s="27"/>
      <c r="D127" s="28"/>
      <c r="E127" s="75">
        <v>7</v>
      </c>
      <c r="F127" s="62">
        <f>IF(E127="","",E127*1.8)</f>
        <v>12.6</v>
      </c>
      <c r="G127" s="118" t="str">
        <f>IF(ISERROR(VLOOKUP(D127,listing!A:B,2,FALSE)=F127),"","OK")</f>
        <v/>
      </c>
    </row>
    <row r="128" spans="1:7" ht="17.100000000000001" customHeight="1">
      <c r="A128" s="52">
        <v>41936</v>
      </c>
      <c r="B128" s="45">
        <v>6995100</v>
      </c>
      <c r="C128" s="27"/>
      <c r="D128" s="28"/>
      <c r="E128" s="75">
        <v>65</v>
      </c>
      <c r="F128" s="62">
        <f t="shared" ref="F128:F133" si="7">IF(E128="","",E128*1.8)</f>
        <v>117</v>
      </c>
      <c r="G128" s="118" t="str">
        <f>IF(ISERROR(VLOOKUP(D128,listing!A:B,2,FALSE)=F128),"","OK")</f>
        <v/>
      </c>
    </row>
    <row r="129" spans="1:7" ht="17.100000000000001" customHeight="1">
      <c r="A129" s="52">
        <v>41936</v>
      </c>
      <c r="B129" s="45">
        <v>9254700</v>
      </c>
      <c r="C129" s="27"/>
      <c r="D129" s="28"/>
      <c r="E129" s="75">
        <v>5</v>
      </c>
      <c r="F129" s="62">
        <f t="shared" si="7"/>
        <v>9</v>
      </c>
      <c r="G129" s="118" t="str">
        <f>IF(ISERROR(VLOOKUP(D129,listing!A:B,2,FALSE)=F129),"","OK")</f>
        <v/>
      </c>
    </row>
    <row r="130" spans="1:7" ht="17.100000000000001" customHeight="1">
      <c r="A130" s="52">
        <v>41936</v>
      </c>
      <c r="B130" s="45">
        <v>8453500</v>
      </c>
      <c r="C130" s="27"/>
      <c r="D130" s="28"/>
      <c r="E130" s="75">
        <v>3</v>
      </c>
      <c r="F130" s="62">
        <f t="shared" si="7"/>
        <v>5.4</v>
      </c>
      <c r="G130" s="118" t="str">
        <f>IF(ISERROR(VLOOKUP(D130,listing!A:B,2,FALSE)=F130),"","OK")</f>
        <v/>
      </c>
    </row>
    <row r="131" spans="1:7" ht="16.5" customHeight="1">
      <c r="A131" s="52">
        <v>41936</v>
      </c>
      <c r="B131" s="45">
        <v>7749000</v>
      </c>
      <c r="C131" s="27"/>
      <c r="D131" s="27"/>
      <c r="E131" s="75">
        <v>25</v>
      </c>
      <c r="F131" s="62">
        <f t="shared" si="7"/>
        <v>45</v>
      </c>
      <c r="G131" s="118" t="str">
        <f>IF(ISERROR(VLOOKUP(D131,listing!A:B,2,FALSE)=F131),"","OK")</f>
        <v/>
      </c>
    </row>
    <row r="132" spans="1:7" ht="17.100000000000001" customHeight="1">
      <c r="A132" s="52">
        <v>41936</v>
      </c>
      <c r="B132" s="45">
        <v>6536800</v>
      </c>
      <c r="C132" s="27"/>
      <c r="D132" s="28"/>
      <c r="E132" s="75">
        <v>4</v>
      </c>
      <c r="F132" s="62">
        <f t="shared" si="7"/>
        <v>7.2</v>
      </c>
      <c r="G132" s="118" t="str">
        <f>IF(ISERROR(VLOOKUP(D132,listing!A:B,2,FALSE)=F132),"","OK")</f>
        <v/>
      </c>
    </row>
    <row r="133" spans="1:7" ht="17.100000000000001" customHeight="1">
      <c r="A133" s="52">
        <v>41936</v>
      </c>
      <c r="B133" s="56">
        <v>184800</v>
      </c>
      <c r="C133" s="27"/>
      <c r="D133" s="13"/>
      <c r="E133" s="75">
        <v>15</v>
      </c>
      <c r="F133" s="62">
        <f t="shared" si="7"/>
        <v>27</v>
      </c>
      <c r="G133" s="118" t="str">
        <f>IF(ISERROR(VLOOKUP(D133,listing!A:B,2,FALSE)=F133),"","OK")</f>
        <v/>
      </c>
    </row>
    <row r="134" spans="1:7" ht="17.100000000000001" customHeight="1">
      <c r="A134" s="52">
        <v>41936</v>
      </c>
      <c r="B134" s="56">
        <v>3517100</v>
      </c>
      <c r="C134" s="27"/>
      <c r="D134" s="13"/>
      <c r="E134" s="75">
        <v>20</v>
      </c>
      <c r="F134" s="62">
        <f t="shared" ref="F134:F139" si="8">IF(E134="","",E134*1.8)</f>
        <v>36</v>
      </c>
      <c r="G134" s="118" t="str">
        <f>IF(ISERROR(VLOOKUP(D134,listing!A:B,2,FALSE)=F134),"","OK")</f>
        <v/>
      </c>
    </row>
    <row r="135" spans="1:7" ht="17.100000000000001" customHeight="1">
      <c r="A135" s="52"/>
      <c r="B135" s="45"/>
      <c r="C135" s="27"/>
      <c r="D135" s="28"/>
      <c r="E135" s="75"/>
      <c r="F135" s="62" t="str">
        <f t="shared" si="8"/>
        <v/>
      </c>
      <c r="G135" s="118" t="str">
        <f>IF(ISERROR(VLOOKUP(D135,listing!A:B,2,FALSE)=F135),"","OK")</f>
        <v/>
      </c>
    </row>
    <row r="136" spans="1:7" ht="17.100000000000001" customHeight="1">
      <c r="A136" s="52"/>
      <c r="B136" s="56"/>
      <c r="C136" s="27"/>
      <c r="D136" s="13"/>
      <c r="E136" s="75"/>
      <c r="F136" s="62" t="str">
        <f t="shared" si="8"/>
        <v/>
      </c>
      <c r="G136" s="118" t="str">
        <f>IF(ISERROR(VLOOKUP(D136,listing!A:B,2,FALSE)=F136),"","OK")</f>
        <v/>
      </c>
    </row>
    <row r="137" spans="1:7" ht="17.100000000000001" customHeight="1">
      <c r="A137" s="52"/>
      <c r="B137" s="57"/>
      <c r="C137" s="28"/>
      <c r="D137" s="28"/>
      <c r="E137" s="75"/>
      <c r="F137" s="62" t="str">
        <f t="shared" si="8"/>
        <v/>
      </c>
      <c r="G137" s="118" t="str">
        <f>IF(ISERROR(VLOOKUP(D137,listing!A:B,2,FALSE)=F137),"","OK")</f>
        <v/>
      </c>
    </row>
    <row r="138" spans="1:7" ht="17.100000000000001" customHeight="1">
      <c r="A138" s="52"/>
      <c r="B138" s="45"/>
      <c r="C138" s="27"/>
      <c r="D138" s="28"/>
      <c r="E138" s="75"/>
      <c r="F138" s="62" t="str">
        <f t="shared" si="8"/>
        <v/>
      </c>
      <c r="G138" s="118" t="str">
        <f>IF(ISERROR(VLOOKUP(D138,listing!A:B,2,FALSE)=F138),"","OK")</f>
        <v/>
      </c>
    </row>
    <row r="139" spans="1:7" ht="17.100000000000001" customHeight="1">
      <c r="A139" s="52"/>
      <c r="B139" s="45"/>
      <c r="C139" s="27"/>
      <c r="D139" s="28"/>
      <c r="E139" s="75"/>
      <c r="F139" s="62" t="str">
        <f t="shared" si="8"/>
        <v/>
      </c>
      <c r="G139" s="118" t="str">
        <f>IF(ISERROR(VLOOKUP(D139,listing!A:B,2,FALSE)=F139),"","OK")</f>
        <v/>
      </c>
    </row>
    <row r="140" spans="1:7" ht="17.100000000000001" customHeight="1">
      <c r="A140" s="52"/>
      <c r="B140" s="45"/>
      <c r="C140" s="27"/>
      <c r="D140" s="28"/>
      <c r="E140" s="75"/>
      <c r="F140" s="62"/>
      <c r="G140" s="118" t="str">
        <f>IF(ISERROR(VLOOKUP(D140,listing!A:B,2,FALSE)=F140),"","OK")</f>
        <v/>
      </c>
    </row>
    <row r="141" spans="1:7" ht="17.100000000000001" customHeight="1" thickBot="1">
      <c r="A141" s="60"/>
      <c r="B141" s="58"/>
      <c r="C141" s="33"/>
      <c r="D141" s="34"/>
      <c r="E141" s="74"/>
      <c r="F141" s="62" t="str">
        <f>IF(E141="","",E141*1.8)</f>
        <v/>
      </c>
      <c r="G141" s="119" t="str">
        <f>IF(ISERROR(VLOOKUP(D141,listing!A:B,2,FALSE)=F141),"","OK")</f>
        <v/>
      </c>
    </row>
    <row r="142" spans="1:7" ht="17.100000000000001" customHeight="1" thickBot="1">
      <c r="A142" s="15"/>
      <c r="B142" s="13"/>
      <c r="C142" s="35" t="s">
        <v>6</v>
      </c>
      <c r="D142" s="66">
        <v>0.13</v>
      </c>
      <c r="E142" s="39">
        <f>IF(D142="","",D142*F142)</f>
        <v>202.51400000000004</v>
      </c>
      <c r="F142" s="37">
        <f>+SUM(F114:F141)</f>
        <v>1557.8000000000002</v>
      </c>
      <c r="G142" s="109"/>
    </row>
    <row r="143" spans="1:7" ht="16.5" customHeight="1" thickBot="1">
      <c r="A143" s="15"/>
      <c r="B143" s="42"/>
      <c r="C143" s="13"/>
      <c r="D143" s="13"/>
      <c r="E143" s="13"/>
      <c r="F143" s="13"/>
      <c r="G143" s="109"/>
    </row>
    <row r="144" spans="1:7" ht="17.100000000000001" customHeight="1" thickBot="1">
      <c r="A144" s="16" t="s">
        <v>0</v>
      </c>
      <c r="B144" s="17" t="s">
        <v>5</v>
      </c>
      <c r="C144" s="18" t="s">
        <v>3</v>
      </c>
      <c r="D144" s="18" t="s">
        <v>4</v>
      </c>
      <c r="E144" s="18" t="s">
        <v>1</v>
      </c>
      <c r="F144" s="18" t="s">
        <v>2</v>
      </c>
      <c r="G144" s="104" t="s">
        <v>18</v>
      </c>
    </row>
    <row r="145" spans="1:7" ht="17.100000000000001" customHeight="1" thickBot="1">
      <c r="A145" s="19"/>
      <c r="B145" s="20"/>
      <c r="C145" s="21"/>
      <c r="D145" s="22"/>
      <c r="E145" s="22"/>
      <c r="F145" s="20"/>
      <c r="G145" s="110"/>
    </row>
    <row r="146" spans="1:7" ht="17.100000000000001" customHeight="1">
      <c r="A146" s="127">
        <v>41936</v>
      </c>
      <c r="B146" s="137"/>
      <c r="C146" s="131"/>
      <c r="D146" s="132"/>
      <c r="E146" s="132"/>
      <c r="F146" s="133"/>
      <c r="G146" s="141" t="s">
        <v>17</v>
      </c>
    </row>
    <row r="147" spans="1:7" ht="17.100000000000001" customHeight="1" thickBot="1">
      <c r="A147" s="128"/>
      <c r="B147" s="138"/>
      <c r="C147" s="134"/>
      <c r="D147" s="135"/>
      <c r="E147" s="135"/>
      <c r="F147" s="136"/>
      <c r="G147" s="142"/>
    </row>
    <row r="148" spans="1:7" ht="17.100000000000001" customHeight="1">
      <c r="A148" s="23"/>
      <c r="B148" s="24"/>
      <c r="C148" s="25"/>
      <c r="D148" s="25"/>
      <c r="E148" s="76"/>
      <c r="F148" s="62" t="str">
        <f>IF(E148="","",E148*1.8)</f>
        <v/>
      </c>
      <c r="G148" s="117" t="str">
        <f>IF(ISERROR(VLOOKUP(D148,listing!A:B,2,FALSE)=F148),"","OK")</f>
        <v/>
      </c>
    </row>
    <row r="149" spans="1:7" ht="17.100000000000001" customHeight="1">
      <c r="A149" s="23"/>
      <c r="B149" s="26"/>
      <c r="C149" s="27"/>
      <c r="D149" s="28"/>
      <c r="E149" s="75"/>
      <c r="F149" s="62" t="str">
        <f t="shared" ref="F149:F172" si="9">IF(E149="","",E149*1.8)</f>
        <v/>
      </c>
      <c r="G149" s="118" t="str">
        <f>IF(ISERROR(VLOOKUP(D149,listing!A:B,2,FALSE)=F149),"","OK")</f>
        <v/>
      </c>
    </row>
    <row r="150" spans="1:7" ht="17.100000000000001" customHeight="1">
      <c r="A150" s="23"/>
      <c r="B150" s="46"/>
      <c r="C150" s="28"/>
      <c r="D150" s="28"/>
      <c r="E150" s="75"/>
      <c r="F150" s="62" t="str">
        <f t="shared" si="9"/>
        <v/>
      </c>
      <c r="G150" s="118" t="str">
        <f>IF(ISERROR(VLOOKUP(D150,listing!A:B,2,FALSE)=F150),"","OK")</f>
        <v/>
      </c>
    </row>
    <row r="151" spans="1:7" ht="17.100000000000001" customHeight="1">
      <c r="A151" s="23"/>
      <c r="B151" s="26"/>
      <c r="C151" s="27"/>
      <c r="D151" s="28"/>
      <c r="E151" s="75"/>
      <c r="F151" s="62" t="str">
        <f t="shared" si="9"/>
        <v/>
      </c>
      <c r="G151" s="118" t="str">
        <f>IF(ISERROR(VLOOKUP(D151,listing!A:B,2,FALSE)=F151),"","OK")</f>
        <v/>
      </c>
    </row>
    <row r="152" spans="1:7" ht="17.100000000000001" customHeight="1">
      <c r="A152" s="23"/>
      <c r="B152" s="26"/>
      <c r="C152" s="27"/>
      <c r="D152" s="28"/>
      <c r="E152" s="75"/>
      <c r="F152" s="62" t="str">
        <f>IF(E152="","",E152*1.8)</f>
        <v/>
      </c>
      <c r="G152" s="118" t="str">
        <f>IF(ISERROR(VLOOKUP(D152,listing!A:B,2,FALSE)=F152),"","OK")</f>
        <v/>
      </c>
    </row>
    <row r="153" spans="1:7" ht="17.100000000000001" customHeight="1">
      <c r="A153" s="23"/>
      <c r="B153" s="26"/>
      <c r="C153" s="27"/>
      <c r="D153" s="28"/>
      <c r="E153" s="75"/>
      <c r="F153" s="62" t="str">
        <f t="shared" si="9"/>
        <v/>
      </c>
      <c r="G153" s="118" t="str">
        <f>IF(ISERROR(VLOOKUP(D153,listing!A:B,2,FALSE)=F153),"","OK")</f>
        <v/>
      </c>
    </row>
    <row r="154" spans="1:7" ht="17.100000000000001" customHeight="1">
      <c r="A154" s="23"/>
      <c r="B154" s="26"/>
      <c r="C154" s="27"/>
      <c r="D154" s="28"/>
      <c r="E154" s="75"/>
      <c r="F154" s="62"/>
      <c r="G154" s="118" t="str">
        <f>IF(ISERROR(VLOOKUP(D154,listing!A:B,2,FALSE)=F154),"","OK")</f>
        <v/>
      </c>
    </row>
    <row r="155" spans="1:7" ht="17.100000000000001" customHeight="1">
      <c r="A155" s="23"/>
      <c r="B155" s="26"/>
      <c r="C155" s="27"/>
      <c r="D155" s="28"/>
      <c r="E155" s="75"/>
      <c r="F155" s="62"/>
      <c r="G155" s="118" t="str">
        <f>IF(ISERROR(VLOOKUP(D155,listing!A:B,2,FALSE)=F155),"","OK")</f>
        <v/>
      </c>
    </row>
    <row r="156" spans="1:7" ht="17.100000000000001" customHeight="1">
      <c r="A156" s="23"/>
      <c r="B156" s="26"/>
      <c r="C156" s="27"/>
      <c r="D156" s="28"/>
      <c r="E156" s="75"/>
      <c r="F156" s="62"/>
      <c r="G156" s="118" t="str">
        <f>IF(ISERROR(VLOOKUP(D156,listing!A:B,2,FALSE)=F156),"","OK")</f>
        <v/>
      </c>
    </row>
    <row r="157" spans="1:7" ht="17.100000000000001" customHeight="1">
      <c r="A157" s="23"/>
      <c r="B157" s="26"/>
      <c r="C157" s="27"/>
      <c r="D157" s="28"/>
      <c r="E157" s="75"/>
      <c r="F157" s="62"/>
      <c r="G157" s="118" t="str">
        <f>IF(ISERROR(VLOOKUP(D157,listing!A:B,2,FALSE)=F157),"","OK")</f>
        <v/>
      </c>
    </row>
    <row r="158" spans="1:7" ht="17.100000000000001" customHeight="1">
      <c r="A158" s="23"/>
      <c r="B158" s="26"/>
      <c r="C158" s="27"/>
      <c r="D158" s="28"/>
      <c r="E158" s="75"/>
      <c r="F158" s="62"/>
      <c r="G158" s="118" t="str">
        <f>IF(ISERROR(VLOOKUP(D158,listing!A:B,2,FALSE)=F158),"","OK")</f>
        <v/>
      </c>
    </row>
    <row r="159" spans="1:7" ht="17.100000000000001" customHeight="1">
      <c r="A159" s="23"/>
      <c r="B159" s="26"/>
      <c r="C159" s="27"/>
      <c r="D159" s="28"/>
      <c r="E159" s="75"/>
      <c r="F159" s="62"/>
      <c r="G159" s="118" t="str">
        <f>IF(ISERROR(VLOOKUP(D159,listing!A:B,2,FALSE)=F159),"","OK")</f>
        <v/>
      </c>
    </row>
    <row r="160" spans="1:7" ht="17.100000000000001" customHeight="1">
      <c r="A160" s="23"/>
      <c r="B160" s="26"/>
      <c r="C160" s="27"/>
      <c r="D160" s="28"/>
      <c r="E160" s="75"/>
      <c r="F160" s="62"/>
      <c r="G160" s="118" t="str">
        <f>IF(ISERROR(VLOOKUP(D160,listing!A:B,2,FALSE)=F160),"","OK")</f>
        <v/>
      </c>
    </row>
    <row r="161" spans="1:7" ht="17.100000000000001" customHeight="1">
      <c r="A161" s="23"/>
      <c r="B161" s="26"/>
      <c r="C161" s="27"/>
      <c r="D161" s="28"/>
      <c r="E161" s="75"/>
      <c r="F161" s="62" t="str">
        <f t="shared" si="9"/>
        <v/>
      </c>
      <c r="G161" s="118" t="str">
        <f>IF(ISERROR(VLOOKUP(D161,listing!A:B,2,FALSE)=F161),"","OK")</f>
        <v/>
      </c>
    </row>
    <row r="162" spans="1:7" ht="17.100000000000001" customHeight="1">
      <c r="A162" s="23"/>
      <c r="B162" s="26"/>
      <c r="C162" s="27"/>
      <c r="D162" s="28"/>
      <c r="E162" s="75"/>
      <c r="F162" s="62" t="str">
        <f t="shared" si="9"/>
        <v/>
      </c>
      <c r="G162" s="118" t="str">
        <f>IF(ISERROR(VLOOKUP(D162,listing!A:B,2,FALSE)=F162),"","OK")</f>
        <v/>
      </c>
    </row>
    <row r="163" spans="1:7" ht="17.100000000000001" customHeight="1">
      <c r="A163" s="23"/>
      <c r="B163" s="26"/>
      <c r="C163" s="27"/>
      <c r="D163" s="28"/>
      <c r="E163" s="75"/>
      <c r="F163" s="62" t="str">
        <f t="shared" si="9"/>
        <v/>
      </c>
      <c r="G163" s="118" t="str">
        <f>IF(ISERROR(VLOOKUP(D163,listing!A:B,2,FALSE)=F163),"","OK")</f>
        <v/>
      </c>
    </row>
    <row r="164" spans="1:7" ht="16.5" customHeight="1">
      <c r="A164" s="23"/>
      <c r="B164" s="26"/>
      <c r="C164" s="27"/>
      <c r="D164" s="28"/>
      <c r="E164" s="75"/>
      <c r="F164" s="62" t="str">
        <f t="shared" si="9"/>
        <v/>
      </c>
      <c r="G164" s="118" t="str">
        <f>IF(ISERROR(VLOOKUP(D164,listing!A:B,2,FALSE)=F164),"","OK")</f>
        <v/>
      </c>
    </row>
    <row r="165" spans="1:7" ht="17.100000000000001" customHeight="1">
      <c r="A165" s="23"/>
      <c r="B165" s="26"/>
      <c r="C165" s="27"/>
      <c r="D165" s="27"/>
      <c r="E165" s="75"/>
      <c r="F165" s="62" t="str">
        <f t="shared" si="9"/>
        <v/>
      </c>
      <c r="G165" s="118" t="str">
        <f>IF(ISERROR(VLOOKUP(D165,listing!A:B,2,FALSE)=F165),"","OK")</f>
        <v/>
      </c>
    </row>
    <row r="166" spans="1:7" ht="17.100000000000001" customHeight="1">
      <c r="A166" s="23"/>
      <c r="B166" s="26"/>
      <c r="C166" s="27"/>
      <c r="D166" s="28"/>
      <c r="E166" s="75"/>
      <c r="F166" s="62" t="str">
        <f t="shared" si="9"/>
        <v/>
      </c>
      <c r="G166" s="118" t="str">
        <f>IF(ISERROR(VLOOKUP(D166,listing!A:B,2,FALSE)=F166),"","OK")</f>
        <v/>
      </c>
    </row>
    <row r="167" spans="1:7" ht="17.100000000000001" customHeight="1">
      <c r="A167" s="23"/>
      <c r="B167" s="29"/>
      <c r="C167" s="27"/>
      <c r="D167" s="13"/>
      <c r="E167" s="80"/>
      <c r="F167" s="62" t="str">
        <f t="shared" si="9"/>
        <v/>
      </c>
      <c r="G167" s="118" t="str">
        <f>IF(ISERROR(VLOOKUP(D167,listing!A:B,2,FALSE)=F167),"","OK")</f>
        <v/>
      </c>
    </row>
    <row r="168" spans="1:7" ht="17.100000000000001" customHeight="1">
      <c r="A168" s="23"/>
      <c r="B168" s="30"/>
      <c r="C168" s="28"/>
      <c r="D168" s="28"/>
      <c r="E168" s="75"/>
      <c r="F168" s="62" t="str">
        <f t="shared" si="9"/>
        <v/>
      </c>
      <c r="G168" s="118" t="str">
        <f>IF(ISERROR(VLOOKUP(D168,listing!A:B,2,FALSE)=F168),"","OK")</f>
        <v/>
      </c>
    </row>
    <row r="169" spans="1:7" ht="17.100000000000001" customHeight="1">
      <c r="A169" s="23"/>
      <c r="B169" s="30"/>
      <c r="C169" s="28"/>
      <c r="D169" s="28"/>
      <c r="E169" s="75"/>
      <c r="F169" s="62" t="str">
        <f t="shared" si="9"/>
        <v/>
      </c>
      <c r="G169" s="118" t="str">
        <f>IF(ISERROR(VLOOKUP(D169,listing!A:B,2,FALSE)=F169),"","OK")</f>
        <v/>
      </c>
    </row>
    <row r="170" spans="1:7" ht="17.100000000000001" customHeight="1">
      <c r="A170" s="23"/>
      <c r="B170" s="29"/>
      <c r="C170" s="27"/>
      <c r="D170" s="13"/>
      <c r="E170" s="75"/>
      <c r="F170" s="62" t="str">
        <f t="shared" si="9"/>
        <v/>
      </c>
      <c r="G170" s="118" t="str">
        <f>IF(ISERROR(VLOOKUP(D170,listing!A:B,2,FALSE)=F170),"","OK")</f>
        <v/>
      </c>
    </row>
    <row r="171" spans="1:7" ht="17.100000000000001" customHeight="1">
      <c r="A171" s="23"/>
      <c r="B171" s="29"/>
      <c r="C171" s="27"/>
      <c r="D171" s="13"/>
      <c r="E171" s="75"/>
      <c r="F171" s="62" t="str">
        <f t="shared" si="9"/>
        <v/>
      </c>
      <c r="G171" s="118" t="str">
        <f>IF(ISERROR(VLOOKUP(D171,listing!A:B,2,FALSE)=F171),"","OK")</f>
        <v/>
      </c>
    </row>
    <row r="172" spans="1:7" ht="17.100000000000001" customHeight="1" thickBot="1">
      <c r="A172" s="31"/>
      <c r="B172" s="32"/>
      <c r="C172" s="33"/>
      <c r="D172" s="34"/>
      <c r="E172" s="74"/>
      <c r="F172" s="62" t="str">
        <f t="shared" si="9"/>
        <v/>
      </c>
      <c r="G172" s="119" t="str">
        <f>IF(ISERROR(VLOOKUP(D172,listing!A:B,2,FALSE)=F172),"","OK")</f>
        <v/>
      </c>
    </row>
    <row r="173" spans="1:7" ht="17.100000000000001" customHeight="1" thickBot="1">
      <c r="A173" s="15"/>
      <c r="B173" s="13"/>
      <c r="C173" s="35" t="s">
        <v>6</v>
      </c>
      <c r="D173" s="41">
        <v>0.13</v>
      </c>
      <c r="E173" s="39">
        <f>IF(D173="","",D173*F173)</f>
        <v>0</v>
      </c>
      <c r="F173" s="37">
        <f>+SUM(F148:F172)</f>
        <v>0</v>
      </c>
      <c r="G173" s="108"/>
    </row>
    <row r="174" spans="1:7" ht="17.100000000000001" customHeight="1" thickBot="1">
      <c r="A174" s="15"/>
      <c r="B174" s="43"/>
      <c r="C174" s="54"/>
      <c r="D174" s="51"/>
      <c r="E174" s="55"/>
      <c r="F174" s="13"/>
      <c r="G174" s="109"/>
    </row>
    <row r="175" spans="1:7" ht="17.100000000000001" customHeight="1" thickBot="1">
      <c r="A175" s="15"/>
      <c r="B175" s="43"/>
      <c r="C175" s="11"/>
      <c r="D175" s="139" t="s">
        <v>7</v>
      </c>
      <c r="E175" s="140"/>
      <c r="F175" s="44">
        <f>F29+F66+F108+F142+F173</f>
        <v>10491.599999999999</v>
      </c>
      <c r="G175" s="109"/>
    </row>
    <row r="176" spans="1:7">
      <c r="A176" s="61"/>
      <c r="B176" s="61"/>
      <c r="C176" s="61"/>
      <c r="D176" s="61"/>
      <c r="E176" s="61"/>
      <c r="F176" s="61"/>
      <c r="G176" s="120"/>
    </row>
    <row r="177" spans="1:7">
      <c r="A177" s="61"/>
      <c r="B177" s="61"/>
      <c r="C177" s="61"/>
      <c r="D177" s="61"/>
      <c r="E177" s="61"/>
      <c r="F177" s="61"/>
      <c r="G177" s="120"/>
    </row>
    <row r="178" spans="1:7">
      <c r="A178" s="61"/>
      <c r="B178" s="61"/>
      <c r="C178" s="61"/>
      <c r="D178" s="61"/>
      <c r="E178" s="61"/>
      <c r="F178" s="61"/>
      <c r="G178" s="120"/>
    </row>
    <row r="179" spans="1:7">
      <c r="A179" s="61"/>
      <c r="B179" s="61"/>
      <c r="C179" s="61"/>
      <c r="D179" s="61"/>
      <c r="E179" s="61"/>
      <c r="F179" s="61"/>
      <c r="G179" s="120"/>
    </row>
    <row r="180" spans="1:7">
      <c r="A180" s="61"/>
      <c r="B180" s="61"/>
      <c r="C180" s="61"/>
      <c r="D180" s="61"/>
      <c r="E180" s="61"/>
      <c r="F180" s="61"/>
      <c r="G180" s="120"/>
    </row>
    <row r="181" spans="1:7">
      <c r="A181" s="61"/>
      <c r="B181" s="61"/>
      <c r="C181" s="61"/>
      <c r="D181" s="61"/>
      <c r="E181" s="61"/>
      <c r="F181" s="61"/>
      <c r="G181" s="120"/>
    </row>
    <row r="182" spans="1:7">
      <c r="A182" s="61"/>
      <c r="B182" s="61"/>
      <c r="C182" s="61"/>
      <c r="D182" s="61"/>
      <c r="E182" s="61"/>
      <c r="F182" s="61"/>
      <c r="G182" s="120"/>
    </row>
    <row r="183" spans="1:7">
      <c r="A183" s="61"/>
      <c r="B183" s="61"/>
      <c r="C183" s="61"/>
      <c r="D183" s="61"/>
      <c r="E183" s="61"/>
      <c r="F183" s="61"/>
      <c r="G183" s="120"/>
    </row>
    <row r="184" spans="1:7">
      <c r="A184" s="61"/>
      <c r="B184" s="61"/>
      <c r="C184" s="61"/>
      <c r="D184" s="61"/>
      <c r="E184" s="61"/>
      <c r="F184" s="61"/>
      <c r="G184" s="120"/>
    </row>
    <row r="185" spans="1:7">
      <c r="A185" s="61"/>
      <c r="B185" s="61"/>
      <c r="C185" s="61"/>
      <c r="D185" s="61"/>
      <c r="E185" s="61"/>
      <c r="F185" s="61"/>
      <c r="G185" s="120"/>
    </row>
    <row r="186" spans="1:7">
      <c r="A186" s="61"/>
      <c r="B186" s="61"/>
      <c r="C186" s="61"/>
      <c r="D186" s="61"/>
      <c r="E186" s="61"/>
      <c r="F186" s="61"/>
      <c r="G186" s="120"/>
    </row>
    <row r="187" spans="1:7">
      <c r="A187" s="61"/>
      <c r="B187" s="61"/>
      <c r="C187" s="61"/>
      <c r="D187" s="61"/>
      <c r="E187" s="61"/>
      <c r="F187" s="61"/>
      <c r="G187" s="120"/>
    </row>
    <row r="188" spans="1:7">
      <c r="A188" s="61"/>
      <c r="B188" s="61"/>
      <c r="C188" s="61"/>
      <c r="D188" s="61"/>
      <c r="E188" s="61"/>
      <c r="F188" s="61"/>
      <c r="G188" s="120"/>
    </row>
    <row r="189" spans="1:7">
      <c r="A189" s="61"/>
      <c r="B189" s="61"/>
      <c r="C189" s="61"/>
      <c r="D189" s="61"/>
      <c r="E189" s="61"/>
      <c r="F189" s="61"/>
      <c r="G189" s="120"/>
    </row>
    <row r="190" spans="1:7">
      <c r="A190" s="61"/>
      <c r="B190" s="61"/>
      <c r="C190" s="61"/>
      <c r="D190" s="61"/>
      <c r="E190" s="61"/>
      <c r="F190" s="61"/>
      <c r="G190" s="120"/>
    </row>
    <row r="191" spans="1:7">
      <c r="A191" s="61"/>
      <c r="B191" s="61"/>
      <c r="C191" s="61"/>
      <c r="D191" s="61"/>
      <c r="E191" s="61"/>
      <c r="F191" s="61"/>
      <c r="G191" s="120"/>
    </row>
    <row r="192" spans="1:7">
      <c r="A192" s="61"/>
      <c r="B192" s="61"/>
      <c r="C192" s="61"/>
      <c r="D192" s="61"/>
      <c r="E192" s="61"/>
      <c r="F192" s="61"/>
      <c r="G192" s="120"/>
    </row>
    <row r="193" spans="1:7">
      <c r="A193" s="61"/>
      <c r="B193" s="61"/>
      <c r="C193" s="61"/>
      <c r="D193" s="61"/>
      <c r="E193" s="61"/>
      <c r="F193" s="61"/>
      <c r="G193" s="120"/>
    </row>
    <row r="194" spans="1:7">
      <c r="A194" s="61"/>
      <c r="B194" s="61"/>
      <c r="C194" s="61"/>
      <c r="D194" s="61"/>
      <c r="E194" s="61"/>
      <c r="F194" s="61"/>
      <c r="G194" s="120"/>
    </row>
    <row r="195" spans="1:7">
      <c r="A195" s="61"/>
      <c r="B195" s="61"/>
      <c r="C195" s="61"/>
      <c r="D195" s="61"/>
      <c r="E195" s="61"/>
      <c r="F195" s="61"/>
      <c r="G195" s="120"/>
    </row>
    <row r="196" spans="1:7">
      <c r="A196" s="5"/>
      <c r="B196" s="61"/>
      <c r="C196" s="61"/>
      <c r="D196" s="61"/>
      <c r="E196" s="61"/>
      <c r="F196" s="61"/>
      <c r="G196" s="120"/>
    </row>
    <row r="197" spans="1:7">
      <c r="A197" s="5"/>
      <c r="B197" s="61"/>
      <c r="C197" s="61"/>
      <c r="D197" s="61"/>
      <c r="E197" s="61"/>
      <c r="F197" s="61"/>
      <c r="G197" s="120"/>
    </row>
    <row r="198" spans="1:7">
      <c r="A198" s="5"/>
      <c r="B198" s="61"/>
      <c r="C198" s="61"/>
      <c r="D198" s="61"/>
      <c r="E198" s="61"/>
      <c r="F198" s="61"/>
      <c r="G198" s="120"/>
    </row>
    <row r="199" spans="1:7">
      <c r="A199" s="5"/>
      <c r="B199" s="61"/>
      <c r="C199" s="61"/>
      <c r="D199" s="61"/>
      <c r="E199" s="61"/>
      <c r="F199" s="61"/>
      <c r="G199" s="120"/>
    </row>
    <row r="200" spans="1:7">
      <c r="A200" s="5"/>
      <c r="B200" s="61"/>
      <c r="C200" s="61"/>
      <c r="D200" s="61"/>
      <c r="E200" s="61"/>
      <c r="F200" s="61"/>
      <c r="G200" s="120"/>
    </row>
    <row r="201" spans="1:7">
      <c r="A201" s="5"/>
      <c r="B201" s="61"/>
      <c r="C201" s="61"/>
      <c r="D201" s="61"/>
      <c r="E201" s="61"/>
      <c r="F201" s="61"/>
      <c r="G201" s="120"/>
    </row>
    <row r="202" spans="1:7">
      <c r="A202" s="5"/>
      <c r="B202" s="61"/>
      <c r="C202" s="61"/>
      <c r="D202" s="61"/>
      <c r="E202" s="61"/>
      <c r="F202" s="61"/>
      <c r="G202" s="120"/>
    </row>
    <row r="203" spans="1:7">
      <c r="A203" s="5"/>
      <c r="B203" s="61"/>
      <c r="C203" s="61"/>
      <c r="D203" s="61"/>
      <c r="E203" s="61"/>
      <c r="F203" s="61"/>
      <c r="G203" s="120"/>
    </row>
    <row r="204" spans="1:7">
      <c r="A204" s="5"/>
      <c r="B204" s="61"/>
      <c r="C204" s="61"/>
      <c r="D204" s="61"/>
      <c r="E204" s="61"/>
      <c r="F204" s="61"/>
      <c r="G204" s="120"/>
    </row>
    <row r="205" spans="1:7">
      <c r="A205" s="5"/>
      <c r="B205" s="61"/>
      <c r="C205" s="61"/>
      <c r="D205" s="61"/>
      <c r="E205" s="61"/>
      <c r="F205" s="61"/>
      <c r="G205" s="120"/>
    </row>
    <row r="206" spans="1:7">
      <c r="A206" s="5"/>
      <c r="B206" s="61"/>
      <c r="C206" s="61"/>
      <c r="D206" s="61"/>
      <c r="E206" s="61"/>
      <c r="F206" s="61"/>
      <c r="G206" s="120"/>
    </row>
    <row r="207" spans="1:7">
      <c r="A207" s="5"/>
      <c r="B207" s="61"/>
      <c r="C207" s="61"/>
      <c r="D207" s="61"/>
      <c r="E207" s="61"/>
      <c r="F207" s="61"/>
      <c r="G207" s="120"/>
    </row>
    <row r="208" spans="1:7">
      <c r="A208" s="5"/>
      <c r="B208" s="61"/>
      <c r="C208" s="61"/>
      <c r="D208" s="61"/>
      <c r="E208" s="61"/>
      <c r="F208" s="61"/>
      <c r="G208" s="120"/>
    </row>
    <row r="209" spans="1:7">
      <c r="A209" s="5"/>
      <c r="B209" s="61"/>
      <c r="C209" s="61"/>
      <c r="D209" s="61"/>
      <c r="E209" s="61"/>
      <c r="F209" s="61"/>
      <c r="G209" s="120"/>
    </row>
    <row r="210" spans="1:7">
      <c r="A210" s="5"/>
      <c r="B210" s="61"/>
      <c r="C210" s="61"/>
      <c r="D210" s="61"/>
      <c r="E210" s="61"/>
      <c r="F210" s="61"/>
      <c r="G210" s="120"/>
    </row>
    <row r="211" spans="1:7">
      <c r="A211" s="5"/>
      <c r="B211" s="61"/>
      <c r="C211" s="61"/>
      <c r="D211" s="61"/>
      <c r="E211" s="61"/>
      <c r="F211" s="61"/>
      <c r="G211" s="120"/>
    </row>
    <row r="212" spans="1:7">
      <c r="A212" s="5"/>
      <c r="B212" s="61"/>
      <c r="C212" s="61"/>
      <c r="D212" s="61"/>
      <c r="E212" s="61"/>
      <c r="F212" s="61"/>
      <c r="G212" s="120"/>
    </row>
    <row r="213" spans="1:7">
      <c r="A213" s="5"/>
      <c r="B213" s="61"/>
      <c r="C213" s="61"/>
      <c r="D213" s="61"/>
      <c r="E213" s="61"/>
      <c r="F213" s="61"/>
      <c r="G213" s="120"/>
    </row>
    <row r="214" spans="1:7">
      <c r="A214" s="5"/>
      <c r="B214" s="61"/>
      <c r="C214" s="61"/>
      <c r="D214" s="61"/>
      <c r="E214" s="61"/>
      <c r="F214" s="61"/>
      <c r="G214" s="120"/>
    </row>
    <row r="215" spans="1:7">
      <c r="A215" s="5"/>
      <c r="B215" s="61"/>
      <c r="C215" s="61"/>
      <c r="D215" s="61"/>
      <c r="E215" s="61"/>
      <c r="F215" s="61"/>
      <c r="G215" s="120"/>
    </row>
    <row r="216" spans="1:7">
      <c r="A216" s="5"/>
      <c r="B216" s="61"/>
      <c r="C216" s="61"/>
      <c r="D216" s="61"/>
      <c r="E216" s="61"/>
      <c r="F216" s="61"/>
      <c r="G216" s="120"/>
    </row>
    <row r="217" spans="1:7">
      <c r="A217" s="5"/>
      <c r="B217" s="61"/>
      <c r="C217" s="61"/>
      <c r="D217" s="61"/>
      <c r="E217" s="61"/>
      <c r="F217" s="61"/>
      <c r="G217" s="120"/>
    </row>
    <row r="218" spans="1:7">
      <c r="A218" s="1"/>
    </row>
  </sheetData>
  <sheetCalcPr fullCalcOnLoad="1"/>
  <mergeCells count="21">
    <mergeCell ref="D175:E175"/>
    <mergeCell ref="C112:F113"/>
    <mergeCell ref="G70:G71"/>
    <mergeCell ref="G146:G147"/>
    <mergeCell ref="G33:G34"/>
    <mergeCell ref="G112:G113"/>
    <mergeCell ref="A112:A113"/>
    <mergeCell ref="A146:A147"/>
    <mergeCell ref="B146:B147"/>
    <mergeCell ref="C146:F147"/>
    <mergeCell ref="B112:B113"/>
    <mergeCell ref="A70:A71"/>
    <mergeCell ref="B70:B71"/>
    <mergeCell ref="C70:F71"/>
    <mergeCell ref="G10:G11"/>
    <mergeCell ref="A33:A34"/>
    <mergeCell ref="B33:B34"/>
    <mergeCell ref="C33:F34"/>
    <mergeCell ref="A10:A11"/>
    <mergeCell ref="B10:B11"/>
    <mergeCell ref="C10:F11"/>
  </mergeCells>
  <phoneticPr fontId="5" type="noConversion"/>
  <pageMargins left="0.51181102362204722" right="0.23622047244094491" top="0.51181102362204722" bottom="0.51181102362204722" header="0.51181102362204722" footer="0.51181102362204722"/>
  <pageSetup paperSize="9" scale="4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1:D106"/>
  <sheetViews>
    <sheetView workbookViewId="0">
      <selection activeCell="B16" sqref="B16"/>
    </sheetView>
  </sheetViews>
  <sheetFormatPr defaultColWidth="11.42578125" defaultRowHeight="12.75"/>
  <sheetData>
    <row r="1" spans="1:4">
      <c r="A1" s="61" t="s">
        <v>19</v>
      </c>
      <c r="B1" s="61" t="s">
        <v>20</v>
      </c>
    </row>
    <row r="2" spans="1:4" ht="14.25">
      <c r="A2" s="13">
        <v>30423</v>
      </c>
      <c r="B2" s="62"/>
      <c r="D2">
        <v>210.6</v>
      </c>
    </row>
    <row r="3" spans="1:4" ht="14.25">
      <c r="A3" s="28">
        <v>30422</v>
      </c>
      <c r="B3" s="62">
        <v>63</v>
      </c>
    </row>
    <row r="4" spans="1:4" ht="14.25">
      <c r="A4" s="28">
        <v>30412</v>
      </c>
      <c r="B4" s="62">
        <v>10.8</v>
      </c>
    </row>
    <row r="5" spans="1:4" ht="14.25">
      <c r="A5" s="28">
        <v>30455</v>
      </c>
      <c r="B5" s="62">
        <v>77.400000000000006</v>
      </c>
    </row>
    <row r="6" spans="1:4" ht="14.25">
      <c r="A6" s="28">
        <v>30436</v>
      </c>
      <c r="B6" s="62"/>
      <c r="D6">
        <v>10.8</v>
      </c>
    </row>
    <row r="7" spans="1:4" ht="14.25">
      <c r="A7" s="13">
        <v>30438</v>
      </c>
      <c r="B7" s="62">
        <v>1010</v>
      </c>
    </row>
    <row r="8" spans="1:4" ht="14.25">
      <c r="A8" s="28">
        <v>30454</v>
      </c>
      <c r="B8" s="62">
        <v>48.6</v>
      </c>
    </row>
    <row r="9" spans="1:4" ht="14.25">
      <c r="A9" s="28">
        <v>30449</v>
      </c>
      <c r="B9" s="62">
        <v>48.6</v>
      </c>
    </row>
    <row r="10" spans="1:4" ht="14.25">
      <c r="A10" s="28">
        <v>30450</v>
      </c>
      <c r="B10" s="62">
        <v>32.4</v>
      </c>
    </row>
    <row r="11" spans="1:4" ht="14.25">
      <c r="A11" s="28">
        <v>30447</v>
      </c>
      <c r="B11" s="62">
        <v>48.6</v>
      </c>
    </row>
    <row r="12" spans="1:4" ht="14.25">
      <c r="A12" s="28">
        <v>30448</v>
      </c>
      <c r="B12" s="62">
        <v>27</v>
      </c>
    </row>
    <row r="13" spans="1:4" ht="14.25">
      <c r="A13" s="28">
        <v>30444</v>
      </c>
      <c r="B13" s="62">
        <v>18</v>
      </c>
    </row>
    <row r="14" spans="1:4" ht="14.25">
      <c r="A14" s="28">
        <v>30445</v>
      </c>
      <c r="B14" s="62">
        <v>39.6</v>
      </c>
    </row>
    <row r="15" spans="1:4" ht="14.25">
      <c r="A15" s="38">
        <v>30446</v>
      </c>
      <c r="B15" s="62">
        <v>113.4</v>
      </c>
    </row>
    <row r="16" spans="1:4" ht="14.25">
      <c r="A16" s="13"/>
      <c r="B16" s="62"/>
    </row>
    <row r="17" spans="1:2" ht="14.25">
      <c r="A17" s="13">
        <v>30465</v>
      </c>
      <c r="B17" s="62">
        <v>21.6</v>
      </c>
    </row>
    <row r="18" spans="1:2" ht="14.25">
      <c r="A18" s="13">
        <v>30467</v>
      </c>
      <c r="B18" s="62">
        <v>52.2</v>
      </c>
    </row>
    <row r="19" spans="1:2" ht="14.25">
      <c r="A19" s="13">
        <v>30469</v>
      </c>
      <c r="B19" s="62">
        <v>158.4</v>
      </c>
    </row>
    <row r="20" spans="1:2" ht="14.25">
      <c r="A20" s="13">
        <v>30468</v>
      </c>
      <c r="B20" s="62">
        <v>90</v>
      </c>
    </row>
    <row r="21" spans="1:2" ht="14.25">
      <c r="A21" s="13">
        <v>30463</v>
      </c>
      <c r="B21" s="62">
        <v>102.60000000000001</v>
      </c>
    </row>
    <row r="22" spans="1:2" ht="14.25">
      <c r="A22" s="28">
        <v>30470</v>
      </c>
      <c r="B22" s="62">
        <v>32.4</v>
      </c>
    </row>
    <row r="23" spans="1:2" ht="14.25">
      <c r="A23" s="13">
        <v>30491</v>
      </c>
      <c r="B23" s="62">
        <v>32.4</v>
      </c>
    </row>
    <row r="24" spans="1:2" ht="14.25">
      <c r="A24" s="13">
        <v>30482</v>
      </c>
      <c r="B24" s="62">
        <v>81</v>
      </c>
    </row>
    <row r="25" spans="1:2" ht="14.25">
      <c r="A25" s="13">
        <v>30498</v>
      </c>
      <c r="B25" s="62">
        <v>115.2</v>
      </c>
    </row>
    <row r="26" spans="1:2" ht="14.25">
      <c r="A26" s="13">
        <v>30475</v>
      </c>
      <c r="B26" s="62">
        <v>16.2</v>
      </c>
    </row>
    <row r="27" spans="1:2" ht="14.25">
      <c r="A27" s="13">
        <v>30496</v>
      </c>
      <c r="B27" s="62">
        <v>743</v>
      </c>
    </row>
    <row r="28" spans="1:2" ht="14.25">
      <c r="A28" s="13">
        <v>30490</v>
      </c>
      <c r="B28" s="62">
        <v>19.8</v>
      </c>
    </row>
    <row r="29" spans="1:2" ht="14.25">
      <c r="A29" s="13">
        <v>30489</v>
      </c>
      <c r="B29" s="62">
        <v>25.2</v>
      </c>
    </row>
    <row r="30" spans="1:2" ht="14.25">
      <c r="A30" s="13">
        <v>30488</v>
      </c>
      <c r="B30" s="62">
        <v>45</v>
      </c>
    </row>
    <row r="31" spans="1:2" ht="14.25">
      <c r="A31" s="13">
        <v>30499</v>
      </c>
      <c r="B31" s="62">
        <v>104.4</v>
      </c>
    </row>
    <row r="32" spans="1:2" ht="14.25">
      <c r="A32" s="13">
        <v>30505</v>
      </c>
      <c r="B32" s="62">
        <v>52.2</v>
      </c>
    </row>
    <row r="33" spans="1:2" ht="14.25">
      <c r="A33" s="13">
        <v>30506</v>
      </c>
      <c r="B33" s="62">
        <v>14.4</v>
      </c>
    </row>
    <row r="34" spans="1:2" ht="14.25">
      <c r="A34" s="13">
        <v>30504</v>
      </c>
      <c r="B34" s="62">
        <v>48.6</v>
      </c>
    </row>
    <row r="35" spans="1:2" ht="14.25">
      <c r="A35" s="13">
        <v>30519</v>
      </c>
      <c r="B35" s="62">
        <v>23.400000000000002</v>
      </c>
    </row>
    <row r="36" spans="1:2" ht="14.25">
      <c r="A36" s="13">
        <v>30518</v>
      </c>
      <c r="B36" s="62">
        <v>18</v>
      </c>
    </row>
    <row r="37" spans="1:2" ht="14.25">
      <c r="A37" s="13">
        <v>30517</v>
      </c>
      <c r="B37" s="62">
        <v>88.2</v>
      </c>
    </row>
    <row r="38" spans="1:2" ht="14.25">
      <c r="A38" s="13">
        <v>30551</v>
      </c>
      <c r="B38" s="62">
        <v>97.2</v>
      </c>
    </row>
    <row r="39" spans="1:2" ht="14.25">
      <c r="A39" s="13">
        <v>30528</v>
      </c>
      <c r="B39" s="62">
        <v>16.2</v>
      </c>
    </row>
    <row r="40" spans="1:2" ht="14.25">
      <c r="A40" s="28">
        <v>30529</v>
      </c>
      <c r="B40" s="62">
        <v>1544</v>
      </c>
    </row>
    <row r="41" spans="1:2" ht="14.25">
      <c r="A41" s="28">
        <v>30539</v>
      </c>
      <c r="B41" s="62">
        <v>16.2</v>
      </c>
    </row>
    <row r="42" spans="1:2" ht="14.25">
      <c r="A42" s="28">
        <v>30536</v>
      </c>
      <c r="B42" s="62">
        <v>27</v>
      </c>
    </row>
    <row r="43" spans="1:2" ht="14.25">
      <c r="A43" s="28">
        <v>30535</v>
      </c>
      <c r="B43" s="62">
        <v>3.6</v>
      </c>
    </row>
    <row r="44" spans="1:2" ht="14.25">
      <c r="A44" s="28">
        <v>30549</v>
      </c>
      <c r="B44" s="62">
        <v>25.2</v>
      </c>
    </row>
    <row r="45" spans="1:2" ht="14.25">
      <c r="A45" s="28">
        <v>30552</v>
      </c>
      <c r="B45" s="62">
        <v>48.6</v>
      </c>
    </row>
    <row r="46" spans="1:2" ht="14.25">
      <c r="A46" s="28">
        <v>30570</v>
      </c>
      <c r="B46" s="62">
        <v>25.2</v>
      </c>
    </row>
    <row r="47" spans="1:2" ht="14.25">
      <c r="A47" s="27">
        <v>30569</v>
      </c>
      <c r="B47" s="62">
        <v>12.6</v>
      </c>
    </row>
    <row r="48" spans="1:2" ht="14.25">
      <c r="A48" s="27">
        <v>30566</v>
      </c>
      <c r="B48" s="62">
        <v>16.2</v>
      </c>
    </row>
    <row r="49" spans="1:2" ht="14.25">
      <c r="A49" s="28">
        <v>30641</v>
      </c>
      <c r="B49" s="62">
        <v>10.8</v>
      </c>
    </row>
    <row r="50" spans="1:2" ht="14.25">
      <c r="A50" s="28">
        <v>30642</v>
      </c>
      <c r="B50" s="62">
        <v>48.6</v>
      </c>
    </row>
    <row r="51" spans="1:2" ht="14.25">
      <c r="A51" s="28">
        <v>30628</v>
      </c>
      <c r="B51" s="62">
        <v>21.6</v>
      </c>
    </row>
    <row r="52" spans="1:2" ht="14.25">
      <c r="A52" s="28">
        <v>30656</v>
      </c>
      <c r="B52" s="62">
        <v>25.2</v>
      </c>
    </row>
    <row r="53" spans="1:2" ht="14.25">
      <c r="A53" s="28">
        <v>30629</v>
      </c>
      <c r="B53" s="62">
        <v>12.6</v>
      </c>
    </row>
    <row r="54" spans="1:2" ht="14.25">
      <c r="A54" s="28">
        <v>30630</v>
      </c>
      <c r="B54" s="62">
        <v>66.600000000000009</v>
      </c>
    </row>
    <row r="55" spans="1:2" ht="14.25">
      <c r="A55" s="28">
        <v>30632</v>
      </c>
      <c r="B55" s="62">
        <v>1.8</v>
      </c>
    </row>
    <row r="56" spans="1:2" ht="14.25">
      <c r="A56" s="28">
        <v>30644</v>
      </c>
      <c r="B56" s="62">
        <v>63</v>
      </c>
    </row>
    <row r="57" spans="1:2">
      <c r="A57" s="4">
        <v>30400</v>
      </c>
      <c r="B57" s="8">
        <v>30</v>
      </c>
    </row>
    <row r="58" spans="1:2">
      <c r="A58" s="4">
        <v>30404</v>
      </c>
      <c r="B58" s="8">
        <v>189</v>
      </c>
    </row>
    <row r="59" spans="1:2">
      <c r="A59" s="7">
        <v>30403</v>
      </c>
      <c r="B59" s="8">
        <v>324</v>
      </c>
    </row>
    <row r="60" spans="1:2">
      <c r="A60" s="7">
        <v>30409</v>
      </c>
      <c r="B60" s="8">
        <v>324</v>
      </c>
    </row>
    <row r="61" spans="1:2">
      <c r="A61" s="7">
        <v>30418</v>
      </c>
      <c r="B61" s="8">
        <v>45</v>
      </c>
    </row>
    <row r="62" spans="1:2">
      <c r="A62" s="7">
        <v>30413</v>
      </c>
      <c r="B62" s="8">
        <v>216</v>
      </c>
    </row>
    <row r="63" spans="1:2">
      <c r="A63" s="7">
        <v>30420</v>
      </c>
      <c r="B63" s="8">
        <v>9</v>
      </c>
    </row>
    <row r="64" spans="1:2">
      <c r="A64" s="7">
        <v>30417</v>
      </c>
      <c r="B64" s="8">
        <v>189</v>
      </c>
    </row>
    <row r="65" spans="1:2">
      <c r="A65" s="7">
        <v>30460</v>
      </c>
      <c r="B65" s="8">
        <v>0.5</v>
      </c>
    </row>
    <row r="66" spans="1:2">
      <c r="A66" s="7">
        <v>30458</v>
      </c>
      <c r="B66" s="8">
        <v>81</v>
      </c>
    </row>
    <row r="67" spans="1:2">
      <c r="A67" s="7">
        <v>30451</v>
      </c>
      <c r="B67" s="8">
        <v>108</v>
      </c>
    </row>
    <row r="68" spans="1:2">
      <c r="A68" s="7">
        <v>30459</v>
      </c>
      <c r="B68" s="8">
        <v>432</v>
      </c>
    </row>
    <row r="69" spans="1:2">
      <c r="A69" s="7">
        <v>30464</v>
      </c>
      <c r="B69" s="8">
        <v>81</v>
      </c>
    </row>
    <row r="70" spans="1:2">
      <c r="A70" s="7">
        <v>30462</v>
      </c>
      <c r="B70" s="8">
        <v>120</v>
      </c>
    </row>
    <row r="71" spans="1:2">
      <c r="A71" s="7">
        <v>30471</v>
      </c>
      <c r="B71" s="8">
        <v>270</v>
      </c>
    </row>
    <row r="72" spans="1:2">
      <c r="A72" s="7">
        <v>30484</v>
      </c>
      <c r="B72" s="50">
        <v>216</v>
      </c>
    </row>
    <row r="73" spans="1:2">
      <c r="A73" s="3">
        <v>30483</v>
      </c>
      <c r="B73" s="8">
        <v>54</v>
      </c>
    </row>
    <row r="74" spans="1:2">
      <c r="A74" s="4">
        <v>30481</v>
      </c>
      <c r="B74" s="8">
        <v>54</v>
      </c>
    </row>
    <row r="75" spans="1:2">
      <c r="A75" s="4">
        <v>30512</v>
      </c>
      <c r="B75" s="8">
        <v>189</v>
      </c>
    </row>
    <row r="76" spans="1:2">
      <c r="A76" s="4">
        <v>30503</v>
      </c>
      <c r="B76" s="8">
        <v>432</v>
      </c>
    </row>
    <row r="77" spans="1:2">
      <c r="A77" s="4">
        <v>30502</v>
      </c>
      <c r="B77" s="8">
        <v>432</v>
      </c>
    </row>
    <row r="78" spans="1:2">
      <c r="A78" s="4">
        <v>30510</v>
      </c>
      <c r="B78" s="8">
        <v>243</v>
      </c>
    </row>
    <row r="79" spans="1:2">
      <c r="A79" s="4">
        <v>30513</v>
      </c>
      <c r="B79" s="8">
        <v>432</v>
      </c>
    </row>
    <row r="80" spans="1:2">
      <c r="A80" s="4">
        <v>30511</v>
      </c>
      <c r="B80" s="8">
        <v>189</v>
      </c>
    </row>
    <row r="81" spans="1:2">
      <c r="A81" s="4">
        <v>30515</v>
      </c>
      <c r="B81" s="8">
        <v>189</v>
      </c>
    </row>
    <row r="82" spans="1:2">
      <c r="A82" s="4">
        <v>30516</v>
      </c>
      <c r="B82" s="8">
        <v>135</v>
      </c>
    </row>
    <row r="83" spans="1:2">
      <c r="A83" s="4">
        <v>30520</v>
      </c>
      <c r="B83" s="8">
        <v>15</v>
      </c>
    </row>
    <row r="84" spans="1:2">
      <c r="A84" s="4">
        <v>30530</v>
      </c>
      <c r="B84" s="8">
        <v>216</v>
      </c>
    </row>
    <row r="85" spans="1:2">
      <c r="A85" s="4">
        <v>30531</v>
      </c>
      <c r="B85" s="8">
        <v>486</v>
      </c>
    </row>
    <row r="86" spans="1:2">
      <c r="A86" s="4">
        <v>30532</v>
      </c>
      <c r="B86" s="8">
        <v>81</v>
      </c>
    </row>
    <row r="87" spans="1:2">
      <c r="A87" s="4">
        <v>30553</v>
      </c>
      <c r="B87" s="8">
        <v>162</v>
      </c>
    </row>
    <row r="88" spans="1:2">
      <c r="A88" s="4">
        <v>30554</v>
      </c>
      <c r="B88" s="8">
        <v>324</v>
      </c>
    </row>
    <row r="89" spans="1:2">
      <c r="A89" s="4">
        <v>30556</v>
      </c>
      <c r="B89" s="8">
        <v>162</v>
      </c>
    </row>
    <row r="90" spans="1:2">
      <c r="A90" s="4">
        <v>30547</v>
      </c>
      <c r="B90" s="8">
        <v>864</v>
      </c>
    </row>
    <row r="91" spans="1:2">
      <c r="A91" s="6">
        <v>30564</v>
      </c>
      <c r="B91" s="8">
        <v>189</v>
      </c>
    </row>
    <row r="92" spans="1:2">
      <c r="A92" s="7">
        <v>30568</v>
      </c>
      <c r="B92" s="8">
        <v>189</v>
      </c>
    </row>
    <row r="93" spans="1:2">
      <c r="A93" s="7">
        <v>30576</v>
      </c>
      <c r="B93" s="8">
        <v>216</v>
      </c>
    </row>
    <row r="94" spans="1:2">
      <c r="A94" s="7">
        <v>30575</v>
      </c>
      <c r="B94" s="8">
        <v>432</v>
      </c>
    </row>
    <row r="95" spans="1:2">
      <c r="A95" s="7">
        <v>30592</v>
      </c>
      <c r="B95" s="8">
        <v>216</v>
      </c>
    </row>
    <row r="96" spans="1:2">
      <c r="A96" s="7">
        <v>30596</v>
      </c>
      <c r="B96" s="8">
        <v>81</v>
      </c>
    </row>
    <row r="97" spans="1:2">
      <c r="A97" s="3">
        <v>30601</v>
      </c>
      <c r="B97" s="8">
        <v>432</v>
      </c>
    </row>
    <row r="98" spans="1:2">
      <c r="A98" s="2">
        <v>30597</v>
      </c>
      <c r="B98" s="8">
        <v>216</v>
      </c>
    </row>
    <row r="99" spans="1:2">
      <c r="A99" s="3">
        <v>30602</v>
      </c>
      <c r="B99" s="8">
        <v>432</v>
      </c>
    </row>
    <row r="100" spans="1:2">
      <c r="A100" s="3">
        <v>30612</v>
      </c>
      <c r="B100" s="8">
        <v>189</v>
      </c>
    </row>
    <row r="101" spans="1:2">
      <c r="A101" s="3">
        <v>30610</v>
      </c>
      <c r="B101" s="8">
        <v>135</v>
      </c>
    </row>
    <row r="102" spans="1:2">
      <c r="A102" s="3">
        <v>30635</v>
      </c>
      <c r="B102" s="8">
        <v>162</v>
      </c>
    </row>
    <row r="103" spans="1:2">
      <c r="A103" s="3">
        <v>30634</v>
      </c>
      <c r="B103" s="8">
        <v>108</v>
      </c>
    </row>
    <row r="104" spans="1:2">
      <c r="A104" s="3">
        <v>30636</v>
      </c>
      <c r="B104" s="8">
        <v>108</v>
      </c>
    </row>
    <row r="105" spans="1:2">
      <c r="A105" s="3">
        <v>30655</v>
      </c>
      <c r="B105" s="8">
        <v>351</v>
      </c>
    </row>
    <row r="106" spans="1:2">
      <c r="A106" s="3">
        <v>30657</v>
      </c>
      <c r="B106" s="8">
        <v>864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043</vt:lpstr>
      <vt:lpstr>listing</vt:lpstr>
    </vt:vector>
  </TitlesOfParts>
  <Company>Fromageries PETITE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Fromageries PETITE</dc:creator>
  <cp:lastModifiedBy>mduquesn</cp:lastModifiedBy>
  <cp:lastPrinted>2014-10-14T15:53:46Z</cp:lastPrinted>
  <dcterms:created xsi:type="dcterms:W3CDTF">2003-08-05T12:41:44Z</dcterms:created>
  <dcterms:modified xsi:type="dcterms:W3CDTF">2014-11-17T16:10:16Z</dcterms:modified>
</cp:coreProperties>
</file>