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93BF7972-D0F3-4F02-B151-46465701BE34}" xr6:coauthVersionLast="43" xr6:coauthVersionMax="43" xr10:uidLastSave="{00000000-0000-0000-0000-000000000000}"/>
  <bookViews>
    <workbookView xWindow="-110" yWindow="-110" windowWidth="19420" windowHeight="10420" tabRatio="756" activeTab="4" xr2:uid="{29F7E6AD-76EC-4AB4-88E6-901F336537AC}"/>
  </bookViews>
  <sheets>
    <sheet name="FORM1" sheetId="1" r:id="rId1"/>
    <sheet name="List Form1" sheetId="9" r:id="rId2"/>
    <sheet name="BDD Form1" sheetId="10" r:id="rId3"/>
    <sheet name="PROPOSAL" sheetId="11" r:id="rId4"/>
    <sheet name="OPTIONS" sheetId="5" r:id="rId5"/>
    <sheet name="List Options" sheetId="2" r:id="rId6"/>
    <sheet name="SERVICES" sheetId="6" r:id="rId7"/>
    <sheet name="List Services" sheetId="3" r:id="rId8"/>
    <sheet name="TRANSPORT" sheetId="8" r:id="rId9"/>
    <sheet name="List Transport" sheetId="7" r:id="rId10"/>
    <sheet name="BANK" sheetId="4" r:id="rId11"/>
  </sheets>
  <externalReferences>
    <externalReference r:id="rId12"/>
  </externalReferences>
  <definedNames>
    <definedName name="BRaking">'List Form1'!$E$2:$E$4</definedName>
    <definedName name="FourWheels">'List Form1'!$B$2:$B$4</definedName>
    <definedName name="Modules2">[1]LISTS!$A$19:$A$22</definedName>
    <definedName name="Motorbike">'List Form1'!$B$5</definedName>
    <definedName name="MotorbikeType">'List Form1'!$F$2</definedName>
    <definedName name="NoTrailer">'List Form1'!$F$2</definedName>
    <definedName name="RD">'List Form1'!$D$2:$D$3</definedName>
    <definedName name="RR">'List Form1'!$C$2:$C$4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5" l="1"/>
  <c r="B4" i="1" l="1"/>
  <c r="E19" i="11"/>
  <c r="E16" i="11"/>
  <c r="E18" i="11"/>
  <c r="E17" i="11"/>
  <c r="E15" i="11"/>
  <c r="F15" i="11"/>
  <c r="A15" i="11"/>
  <c r="C6" i="6" l="1"/>
  <c r="B63" i="6"/>
  <c r="C42" i="6"/>
  <c r="B14" i="6"/>
  <c r="C45" i="6"/>
  <c r="B81" i="6"/>
  <c r="C67" i="6"/>
  <c r="B71" i="5"/>
  <c r="C83" i="5"/>
  <c r="B79" i="5"/>
  <c r="C38" i="5"/>
  <c r="C34" i="5"/>
  <c r="B30" i="5"/>
  <c r="C59" i="5"/>
  <c r="B38" i="5"/>
  <c r="B25" i="5"/>
  <c r="B82" i="6"/>
  <c r="B27" i="6"/>
  <c r="C35" i="6"/>
  <c r="B92" i="6"/>
  <c r="C92" i="6"/>
  <c r="B45" i="6"/>
  <c r="B31" i="5"/>
  <c r="B77" i="5"/>
  <c r="B29" i="5"/>
  <c r="B45" i="5"/>
  <c r="B83" i="6"/>
  <c r="C75" i="6"/>
  <c r="C82" i="6"/>
  <c r="B54" i="6"/>
  <c r="C85" i="6"/>
  <c r="B32" i="6"/>
  <c r="C44" i="6"/>
  <c r="B26" i="5"/>
  <c r="C81" i="5"/>
  <c r="B14" i="5"/>
  <c r="C87" i="5"/>
  <c r="C76" i="6"/>
  <c r="C50" i="5"/>
  <c r="B75" i="5"/>
  <c r="C53" i="5"/>
  <c r="C68" i="6"/>
  <c r="C90" i="5"/>
  <c r="B19" i="5"/>
  <c r="B58" i="5"/>
  <c r="C15" i="6"/>
  <c r="C18" i="5"/>
  <c r="C12" i="5"/>
  <c r="B66" i="6"/>
  <c r="B47" i="6"/>
  <c r="C26" i="6"/>
  <c r="C64" i="6"/>
  <c r="C29" i="6"/>
  <c r="B65" i="6"/>
  <c r="B9" i="6"/>
  <c r="C20" i="5"/>
  <c r="B17" i="5"/>
  <c r="B34" i="5"/>
  <c r="B63" i="5"/>
  <c r="B82" i="5"/>
  <c r="B35" i="5"/>
  <c r="B39" i="5"/>
  <c r="C95" i="5"/>
  <c r="C60" i="5"/>
  <c r="B34" i="6"/>
  <c r="B11" i="6"/>
  <c r="B90" i="6"/>
  <c r="B40" i="6"/>
  <c r="C48" i="6"/>
  <c r="B29" i="6"/>
  <c r="C85" i="5"/>
  <c r="B41" i="5"/>
  <c r="B72" i="5"/>
  <c r="C27" i="5"/>
  <c r="B51" i="6"/>
  <c r="B87" i="6"/>
  <c r="C66" i="6"/>
  <c r="B38" i="6"/>
  <c r="C69" i="6"/>
  <c r="C31" i="6"/>
  <c r="B88" i="6"/>
  <c r="C22" i="5"/>
  <c r="B48" i="5"/>
  <c r="B81" i="5"/>
  <c r="B57" i="5"/>
  <c r="C28" i="6"/>
  <c r="C67" i="5"/>
  <c r="C65" i="5"/>
  <c r="B33" i="5"/>
  <c r="C19" i="6"/>
  <c r="C84" i="5"/>
  <c r="B22" i="5"/>
  <c r="C77" i="5"/>
  <c r="B85" i="5"/>
  <c r="B37" i="5"/>
  <c r="B10" i="5"/>
  <c r="B31" i="6"/>
  <c r="C55" i="6"/>
  <c r="C16" i="6"/>
  <c r="C13" i="6"/>
  <c r="B49" i="6"/>
  <c r="B99" i="5"/>
  <c r="C75" i="5"/>
  <c r="C47" i="5"/>
  <c r="B44" i="5"/>
  <c r="B52" i="5"/>
  <c r="B28" i="5"/>
  <c r="C76" i="5"/>
  <c r="C55" i="5"/>
  <c r="B93" i="5"/>
  <c r="B95" i="5"/>
  <c r="C95" i="6"/>
  <c r="C39" i="6"/>
  <c r="B74" i="6"/>
  <c r="C43" i="6"/>
  <c r="B84" i="6"/>
  <c r="B13" i="6"/>
  <c r="C82" i="5"/>
  <c r="B86" i="5"/>
  <c r="B12" i="5"/>
  <c r="C9" i="5"/>
  <c r="C14" i="6"/>
  <c r="B71" i="6"/>
  <c r="C50" i="6"/>
  <c r="B22" i="6"/>
  <c r="C53" i="6"/>
  <c r="B89" i="6"/>
  <c r="B36" i="6"/>
  <c r="C96" i="5"/>
  <c r="B88" i="5"/>
  <c r="B87" i="5"/>
  <c r="B99" i="6"/>
  <c r="C81" i="6"/>
  <c r="B13" i="5"/>
  <c r="C63" i="5"/>
  <c r="B62" i="5"/>
  <c r="B37" i="6"/>
  <c r="B16" i="6"/>
  <c r="C54" i="5"/>
  <c r="C61" i="5"/>
  <c r="C73" i="5"/>
  <c r="C97" i="6"/>
  <c r="C46" i="5"/>
  <c r="C65" i="6"/>
  <c r="B9" i="5"/>
  <c r="B15" i="6"/>
  <c r="B94" i="6"/>
  <c r="B52" i="6"/>
  <c r="C60" i="6"/>
  <c r="B33" i="6"/>
  <c r="B36" i="5"/>
  <c r="C32" i="5"/>
  <c r="C74" i="5"/>
  <c r="C69" i="5"/>
  <c r="B51" i="5"/>
  <c r="C78" i="5"/>
  <c r="B70" i="5"/>
  <c r="C41" i="5"/>
  <c r="C70" i="5"/>
  <c r="C87" i="6"/>
  <c r="C79" i="6"/>
  <c r="C86" i="6"/>
  <c r="B58" i="6"/>
  <c r="C89" i="6"/>
  <c r="B44" i="6"/>
  <c r="C56" i="6"/>
  <c r="C36" i="5"/>
  <c r="B76" i="5"/>
  <c r="C97" i="5"/>
  <c r="C23" i="5"/>
  <c r="C62" i="6"/>
  <c r="B55" i="6"/>
  <c r="C34" i="6"/>
  <c r="C88" i="6"/>
  <c r="C37" i="6"/>
  <c r="B73" i="6"/>
  <c r="C27" i="6"/>
  <c r="B59" i="5"/>
  <c r="C15" i="5"/>
  <c r="C39" i="5"/>
  <c r="B35" i="6"/>
  <c r="C17" i="6"/>
  <c r="C25" i="5"/>
  <c r="B92" i="5"/>
  <c r="C40" i="5"/>
  <c r="B72" i="6"/>
  <c r="C49" i="6"/>
  <c r="B91" i="5"/>
  <c r="B66" i="5"/>
  <c r="C26" i="5"/>
  <c r="B24" i="6"/>
  <c r="C99" i="6"/>
  <c r="C71" i="6"/>
  <c r="B78" i="6"/>
  <c r="C59" i="6"/>
  <c r="B96" i="6"/>
  <c r="B17" i="6"/>
  <c r="C99" i="5"/>
  <c r="B49" i="5"/>
  <c r="B27" i="5"/>
  <c r="C10" i="5"/>
  <c r="C14" i="5"/>
  <c r="B97" i="5"/>
  <c r="C37" i="5"/>
  <c r="B83" i="5"/>
  <c r="B20" i="5"/>
  <c r="B67" i="6"/>
  <c r="B91" i="6"/>
  <c r="C70" i="6"/>
  <c r="B42" i="6"/>
  <c r="C73" i="6"/>
  <c r="C47" i="6"/>
  <c r="C12" i="6"/>
  <c r="C29" i="5"/>
  <c r="C30" i="5"/>
  <c r="B68" i="5"/>
  <c r="B80" i="5"/>
  <c r="B12" i="6"/>
  <c r="B39" i="6"/>
  <c r="C10" i="6"/>
  <c r="C40" i="6"/>
  <c r="C21" i="6"/>
  <c r="B57" i="6"/>
  <c r="C11" i="5"/>
  <c r="B56" i="5"/>
  <c r="B50" i="5"/>
  <c r="C62" i="5"/>
  <c r="C94" i="6"/>
  <c r="B20" i="6"/>
  <c r="B74" i="5"/>
  <c r="B24" i="5"/>
  <c r="C28" i="5"/>
  <c r="B47" i="5"/>
  <c r="C20" i="6"/>
  <c r="C57" i="5"/>
  <c r="C33" i="6"/>
  <c r="B69" i="5"/>
  <c r="C83" i="6"/>
  <c r="C90" i="6"/>
  <c r="B62" i="6"/>
  <c r="C93" i="6"/>
  <c r="B60" i="6"/>
  <c r="C72" i="6"/>
  <c r="C17" i="5"/>
  <c r="B89" i="5"/>
  <c r="B94" i="5"/>
  <c r="B90" i="5"/>
  <c r="C33" i="5"/>
  <c r="C80" i="5"/>
  <c r="B46" i="5"/>
  <c r="C31" i="5"/>
  <c r="C45" i="5"/>
  <c r="B19" i="6"/>
  <c r="B75" i="6"/>
  <c r="C54" i="6"/>
  <c r="B26" i="6"/>
  <c r="C57" i="6"/>
  <c r="B93" i="6"/>
  <c r="B48" i="6"/>
  <c r="C88" i="5"/>
  <c r="C43" i="5"/>
  <c r="B15" i="5"/>
  <c r="B65" i="5"/>
  <c r="B50" i="6"/>
  <c r="B23" i="6"/>
  <c r="C11" i="6"/>
  <c r="B76" i="6"/>
  <c r="C80" i="6"/>
  <c r="B41" i="6"/>
  <c r="C71" i="5"/>
  <c r="B54" i="5"/>
  <c r="C44" i="5"/>
  <c r="B61" i="5"/>
  <c r="C46" i="6"/>
  <c r="B53" i="6"/>
  <c r="B84" i="5"/>
  <c r="B43" i="5"/>
  <c r="C66" i="5"/>
  <c r="B16" i="5"/>
  <c r="B85" i="6"/>
  <c r="C98" i="5"/>
  <c r="B68" i="6"/>
  <c r="B69" i="6"/>
  <c r="C16" i="5"/>
  <c r="B95" i="6"/>
  <c r="C74" i="6"/>
  <c r="B46" i="6"/>
  <c r="C77" i="6"/>
  <c r="C63" i="6"/>
  <c r="C24" i="6"/>
  <c r="B42" i="5"/>
  <c r="C51" i="5"/>
  <c r="C58" i="5"/>
  <c r="C42" i="5"/>
  <c r="C92" i="5"/>
  <c r="B73" i="5"/>
  <c r="C93" i="5"/>
  <c r="B67" i="5"/>
  <c r="C91" i="5"/>
  <c r="C78" i="6"/>
  <c r="B59" i="6"/>
  <c r="C38" i="6"/>
  <c r="B10" i="6"/>
  <c r="C41" i="6"/>
  <c r="B77" i="6"/>
  <c r="C51" i="6"/>
  <c r="B21" i="5"/>
  <c r="B53" i="5"/>
  <c r="B55" i="5"/>
  <c r="B60" i="5"/>
  <c r="B18" i="6"/>
  <c r="C22" i="6"/>
  <c r="B86" i="6"/>
  <c r="B28" i="6"/>
  <c r="C32" i="6"/>
  <c r="B25" i="6"/>
  <c r="B78" i="5"/>
  <c r="C94" i="5"/>
  <c r="C52" i="5"/>
  <c r="B98" i="5"/>
  <c r="B98" i="6"/>
  <c r="C36" i="6"/>
  <c r="B64" i="5"/>
  <c r="B11" i="5"/>
  <c r="B64" i="6"/>
  <c r="C19" i="5"/>
  <c r="B21" i="6"/>
  <c r="C13" i="5"/>
  <c r="C24" i="5"/>
  <c r="C84" i="6"/>
  <c r="B79" i="6"/>
  <c r="C58" i="6"/>
  <c r="B30" i="6"/>
  <c r="C61" i="6"/>
  <c r="B97" i="6"/>
  <c r="B56" i="6"/>
  <c r="B32" i="5"/>
  <c r="C86" i="5"/>
  <c r="C89" i="5"/>
  <c r="C72" i="5"/>
  <c r="C21" i="5"/>
  <c r="C49" i="5"/>
  <c r="B40" i="5"/>
  <c r="C48" i="5"/>
  <c r="B96" i="5"/>
  <c r="C30" i="6"/>
  <c r="B43" i="6"/>
  <c r="C18" i="6"/>
  <c r="C52" i="6"/>
  <c r="C25" i="6"/>
  <c r="B61" i="6"/>
  <c r="C9" i="6"/>
  <c r="C64" i="5"/>
  <c r="B23" i="5"/>
  <c r="C35" i="5"/>
  <c r="C56" i="5"/>
  <c r="C91" i="6"/>
  <c r="C98" i="6"/>
  <c r="B70" i="6"/>
  <c r="C23" i="6"/>
  <c r="B80" i="6"/>
  <c r="C96" i="6"/>
  <c r="B18" i="5"/>
  <c r="C68" i="5"/>
  <c r="C79" i="5"/>
</calcChain>
</file>

<file path=xl/sharedStrings.xml><?xml version="1.0" encoding="utf-8"?>
<sst xmlns="http://schemas.openxmlformats.org/spreadsheetml/2006/main" count="371" uniqueCount="171">
  <si>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</si>
  <si>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</si>
  <si>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</si>
  <si>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</si>
  <si>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</si>
  <si>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</si>
  <si>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</si>
  <si>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</si>
  <si>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</si>
  <si>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</si>
  <si>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</si>
  <si>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</si>
  <si>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</si>
  <si>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</si>
  <si>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</si>
  <si>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</si>
  <si>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</si>
  <si>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</si>
  <si>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</si>
  <si>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</si>
  <si>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</si>
  <si>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</si>
  <si>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</si>
  <si>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</si>
  <si>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</si>
  <si>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</si>
  <si>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</si>
  <si>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</si>
  <si>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</si>
  <si>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</si>
  <si>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</si>
  <si>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</si>
  <si>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</si>
  <si>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</si>
  <si>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</si>
  <si>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</si>
  <si>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</si>
  <si>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</si>
  <si>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</si>
  <si>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</si>
  <si>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</si>
  <si>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</si>
  <si>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</si>
  <si>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</si>
  <si>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</si>
  <si>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</si>
  <si>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</si>
  <si>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</si>
  <si>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</si>
  <si>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</si>
  <si>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</si>
  <si>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</si>
  <si>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</si>
  <si>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</si>
  <si>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</si>
  <si>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</si>
  <si>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</si>
  <si>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</si>
  <si>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</si>
  <si>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</si>
  <si>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</si>
  <si>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</si>
  <si>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</si>
  <si>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</si>
  <si>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</si>
  <si>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</si>
  <si>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</si>
  <si>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</si>
  <si>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</si>
  <si>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</si>
  <si>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</si>
  <si>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</si>
  <si>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</si>
  <si>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</si>
  <si>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</si>
  <si>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</si>
  <si>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</si>
  <si>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</si>
  <si>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</si>
  <si>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</si>
  <si>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</si>
  <si>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</si>
  <si>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</si>
  <si>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</si>
  <si>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</si>
  <si>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</si>
  <si>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</si>
  <si>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</si>
  <si>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</si>
  <si>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</si>
  <si>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</si>
  <si>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</si>
  <si>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</si>
  <si>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</si>
  <si>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</si>
  <si>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</si>
  <si>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</si>
  <si>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</si>
  <si>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</si>
  <si>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</si>
  <si>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</si>
  <si>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</si>
  <si>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</si>
  <si>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</si>
  <si>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</si>
  <si>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</si>
  <si>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</si>
  <si>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</si>
  <si>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</si>
  <si>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</si>
  <si>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</si>
  <si>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</si>
  <si>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</si>
  <si>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</si>
  <si>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</si>
  <si>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</si>
  <si>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</si>
  <si>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</si>
  <si>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</si>
  <si>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</si>
  <si>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</si>
  <si>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</si>
  <si>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</si>
  <si>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</si>
  <si>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</si>
  <si>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</si>
  <si>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</si>
  <si>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</si>
  <si>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</si>
  <si>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</si>
  <si>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</si>
  <si>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</si>
  <si>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</si>
  <si>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</si>
  <si>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</si>
  <si>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</si>
  <si>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</si>
  <si>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</si>
  <si>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</si>
  <si>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</si>
  <si>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</si>
  <si>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</si>
  <si>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</si>
  <si>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</si>
  <si>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logo </t>
  </si>
  <si>
    <t xml:space="preserve">Description </t>
  </si>
  <si>
    <t>Choose the Services</t>
  </si>
  <si>
    <t xml:space="preserve">Choose the Options </t>
  </si>
  <si>
    <t>Module</t>
  </si>
  <si>
    <t>PROPOSAL</t>
  </si>
  <si>
    <t>From:</t>
  </si>
  <si>
    <t>To:</t>
  </si>
  <si>
    <t>DUFOURNIER S.A.S</t>
  </si>
  <si>
    <t>32 rue de l'Ambène</t>
  </si>
  <si>
    <t xml:space="preserve">63200 RIOM </t>
  </si>
  <si>
    <t xml:space="preserve">Tel. +(33) 4 73  63 07 08 </t>
  </si>
  <si>
    <t>Unit price in €</t>
  </si>
  <si>
    <t>Qty</t>
  </si>
  <si>
    <t>Total ex VAT in €</t>
  </si>
  <si>
    <t>Pirelli</t>
  </si>
  <si>
    <t>Michelin</t>
  </si>
  <si>
    <t>GLA125483</t>
  </si>
  <si>
    <t>Mercedes</t>
  </si>
  <si>
    <t>Mathilde</t>
  </si>
  <si>
    <t>Rouve</t>
  </si>
  <si>
    <t>45 avenue du potiron</t>
  </si>
  <si>
    <t>Batiment 4</t>
  </si>
  <si>
    <t>Paris</t>
  </si>
  <si>
    <t xml:space="preserve">Module </t>
  </si>
  <si>
    <t xml:space="preserve">Software </t>
  </si>
  <si>
    <t>Options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</si>
</sst>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\-0;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  <fill>
      <patternFill patternType="solid">
        <fgColor rgb="FF001F60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5" borderId="10" xfId="0" applyFont="1" applyFill="1" applyBorder="1" applyAlignment="1"/>
    <xf numFmtId="0" fontId="1" fillId="6" borderId="3" xfId="0" applyFont="1" applyFill="1" applyBorder="1"/>
    <xf numFmtId="0" fontId="1" fillId="7" borderId="10" xfId="0" applyFont="1" applyFill="1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quotePrefix="1" applyFill="1" applyBorder="1"/>
    <xf numFmtId="0" fontId="0" fillId="5" borderId="18" xfId="0" applyFill="1" applyBorder="1"/>
    <xf numFmtId="0" fontId="0" fillId="5" borderId="19" xfId="0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12" xfId="0" applyBorder="1"/>
    <xf numFmtId="0" fontId="0" fillId="0" borderId="8" xfId="0" applyBorder="1"/>
    <xf numFmtId="0" fontId="0" fillId="0" borderId="25" xfId="0" applyBorder="1"/>
    <xf numFmtId="0" fontId="0" fillId="0" borderId="27" xfId="0" applyBorder="1"/>
    <xf numFmtId="0" fontId="0" fillId="0" borderId="4" xfId="0" applyBorder="1"/>
    <xf numFmtId="0" fontId="1" fillId="0" borderId="26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0" fillId="2" borderId="23" xfId="0" applyFill="1" applyBorder="1"/>
    <xf numFmtId="0" fontId="0" fillId="2" borderId="24" xfId="0" applyFill="1" applyBorder="1"/>
    <xf numFmtId="0" fontId="1" fillId="2" borderId="1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4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" fillId="2" borderId="28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" fillId="8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1" fillId="2" borderId="13" xfId="0" applyFont="1" applyFill="1" applyBorder="1" applyAlignment="1">
      <alignment horizontal="left" vertical="center" wrapText="1"/>
    </xf>
    <xf numFmtId="0" fontId="0" fillId="2" borderId="23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Alignment="1">
      <alignment wrapText="1"/>
    </xf>
    <xf numFmtId="0" fontId="1" fillId="8" borderId="9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/>
    </xf>
    <xf numFmtId="0" fontId="11" fillId="2" borderId="29" xfId="0" applyFont="1" applyFill="1" applyBorder="1" applyAlignment="1"/>
    <xf numFmtId="0" fontId="1" fillId="3" borderId="20" xfId="0" applyFont="1" applyFill="1" applyBorder="1" applyAlignment="1">
      <alignment vertical="top" wrapText="1"/>
    </xf>
    <xf numFmtId="0" fontId="0" fillId="3" borderId="21" xfId="0" applyFill="1" applyBorder="1" applyAlignment="1">
      <alignment vertical="top" wrapText="1"/>
    </xf>
    <xf numFmtId="0" fontId="0" fillId="3" borderId="22" xfId="0" applyFill="1" applyBorder="1" applyAlignment="1">
      <alignment horizontal="center" vertical="center" wrapText="1"/>
    </xf>
    <xf numFmtId="0" fontId="1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24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4" xfId="0" applyFill="1" applyBorder="1"/>
    <xf numFmtId="0" fontId="0" fillId="3" borderId="12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25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25" xfId="0" applyFill="1" applyBorder="1"/>
    <xf numFmtId="164" fontId="0" fillId="3" borderId="0" xfId="0" applyNumberForma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top"/>
    </xf>
    <xf numFmtId="0" fontId="0" fillId="3" borderId="0" xfId="0" applyFill="1"/>
    <xf numFmtId="0" fontId="16" fillId="9" borderId="27" xfId="0" applyFont="1" applyFill="1" applyBorder="1" applyAlignment="1">
      <alignment horizontal="center" vertical="center"/>
    </xf>
    <xf numFmtId="0" fontId="16" fillId="9" borderId="23" xfId="0" applyFont="1" applyFill="1" applyBorder="1"/>
    <xf numFmtId="0" fontId="16" fillId="9" borderId="27" xfId="0" applyFont="1" applyFill="1" applyBorder="1"/>
    <xf numFmtId="0" fontId="0" fillId="3" borderId="23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" fillId="3" borderId="23" xfId="0" applyFont="1" applyFill="1" applyBorder="1" applyAlignment="1">
      <alignment horizontal="left" vertical="center"/>
    </xf>
    <xf numFmtId="165" fontId="0" fillId="5" borderId="23" xfId="0" applyNumberFormat="1" applyFill="1" applyBorder="1"/>
    <xf numFmtId="0" fontId="0" fillId="3" borderId="0" xfId="0" applyFill="1" applyAlignment="1">
      <alignment horizontal="center" vertical="center"/>
    </xf>
    <xf numFmtId="0" fontId="15" fillId="9" borderId="12" xfId="0" applyFont="1" applyFill="1" applyBorder="1"/>
    <xf numFmtId="0" fontId="16" fillId="9" borderId="8" xfId="0" applyFont="1" applyFill="1" applyBorder="1"/>
    <xf numFmtId="0" fontId="16" fillId="9" borderId="25" xfId="0" applyFont="1" applyFill="1" applyBorder="1"/>
    <xf numFmtId="0" fontId="0" fillId="3" borderId="29" xfId="0" applyFill="1" applyBorder="1"/>
    <xf numFmtId="0" fontId="16" fillId="3" borderId="29" xfId="0" applyFont="1" applyFill="1" applyBorder="1"/>
    <xf numFmtId="0" fontId="18" fillId="4" borderId="29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0" fillId="3" borderId="0" xfId="0" applyFill="1" applyBorder="1"/>
    <xf numFmtId="0" fontId="1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15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 vertical="center"/>
    </xf>
    <xf numFmtId="0" fontId="0" fillId="3" borderId="23" xfId="0" applyFill="1" applyBorder="1"/>
    <xf numFmtId="0" fontId="5" fillId="3" borderId="23" xfId="0" applyFont="1" applyFill="1" applyBorder="1" applyAlignment="1">
      <alignment vertical="center" wrapText="1"/>
    </xf>
    <xf numFmtId="0" fontId="0" fillId="3" borderId="24" xfId="0" applyFill="1" applyBorder="1" applyAlignment="1">
      <alignment vertical="center"/>
    </xf>
    <xf numFmtId="0" fontId="16" fillId="3" borderId="23" xfId="0" applyFont="1" applyFill="1" applyBorder="1"/>
    <xf numFmtId="0" fontId="16" fillId="3" borderId="24" xfId="0" applyFont="1" applyFill="1" applyBorder="1"/>
    <xf numFmtId="0" fontId="0" fillId="3" borderId="12" xfId="0" applyFill="1" applyBorder="1"/>
    <xf numFmtId="0" fontId="18" fillId="4" borderId="20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16" fillId="3" borderId="23" xfId="0" applyFont="1" applyFill="1" applyBorder="1" applyAlignment="1">
      <alignment vertical="top" wrapText="1"/>
    </xf>
    <xf numFmtId="0" fontId="0" fillId="5" borderId="29" xfId="0" applyFill="1" applyBorder="1"/>
    <xf numFmtId="0" fontId="0" fillId="5" borderId="26" xfId="0" applyFill="1" applyBorder="1"/>
    <xf numFmtId="0" fontId="0" fillId="3" borderId="4" xfId="0" applyFill="1" applyBorder="1" applyAlignment="1">
      <alignment vertical="center"/>
    </xf>
    <xf numFmtId="0" fontId="0" fillId="3" borderId="3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5" borderId="28" xfId="0" applyFill="1" applyBorder="1"/>
    <xf numFmtId="0" fontId="0" fillId="5" borderId="22" xfId="0" applyFill="1" applyBorder="1"/>
    <xf numFmtId="165" fontId="19" fillId="4" borderId="21" xfId="0" applyNumberFormat="1" applyFont="1" applyFill="1" applyBorder="1" applyAlignment="1">
      <alignment vertical="center"/>
    </xf>
    <xf numFmtId="0" fontId="19" fillId="4" borderId="21" xfId="0" applyFont="1" applyFill="1" applyBorder="1" applyAlignment="1">
      <alignment vertical="center"/>
    </xf>
    <xf numFmtId="0" fontId="18" fillId="4" borderId="2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right" vertical="center"/>
    </xf>
    <xf numFmtId="0" fontId="20" fillId="5" borderId="21" xfId="0" applyFont="1" applyFill="1" applyBorder="1" applyAlignment="1">
      <alignment horizontal="center" vertical="center" wrapText="1"/>
    </xf>
    <xf numFmtId="0" fontId="0" fillId="5" borderId="21" xfId="0" applyFill="1" applyBorder="1"/>
    <xf numFmtId="0" fontId="20" fillId="5" borderId="12" xfId="0" applyFont="1" applyFill="1" applyBorder="1" applyAlignment="1">
      <alignment horizontal="right" vertical="center"/>
    </xf>
    <xf numFmtId="0" fontId="20" fillId="5" borderId="8" xfId="0" applyFont="1" applyFill="1" applyBorder="1"/>
    <xf numFmtId="0" fontId="0" fillId="5" borderId="8" xfId="0" applyFill="1" applyBorder="1"/>
    <xf numFmtId="0" fontId="20" fillId="5" borderId="22" xfId="0" applyFont="1" applyFill="1" applyBorder="1" applyAlignment="1">
      <alignment horizontal="left" vertical="center"/>
    </xf>
    <xf numFmtId="0" fontId="20" fillId="5" borderId="2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7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0" tint="-4.9989318521683403E-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69850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613015</xdr:colOff>
      <xdr:row>5</xdr:row>
      <xdr:rowOff>55500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5</xdr:row>
          <xdr:rowOff>31750</xdr:rowOff>
        </xdr:from>
        <xdr:to>
          <xdr:col>3</xdr:col>
          <xdr:colOff>361950</xdr:colOff>
          <xdr:row>6</xdr:row>
          <xdr:rowOff>31750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Checkbox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eric%20BAUGE\Documents\Natalia\TEST%20MASTER%20PROPOSAL%20190808%20vnk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>
        <row r="19">
          <cell r="A19" t="str">
            <v>RD</v>
          </cell>
        </row>
        <row r="20">
          <cell r="A20" t="str">
            <v>RR</v>
          </cell>
        </row>
        <row r="21">
          <cell r="A21" t="str">
            <v xml:space="preserve">Braking </v>
          </cell>
        </row>
        <row r="22">
          <cell r="A22" t="str">
            <v>Motorbike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4" totalsRowShown="0" headerRowDxfId="20" dataDxfId="19">
  <autoFilter ref="A1:N4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18"/>
    <tableColumn id="2" xr3:uid="{E3E4A5EE-D6F2-4B38-A044-95EC1713EEB6}" name="N° Devis " dataDxfId="17"/>
    <tableColumn id="3" xr3:uid="{7B34CCCB-802F-4CEF-A68C-641F1A378802}" name="Company" dataDxfId="16"/>
    <tableColumn id="4" xr3:uid="{41AC3F06-520C-4E62-A08F-DF2D6E6B2527}" name="First name " dataDxfId="15"/>
    <tableColumn id="5" xr3:uid="{1D66AA37-2C49-4688-BA44-FD57A2B9AA7B}" name="Last name" dataDxfId="14"/>
    <tableColumn id="6" xr3:uid="{C4B64124-4055-4D17-8274-B044DE6F48A2}" name="A1" dataDxfId="13"/>
    <tableColumn id="7" xr3:uid="{6BF16A62-C6D1-43D5-81C0-908BB3E674D3}" name="A2" dataDxfId="12"/>
    <tableColumn id="8" xr3:uid="{B48D5802-5329-4B6E-93F7-5DDBBC7242A5}" name="Zip Code" dataDxfId="11"/>
    <tableColumn id="9" xr3:uid="{933B77E3-E482-4246-873C-E6CEB0C6F770}" name="City" dataDxfId="10"/>
    <tableColumn id="10" xr3:uid="{84AD9C3E-9119-4177-B5E5-0E2BBF2D8EF8}" name="Country" dataDxfId="9"/>
    <tableColumn id="11" xr3:uid="{EAB17982-C4FF-4148-B562-5DBCBD5C3B3E}" name="Sale R" dataDxfId="8"/>
    <tableColumn id="12" xr3:uid="{0F1F72E4-1625-4CF8-851F-EEC22AD1290F}" name="VT" dataDxfId="7"/>
    <tableColumn id="13" xr3:uid="{D42EFAE7-5177-4CB1-8C34-F0E076193ACE}" name="TT" dataDxfId="6"/>
    <tableColumn id="14" xr3:uid="{D141914A-453A-4C86-A9B4-C35A6BD3D8E0}" name="Load" dataDxfId="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2" dataDxfId="1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2"/>
  <sheetViews>
    <sheetView showGridLines="0" workbookViewId="0">
      <selection activeCell="N11" sqref="N11"/>
    </sheetView>
  </sheetViews>
  <sheetFormatPr defaultColWidth="10.81640625" defaultRowHeight="14.5" x14ac:dyDescent="0.35"/>
  <cols>
    <col min="4" max="4" width="22.7265625" bestFit="1" customWidth="1"/>
    <col min="5" max="5" width="11.453125" customWidth="1"/>
    <col min="13" max="13" width="12.81640625" bestFit="1" customWidth="1"/>
    <col min="14" max="14" width="14.54296875" bestFit="1" customWidth="1"/>
  </cols>
  <sheetData>
    <row r="1" spans="1:16" ht="36.75" customHeight="1" x14ac:dyDescent="0.35">
      <c r="A1" s="55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5">
      <c r="A4" s="45" t="s">
        <v>15</v>
      </c>
      <c r="B4" s="53">
        <f ca="1">TODAY()</f>
        <v>43690</v>
      </c>
      <c r="C4" s="6"/>
      <c r="D4" s="46" t="s">
        <v>17</v>
      </c>
      <c r="E4" s="54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5" x14ac:dyDescent="0.35">
      <c r="A6" s="1"/>
      <c r="B6" s="167" t="s">
        <v>0</v>
      </c>
      <c r="C6" s="168"/>
      <c r="D6" s="168"/>
      <c r="E6" s="2"/>
      <c r="F6" s="2"/>
      <c r="G6" s="2"/>
      <c r="H6" s="167" t="s">
        <v>10</v>
      </c>
      <c r="I6" s="168"/>
      <c r="J6" s="168"/>
      <c r="K6" s="169"/>
      <c r="L6" s="167" t="s">
        <v>11</v>
      </c>
      <c r="M6" s="168"/>
      <c r="N6" s="1"/>
      <c r="O6" s="1"/>
      <c r="P6" s="1"/>
    </row>
    <row r="7" spans="1:16" x14ac:dyDescent="0.35">
      <c r="A7" s="1"/>
      <c r="B7" s="4"/>
      <c r="C7" s="21" t="s">
        <v>1</v>
      </c>
      <c r="D7" s="54"/>
      <c r="E7" s="1"/>
      <c r="F7" s="1"/>
      <c r="G7" s="1"/>
      <c r="H7" s="4"/>
      <c r="I7" s="5"/>
      <c r="J7" s="21" t="s">
        <v>3</v>
      </c>
      <c r="K7" s="1"/>
      <c r="L7" s="4"/>
      <c r="M7" s="21" t="s">
        <v>12</v>
      </c>
      <c r="N7" s="54" t="s">
        <v>110</v>
      </c>
      <c r="O7" s="1"/>
      <c r="P7" s="1"/>
    </row>
    <row r="8" spans="1:16" x14ac:dyDescent="0.35">
      <c r="A8" s="1"/>
      <c r="B8" s="4"/>
      <c r="C8" s="21"/>
      <c r="D8" s="1"/>
      <c r="E8" s="1"/>
      <c r="F8" s="1"/>
      <c r="G8" s="1"/>
      <c r="H8" s="4"/>
      <c r="I8" s="5"/>
      <c r="J8" s="54"/>
      <c r="K8" s="1"/>
      <c r="L8" s="4"/>
      <c r="M8" s="21"/>
      <c r="N8" s="1"/>
      <c r="O8" s="1"/>
      <c r="P8" s="1"/>
    </row>
    <row r="9" spans="1:16" x14ac:dyDescent="0.35">
      <c r="A9" s="1"/>
      <c r="B9" s="4"/>
      <c r="C9" s="21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21" t="s">
        <v>13</v>
      </c>
      <c r="N9" s="54" t="s">
        <v>113</v>
      </c>
      <c r="O9" s="1"/>
      <c r="P9" s="1"/>
    </row>
    <row r="10" spans="1:16" x14ac:dyDescent="0.35">
      <c r="A10" s="1"/>
      <c r="B10" s="4"/>
      <c r="C10" s="21"/>
      <c r="D10" s="54"/>
      <c r="E10" s="1"/>
      <c r="F10" s="54"/>
      <c r="G10" s="1"/>
      <c r="H10" s="4"/>
      <c r="I10" s="5"/>
      <c r="J10" s="5"/>
      <c r="K10" s="1"/>
      <c r="L10" s="4"/>
      <c r="M10" s="21"/>
      <c r="N10" s="1"/>
      <c r="O10" s="1"/>
      <c r="P10" s="1"/>
    </row>
    <row r="11" spans="1:16" x14ac:dyDescent="0.35">
      <c r="A11" s="1"/>
      <c r="B11" s="4"/>
      <c r="C11" s="21"/>
      <c r="D11" s="1"/>
      <c r="E11" s="1"/>
      <c r="F11" s="1"/>
      <c r="G11" s="1"/>
      <c r="H11" s="4"/>
      <c r="I11" s="5"/>
      <c r="J11" s="5"/>
      <c r="K11" s="1"/>
      <c r="L11" s="4"/>
      <c r="M11" s="21" t="s">
        <v>14</v>
      </c>
      <c r="N11" s="54"/>
      <c r="O11" s="1"/>
      <c r="P11" s="1"/>
    </row>
    <row r="12" spans="1:16" x14ac:dyDescent="0.35">
      <c r="A12" s="1"/>
      <c r="B12" s="4"/>
      <c r="C12" s="21" t="s">
        <v>5</v>
      </c>
      <c r="D12" s="54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35">
      <c r="A13" s="1"/>
      <c r="B13" s="4"/>
      <c r="C13" s="21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35">
      <c r="A14" s="1"/>
      <c r="B14" s="4"/>
      <c r="C14" s="21" t="s">
        <v>6</v>
      </c>
      <c r="D14" s="54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35">
      <c r="A15" s="1"/>
      <c r="B15" s="4"/>
      <c r="C15" s="21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35">
      <c r="A16" s="1"/>
      <c r="B16" s="4"/>
      <c r="C16" s="21" t="s">
        <v>7</v>
      </c>
      <c r="D16" s="54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35">
      <c r="A17" s="1"/>
      <c r="B17" s="4"/>
      <c r="C17" s="21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35">
      <c r="A18" s="1"/>
      <c r="B18" s="4"/>
      <c r="C18" s="21" t="s">
        <v>8</v>
      </c>
      <c r="D18" s="54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35">
      <c r="A19" s="1"/>
      <c r="B19" s="4"/>
      <c r="C19" s="21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35">
      <c r="A20" s="1"/>
      <c r="B20" s="4"/>
      <c r="C20" s="21" t="s">
        <v>9</v>
      </c>
      <c r="D20" s="54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3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3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heet="1"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>
      <selection activeCell="A7" sqref="A7"/>
    </sheetView>
  </sheetViews>
  <sheetFormatPr defaultColWidth="10.81640625" defaultRowHeight="14.5" x14ac:dyDescent="0.35"/>
  <cols>
    <col min="1" max="1" width="18.81640625" bestFit="1" customWidth="1"/>
    <col min="2" max="2" width="14.54296875" bestFit="1" customWidth="1"/>
  </cols>
  <sheetData>
    <row r="1" spans="1:6" x14ac:dyDescent="0.35">
      <c r="A1" s="33" t="s">
        <v>109</v>
      </c>
      <c r="B1" s="34" t="s">
        <v>111</v>
      </c>
      <c r="C1" s="34" t="s">
        <v>112</v>
      </c>
      <c r="D1" s="34" t="s">
        <v>71</v>
      </c>
      <c r="E1" s="34" t="s">
        <v>80</v>
      </c>
      <c r="F1" s="35" t="s">
        <v>72</v>
      </c>
    </row>
    <row r="2" spans="1:6" x14ac:dyDescent="0.35">
      <c r="A2" s="36" t="s">
        <v>110</v>
      </c>
      <c r="B2" s="37" t="s">
        <v>112</v>
      </c>
      <c r="C2" s="37" t="s">
        <v>115</v>
      </c>
      <c r="D2" s="37" t="s">
        <v>116</v>
      </c>
      <c r="E2" s="37" t="s">
        <v>115</v>
      </c>
      <c r="F2" s="38" t="s">
        <v>118</v>
      </c>
    </row>
    <row r="3" spans="1:6" x14ac:dyDescent="0.35">
      <c r="A3" s="36" t="s">
        <v>72</v>
      </c>
      <c r="B3" s="37" t="s">
        <v>71</v>
      </c>
      <c r="C3" s="37" t="s">
        <v>116</v>
      </c>
      <c r="D3" s="37" t="s">
        <v>117</v>
      </c>
      <c r="E3" s="37" t="s">
        <v>116</v>
      </c>
      <c r="F3" s="38"/>
    </row>
    <row r="4" spans="1:6" x14ac:dyDescent="0.35">
      <c r="A4" s="36"/>
      <c r="B4" s="37" t="s">
        <v>113</v>
      </c>
      <c r="C4" s="37" t="s">
        <v>117</v>
      </c>
      <c r="D4" s="37"/>
      <c r="E4" s="37" t="s">
        <v>117</v>
      </c>
      <c r="F4" s="38"/>
    </row>
    <row r="5" spans="1:6" x14ac:dyDescent="0.35">
      <c r="A5" s="39"/>
      <c r="B5" s="40" t="s">
        <v>119</v>
      </c>
      <c r="C5" s="40"/>
      <c r="D5" s="40"/>
      <c r="E5" s="40"/>
      <c r="F5" s="41"/>
    </row>
    <row r="7" spans="1:6" x14ac:dyDescent="0.35">
      <c r="A7" s="44" t="s">
        <v>120</v>
      </c>
    </row>
    <row r="8" spans="1:6" x14ac:dyDescent="0.35">
      <c r="A8" s="42" t="s">
        <v>121</v>
      </c>
    </row>
    <row r="9" spans="1:6" x14ac:dyDescent="0.35">
      <c r="A9" s="42" t="s">
        <v>122</v>
      </c>
    </row>
    <row r="10" spans="1:6" x14ac:dyDescent="0.35">
      <c r="A10" s="43" t="s">
        <v>123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4"/>
  <sheetViews>
    <sheetView topLeftCell="C1" workbookViewId="0">
      <selection activeCell="N2" sqref="N2"/>
    </sheetView>
  </sheetViews>
  <sheetFormatPr defaultColWidth="10.81640625" defaultRowHeight="14.5" x14ac:dyDescent="0.35"/>
  <cols>
    <col min="1" max="1" width="11.453125" style="52"/>
    <col min="2" max="2" width="16" customWidth="1"/>
    <col min="3" max="3" width="13" customWidth="1"/>
    <col min="4" max="4" width="15.453125" customWidth="1"/>
    <col min="5" max="5" width="15.54296875" customWidth="1"/>
    <col min="6" max="6" width="24.1796875" customWidth="1"/>
    <col min="7" max="7" width="13.1796875" customWidth="1"/>
    <col min="9" max="9" width="17" bestFit="1" customWidth="1"/>
    <col min="12" max="12" width="11.81640625" bestFit="1" customWidth="1"/>
  </cols>
  <sheetData>
    <row r="1" spans="1:14" x14ac:dyDescent="0.35">
      <c r="A1" s="49" t="s">
        <v>124</v>
      </c>
      <c r="B1" s="16" t="s">
        <v>125</v>
      </c>
      <c r="C1" s="16" t="s">
        <v>1</v>
      </c>
      <c r="D1" s="16" t="s">
        <v>126</v>
      </c>
      <c r="E1" s="16" t="s">
        <v>127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128</v>
      </c>
      <c r="K1" s="16" t="s">
        <v>129</v>
      </c>
      <c r="L1" s="16" t="s">
        <v>130</v>
      </c>
      <c r="M1" s="16" t="s">
        <v>131</v>
      </c>
      <c r="N1" s="16" t="s">
        <v>114</v>
      </c>
    </row>
    <row r="2" spans="1:14" x14ac:dyDescent="0.35">
      <c r="A2" s="50">
        <v>43690</v>
      </c>
      <c r="B2" s="48" t="s">
        <v>161</v>
      </c>
      <c r="C2" s="48" t="s">
        <v>162</v>
      </c>
      <c r="D2" s="48" t="s">
        <v>163</v>
      </c>
      <c r="E2" s="48" t="s">
        <v>164</v>
      </c>
      <c r="F2" s="48" t="s">
        <v>165</v>
      </c>
      <c r="G2" s="48" t="s">
        <v>166</v>
      </c>
      <c r="H2" s="48">
        <v>75000</v>
      </c>
      <c r="I2" s="48" t="s">
        <v>167</v>
      </c>
      <c r="J2" s="48" t="s">
        <v>143</v>
      </c>
      <c r="K2" s="48" t="s">
        <v>122</v>
      </c>
      <c r="L2" s="48" t="s">
        <v>110</v>
      </c>
      <c r="M2" s="48" t="s">
        <v>71</v>
      </c>
      <c r="N2" s="48" t="s">
        <v>116</v>
      </c>
    </row>
    <row r="3" spans="1:14" x14ac:dyDescent="0.35">
      <c r="A3" s="50">
        <v>43690</v>
      </c>
      <c r="B3" s="48">
        <v>1668168168</v>
      </c>
      <c r="C3" s="48" t="s">
        <v>159</v>
      </c>
      <c r="D3" s="48" t="s">
        <v>138</v>
      </c>
      <c r="E3" s="48" t="s">
        <v>139</v>
      </c>
      <c r="F3" s="48" t="s">
        <v>140</v>
      </c>
      <c r="G3" s="48" t="s">
        <v>141</v>
      </c>
      <c r="H3" s="48">
        <v>63000</v>
      </c>
      <c r="I3" s="48" t="s">
        <v>142</v>
      </c>
      <c r="J3" s="48" t="s">
        <v>143</v>
      </c>
      <c r="K3" s="48" t="s">
        <v>122</v>
      </c>
      <c r="L3" s="48" t="s">
        <v>110</v>
      </c>
      <c r="M3" s="48" t="s">
        <v>71</v>
      </c>
      <c r="N3" s="48" t="s">
        <v>116</v>
      </c>
    </row>
    <row r="4" spans="1:14" x14ac:dyDescent="0.35">
      <c r="A4" s="51">
        <v>43600</v>
      </c>
      <c r="B4" s="47">
        <v>1516861684</v>
      </c>
      <c r="C4" s="47" t="s">
        <v>160</v>
      </c>
      <c r="D4" s="47" t="s">
        <v>132</v>
      </c>
      <c r="E4" s="47" t="s">
        <v>133</v>
      </c>
      <c r="F4" s="47" t="s">
        <v>134</v>
      </c>
      <c r="G4" s="47" t="s">
        <v>135</v>
      </c>
      <c r="H4" s="47">
        <v>34543</v>
      </c>
      <c r="I4" s="47" t="s">
        <v>136</v>
      </c>
      <c r="J4" s="47" t="s">
        <v>137</v>
      </c>
      <c r="K4" s="47" t="s">
        <v>121</v>
      </c>
      <c r="L4" s="47" t="s">
        <v>110</v>
      </c>
      <c r="M4" s="47" t="s">
        <v>112</v>
      </c>
      <c r="N4" s="47" t="s">
        <v>116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7E659-0377-47CE-9B87-75BDDC905CC3}">
  <sheetPr codeName="Sheet11">
    <tabColor rgb="FF9CFCFE"/>
  </sheetPr>
  <dimension ref="A1:G48"/>
  <sheetViews>
    <sheetView view="pageLayout" topLeftCell="A23" zoomScaleNormal="100" workbookViewId="0">
      <selection activeCell="D26" sqref="D26"/>
    </sheetView>
  </sheetViews>
  <sheetFormatPr defaultColWidth="10.90625" defaultRowHeight="14.5" x14ac:dyDescent="0.35"/>
  <cols>
    <col min="1" max="1" width="28" customWidth="1"/>
    <col min="2" max="2" width="1.81640625" customWidth="1"/>
    <col min="3" max="3" width="4" customWidth="1"/>
    <col min="4" max="4" width="9.453125" bestFit="1" customWidth="1"/>
  </cols>
  <sheetData>
    <row r="1" spans="1:7" x14ac:dyDescent="0.35">
      <c r="D1" s="15"/>
    </row>
    <row r="2" spans="1:7" x14ac:dyDescent="0.35">
      <c r="D2" s="15"/>
    </row>
    <row r="3" spans="1:7" x14ac:dyDescent="0.35">
      <c r="D3" s="15"/>
    </row>
    <row r="4" spans="1:7" x14ac:dyDescent="0.35">
      <c r="D4" s="15"/>
    </row>
    <row r="5" spans="1:7" x14ac:dyDescent="0.35">
      <c r="D5" s="15"/>
    </row>
    <row r="6" spans="1:7" x14ac:dyDescent="0.35">
      <c r="D6" s="15"/>
    </row>
    <row r="7" spans="1:7" x14ac:dyDescent="0.35">
      <c r="D7" s="15"/>
    </row>
    <row r="8" spans="1:7" x14ac:dyDescent="0.35">
      <c r="D8" s="15"/>
    </row>
    <row r="9" spans="1:7" x14ac:dyDescent="0.35">
      <c r="D9" s="15"/>
    </row>
    <row r="10" spans="1:7" x14ac:dyDescent="0.35">
      <c r="A10" s="170" t="s">
        <v>149</v>
      </c>
      <c r="B10" s="171"/>
      <c r="C10" s="171"/>
      <c r="D10" s="171"/>
      <c r="E10" s="171"/>
      <c r="F10" s="171"/>
      <c r="G10" s="171"/>
    </row>
    <row r="11" spans="1:7" x14ac:dyDescent="0.35">
      <c r="A11" s="171"/>
      <c r="B11" s="171"/>
      <c r="C11" s="171"/>
      <c r="D11" s="171"/>
      <c r="E11" s="171"/>
      <c r="F11" s="171"/>
      <c r="G11" s="171"/>
    </row>
    <row r="12" spans="1:7" x14ac:dyDescent="0.35">
      <c r="D12" s="15"/>
    </row>
    <row r="13" spans="1:7" x14ac:dyDescent="0.35">
      <c r="A13" s="91" t="s">
        <v>150</v>
      </c>
      <c r="B13" s="92"/>
      <c r="C13" s="92"/>
      <c r="D13" s="93"/>
      <c r="E13" s="94" t="s">
        <v>151</v>
      </c>
      <c r="F13" s="95"/>
      <c r="G13" s="96"/>
    </row>
    <row r="14" spans="1:7" ht="18.75" customHeight="1" x14ac:dyDescent="0.35">
      <c r="A14" s="144" t="s">
        <v>152</v>
      </c>
      <c r="B14" s="98"/>
      <c r="C14" s="98"/>
      <c r="D14" s="99"/>
      <c r="E14" s="118" t="s">
        <v>1</v>
      </c>
      <c r="F14" s="101"/>
      <c r="G14" s="102"/>
    </row>
    <row r="15" spans="1:7" x14ac:dyDescent="0.35">
      <c r="A15" s="119">
        <f>IFERROR(FORM1!J8,"")</f>
        <v>0</v>
      </c>
      <c r="B15" s="98"/>
      <c r="C15" s="98"/>
      <c r="D15" s="99"/>
      <c r="E15" s="100" t="str">
        <f>IFERROR(VLOOKUP(E14,'BDD Form1'!C:J,2,0),"")</f>
        <v xml:space="preserve">First name </v>
      </c>
      <c r="F15" s="101" t="str">
        <f>IFERROR(VLOOKUP(E14,'BDD Form1'!C:J,3,0),"")</f>
        <v>Last name</v>
      </c>
      <c r="G15" s="102"/>
    </row>
    <row r="16" spans="1:7" x14ac:dyDescent="0.35">
      <c r="A16" s="115" t="s">
        <v>153</v>
      </c>
      <c r="B16" s="98"/>
      <c r="C16" s="98"/>
      <c r="D16" s="99"/>
      <c r="E16" s="100" t="str">
        <f>IFERROR(VLOOKUP(E14,'BDD Form1'!C:J,4,0),"")</f>
        <v>A1</v>
      </c>
      <c r="F16" s="101"/>
      <c r="G16" s="102"/>
    </row>
    <row r="17" spans="1:7" x14ac:dyDescent="0.35">
      <c r="A17" s="97" t="s">
        <v>154</v>
      </c>
      <c r="B17" s="98"/>
      <c r="C17" s="98"/>
      <c r="D17" s="99"/>
      <c r="E17" s="100" t="str">
        <f>IFERROR(VLOOKUP(E14,'BDD Form1'!C:J,5,0),"")</f>
        <v>A2</v>
      </c>
      <c r="F17" s="47"/>
      <c r="G17" s="102"/>
    </row>
    <row r="18" spans="1:7" x14ac:dyDescent="0.35">
      <c r="A18" s="97" t="s">
        <v>143</v>
      </c>
      <c r="B18" s="98"/>
      <c r="C18" s="98"/>
      <c r="D18" s="99"/>
      <c r="E18" s="100" t="str">
        <f>(VLOOKUP(E14,'BDD Form1'!C:J,6,0)&amp; " "&amp;VLOOKUP(E14,'BDD Form1'!C:J,7,0))</f>
        <v>Zip Code City</v>
      </c>
      <c r="F18" s="101"/>
      <c r="G18" s="102"/>
    </row>
    <row r="19" spans="1:7" x14ac:dyDescent="0.35">
      <c r="A19" s="103" t="s">
        <v>155</v>
      </c>
      <c r="B19" s="104"/>
      <c r="C19" s="104"/>
      <c r="D19" s="105"/>
      <c r="E19" s="116" t="str">
        <f>IFERROR(VLOOKUP(E14,'BDD Form1'!C:J,8,0),"")</f>
        <v>Country</v>
      </c>
      <c r="F19" s="117"/>
      <c r="G19" s="107"/>
    </row>
    <row r="20" spans="1:7" x14ac:dyDescent="0.35">
      <c r="A20" s="108"/>
      <c r="B20" s="98"/>
      <c r="C20" s="98"/>
      <c r="D20" s="109"/>
      <c r="E20" s="110"/>
      <c r="F20" s="111"/>
      <c r="G20" s="111"/>
    </row>
    <row r="21" spans="1:7" x14ac:dyDescent="0.35">
      <c r="A21" s="111"/>
      <c r="B21" s="111"/>
      <c r="C21" s="111"/>
      <c r="D21" s="120"/>
      <c r="E21" s="111"/>
      <c r="F21" s="111"/>
      <c r="G21" s="111"/>
    </row>
    <row r="22" spans="1:7" ht="26" x14ac:dyDescent="0.35">
      <c r="A22" s="142" t="s">
        <v>145</v>
      </c>
      <c r="B22" s="152"/>
      <c r="C22" s="153"/>
      <c r="D22" s="154" t="s">
        <v>70</v>
      </c>
      <c r="E22" s="126" t="s">
        <v>156</v>
      </c>
      <c r="F22" s="127" t="s">
        <v>157</v>
      </c>
      <c r="G22" s="126" t="s">
        <v>158</v>
      </c>
    </row>
    <row r="23" spans="1:7" x14ac:dyDescent="0.35">
      <c r="A23" s="159"/>
      <c r="B23" s="160"/>
      <c r="C23" s="161"/>
      <c r="D23" s="165" t="s">
        <v>168</v>
      </c>
      <c r="E23" s="150"/>
      <c r="F23" s="145"/>
      <c r="G23" s="145"/>
    </row>
    <row r="24" spans="1:7" x14ac:dyDescent="0.35">
      <c r="A24" s="162"/>
      <c r="B24" s="163"/>
      <c r="C24" s="164"/>
      <c r="D24" s="166" t="s">
        <v>169</v>
      </c>
      <c r="E24" s="151"/>
      <c r="F24" s="146"/>
      <c r="G24" s="146"/>
    </row>
    <row r="25" spans="1:7" x14ac:dyDescent="0.35">
      <c r="A25" s="155"/>
      <c r="B25" s="156"/>
      <c r="C25" s="157"/>
      <c r="D25" s="158" t="s">
        <v>170</v>
      </c>
      <c r="E25" s="148"/>
      <c r="F25" s="148"/>
      <c r="G25" s="149"/>
    </row>
    <row r="26" spans="1:7" x14ac:dyDescent="0.35">
      <c r="A26" s="137"/>
      <c r="B26" s="132"/>
      <c r="C26" s="138"/>
      <c r="D26" s="143"/>
      <c r="E26" s="147"/>
      <c r="F26" s="147"/>
      <c r="G26" s="147"/>
    </row>
    <row r="27" spans="1:7" x14ac:dyDescent="0.35">
      <c r="A27" s="139"/>
      <c r="B27" s="131"/>
      <c r="C27" s="140"/>
      <c r="D27" s="129"/>
      <c r="E27" s="125"/>
      <c r="F27" s="125"/>
      <c r="G27" s="125"/>
    </row>
    <row r="28" spans="1:7" x14ac:dyDescent="0.35">
      <c r="A28" s="137"/>
      <c r="B28" s="132"/>
      <c r="C28" s="102"/>
      <c r="D28" s="128"/>
      <c r="E28" s="124"/>
      <c r="F28" s="124"/>
      <c r="G28" s="124"/>
    </row>
    <row r="29" spans="1:7" x14ac:dyDescent="0.35">
      <c r="A29" s="139"/>
      <c r="B29" s="134"/>
      <c r="C29" s="140"/>
      <c r="D29" s="129"/>
      <c r="E29" s="125"/>
      <c r="F29" s="125"/>
      <c r="G29" s="125"/>
    </row>
    <row r="30" spans="1:7" x14ac:dyDescent="0.35">
      <c r="A30" s="139"/>
      <c r="B30" s="135"/>
      <c r="C30" s="140"/>
      <c r="D30" s="129"/>
      <c r="E30" s="125"/>
      <c r="F30" s="125"/>
      <c r="G30" s="125"/>
    </row>
    <row r="31" spans="1:7" x14ac:dyDescent="0.35">
      <c r="B31" s="132"/>
      <c r="C31" s="102"/>
      <c r="D31" s="128"/>
      <c r="E31" s="124"/>
      <c r="F31" s="124"/>
      <c r="G31" s="124"/>
    </row>
    <row r="32" spans="1:7" x14ac:dyDescent="0.35">
      <c r="A32" s="136"/>
      <c r="B32" s="133"/>
      <c r="C32" s="102"/>
      <c r="D32" s="128"/>
      <c r="E32" s="124"/>
      <c r="F32" s="124"/>
      <c r="G32" s="124"/>
    </row>
    <row r="33" spans="1:7" x14ac:dyDescent="0.35">
      <c r="A33" s="136"/>
      <c r="B33" s="130"/>
      <c r="C33" s="102"/>
      <c r="D33" s="128"/>
      <c r="E33" s="124"/>
      <c r="F33" s="124"/>
      <c r="G33" s="124"/>
    </row>
    <row r="34" spans="1:7" x14ac:dyDescent="0.35">
      <c r="A34" s="136"/>
      <c r="B34" s="130"/>
      <c r="C34" s="102"/>
      <c r="D34" s="128"/>
      <c r="E34" s="124"/>
      <c r="F34" s="124"/>
      <c r="G34" s="124"/>
    </row>
    <row r="35" spans="1:7" x14ac:dyDescent="0.35">
      <c r="A35" s="136"/>
      <c r="B35" s="130"/>
      <c r="C35" s="102"/>
      <c r="D35" s="128"/>
      <c r="E35" s="124"/>
      <c r="F35" s="124"/>
      <c r="G35" s="124"/>
    </row>
    <row r="36" spans="1:7" x14ac:dyDescent="0.35">
      <c r="A36" s="136"/>
      <c r="B36" s="130"/>
      <c r="C36" s="102"/>
      <c r="D36" s="128"/>
      <c r="E36" s="124"/>
      <c r="F36" s="124"/>
      <c r="G36" s="124"/>
    </row>
    <row r="37" spans="1:7" x14ac:dyDescent="0.35">
      <c r="A37" s="136"/>
      <c r="B37" s="130"/>
      <c r="C37" s="102"/>
      <c r="D37" s="128"/>
      <c r="E37" s="124"/>
      <c r="F37" s="124"/>
      <c r="G37" s="124"/>
    </row>
    <row r="38" spans="1:7" x14ac:dyDescent="0.35">
      <c r="A38" s="136"/>
      <c r="B38" s="130"/>
      <c r="C38" s="102"/>
      <c r="D38" s="128"/>
      <c r="E38" s="124"/>
      <c r="F38" s="124"/>
      <c r="G38" s="124"/>
    </row>
    <row r="39" spans="1:7" x14ac:dyDescent="0.35">
      <c r="A39" s="136"/>
      <c r="B39" s="130"/>
      <c r="C39" s="102"/>
      <c r="D39" s="128"/>
      <c r="E39" s="124"/>
      <c r="F39" s="124"/>
      <c r="G39" s="124"/>
    </row>
    <row r="40" spans="1:7" x14ac:dyDescent="0.35">
      <c r="A40" s="136"/>
      <c r="B40" s="130"/>
      <c r="C40" s="102"/>
      <c r="D40" s="128"/>
      <c r="E40" s="124"/>
      <c r="F40" s="124"/>
      <c r="G40" s="124"/>
    </row>
    <row r="41" spans="1:7" x14ac:dyDescent="0.35">
      <c r="A41" s="136"/>
      <c r="B41" s="130"/>
      <c r="C41" s="102"/>
      <c r="D41" s="128"/>
      <c r="E41" s="124"/>
      <c r="F41" s="124"/>
      <c r="G41" s="124"/>
    </row>
    <row r="42" spans="1:7" x14ac:dyDescent="0.35">
      <c r="A42" s="136"/>
      <c r="B42" s="130"/>
      <c r="C42" s="102"/>
      <c r="D42" s="128"/>
      <c r="E42" s="124"/>
      <c r="F42" s="124"/>
      <c r="G42" s="124"/>
    </row>
    <row r="43" spans="1:7" x14ac:dyDescent="0.35">
      <c r="A43" s="136"/>
      <c r="B43" s="130"/>
      <c r="C43" s="102"/>
      <c r="D43" s="128"/>
      <c r="E43" s="124"/>
      <c r="F43" s="124"/>
      <c r="G43" s="124"/>
    </row>
    <row r="44" spans="1:7" x14ac:dyDescent="0.35">
      <c r="A44" s="136"/>
      <c r="B44" s="130"/>
      <c r="C44" s="102"/>
      <c r="D44" s="128"/>
      <c r="E44" s="124"/>
      <c r="F44" s="124"/>
      <c r="G44" s="124"/>
    </row>
    <row r="45" spans="1:7" x14ac:dyDescent="0.35">
      <c r="A45" s="136"/>
      <c r="B45" s="130"/>
      <c r="C45" s="102"/>
      <c r="D45" s="128"/>
      <c r="E45" s="124"/>
      <c r="F45" s="124"/>
      <c r="G45" s="124"/>
    </row>
    <row r="46" spans="1:7" x14ac:dyDescent="0.35">
      <c r="A46" s="136"/>
      <c r="B46" s="130"/>
      <c r="C46" s="102"/>
      <c r="D46" s="128"/>
      <c r="E46" s="124"/>
      <c r="F46" s="124"/>
      <c r="G46" s="124"/>
    </row>
    <row r="47" spans="1:7" x14ac:dyDescent="0.35">
      <c r="A47" s="141"/>
      <c r="B47" s="106"/>
      <c r="C47" s="107"/>
      <c r="D47" s="128"/>
      <c r="E47" s="124"/>
      <c r="F47" s="124"/>
      <c r="G47" s="124"/>
    </row>
    <row r="48" spans="1:7" x14ac:dyDescent="0.35">
      <c r="A48" s="121"/>
      <c r="B48" s="122"/>
      <c r="C48" s="123"/>
      <c r="D48" s="112"/>
      <c r="E48" s="113"/>
      <c r="F48" s="114"/>
      <c r="G48" s="114"/>
    </row>
  </sheetData>
  <mergeCells count="1">
    <mergeCell ref="A10:G11"/>
  </mergeCells>
  <conditionalFormatting sqref="E14">
    <cfRule type="containsBlanks" dxfId="4" priority="2">
      <formula>LEN(TRIM(E14))=0</formula>
    </cfRule>
  </conditionalFormatting>
  <conditionalFormatting sqref="A15">
    <cfRule type="containsBlanks" dxfId="3" priority="3">
      <formula>LEN(TRIM(A15))=0</formula>
    </cfRule>
  </conditionalFormatting>
  <dataValidations count="1">
    <dataValidation type="list" allowBlank="1" showInputMessage="1" showErrorMessage="1" sqref="B31 B33" xr:uid="{F9F06F8E-F79D-436E-8C9A-8F7C791D2D1E}">
      <formula1>Modules2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5F0F8C-1D93-4401-8853-F078A63ECAB4}">
          <x14:formula1>
            <xm:f>'C:\Users\Frederic BAUGE\Documents\Natalia\[TEST MASTER PROPOSAL 190808 vnk13.xlsm]LISTS'!#REF!</xm:f>
          </x14:formula1>
          <xm:sqref>B28 B26</xm:sqref>
        </x14:dataValidation>
        <x14:dataValidation type="list" allowBlank="1" showInputMessage="1" showErrorMessage="1" xr:uid="{EB02CD3D-F5DD-4601-B201-2A7056502C97}">
          <x14:formula1>
            <xm:f>'BDD Form1'!$C:$C</xm:f>
          </x14:formula1>
          <xm:sqref>E14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E100"/>
  <sheetViews>
    <sheetView showZeros="0" tabSelected="1" topLeftCell="A4" workbookViewId="0">
      <selection activeCell="C6" sqref="C6"/>
    </sheetView>
  </sheetViews>
  <sheetFormatPr defaultColWidth="10.81640625" defaultRowHeight="14.5" x14ac:dyDescent="0.35"/>
  <cols>
    <col min="2" max="2" width="45.453125" customWidth="1"/>
    <col min="3" max="3" width="19" bestFit="1" customWidth="1"/>
  </cols>
  <sheetData>
    <row r="1" spans="1:5" x14ac:dyDescent="0.35">
      <c r="A1" s="1"/>
      <c r="B1" s="1"/>
      <c r="C1" s="1"/>
      <c r="D1" s="1"/>
      <c r="E1" s="1"/>
    </row>
    <row r="2" spans="1:5" x14ac:dyDescent="0.35">
      <c r="A2" s="1"/>
      <c r="B2" s="1"/>
      <c r="C2" s="1"/>
      <c r="D2" s="1"/>
      <c r="E2" s="1"/>
    </row>
    <row r="3" spans="1:5" x14ac:dyDescent="0.35">
      <c r="A3" s="1"/>
      <c r="B3" s="1"/>
      <c r="C3" s="1"/>
      <c r="D3" s="1"/>
      <c r="E3" s="1"/>
    </row>
    <row r="4" spans="1:5" x14ac:dyDescent="0.35">
      <c r="A4" s="45"/>
      <c r="B4" s="1"/>
      <c r="C4" s="1"/>
      <c r="D4" s="1"/>
      <c r="E4" s="1"/>
    </row>
    <row r="5" spans="1:5" x14ac:dyDescent="0.35">
      <c r="A5" s="1"/>
      <c r="B5" s="1"/>
      <c r="C5" s="88" t="s">
        <v>148</v>
      </c>
      <c r="D5" s="1"/>
      <c r="E5" s="1"/>
    </row>
    <row r="6" spans="1:5" ht="18.5" x14ac:dyDescent="0.45">
      <c r="A6" s="1"/>
      <c r="B6" s="90" t="s">
        <v>147</v>
      </c>
      <c r="C6" s="89" t="str">
        <f>FORM1!N9</f>
        <v>Braking</v>
      </c>
      <c r="D6" s="1"/>
      <c r="E6" s="1"/>
    </row>
    <row r="7" spans="1:5" x14ac:dyDescent="0.35">
      <c r="A7" s="1"/>
      <c r="B7" s="1"/>
      <c r="C7" s="1"/>
      <c r="D7" s="1"/>
      <c r="E7" s="1"/>
    </row>
    <row r="8" spans="1:5" x14ac:dyDescent="0.35">
      <c r="A8" s="1"/>
      <c r="B8" s="58" t="s">
        <v>145</v>
      </c>
      <c r="C8" s="70" t="s">
        <v>73</v>
      </c>
      <c r="D8" s="1"/>
      <c r="E8" s="1"/>
    </row>
    <row r="9" spans="1:5" x14ac:dyDescent="0.35">
      <c r="A9" s="1"/>
      <c r="B9" s="56" t="str">
        <f ca="1">INDIRECT("'List Options'!"&amp;ADDRESS(ROW()-6,MATCH(FORM1!$N$9,'List Options'!$2:$2,0),4))</f>
        <v>ADDITIONAL HUBS</v>
      </c>
      <c r="C9" s="57">
        <f ca="1">INDIRECT("'List Options'!"&amp;ADDRESS(ROW()-6,MATCH(FORM1!$N$9,'List Options'!$2:$2,0)+1,4))</f>
        <v>0</v>
      </c>
      <c r="D9" s="1"/>
      <c r="E9" s="1"/>
    </row>
    <row r="10" spans="1:5" x14ac:dyDescent="0.35">
      <c r="A10" s="1"/>
      <c r="B10" s="56" t="str">
        <f ca="1">INDIRECT("'List Options'!"&amp;ADDRESS(ROW()-6,MATCH(FORM1!$N$9,'List Options'!$2:$2,0),4))</f>
        <v>Extra module of Rolling Resistance including 2 axes hub</v>
      </c>
      <c r="C10" s="57">
        <f ca="1">INDIRECT("'List Options'!"&amp;ADDRESS(ROW()-6,MATCH(FORM1!$N$9,'List Options'!$2:$2,0)+1,4))</f>
        <v>71900</v>
      </c>
      <c r="D10" s="1"/>
      <c r="E10" s="1"/>
    </row>
    <row r="11" spans="1:5" x14ac:dyDescent="0.35">
      <c r="A11" s="1"/>
      <c r="B11" s="56" t="str">
        <f ca="1">INDIRECT("'List Options'!"&amp;ADDRESS(ROW()-6,MATCH(FORM1!$N$9,'List Options'!$2:$2,0),4))</f>
        <v>Extra module of R&amp;D icluding 6 axes hub</v>
      </c>
      <c r="C11" s="57">
        <f ca="1">INDIRECT("'List Options'!"&amp;ADDRESS(ROW()-6,MATCH(FORM1!$N$9,'List Options'!$2:$2,0)+1,4))</f>
        <v>139930</v>
      </c>
      <c r="D11" s="1"/>
      <c r="E11" s="1"/>
    </row>
    <row r="12" spans="1:5" x14ac:dyDescent="0.35">
      <c r="A12" s="1"/>
      <c r="B12" s="56" t="str">
        <f ca="1">INDIRECT("'List Options'!"&amp;ADDRESS(ROW()-6,MATCH(FORM1!$N$9,'List Options'!$2:$2,0),4))</f>
        <v>TESTS CONDITIONS</v>
      </c>
      <c r="C12" s="57">
        <f ca="1">INDIRECT("'List Options'!"&amp;ADDRESS(ROW()-6,MATCH(FORM1!$N$9,'List Options'!$2:$2,0)+1,4))</f>
        <v>0</v>
      </c>
      <c r="D12" s="1"/>
      <c r="E12" s="1"/>
    </row>
    <row r="13" spans="1:5" x14ac:dyDescent="0.35">
      <c r="A13" s="1"/>
      <c r="B13" s="56" t="str">
        <f ca="1">INDIRECT("'List Options'!"&amp;ADDRESS(ROW()-6,MATCH(FORM1!$N$9,'List Options'!$2:$2,0),4))</f>
        <v>Kit 4 rim adaptors</v>
      </c>
      <c r="C13" s="57">
        <f ca="1">INDIRECT("'List Options'!"&amp;ADDRESS(ROW()-6,MATCH(FORM1!$N$9,'List Options'!$2:$2,0)+1,4))</f>
        <v>8700</v>
      </c>
      <c r="D13" s="1"/>
      <c r="E13" s="1"/>
    </row>
    <row r="14" spans="1:5" x14ac:dyDescent="0.35">
      <c r="A14" s="1"/>
      <c r="B14" s="56" t="str">
        <f ca="1">INDIRECT("'List Options'!"&amp;ADDRESS(ROW()-6,MATCH(FORM1!$N$9,'List Options'!$2:$2,0),4))</f>
        <v>Test Rim in aluminium (14 to 19 inches)</v>
      </c>
      <c r="C14" s="57">
        <f ca="1">INDIRECT("'List Options'!"&amp;ADDRESS(ROW()-6,MATCH(FORM1!$N$9,'List Options'!$2:$2,0)+1,4))</f>
        <v>5280</v>
      </c>
      <c r="D14" s="1"/>
      <c r="E14" s="1"/>
    </row>
    <row r="15" spans="1:5" x14ac:dyDescent="0.35">
      <c r="A15" s="1"/>
      <c r="B15" s="56" t="str">
        <f ca="1">INDIRECT("'List Options'!"&amp;ADDRESS(ROW()-6,MATCH(FORM1!$N$9,'List Options'!$2:$2,0),4))</f>
        <v xml:space="preserve">Damping chassis &amp; ballast suspension for vertical load
- Sprung + damping mass
- Dampers on skid trailer axles
</v>
      </c>
      <c r="C15" s="57">
        <f ca="1">INDIRECT("'List Options'!"&amp;ADDRESS(ROW()-6,MATCH(FORM1!$N$9,'List Options'!$2:$2,0)+1,4))</f>
        <v>6910</v>
      </c>
      <c r="D15" s="1"/>
      <c r="E15" s="1"/>
    </row>
    <row r="16" spans="1:5" x14ac:dyDescent="0.35">
      <c r="A16" s="1"/>
      <c r="B16" s="56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6" s="57">
        <f ca="1">INDIRECT("'List Options'!"&amp;ADDRESS(ROW()-6,MATCH(FORM1!$N$9,'List Options'!$2:$2,0)+1,4))</f>
        <v>3930</v>
      </c>
      <c r="D16" s="1"/>
      <c r="E16" s="1"/>
    </row>
    <row r="17" spans="1:5" x14ac:dyDescent="0.35">
      <c r="A17" s="5"/>
      <c r="B17" s="56" t="str">
        <f ca="1">INDIRECT("'List Options'!"&amp;ADDRESS(ROW()-6,MATCH(FORM1!$N$9,'List Options'!$2:$2,0),4))</f>
        <v>Anti-lock braking device
- prevents from blocking the tested tire while braking tests</v>
      </c>
      <c r="C17" s="57">
        <f ca="1">INDIRECT("'List Options'!"&amp;ADDRESS(ROW()-6,MATCH(FORM1!$N$9,'List Options'!$2:$2,0)+1,4))</f>
        <v>3550</v>
      </c>
      <c r="D17" s="21"/>
      <c r="E17" s="5"/>
    </row>
    <row r="18" spans="1:5" x14ac:dyDescent="0.35">
      <c r="A18" s="5"/>
      <c r="B18" s="56" t="str">
        <f ca="1">INDIRECT("'List Options'!"&amp;ADDRESS(ROW()-6,MATCH(FORM1!$N$9,'List Options'!$2:$2,0),4))</f>
        <v>Tire inflation device
- measurement and automatically servo controlled inflation system</v>
      </c>
      <c r="C18" s="57">
        <f ca="1">INDIRECT("'List Options'!"&amp;ADDRESS(ROW()-6,MATCH(FORM1!$N$9,'List Options'!$2:$2,0)+1,4))</f>
        <v>5960</v>
      </c>
      <c r="D18" s="21"/>
      <c r="E18" s="5"/>
    </row>
    <row r="19" spans="1:5" x14ac:dyDescent="0.35">
      <c r="A19" s="5"/>
      <c r="B19" s="56" t="str">
        <f ca="1">INDIRECT("'List Options'!"&amp;ADDRESS(ROW()-6,MATCH(FORM1!$N$9,'List Options'!$2:$2,0),4))</f>
        <v>Self watering device (requires special chassis treatment + wet ground T° sensor)
- Water tank  : 1500l
- Water pump up to 600 l/min
- Flowmeter
- Labelling nozzle tip 400 mm</v>
      </c>
      <c r="C19" s="57">
        <f ca="1">INDIRECT("'List Options'!"&amp;ADDRESS(ROW()-6,MATCH(FORM1!$N$9,'List Options'!$2:$2,0)+1,4))</f>
        <v>29120</v>
      </c>
      <c r="D19" s="21"/>
      <c r="E19" s="5"/>
    </row>
    <row r="20" spans="1:5" x14ac:dyDescent="0.35">
      <c r="A20" s="5"/>
      <c r="B20" s="56" t="str">
        <f ca="1">INDIRECT("'List Options'!"&amp;ADDRESS(ROW()-6,MATCH(FORM1!$N$9,'List Options'!$2:$2,0),4))</f>
        <v xml:space="preserve">Expanded tank capacity for self-watering device 2000L instead of 1500L </v>
      </c>
      <c r="C20" s="57">
        <f ca="1">INDIRECT("'List Options'!"&amp;ADDRESS(ROW()-6,MATCH(FORM1!$N$9,'List Options'!$2:$2,0)+1,4))</f>
        <v>4950</v>
      </c>
      <c r="D20" s="21"/>
      <c r="E20" s="5"/>
    </row>
    <row r="21" spans="1:5" x14ac:dyDescent="0.35">
      <c r="A21" s="5"/>
      <c r="B21" s="56" t="str">
        <f ca="1">INDIRECT("'List Options'!"&amp;ADDRESS(ROW()-6,MATCH(FORM1!$N$9,'List Options'!$2:$2,0),4))</f>
        <v>Narrow water nozzle</v>
      </c>
      <c r="C21" s="57">
        <f ca="1">INDIRECT("'List Options'!"&amp;ADDRESS(ROW()-6,MATCH(FORM1!$N$9,'List Options'!$2:$2,0)+1,4))</f>
        <v>3810</v>
      </c>
      <c r="D21" s="5"/>
      <c r="E21" s="5"/>
    </row>
    <row r="22" spans="1:5" x14ac:dyDescent="0.35">
      <c r="A22" s="5"/>
      <c r="B22" s="56" t="str">
        <f ca="1">INDIRECT("'List Options'!"&amp;ADDRESS(ROW()-6,MATCH(FORM1!$N$9,'List Options'!$2:$2,0),4))</f>
        <v>DATA ACQUISITION (additional sensors)</v>
      </c>
      <c r="C22" s="57">
        <f ca="1">INDIRECT("'List Options'!"&amp;ADDRESS(ROW()-6,MATCH(FORM1!$N$9,'List Options'!$2:$2,0)+1,4))</f>
        <v>0</v>
      </c>
      <c r="D22" s="5"/>
      <c r="E22" s="5"/>
    </row>
    <row r="23" spans="1:5" x14ac:dyDescent="0.35">
      <c r="A23" s="1"/>
      <c r="B23" s="56" t="str">
        <f ca="1">INDIRECT("'List Options'!"&amp;ADDRESS(ROW()-6,MATCH(FORM1!$N$9,'List Options'!$2:$2,0),4))</f>
        <v>Water temperature sensor (mandatory for R117)
 - IR water temperature</v>
      </c>
      <c r="C23" s="57">
        <f ca="1">INDIRECT("'List Options'!"&amp;ADDRESS(ROW()-6,MATCH(FORM1!$N$9,'List Options'!$2:$2,0)+1,4))</f>
        <v>690</v>
      </c>
      <c r="D23" s="1"/>
      <c r="E23" s="1"/>
    </row>
    <row r="24" spans="1:5" x14ac:dyDescent="0.35">
      <c r="A24" s="1"/>
      <c r="B24" s="56" t="str">
        <f ca="1">INDIRECT("'List Options'!"&amp;ADDRESS(ROW()-6,MATCH(FORM1!$N$9,'List Options'!$2:$2,0),4))</f>
        <v>Water tank minimum level sensor</v>
      </c>
      <c r="C24" s="57">
        <f ca="1">INDIRECT("'List Options'!"&amp;ADDRESS(ROW()-6,MATCH(FORM1!$N$9,'List Options'!$2:$2,0)+1,4))</f>
        <v>290</v>
      </c>
      <c r="D24" s="1"/>
      <c r="E24" s="1"/>
    </row>
    <row r="25" spans="1:5" x14ac:dyDescent="0.35">
      <c r="A25" s="1"/>
      <c r="B25" s="56" t="str">
        <f ca="1">INDIRECT("'List Options'!"&amp;ADDRESS(ROW()-6,MATCH(FORM1!$N$9,'List Options'!$2:$2,0),4))</f>
        <v>Tire tread temperature (x3) + sensor bracket</v>
      </c>
      <c r="C25" s="57">
        <f ca="1">INDIRECT("'List Options'!"&amp;ADDRESS(ROW()-6,MATCH(FORM1!$N$9,'List Options'!$2:$2,0)+1,4))</f>
        <v>4910</v>
      </c>
      <c r="D25" s="1"/>
      <c r="E25" s="1"/>
    </row>
    <row r="26" spans="1:5" x14ac:dyDescent="0.35">
      <c r="A26" s="5"/>
      <c r="B26" s="56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6" s="57">
        <f ca="1">INDIRECT("'List Options'!"&amp;ADDRESS(ROW()-6,MATCH(FORM1!$N$9,'List Options'!$2:$2,0)+1,4))</f>
        <v>1180</v>
      </c>
      <c r="D26" s="21"/>
      <c r="E26" s="5"/>
    </row>
    <row r="27" spans="1:5" x14ac:dyDescent="0.35">
      <c r="A27" s="5"/>
      <c r="B27" s="56" t="str">
        <f ca="1">INDIRECT("'List Options'!"&amp;ADDRESS(ROW()-6,MATCH(FORM1!$N$9,'List Options'!$2:$2,0),4))</f>
        <v>Ambient temperature sensor 
(mandatory for R117 &amp; Recommanded for RR)</v>
      </c>
      <c r="C27" s="57">
        <f ca="1">INDIRECT("'List Options'!"&amp;ADDRESS(ROW()-6,MATCH(FORM1!$N$9,'List Options'!$2:$2,0)+1,4))</f>
        <v>690</v>
      </c>
      <c r="D27" s="21"/>
      <c r="E27" s="5"/>
    </row>
    <row r="28" spans="1:5" x14ac:dyDescent="0.35">
      <c r="A28" s="5"/>
      <c r="B28" s="56" t="str">
        <f ca="1">INDIRECT("'List Options'!"&amp;ADDRESS(ROW()-6,MATCH(FORM1!$N$9,'List Options'!$2:$2,0),4))</f>
        <v>Loaded Radius
- tire deflection according to load and vertical stiffness</v>
      </c>
      <c r="C28" s="57">
        <f ca="1">INDIRECT("'List Options'!"&amp;ADDRESS(ROW()-6,MATCH(FORM1!$N$9,'List Options'!$2:$2,0)+1,4))</f>
        <v>2390</v>
      </c>
      <c r="D28" s="21"/>
      <c r="E28" s="5"/>
    </row>
    <row r="29" spans="1:5" x14ac:dyDescent="0.35">
      <c r="A29" s="5"/>
      <c r="B29" s="56" t="str">
        <f ca="1">INDIRECT("'List Options'!"&amp;ADDRESS(ROW()-6,MATCH(FORM1!$N$9,'List Options'!$2:$2,0),4))</f>
        <v>DATA ACQUISITION (synchronization)</v>
      </c>
      <c r="C29" s="57">
        <f ca="1">INDIRECT("'List Options'!"&amp;ADDRESS(ROW()-6,MATCH(FORM1!$N$9,'List Options'!$2:$2,0)+1,4))</f>
        <v>0</v>
      </c>
      <c r="D29" s="21"/>
      <c r="E29" s="5"/>
    </row>
    <row r="30" spans="1:5" x14ac:dyDescent="0.35">
      <c r="A30" s="5"/>
      <c r="B30" s="56" t="str">
        <f ca="1">INDIRECT("'List Options'!"&amp;ADDRESS(ROW()-6,MATCH(FORM1!$N$9,'List Options'!$2:$2,0),4))</f>
        <v>Photocell Trigger
- external system to sart tests automatically at pre-defined moments</v>
      </c>
      <c r="C30" s="57">
        <f ca="1">INDIRECT("'List Options'!"&amp;ADDRESS(ROW()-6,MATCH(FORM1!$N$9,'List Options'!$2:$2,0)+1,4))</f>
        <v>1290</v>
      </c>
      <c r="D30" s="5"/>
      <c r="E30" s="5"/>
    </row>
    <row r="31" spans="1:5" x14ac:dyDescent="0.35">
      <c r="A31" s="5"/>
      <c r="B31" s="56" t="str">
        <f ca="1">INDIRECT("'List Options'!"&amp;ADDRESS(ROW()-6,MATCH(FORM1!$N$9,'List Options'!$2:$2,0),4))</f>
        <v xml:space="preserve">Post processing filtering Software </v>
      </c>
      <c r="C31" s="57">
        <f ca="1">INDIRECT("'List Options'!"&amp;ADDRESS(ROW()-6,MATCH(FORM1!$N$9,'List Options'!$2:$2,0)+1,4))</f>
        <v>1980</v>
      </c>
      <c r="D31" s="5"/>
      <c r="E31" s="5"/>
    </row>
    <row r="32" spans="1:5" x14ac:dyDescent="0.35">
      <c r="A32" s="5"/>
      <c r="B32" s="56" t="str">
        <f ca="1">INDIRECT("'List Options'!"&amp;ADDRESS(ROW()-6,MATCH(FORM1!$N$9,'List Options'!$2:$2,0),4))</f>
        <v>Software R117</v>
      </c>
      <c r="C32" s="57">
        <f ca="1">INDIRECT("'List Options'!"&amp;ADDRESS(ROW()-6,MATCH(FORM1!$N$9,'List Options'!$2:$2,0)+1,4))</f>
        <v>1980</v>
      </c>
      <c r="D32" s="21"/>
      <c r="E32" s="5"/>
    </row>
    <row r="33" spans="1:5" x14ac:dyDescent="0.35">
      <c r="A33" s="5"/>
      <c r="B33" s="56" t="str">
        <f ca="1">INDIRECT("'List Options'!"&amp;ADDRESS(ROW()-6,MATCH(FORM1!$N$9,'List Options'!$2:$2,0),4))</f>
        <v>ADDITIONAL POWER SUPPLY</v>
      </c>
      <c r="C33" s="57">
        <f ca="1">INDIRECT("'List Options'!"&amp;ADDRESS(ROW()-6,MATCH(FORM1!$N$9,'List Options'!$2:$2,0)+1,4))</f>
        <v>0</v>
      </c>
      <c r="D33" s="21"/>
      <c r="E33" s="5"/>
    </row>
    <row r="34" spans="1:5" x14ac:dyDescent="0.35">
      <c r="A34" s="5"/>
      <c r="B34" s="56" t="str">
        <f ca="1">INDIRECT("'List Options'!"&amp;ADDRESS(ROW()-6,MATCH(FORM1!$N$9,'List Options'!$2:$2,0),4))</f>
        <v>Additional power supply</v>
      </c>
      <c r="C34" s="57">
        <f ca="1">INDIRECT("'List Options'!"&amp;ADDRESS(ROW()-6,MATCH(FORM1!$N$9,'List Options'!$2:$2,0)+1,4))</f>
        <v>1790</v>
      </c>
      <c r="D34" s="21"/>
      <c r="E34" s="5"/>
    </row>
    <row r="35" spans="1:5" x14ac:dyDescent="0.35">
      <c r="A35" s="5"/>
      <c r="B35" s="56" t="str">
        <f ca="1">INDIRECT("'List Options'!"&amp;ADDRESS(ROW()-6,MATCH(FORM1!$N$9,'List Options'!$2:$2,0),4))</f>
        <v>MONITORING AND SAFETY</v>
      </c>
      <c r="C35" s="57">
        <f ca="1">INDIRECT("'List Options'!"&amp;ADDRESS(ROW()-6,MATCH(FORM1!$N$9,'List Options'!$2:$2,0)+1,4))</f>
        <v>0</v>
      </c>
      <c r="D35" s="5"/>
      <c r="E35" s="5"/>
    </row>
    <row r="36" spans="1:5" x14ac:dyDescent="0.35">
      <c r="A36" s="5"/>
      <c r="B36" s="56" t="str">
        <f ca="1">INDIRECT("'List Options'!"&amp;ADDRESS(ROW()-6,MATCH(FORM1!$N$9,'List Options'!$2:$2,0),4))</f>
        <v>Live camera inside SKID Trailer + screen in driver's cabin
- Tire view from driver seat</v>
      </c>
      <c r="C36" s="57">
        <f ca="1">INDIRECT("'List Options'!"&amp;ADDRESS(ROW()-6,MATCH(FORM1!$N$9,'List Options'!$2:$2,0)+1,4))</f>
        <v>1290</v>
      </c>
      <c r="D36" s="5"/>
      <c r="E36" s="5"/>
    </row>
    <row r="37" spans="1:5" x14ac:dyDescent="0.35">
      <c r="A37" s="5"/>
      <c r="B37" s="56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7" s="57">
        <f ca="1">INDIRECT("'List Options'!"&amp;ADDRESS(ROW()-6,MATCH(FORM1!$N$9,'List Options'!$2:$2,0)+1,4))</f>
        <v>1920</v>
      </c>
      <c r="D37" s="21"/>
      <c r="E37" s="5"/>
    </row>
    <row r="38" spans="1:5" x14ac:dyDescent="0.35">
      <c r="A38" s="5"/>
      <c r="B38" s="56" t="str">
        <f ca="1">INDIRECT("'List Options'!"&amp;ADDRESS(ROW()-6,MATCH(FORM1!$N$9,'List Options'!$2:$2,0),4))</f>
        <v>TOWING VEHICLE AND DEDICATED EQUIPMENT</v>
      </c>
      <c r="C38" s="57">
        <f ca="1">INDIRECT("'List Options'!"&amp;ADDRESS(ROW()-6,MATCH(FORM1!$N$9,'List Options'!$2:$2,0)+1,4))</f>
        <v>0</v>
      </c>
      <c r="D38" s="5"/>
      <c r="E38" s="5"/>
    </row>
    <row r="39" spans="1:5" x14ac:dyDescent="0.35">
      <c r="A39" s="5"/>
      <c r="B39" s="56" t="str">
        <f ca="1">INDIRECT("'List Options'!"&amp;ADDRESS(ROW()-6,MATCH(FORM1!$N$9,'List Options'!$2:$2,0),4))</f>
        <v xml:space="preserve">Mercedes  163ch 120kW Sprinter 316 CDI
- Skid Trailer monitoring system
</v>
      </c>
      <c r="C39" s="57">
        <f ca="1">INDIRECT("'List Options'!"&amp;ADDRESS(ROW()-6,MATCH(FORM1!$N$9,'List Options'!$2:$2,0)+1,4))</f>
        <v>46232</v>
      </c>
      <c r="D39" s="5"/>
      <c r="E39" s="5"/>
    </row>
    <row r="40" spans="1:5" x14ac:dyDescent="0.35">
      <c r="A40" s="5"/>
      <c r="B40" s="56" t="str">
        <f ca="1">INDIRECT("'List Options'!"&amp;ADDRESS(ROW()-6,MATCH(FORM1!$N$9,'List Options'!$2:$2,0),4))</f>
        <v xml:space="preserve">Mercedes 190ch 140kW Sprinter 319 CDI
- Skid Trailer monitoring system
</v>
      </c>
      <c r="C40" s="57">
        <f ca="1">INDIRECT("'List Options'!"&amp;ADDRESS(ROW()-6,MATCH(FORM1!$N$9,'List Options'!$2:$2,0)+1,4))</f>
        <v>48650</v>
      </c>
      <c r="D40" s="21"/>
      <c r="E40" s="5"/>
    </row>
    <row r="41" spans="1:5" x14ac:dyDescent="0.35">
      <c r="A41" s="5"/>
      <c r="B41" s="56" t="str">
        <f ca="1">INDIRECT("'List Options'!"&amp;ADDRESS(ROW()-6,MATCH(FORM1!$N$9,'List Options'!$2:$2,0),4))</f>
        <v>Towing vehicle pneumatic suspension</v>
      </c>
      <c r="C41" s="57">
        <f ca="1">INDIRECT("'List Options'!"&amp;ADDRESS(ROW()-6,MATCH(FORM1!$N$9,'List Options'!$2:$2,0)+1,4))</f>
        <v>5870</v>
      </c>
      <c r="D41" s="5"/>
      <c r="E41" s="5"/>
    </row>
    <row r="42" spans="1:5" x14ac:dyDescent="0.35">
      <c r="A42" s="5"/>
      <c r="B42" s="56" t="str">
        <f ca="1">INDIRECT("'List Options'!"&amp;ADDRESS(ROW()-6,MATCH(FORM1!$N$9,'List Options'!$2:$2,0),4))</f>
        <v>Tire storage rack adapted to towin vehicule</v>
      </c>
      <c r="C42" s="57">
        <f ca="1">INDIRECT("'List Options'!"&amp;ADDRESS(ROW()-6,MATCH(FORM1!$N$9,'List Options'!$2:$2,0)+1,4))</f>
        <v>4150</v>
      </c>
      <c r="D42" s="5"/>
      <c r="E42" s="5"/>
    </row>
    <row r="43" spans="1:5" x14ac:dyDescent="0.35">
      <c r="A43" s="5"/>
      <c r="B43" s="56" t="str">
        <f ca="1">INDIRECT("'List Options'!"&amp;ADDRESS(ROW()-6,MATCH(FORM1!$N$9,'List Options'!$2:$2,0),4))</f>
        <v>Equipment for towing vehicle
Others type on demand</v>
      </c>
      <c r="C43" s="57">
        <f ca="1">INDIRECT("'List Options'!"&amp;ADDRESS(ROW()-6,MATCH(FORM1!$N$9,'List Options'!$2:$2,0)+1,4))</f>
        <v>25950</v>
      </c>
      <c r="D43" s="21"/>
      <c r="E43" s="5"/>
    </row>
    <row r="44" spans="1:5" x14ac:dyDescent="0.35">
      <c r="A44" s="5"/>
      <c r="B44" s="56" t="str">
        <f ca="1">INDIRECT("'List Options'!"&amp;ADDRESS(ROW()-6,MATCH(FORM1!$N$9,'List Options'!$2:$2,0),4))</f>
        <v>SPECIFIC PREPARATION</v>
      </c>
      <c r="C44" s="57">
        <f ca="1">INDIRECT("'List Options'!"&amp;ADDRESS(ROW()-6,MATCH(FORM1!$N$9,'List Options'!$2:$2,0)+1,4))</f>
        <v>0</v>
      </c>
      <c r="D44" s="5"/>
      <c r="E44" s="5"/>
    </row>
    <row r="45" spans="1:5" x14ac:dyDescent="0.35">
      <c r="A45" s="5"/>
      <c r="B45" s="56" t="str">
        <f ca="1">INDIRECT("'List Options'!"&amp;ADDRESS(ROW()-6,MATCH(FORM1!$N$9,'List Options'!$2:$2,0),4))</f>
        <v>Trailer chassis treatment
- special corrosion protection coat for chassis</v>
      </c>
      <c r="C45" s="57">
        <f ca="1">INDIRECT("'List Options'!"&amp;ADDRESS(ROW()-6,MATCH(FORM1!$N$9,'List Options'!$2:$2,0)+1,4))</f>
        <v>4930</v>
      </c>
      <c r="D45" s="5"/>
      <c r="E45" s="5"/>
    </row>
    <row r="46" spans="1:5" x14ac:dyDescent="0.35">
      <c r="A46" s="5"/>
      <c r="B46" s="56" t="str">
        <f ca="1">INDIRECT("'List Options'!"&amp;ADDRESS(ROW()-6,MATCH(FORM1!$N$9,'List Options'!$2:$2,0),4))</f>
        <v>Special painting (standart Dark blue)</v>
      </c>
      <c r="C46" s="57" t="str">
        <f ca="1">INDIRECT("'List Options'!"&amp;ADDRESS(ROW()-6,MATCH(FORM1!$N$9,'List Options'!$2:$2,0)+1,4))</f>
        <v>on demand</v>
      </c>
      <c r="D46" s="21"/>
      <c r="E46" s="5"/>
    </row>
    <row r="47" spans="1:5" x14ac:dyDescent="0.35">
      <c r="A47" s="5"/>
      <c r="B47" s="56" t="str">
        <f ca="1">INDIRECT("'List Options'!"&amp;ADDRESS(ROW()-6,MATCH(FORM1!$N$9,'List Options'!$2:$2,0),4))</f>
        <v>Aluminium rims for SKID Trailer</v>
      </c>
      <c r="C47" s="57">
        <f ca="1">INDIRECT("'List Options'!"&amp;ADDRESS(ROW()-6,MATCH(FORM1!$N$9,'List Options'!$2:$2,0)+1,4))</f>
        <v>1480</v>
      </c>
      <c r="D47" s="5"/>
      <c r="E47" s="5"/>
    </row>
    <row r="48" spans="1:5" x14ac:dyDescent="0.35">
      <c r="A48" s="5"/>
      <c r="B48" s="56" t="str">
        <f ca="1">INDIRECT("'List Options'!"&amp;ADDRESS(ROW()-6,MATCH(FORM1!$N$9,'List Options'!$2:$2,0),4))</f>
        <v>Extreme hot temperatures preparation (up to 50°C) with air-cooling system</v>
      </c>
      <c r="C48" s="57">
        <f ca="1">INDIRECT("'List Options'!"&amp;ADDRESS(ROW()-6,MATCH(FORM1!$N$9,'List Options'!$2:$2,0)+1,4))</f>
        <v>11200</v>
      </c>
      <c r="D48" s="5"/>
      <c r="E48" s="5"/>
    </row>
    <row r="49" spans="1:5" x14ac:dyDescent="0.35">
      <c r="A49" s="5"/>
      <c r="B49" s="56" t="str">
        <f ca="1">INDIRECT("'List Options'!"&amp;ADDRESS(ROW()-6,MATCH(FORM1!$N$9,'List Options'!$2:$2,0),4))</f>
        <v>Hot temperatures preparation (up to 40°C) with ventilation</v>
      </c>
      <c r="C49" s="57">
        <f ca="1">INDIRECT("'List Options'!"&amp;ADDRESS(ROW()-6,MATCH(FORM1!$N$9,'List Options'!$2:$2,0)+1,4))</f>
        <v>4420</v>
      </c>
      <c r="D49" s="21"/>
      <c r="E49" s="5"/>
    </row>
    <row r="50" spans="1:5" x14ac:dyDescent="0.35">
      <c r="A50" s="5"/>
      <c r="B50" s="56" t="str">
        <f ca="1">INDIRECT("'List Options'!"&amp;ADDRESS(ROW()-6,MATCH(FORM1!$N$9,'List Options'!$2:$2,0),4))</f>
        <v>Extreme cold temperatures preparation (up to -30°C)</v>
      </c>
      <c r="C50" s="57">
        <f ca="1">INDIRECT("'List Options'!"&amp;ADDRESS(ROW()-6,MATCH(FORM1!$N$9,'List Options'!$2:$2,0)+1,4))</f>
        <v>12200</v>
      </c>
      <c r="D50" s="5"/>
      <c r="E50" s="5"/>
    </row>
    <row r="51" spans="1:5" x14ac:dyDescent="0.35">
      <c r="A51" s="5"/>
      <c r="B51" s="56" t="str">
        <f ca="1">INDIRECT("'List Options'!"&amp;ADDRESS(ROW()-6,MATCH(FORM1!$N$9,'List Options'!$2:$2,0),4))</f>
        <v>SPARE PARTS - CRITICAL AND WEARING PARTS</v>
      </c>
      <c r="C51" s="57">
        <f ca="1">INDIRECT("'List Options'!"&amp;ADDRESS(ROW()-6,MATCH(FORM1!$N$9,'List Options'!$2:$2,0)+1,4))</f>
        <v>0</v>
      </c>
      <c r="D51" s="5"/>
      <c r="E51" s="5"/>
    </row>
    <row r="52" spans="1:5" x14ac:dyDescent="0.35">
      <c r="A52" s="5"/>
      <c r="B52" s="56" t="str">
        <f ca="1">INDIRECT("'List Options'!"&amp;ADDRESS(ROW()-6,MATCH(FORM1!$N$9,'List Options'!$2:$2,0),4))</f>
        <v>Spare parts and tools - To be selected with Maintenance contract</v>
      </c>
      <c r="C52" s="57">
        <f ca="1">INDIRECT("'List Options'!"&amp;ADDRESS(ROW()-6,MATCH(FORM1!$N$9,'List Options'!$2:$2,0)+1,4))</f>
        <v>29548</v>
      </c>
      <c r="D52" s="21"/>
      <c r="E52" s="5"/>
    </row>
    <row r="53" spans="1:5" x14ac:dyDescent="0.35">
      <c r="A53" s="5"/>
      <c r="B53" s="56">
        <f ca="1">INDIRECT("'List Options'!"&amp;ADDRESS(ROW()-6,MATCH(FORM1!$N$9,'List Options'!$2:$2,0),4))</f>
        <v>0</v>
      </c>
      <c r="C53" s="57">
        <f ca="1">INDIRECT("'List Options'!"&amp;ADDRESS(ROW()-6,MATCH(FORM1!$N$9,'List Options'!$2:$2,0)+1,4))</f>
        <v>0</v>
      </c>
      <c r="D53" s="5"/>
      <c r="E53" s="5"/>
    </row>
    <row r="54" spans="1:5" x14ac:dyDescent="0.35">
      <c r="A54" s="5"/>
      <c r="B54" s="56">
        <f ca="1">INDIRECT("'List Options'!"&amp;ADDRESS(ROW()-6,MATCH(FORM1!$N$9,'List Options'!$2:$2,0),4))</f>
        <v>0</v>
      </c>
      <c r="C54" s="57">
        <f ca="1">INDIRECT("'List Options'!"&amp;ADDRESS(ROW()-6,MATCH(FORM1!$N$9,'List Options'!$2:$2,0)+1,4))</f>
        <v>0</v>
      </c>
      <c r="D54" s="5"/>
      <c r="E54" s="5"/>
    </row>
    <row r="55" spans="1:5" x14ac:dyDescent="0.35">
      <c r="A55" s="5"/>
      <c r="B55" s="56">
        <f ca="1">INDIRECT("'List Options'!"&amp;ADDRESS(ROW()-6,MATCH(FORM1!$N$9,'List Options'!$2:$2,0),4))</f>
        <v>0</v>
      </c>
      <c r="C55" s="57">
        <f ca="1">INDIRECT("'List Options'!"&amp;ADDRESS(ROW()-6,MATCH(FORM1!$N$9,'List Options'!$2:$2,0)+1,4))</f>
        <v>0</v>
      </c>
      <c r="D55" s="21"/>
      <c r="E55" s="5"/>
    </row>
    <row r="56" spans="1:5" x14ac:dyDescent="0.35">
      <c r="A56" s="5"/>
      <c r="B56" s="56">
        <f ca="1">INDIRECT("'List Options'!"&amp;ADDRESS(ROW()-6,MATCH(FORM1!$N$9,'List Options'!$2:$2,0),4))</f>
        <v>0</v>
      </c>
      <c r="C56" s="57">
        <f ca="1">INDIRECT("'List Options'!"&amp;ADDRESS(ROW()-6,MATCH(FORM1!$N$9,'List Options'!$2:$2,0)+1,4))</f>
        <v>0</v>
      </c>
      <c r="D56" s="5"/>
      <c r="E56" s="5"/>
    </row>
    <row r="57" spans="1:5" x14ac:dyDescent="0.35">
      <c r="A57" s="5"/>
      <c r="B57" s="56">
        <f ca="1">INDIRECT("'List Options'!"&amp;ADDRESS(ROW()-6,MATCH(FORM1!$N$9,'List Options'!$2:$2,0),4))</f>
        <v>0</v>
      </c>
      <c r="C57" s="57">
        <f ca="1">INDIRECT("'List Options'!"&amp;ADDRESS(ROW()-6,MATCH(FORM1!$N$9,'List Options'!$2:$2,0)+1,4))</f>
        <v>0</v>
      </c>
      <c r="D57" s="5"/>
      <c r="E57" s="5"/>
    </row>
    <row r="58" spans="1:5" x14ac:dyDescent="0.35">
      <c r="A58" s="5"/>
      <c r="B58" s="56">
        <f ca="1">INDIRECT("'List Options'!"&amp;ADDRESS(ROW()-6,MATCH(FORM1!$N$9,'List Options'!$2:$2,0),4))</f>
        <v>0</v>
      </c>
      <c r="C58" s="57">
        <f ca="1">INDIRECT("'List Options'!"&amp;ADDRESS(ROW()-6,MATCH(FORM1!$N$9,'List Options'!$2:$2,0)+1,4))</f>
        <v>0</v>
      </c>
      <c r="D58" s="21"/>
      <c r="E58" s="5"/>
    </row>
    <row r="59" spans="1:5" x14ac:dyDescent="0.35">
      <c r="A59" s="5"/>
      <c r="B59" s="56">
        <f ca="1">INDIRECT("'List Options'!"&amp;ADDRESS(ROW()-6,MATCH(FORM1!$N$9,'List Options'!$2:$2,0),4))</f>
        <v>0</v>
      </c>
      <c r="C59" s="57">
        <f ca="1">INDIRECT("'List Options'!"&amp;ADDRESS(ROW()-6,MATCH(FORM1!$N$9,'List Options'!$2:$2,0)+1,4))</f>
        <v>0</v>
      </c>
      <c r="D59" s="5"/>
      <c r="E59" s="5"/>
    </row>
    <row r="60" spans="1:5" x14ac:dyDescent="0.35">
      <c r="A60" s="5"/>
      <c r="B60" s="56">
        <f ca="1">INDIRECT("'List Options'!"&amp;ADDRESS(ROW()-6,MATCH(FORM1!$N$9,'List Options'!$2:$2,0),4))</f>
        <v>0</v>
      </c>
      <c r="C60" s="57">
        <f ca="1">INDIRECT("'List Options'!"&amp;ADDRESS(ROW()-6,MATCH(FORM1!$N$9,'List Options'!$2:$2,0)+1,4))</f>
        <v>0</v>
      </c>
      <c r="D60" s="5"/>
      <c r="E60" s="5"/>
    </row>
    <row r="61" spans="1:5" x14ac:dyDescent="0.35">
      <c r="A61" s="5"/>
      <c r="B61" s="56">
        <f ca="1">INDIRECT("'List Options'!"&amp;ADDRESS(ROW()-6,MATCH(FORM1!$N$9,'List Options'!$2:$2,0),4))</f>
        <v>0</v>
      </c>
      <c r="C61" s="57">
        <f ca="1">INDIRECT("'List Options'!"&amp;ADDRESS(ROW()-6,MATCH(FORM1!$N$9,'List Options'!$2:$2,0)+1,4))</f>
        <v>0</v>
      </c>
      <c r="D61" s="21"/>
      <c r="E61" s="5"/>
    </row>
    <row r="62" spans="1:5" x14ac:dyDescent="0.35">
      <c r="A62" s="5"/>
      <c r="B62" s="56">
        <f ca="1">INDIRECT("'List Options'!"&amp;ADDRESS(ROW()-6,MATCH(FORM1!$N$9,'List Options'!$2:$2,0),4))</f>
        <v>0</v>
      </c>
      <c r="C62" s="57">
        <f ca="1">INDIRECT("'List Options'!"&amp;ADDRESS(ROW()-6,MATCH(FORM1!$N$9,'List Options'!$2:$2,0)+1,4))</f>
        <v>0</v>
      </c>
      <c r="D62" s="5"/>
      <c r="E62" s="5"/>
    </row>
    <row r="63" spans="1:5" x14ac:dyDescent="0.35">
      <c r="A63" s="5"/>
      <c r="B63" s="56">
        <f ca="1">INDIRECT("'List Options'!"&amp;ADDRESS(ROW()-6,MATCH(FORM1!$N$9,'List Options'!$2:$2,0),4))</f>
        <v>0</v>
      </c>
      <c r="C63" s="57">
        <f ca="1">INDIRECT("'List Options'!"&amp;ADDRESS(ROW()-6,MATCH(FORM1!$N$9,'List Options'!$2:$2,0)+1,4))</f>
        <v>0</v>
      </c>
      <c r="D63" s="5"/>
      <c r="E63" s="5"/>
    </row>
    <row r="64" spans="1:5" x14ac:dyDescent="0.35">
      <c r="A64" s="5"/>
      <c r="B64" s="56">
        <f ca="1">INDIRECT("'List Options'!"&amp;ADDRESS(ROW()-6,MATCH(FORM1!$N$9,'List Options'!$2:$2,0),4))</f>
        <v>0</v>
      </c>
      <c r="C64" s="57">
        <f ca="1">INDIRECT("'List Options'!"&amp;ADDRESS(ROW()-6,MATCH(FORM1!$N$9,'List Options'!$2:$2,0)+1,4))</f>
        <v>0</v>
      </c>
      <c r="D64" s="21"/>
      <c r="E64" s="5"/>
    </row>
    <row r="65" spans="1:5" x14ac:dyDescent="0.35">
      <c r="A65" s="5"/>
      <c r="B65" s="56">
        <f ca="1">INDIRECT("'List Options'!"&amp;ADDRESS(ROW()-6,MATCH(FORM1!$N$9,'List Options'!$2:$2,0),4))</f>
        <v>0</v>
      </c>
      <c r="C65" s="57">
        <f ca="1">INDIRECT("'List Options'!"&amp;ADDRESS(ROW()-6,MATCH(FORM1!$N$9,'List Options'!$2:$2,0)+1,4))</f>
        <v>0</v>
      </c>
      <c r="D65" s="5"/>
      <c r="E65" s="5"/>
    </row>
    <row r="66" spans="1:5" x14ac:dyDescent="0.35">
      <c r="A66" s="5"/>
      <c r="B66" s="56">
        <f ca="1">INDIRECT("'List Options'!"&amp;ADDRESS(ROW()-6,MATCH(FORM1!$N$9,'List Options'!$2:$2,0),4))</f>
        <v>0</v>
      </c>
      <c r="C66" s="57">
        <f ca="1">INDIRECT("'List Options'!"&amp;ADDRESS(ROW()-6,MATCH(FORM1!$N$9,'List Options'!$2:$2,0)+1,4))</f>
        <v>0</v>
      </c>
      <c r="D66" s="5"/>
      <c r="E66" s="5"/>
    </row>
    <row r="67" spans="1:5" x14ac:dyDescent="0.35">
      <c r="A67" s="5"/>
      <c r="B67" s="56">
        <f ca="1">INDIRECT("'List Options'!"&amp;ADDRESS(ROW()-6,MATCH(FORM1!$N$9,'List Options'!$2:$2,0),4))</f>
        <v>0</v>
      </c>
      <c r="C67" s="57">
        <f ca="1">INDIRECT("'List Options'!"&amp;ADDRESS(ROW()-6,MATCH(FORM1!$N$9,'List Options'!$2:$2,0)+1,4))</f>
        <v>0</v>
      </c>
      <c r="D67" s="21"/>
      <c r="E67" s="5"/>
    </row>
    <row r="68" spans="1:5" x14ac:dyDescent="0.35">
      <c r="A68" s="5"/>
      <c r="B68" s="56">
        <f ca="1">INDIRECT("'List Options'!"&amp;ADDRESS(ROW()-6,MATCH(FORM1!$N$9,'List Options'!$2:$2,0),4))</f>
        <v>0</v>
      </c>
      <c r="C68" s="57">
        <f ca="1">INDIRECT("'List Options'!"&amp;ADDRESS(ROW()-6,MATCH(FORM1!$N$9,'List Options'!$2:$2,0)+1,4))</f>
        <v>0</v>
      </c>
      <c r="D68" s="5"/>
      <c r="E68" s="5"/>
    </row>
    <row r="69" spans="1:5" x14ac:dyDescent="0.35">
      <c r="A69" s="5"/>
      <c r="B69" s="56">
        <f ca="1">INDIRECT("'List Options'!"&amp;ADDRESS(ROW()-6,MATCH(FORM1!$N$9,'List Options'!$2:$2,0),4))</f>
        <v>0</v>
      </c>
      <c r="C69" s="57">
        <f ca="1">INDIRECT("'List Options'!"&amp;ADDRESS(ROW()-6,MATCH(FORM1!$N$9,'List Options'!$2:$2,0)+1,4))</f>
        <v>0</v>
      </c>
      <c r="D69" s="5"/>
      <c r="E69" s="5"/>
    </row>
    <row r="70" spans="1:5" x14ac:dyDescent="0.35">
      <c r="A70" s="5"/>
      <c r="B70" s="56">
        <f ca="1">INDIRECT("'List Options'!"&amp;ADDRESS(ROW()-6,MATCH(FORM1!$N$9,'List Options'!$2:$2,0),4))</f>
        <v>0</v>
      </c>
      <c r="C70" s="57">
        <f ca="1">INDIRECT("'List Options'!"&amp;ADDRESS(ROW()-6,MATCH(FORM1!$N$9,'List Options'!$2:$2,0)+1,4))</f>
        <v>0</v>
      </c>
      <c r="D70" s="21"/>
      <c r="E70" s="5"/>
    </row>
    <row r="71" spans="1:5" x14ac:dyDescent="0.35">
      <c r="A71" s="5"/>
      <c r="B71" s="56">
        <f ca="1">INDIRECT("'List Options'!"&amp;ADDRESS(ROW()-6,MATCH(FORM1!$N$9,'List Options'!$2:$2,0),4))</f>
        <v>0</v>
      </c>
      <c r="C71" s="57">
        <f ca="1">INDIRECT("'List Options'!"&amp;ADDRESS(ROW()-6,MATCH(FORM1!$N$9,'List Options'!$2:$2,0)+1,4))</f>
        <v>0</v>
      </c>
      <c r="D71" s="5"/>
      <c r="E71" s="5"/>
    </row>
    <row r="72" spans="1:5" x14ac:dyDescent="0.35">
      <c r="A72" s="5"/>
      <c r="B72" s="56">
        <f ca="1">INDIRECT("'List Options'!"&amp;ADDRESS(ROW()-6,MATCH(FORM1!$N$9,'List Options'!$2:$2,0),4))</f>
        <v>0</v>
      </c>
      <c r="C72" s="57">
        <f ca="1">INDIRECT("'List Options'!"&amp;ADDRESS(ROW()-6,MATCH(FORM1!$N$9,'List Options'!$2:$2,0)+1,4))</f>
        <v>0</v>
      </c>
      <c r="D72" s="5"/>
      <c r="E72" s="5"/>
    </row>
    <row r="73" spans="1:5" x14ac:dyDescent="0.35">
      <c r="A73" s="5"/>
      <c r="B73" s="56">
        <f ca="1">INDIRECT("'List Options'!"&amp;ADDRESS(ROW()-6,MATCH(FORM1!$N$9,'List Options'!$2:$2,0),4))</f>
        <v>0</v>
      </c>
      <c r="C73" s="57">
        <f ca="1">INDIRECT("'List Options'!"&amp;ADDRESS(ROW()-6,MATCH(FORM1!$N$9,'List Options'!$2:$2,0)+1,4))</f>
        <v>0</v>
      </c>
      <c r="D73" s="21"/>
      <c r="E73" s="5"/>
    </row>
    <row r="74" spans="1:5" x14ac:dyDescent="0.35">
      <c r="A74" s="5"/>
      <c r="B74" s="56">
        <f ca="1">INDIRECT("'List Options'!"&amp;ADDRESS(ROW()-6,MATCH(FORM1!$N$9,'List Options'!$2:$2,0),4))</f>
        <v>0</v>
      </c>
      <c r="C74" s="57">
        <f ca="1">INDIRECT("'List Options'!"&amp;ADDRESS(ROW()-6,MATCH(FORM1!$N$9,'List Options'!$2:$2,0)+1,4))</f>
        <v>0</v>
      </c>
      <c r="D74" s="5"/>
      <c r="E74" s="5"/>
    </row>
    <row r="75" spans="1:5" x14ac:dyDescent="0.35">
      <c r="A75" s="5"/>
      <c r="B75" s="56">
        <f ca="1">INDIRECT("'List Options'!"&amp;ADDRESS(ROW()-6,MATCH(FORM1!$N$9,'List Options'!$2:$2,0),4))</f>
        <v>0</v>
      </c>
      <c r="C75" s="57">
        <f ca="1">INDIRECT("'List Options'!"&amp;ADDRESS(ROW()-6,MATCH(FORM1!$N$9,'List Options'!$2:$2,0)+1,4))</f>
        <v>0</v>
      </c>
      <c r="D75" s="5"/>
      <c r="E75" s="5"/>
    </row>
    <row r="76" spans="1:5" x14ac:dyDescent="0.35">
      <c r="A76" s="5"/>
      <c r="B76" s="56">
        <f ca="1">INDIRECT("'List Options'!"&amp;ADDRESS(ROW()-6,MATCH(FORM1!$N$9,'List Options'!$2:$2,0),4))</f>
        <v>0</v>
      </c>
      <c r="C76" s="57">
        <f ca="1">INDIRECT("'List Options'!"&amp;ADDRESS(ROW()-6,MATCH(FORM1!$N$9,'List Options'!$2:$2,0)+1,4))</f>
        <v>0</v>
      </c>
      <c r="D76" s="21"/>
      <c r="E76" s="5"/>
    </row>
    <row r="77" spans="1:5" x14ac:dyDescent="0.35">
      <c r="A77" s="5"/>
      <c r="B77" s="56">
        <f ca="1">INDIRECT("'List Options'!"&amp;ADDRESS(ROW()-6,MATCH(FORM1!$N$9,'List Options'!$2:$2,0),4))</f>
        <v>0</v>
      </c>
      <c r="C77" s="57">
        <f ca="1">INDIRECT("'List Options'!"&amp;ADDRESS(ROW()-6,MATCH(FORM1!$N$9,'List Options'!$2:$2,0)+1,4))</f>
        <v>0</v>
      </c>
      <c r="D77" s="5"/>
      <c r="E77" s="5"/>
    </row>
    <row r="78" spans="1:5" x14ac:dyDescent="0.35">
      <c r="A78" s="5"/>
      <c r="B78" s="56">
        <f ca="1">INDIRECT("'List Options'!"&amp;ADDRESS(ROW()-6,MATCH(FORM1!$N$9,'List Options'!$2:$2,0),4))</f>
        <v>0</v>
      </c>
      <c r="C78" s="57">
        <f ca="1">INDIRECT("'List Options'!"&amp;ADDRESS(ROW()-6,MATCH(FORM1!$N$9,'List Options'!$2:$2,0)+1,4))</f>
        <v>0</v>
      </c>
      <c r="D78" s="5"/>
      <c r="E78" s="5"/>
    </row>
    <row r="79" spans="1:5" x14ac:dyDescent="0.35">
      <c r="A79" s="5"/>
      <c r="B79" s="56">
        <f ca="1">INDIRECT("'List Options'!"&amp;ADDRESS(ROW()-6,MATCH(FORM1!$N$9,'List Options'!$2:$2,0),4))</f>
        <v>0</v>
      </c>
      <c r="C79" s="57">
        <f ca="1">INDIRECT("'List Options'!"&amp;ADDRESS(ROW()-6,MATCH(FORM1!$N$9,'List Options'!$2:$2,0)+1,4))</f>
        <v>0</v>
      </c>
      <c r="D79" s="21"/>
      <c r="E79" s="5"/>
    </row>
    <row r="80" spans="1:5" x14ac:dyDescent="0.35">
      <c r="A80" s="5"/>
      <c r="B80" s="56">
        <f ca="1">INDIRECT("'List Options'!"&amp;ADDRESS(ROW()-6,MATCH(FORM1!$N$9,'List Options'!$2:$2,0),4))</f>
        <v>0</v>
      </c>
      <c r="C80" s="57">
        <f ca="1">INDIRECT("'List Options'!"&amp;ADDRESS(ROW()-6,MATCH(FORM1!$N$9,'List Options'!$2:$2,0)+1,4))</f>
        <v>0</v>
      </c>
      <c r="D80" s="5"/>
      <c r="E80" s="5"/>
    </row>
    <row r="81" spans="1:5" x14ac:dyDescent="0.35">
      <c r="A81" s="5"/>
      <c r="B81" s="56">
        <f ca="1">INDIRECT("'List Options'!"&amp;ADDRESS(ROW()-6,MATCH(FORM1!$N$9,'List Options'!$2:$2,0),4))</f>
        <v>0</v>
      </c>
      <c r="C81" s="57">
        <f ca="1">INDIRECT("'List Options'!"&amp;ADDRESS(ROW()-6,MATCH(FORM1!$N$9,'List Options'!$2:$2,0)+1,4))</f>
        <v>0</v>
      </c>
      <c r="D81" s="5"/>
      <c r="E81" s="5"/>
    </row>
    <row r="82" spans="1:5" x14ac:dyDescent="0.35">
      <c r="A82" s="5"/>
      <c r="B82" s="56">
        <f ca="1">INDIRECT("'List Options'!"&amp;ADDRESS(ROW()-6,MATCH(FORM1!$N$9,'List Options'!$2:$2,0),4))</f>
        <v>0</v>
      </c>
      <c r="C82" s="57">
        <f ca="1">INDIRECT("'List Options'!"&amp;ADDRESS(ROW()-6,MATCH(FORM1!$N$9,'List Options'!$2:$2,0)+1,4))</f>
        <v>0</v>
      </c>
      <c r="D82" s="21"/>
      <c r="E82" s="5"/>
    </row>
    <row r="83" spans="1:5" x14ac:dyDescent="0.35">
      <c r="A83" s="5"/>
      <c r="B83" s="56">
        <f ca="1">INDIRECT("'List Options'!"&amp;ADDRESS(ROW()-6,MATCH(FORM1!$N$9,'List Options'!$2:$2,0),4))</f>
        <v>0</v>
      </c>
      <c r="C83" s="57">
        <f ca="1">INDIRECT("'List Options'!"&amp;ADDRESS(ROW()-6,MATCH(FORM1!$N$9,'List Options'!$2:$2,0)+1,4))</f>
        <v>0</v>
      </c>
      <c r="D83" s="5"/>
      <c r="E83" s="5"/>
    </row>
    <row r="84" spans="1:5" x14ac:dyDescent="0.35">
      <c r="A84" s="5"/>
      <c r="B84" s="56">
        <f ca="1">INDIRECT("'List Options'!"&amp;ADDRESS(ROW()-6,MATCH(FORM1!$N$9,'List Options'!$2:$2,0),4))</f>
        <v>0</v>
      </c>
      <c r="C84" s="57">
        <f ca="1">INDIRECT("'List Options'!"&amp;ADDRESS(ROW()-6,MATCH(FORM1!$N$9,'List Options'!$2:$2,0)+1,4))</f>
        <v>0</v>
      </c>
      <c r="D84" s="5"/>
      <c r="E84" s="5"/>
    </row>
    <row r="85" spans="1:5" x14ac:dyDescent="0.35">
      <c r="A85" s="5"/>
      <c r="B85" s="56">
        <f ca="1">INDIRECT("'List Options'!"&amp;ADDRESS(ROW()-6,MATCH(FORM1!$N$9,'List Options'!$2:$2,0),4))</f>
        <v>0</v>
      </c>
      <c r="C85" s="57">
        <f ca="1">INDIRECT("'List Options'!"&amp;ADDRESS(ROW()-6,MATCH(FORM1!$N$9,'List Options'!$2:$2,0)+1,4))</f>
        <v>0</v>
      </c>
      <c r="D85" s="21"/>
      <c r="E85" s="5"/>
    </row>
    <row r="86" spans="1:5" x14ac:dyDescent="0.35">
      <c r="A86" s="5"/>
      <c r="B86" s="56">
        <f ca="1">INDIRECT("'List Options'!"&amp;ADDRESS(ROW()-6,MATCH(FORM1!$N$9,'List Options'!$2:$2,0),4))</f>
        <v>0</v>
      </c>
      <c r="C86" s="57">
        <f ca="1">INDIRECT("'List Options'!"&amp;ADDRESS(ROW()-6,MATCH(FORM1!$N$9,'List Options'!$2:$2,0)+1,4))</f>
        <v>0</v>
      </c>
      <c r="D86" s="5"/>
      <c r="E86" s="5"/>
    </row>
    <row r="87" spans="1:5" x14ac:dyDescent="0.35">
      <c r="A87" s="5"/>
      <c r="B87" s="56">
        <f ca="1">INDIRECT("'List Options'!"&amp;ADDRESS(ROW()-6,MATCH(FORM1!$N$9,'List Options'!$2:$2,0),4))</f>
        <v>0</v>
      </c>
      <c r="C87" s="57">
        <f ca="1">INDIRECT("'List Options'!"&amp;ADDRESS(ROW()-6,MATCH(FORM1!$N$9,'List Options'!$2:$2,0)+1,4))</f>
        <v>0</v>
      </c>
      <c r="D87" s="5"/>
      <c r="E87" s="5"/>
    </row>
    <row r="88" spans="1:5" x14ac:dyDescent="0.35">
      <c r="A88" s="5"/>
      <c r="B88" s="56">
        <f ca="1">INDIRECT("'List Options'!"&amp;ADDRESS(ROW()-6,MATCH(FORM1!$N$9,'List Options'!$2:$2,0),4))</f>
        <v>0</v>
      </c>
      <c r="C88" s="57">
        <f ca="1">INDIRECT("'List Options'!"&amp;ADDRESS(ROW()-6,MATCH(FORM1!$N$9,'List Options'!$2:$2,0)+1,4))</f>
        <v>0</v>
      </c>
      <c r="D88" s="21"/>
      <c r="E88" s="5"/>
    </row>
    <row r="89" spans="1:5" x14ac:dyDescent="0.35">
      <c r="A89" s="5"/>
      <c r="B89" s="56">
        <f ca="1">INDIRECT("'List Options'!"&amp;ADDRESS(ROW()-6,MATCH(FORM1!$N$9,'List Options'!$2:$2,0),4))</f>
        <v>0</v>
      </c>
      <c r="C89" s="57">
        <f ca="1">INDIRECT("'List Options'!"&amp;ADDRESS(ROW()-6,MATCH(FORM1!$N$9,'List Options'!$2:$2,0)+1,4))</f>
        <v>0</v>
      </c>
      <c r="D89" s="5"/>
      <c r="E89" s="5"/>
    </row>
    <row r="90" spans="1:5" x14ac:dyDescent="0.35">
      <c r="A90" s="5"/>
      <c r="B90" s="56">
        <f ca="1">INDIRECT("'List Options'!"&amp;ADDRESS(ROW()-6,MATCH(FORM1!$N$9,'List Options'!$2:$2,0),4))</f>
        <v>0</v>
      </c>
      <c r="C90" s="57">
        <f ca="1">INDIRECT("'List Options'!"&amp;ADDRESS(ROW()-6,MATCH(FORM1!$N$9,'List Options'!$2:$2,0)+1,4))</f>
        <v>0</v>
      </c>
      <c r="D90" s="5"/>
      <c r="E90" s="5"/>
    </row>
    <row r="91" spans="1:5" x14ac:dyDescent="0.35">
      <c r="A91" s="5"/>
      <c r="B91" s="56">
        <f ca="1">INDIRECT("'List Options'!"&amp;ADDRESS(ROW()-6,MATCH(FORM1!$N$9,'List Options'!$2:$2,0),4))</f>
        <v>0</v>
      </c>
      <c r="C91" s="57">
        <f ca="1">INDIRECT("'List Options'!"&amp;ADDRESS(ROW()-6,MATCH(FORM1!$N$9,'List Options'!$2:$2,0)+1,4))</f>
        <v>0</v>
      </c>
      <c r="D91" s="21"/>
      <c r="E91" s="5"/>
    </row>
    <row r="92" spans="1:5" x14ac:dyDescent="0.35">
      <c r="A92" s="5"/>
      <c r="B92" s="56">
        <f ca="1">INDIRECT("'List Options'!"&amp;ADDRESS(ROW()-6,MATCH(FORM1!$N$9,'List Options'!$2:$2,0),4))</f>
        <v>0</v>
      </c>
      <c r="C92" s="57">
        <f ca="1">INDIRECT("'List Options'!"&amp;ADDRESS(ROW()-6,MATCH(FORM1!$N$9,'List Options'!$2:$2,0)+1,4))</f>
        <v>0</v>
      </c>
      <c r="D92" s="5"/>
      <c r="E92" s="5"/>
    </row>
    <row r="93" spans="1:5" x14ac:dyDescent="0.35">
      <c r="A93" s="5"/>
      <c r="B93" s="56">
        <f ca="1">INDIRECT("'List Options'!"&amp;ADDRESS(ROW()-6,MATCH(FORM1!$N$9,'List Options'!$2:$2,0),4))</f>
        <v>0</v>
      </c>
      <c r="C93" s="57">
        <f ca="1">INDIRECT("'List Options'!"&amp;ADDRESS(ROW()-6,MATCH(FORM1!$N$9,'List Options'!$2:$2,0)+1,4))</f>
        <v>0</v>
      </c>
      <c r="D93" s="5"/>
      <c r="E93" s="5"/>
    </row>
    <row r="94" spans="1:5" x14ac:dyDescent="0.35">
      <c r="A94" s="5"/>
      <c r="B94" s="56">
        <f ca="1">INDIRECT("'List Options'!"&amp;ADDRESS(ROW()-6,MATCH(FORM1!$N$9,'List Options'!$2:$2,0),4))</f>
        <v>0</v>
      </c>
      <c r="C94" s="57">
        <f ca="1">INDIRECT("'List Options'!"&amp;ADDRESS(ROW()-6,MATCH(FORM1!$N$9,'List Options'!$2:$2,0)+1,4))</f>
        <v>0</v>
      </c>
      <c r="D94" s="21"/>
      <c r="E94" s="5"/>
    </row>
    <row r="95" spans="1:5" x14ac:dyDescent="0.35">
      <c r="A95" s="5"/>
      <c r="B95" s="56">
        <f ca="1">INDIRECT("'List Options'!"&amp;ADDRESS(ROW()-6,MATCH(FORM1!$N$9,'List Options'!$2:$2,0),4))</f>
        <v>0</v>
      </c>
      <c r="C95" s="57">
        <f ca="1">INDIRECT("'List Options'!"&amp;ADDRESS(ROW()-6,MATCH(FORM1!$N$9,'List Options'!$2:$2,0)+1,4))</f>
        <v>0</v>
      </c>
      <c r="D95" s="5"/>
      <c r="E95" s="5"/>
    </row>
    <row r="96" spans="1:5" x14ac:dyDescent="0.35">
      <c r="A96" s="5"/>
      <c r="B96" s="56">
        <f ca="1">INDIRECT("'List Options'!"&amp;ADDRESS(ROW()-6,MATCH(FORM1!$N$9,'List Options'!$2:$2,0),4))</f>
        <v>0</v>
      </c>
      <c r="C96" s="57">
        <f ca="1">INDIRECT("'List Options'!"&amp;ADDRESS(ROW()-6,MATCH(FORM1!$N$9,'List Options'!$2:$2,0)+1,4))</f>
        <v>0</v>
      </c>
      <c r="D96" s="5"/>
      <c r="E96" s="5"/>
    </row>
    <row r="97" spans="1:5" x14ac:dyDescent="0.35">
      <c r="A97" s="5"/>
      <c r="B97" s="56">
        <f ca="1">INDIRECT("'List Options'!"&amp;ADDRESS(ROW()-6,MATCH(FORM1!$N$9,'List Options'!$2:$2,0),4))</f>
        <v>0</v>
      </c>
      <c r="C97" s="57">
        <f ca="1">INDIRECT("'List Options'!"&amp;ADDRESS(ROW()-6,MATCH(FORM1!$N$9,'List Options'!$2:$2,0)+1,4))</f>
        <v>0</v>
      </c>
      <c r="D97" s="21"/>
      <c r="E97" s="5"/>
    </row>
    <row r="98" spans="1:5" x14ac:dyDescent="0.35">
      <c r="A98" s="5"/>
      <c r="B98" s="56">
        <f ca="1">INDIRECT("'List Options'!"&amp;ADDRESS(ROW()-6,MATCH(FORM1!$N$9,'List Options'!$2:$2,0),4))</f>
        <v>0</v>
      </c>
      <c r="C98" s="57">
        <f ca="1">INDIRECT("'List Options'!"&amp;ADDRESS(ROW()-6,MATCH(FORM1!$N$9,'List Options'!$2:$2,0)+1,4))</f>
        <v>0</v>
      </c>
      <c r="D98" s="5"/>
      <c r="E98" s="5"/>
    </row>
    <row r="99" spans="1:5" x14ac:dyDescent="0.35">
      <c r="A99" s="5"/>
      <c r="B99" s="56">
        <f ca="1">INDIRECT("'List Options'!"&amp;ADDRESS(ROW()-6,MATCH(FORM1!$N$9,'List Options'!$2:$2,0),4))</f>
        <v>0</v>
      </c>
      <c r="C99" s="57">
        <f ca="1">INDIRECT("'List Options'!"&amp;ADDRESS(ROW()-6,MATCH(FORM1!$N$9,'List Options'!$2:$2,0)+1,4))</f>
        <v>0</v>
      </c>
      <c r="D99" s="5"/>
      <c r="E99" s="5"/>
    </row>
    <row r="100" spans="1:5" x14ac:dyDescent="0.35">
      <c r="A100" s="5"/>
      <c r="B100" s="5"/>
      <c r="C100" s="21"/>
      <c r="D100" s="21"/>
      <c r="E100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5" max="5" width="33.54296875" customWidth="1"/>
    <col min="9" max="9" width="33.54296875" customWidth="1"/>
    <col min="13" max="13" width="33.54296875" customWidth="1"/>
  </cols>
  <sheetData>
    <row r="2" spans="1:14" ht="15" customHeight="1" x14ac:dyDescent="0.35">
      <c r="A2" s="87" t="s">
        <v>113</v>
      </c>
      <c r="B2" s="25" t="s">
        <v>70</v>
      </c>
      <c r="E2" s="64" t="s">
        <v>112</v>
      </c>
      <c r="F2" s="11" t="s">
        <v>70</v>
      </c>
      <c r="I2" s="65" t="s">
        <v>71</v>
      </c>
      <c r="J2" s="12" t="s">
        <v>70</v>
      </c>
      <c r="M2" s="66" t="s">
        <v>119</v>
      </c>
      <c r="N2" s="13" t="s">
        <v>73</v>
      </c>
    </row>
    <row r="3" spans="1:14" ht="15" customHeight="1" x14ac:dyDescent="0.35">
      <c r="A3" s="62" t="s">
        <v>18</v>
      </c>
      <c r="B3" s="24"/>
      <c r="E3" s="62" t="s">
        <v>18</v>
      </c>
      <c r="F3" s="24"/>
      <c r="I3" s="62" t="s">
        <v>18</v>
      </c>
      <c r="J3" s="24"/>
      <c r="M3" s="62" t="s">
        <v>18</v>
      </c>
      <c r="N3" s="24"/>
    </row>
    <row r="4" spans="1:14" ht="14.5" customHeight="1" x14ac:dyDescent="0.35">
      <c r="A4" s="59" t="s">
        <v>19</v>
      </c>
      <c r="B4" s="14">
        <v>71900</v>
      </c>
      <c r="E4" s="59" t="s">
        <v>20</v>
      </c>
      <c r="F4" s="14">
        <v>87720</v>
      </c>
      <c r="I4" s="59" t="s">
        <v>19</v>
      </c>
      <c r="J4" s="14">
        <v>71900</v>
      </c>
      <c r="M4" s="59" t="s">
        <v>19</v>
      </c>
      <c r="N4" s="14">
        <v>79900</v>
      </c>
    </row>
    <row r="5" spans="1:14" ht="14.5" customHeight="1" x14ac:dyDescent="0.35">
      <c r="A5" s="59" t="s">
        <v>21</v>
      </c>
      <c r="B5" s="14">
        <v>139930</v>
      </c>
      <c r="E5" s="59" t="s">
        <v>21</v>
      </c>
      <c r="F5" s="14">
        <v>139930</v>
      </c>
      <c r="I5" s="61" t="s">
        <v>22</v>
      </c>
      <c r="J5" s="24"/>
      <c r="M5" s="61" t="s">
        <v>22</v>
      </c>
      <c r="N5" s="24"/>
    </row>
    <row r="6" spans="1:14" ht="15" customHeight="1" x14ac:dyDescent="0.35">
      <c r="A6" s="61" t="s">
        <v>22</v>
      </c>
      <c r="B6" s="24"/>
      <c r="E6" s="61" t="s">
        <v>22</v>
      </c>
      <c r="F6" s="24"/>
      <c r="I6" s="59" t="s">
        <v>23</v>
      </c>
      <c r="J6" s="14"/>
      <c r="M6" s="59" t="s">
        <v>23</v>
      </c>
      <c r="N6" s="14">
        <v>3840</v>
      </c>
    </row>
    <row r="7" spans="1:14" ht="14.5" customHeight="1" x14ac:dyDescent="0.35">
      <c r="A7" s="59" t="s">
        <v>25</v>
      </c>
      <c r="B7" s="14">
        <v>8700</v>
      </c>
      <c r="E7" s="59" t="s">
        <v>25</v>
      </c>
      <c r="F7" s="14">
        <v>8700</v>
      </c>
      <c r="I7" s="59" t="s">
        <v>24</v>
      </c>
      <c r="J7" s="14">
        <v>-2900</v>
      </c>
      <c r="M7" s="59" t="s">
        <v>26</v>
      </c>
      <c r="N7" s="14">
        <v>9800</v>
      </c>
    </row>
    <row r="8" spans="1:14" ht="14.5" customHeight="1" x14ac:dyDescent="0.35">
      <c r="A8" s="59" t="s">
        <v>27</v>
      </c>
      <c r="B8" s="14">
        <v>5280</v>
      </c>
      <c r="E8" s="67" t="s">
        <v>28</v>
      </c>
      <c r="F8" s="14">
        <v>6910</v>
      </c>
      <c r="I8" s="59" t="s">
        <v>25</v>
      </c>
      <c r="J8" s="14">
        <v>8700</v>
      </c>
      <c r="M8" s="59" t="s">
        <v>29</v>
      </c>
      <c r="N8" s="14">
        <v>3930</v>
      </c>
    </row>
    <row r="9" spans="1:14" ht="14.5" customHeight="1" x14ac:dyDescent="0.35">
      <c r="A9" s="67" t="s">
        <v>28</v>
      </c>
      <c r="B9" s="14">
        <v>6910</v>
      </c>
      <c r="E9" s="59" t="s">
        <v>29</v>
      </c>
      <c r="F9" s="14">
        <v>3930</v>
      </c>
      <c r="I9" s="59" t="s">
        <v>27</v>
      </c>
      <c r="J9" s="14">
        <v>5280</v>
      </c>
      <c r="M9" s="59" t="s">
        <v>30</v>
      </c>
      <c r="N9" s="14" t="s">
        <v>31</v>
      </c>
    </row>
    <row r="10" spans="1:14" ht="14.5" customHeight="1" x14ac:dyDescent="0.35">
      <c r="A10" s="59" t="s">
        <v>29</v>
      </c>
      <c r="B10" s="14">
        <v>3930</v>
      </c>
      <c r="E10" s="59" t="s">
        <v>30</v>
      </c>
      <c r="F10" s="14">
        <v>16125</v>
      </c>
      <c r="I10" s="67" t="s">
        <v>28</v>
      </c>
      <c r="J10" s="14">
        <v>6910</v>
      </c>
      <c r="M10" s="59" t="s">
        <v>32</v>
      </c>
      <c r="N10" s="14">
        <v>3550</v>
      </c>
    </row>
    <row r="11" spans="1:14" ht="14.5" customHeight="1" x14ac:dyDescent="0.35">
      <c r="A11" s="59" t="s">
        <v>32</v>
      </c>
      <c r="B11" s="14">
        <v>3550</v>
      </c>
      <c r="E11" s="59" t="s">
        <v>33</v>
      </c>
      <c r="F11" s="14">
        <v>5960</v>
      </c>
      <c r="I11" s="59" t="s">
        <v>29</v>
      </c>
      <c r="J11" s="14">
        <v>3930</v>
      </c>
      <c r="M11" s="59" t="s">
        <v>33</v>
      </c>
      <c r="N11" s="14">
        <v>5960</v>
      </c>
    </row>
    <row r="12" spans="1:14" ht="14.5" customHeight="1" x14ac:dyDescent="0.35">
      <c r="A12" s="59" t="s">
        <v>33</v>
      </c>
      <c r="B12" s="14">
        <v>5960</v>
      </c>
      <c r="E12" s="61" t="s">
        <v>37</v>
      </c>
      <c r="F12" s="24"/>
      <c r="I12" s="59" t="s">
        <v>30</v>
      </c>
      <c r="J12" s="14" t="s">
        <v>31</v>
      </c>
      <c r="M12" s="59" t="s">
        <v>34</v>
      </c>
      <c r="N12" s="14">
        <v>29120</v>
      </c>
    </row>
    <row r="13" spans="1:14" ht="14.5" customHeight="1" x14ac:dyDescent="0.35">
      <c r="A13" s="59" t="s">
        <v>34</v>
      </c>
      <c r="B13" s="14">
        <v>29120</v>
      </c>
      <c r="E13" s="59" t="s">
        <v>40</v>
      </c>
      <c r="F13" s="14">
        <v>4910</v>
      </c>
      <c r="I13" s="59" t="s">
        <v>32</v>
      </c>
      <c r="J13" s="14">
        <v>3550</v>
      </c>
      <c r="M13" s="59" t="s">
        <v>35</v>
      </c>
      <c r="N13" s="14">
        <v>4950</v>
      </c>
    </row>
    <row r="14" spans="1:14" ht="14.5" customHeight="1" x14ac:dyDescent="0.35">
      <c r="A14" s="59" t="s">
        <v>35</v>
      </c>
      <c r="B14" s="14">
        <v>4950</v>
      </c>
      <c r="E14" s="59" t="s">
        <v>41</v>
      </c>
      <c r="F14" s="14">
        <v>1180</v>
      </c>
      <c r="I14" s="59" t="s">
        <v>33</v>
      </c>
      <c r="J14" s="14">
        <v>5960</v>
      </c>
      <c r="M14" s="59" t="s">
        <v>36</v>
      </c>
      <c r="N14" s="14">
        <v>4950</v>
      </c>
    </row>
    <row r="15" spans="1:14" ht="14.5" customHeight="1" x14ac:dyDescent="0.35">
      <c r="A15" s="59" t="s">
        <v>36</v>
      </c>
      <c r="B15" s="14">
        <v>3810</v>
      </c>
      <c r="E15" s="59" t="s">
        <v>42</v>
      </c>
      <c r="F15" s="14">
        <v>690</v>
      </c>
      <c r="I15" s="59" t="s">
        <v>34</v>
      </c>
      <c r="J15" s="14">
        <v>29120</v>
      </c>
      <c r="M15" s="61" t="s">
        <v>37</v>
      </c>
      <c r="N15" s="24"/>
    </row>
    <row r="16" spans="1:14" ht="15" customHeight="1" x14ac:dyDescent="0.35">
      <c r="A16" s="61" t="s">
        <v>37</v>
      </c>
      <c r="B16" s="24"/>
      <c r="E16" s="63" t="s">
        <v>43</v>
      </c>
      <c r="F16" s="14">
        <v>2390</v>
      </c>
      <c r="I16" s="59" t="s">
        <v>35</v>
      </c>
      <c r="J16" s="14">
        <v>4950</v>
      </c>
      <c r="M16" s="59" t="s">
        <v>38</v>
      </c>
      <c r="N16" s="14">
        <v>690</v>
      </c>
    </row>
    <row r="17" spans="1:14" ht="14.5" customHeight="1" x14ac:dyDescent="0.35">
      <c r="A17" s="59" t="s">
        <v>38</v>
      </c>
      <c r="B17" s="14">
        <v>690</v>
      </c>
      <c r="E17" s="61" t="s">
        <v>45</v>
      </c>
      <c r="F17" s="24"/>
      <c r="I17" s="59" t="s">
        <v>36</v>
      </c>
      <c r="J17" s="14">
        <v>3810</v>
      </c>
      <c r="M17" s="59" t="s">
        <v>39</v>
      </c>
      <c r="N17" s="14">
        <v>290</v>
      </c>
    </row>
    <row r="18" spans="1:14" ht="14.5" customHeight="1" x14ac:dyDescent="0.35">
      <c r="A18" s="59" t="s">
        <v>39</v>
      </c>
      <c r="B18" s="14">
        <v>290</v>
      </c>
      <c r="E18" s="63" t="s">
        <v>46</v>
      </c>
      <c r="F18" s="14">
        <v>1290</v>
      </c>
      <c r="I18" s="61" t="s">
        <v>37</v>
      </c>
      <c r="J18" s="24"/>
      <c r="M18" s="59" t="s">
        <v>40</v>
      </c>
      <c r="N18" s="14">
        <v>4910</v>
      </c>
    </row>
    <row r="19" spans="1:14" ht="14.5" customHeight="1" x14ac:dyDescent="0.35">
      <c r="A19" s="59" t="s">
        <v>40</v>
      </c>
      <c r="B19" s="14">
        <v>4910</v>
      </c>
      <c r="E19" s="63" t="s">
        <v>47</v>
      </c>
      <c r="F19" s="14">
        <v>1980</v>
      </c>
      <c r="I19" s="59" t="s">
        <v>38</v>
      </c>
      <c r="J19" s="14">
        <v>690</v>
      </c>
      <c r="M19" s="59" t="s">
        <v>41</v>
      </c>
      <c r="N19" s="14">
        <v>1180</v>
      </c>
    </row>
    <row r="20" spans="1:14" ht="14.5" customHeight="1" x14ac:dyDescent="0.35">
      <c r="A20" s="59" t="s">
        <v>41</v>
      </c>
      <c r="B20" s="14">
        <v>1180</v>
      </c>
      <c r="E20" s="61" t="s">
        <v>49</v>
      </c>
      <c r="F20" s="24"/>
      <c r="I20" s="59" t="s">
        <v>39</v>
      </c>
      <c r="J20" s="14">
        <v>290</v>
      </c>
      <c r="M20" s="59" t="s">
        <v>42</v>
      </c>
      <c r="N20" s="14">
        <v>690</v>
      </c>
    </row>
    <row r="21" spans="1:14" ht="14.5" customHeight="1" x14ac:dyDescent="0.35">
      <c r="A21" s="59" t="s">
        <v>42</v>
      </c>
      <c r="B21" s="14">
        <v>690</v>
      </c>
      <c r="E21" s="63" t="s">
        <v>50</v>
      </c>
      <c r="F21" s="14">
        <v>1790</v>
      </c>
      <c r="I21" s="59" t="s">
        <v>40</v>
      </c>
      <c r="J21" s="14">
        <v>4910</v>
      </c>
      <c r="M21" s="63" t="s">
        <v>43</v>
      </c>
      <c r="N21" s="14">
        <v>2390</v>
      </c>
    </row>
    <row r="22" spans="1:14" ht="14.5" customHeight="1" x14ac:dyDescent="0.35">
      <c r="A22" s="63" t="s">
        <v>43</v>
      </c>
      <c r="B22" s="14">
        <v>2390</v>
      </c>
      <c r="E22" s="61" t="s">
        <v>51</v>
      </c>
      <c r="F22" s="24"/>
      <c r="I22" s="59" t="s">
        <v>41</v>
      </c>
      <c r="J22" s="14">
        <v>1180</v>
      </c>
      <c r="M22" s="59" t="s">
        <v>44</v>
      </c>
      <c r="N22" s="14">
        <v>27100</v>
      </c>
    </row>
    <row r="23" spans="1:14" ht="15" customHeight="1" x14ac:dyDescent="0.35">
      <c r="A23" s="61" t="s">
        <v>45</v>
      </c>
      <c r="B23" s="24"/>
      <c r="E23" s="59" t="s">
        <v>52</v>
      </c>
      <c r="F23" s="14">
        <v>1290</v>
      </c>
      <c r="I23" s="59" t="s">
        <v>42</v>
      </c>
      <c r="J23" s="14">
        <v>690</v>
      </c>
      <c r="M23" s="61" t="s">
        <v>45</v>
      </c>
      <c r="N23" s="24"/>
    </row>
    <row r="24" spans="1:14" ht="14.5" customHeight="1" x14ac:dyDescent="0.35">
      <c r="A24" s="63" t="s">
        <v>46</v>
      </c>
      <c r="B24" s="14">
        <v>1290</v>
      </c>
      <c r="E24" s="63" t="s">
        <v>53</v>
      </c>
      <c r="F24" s="14">
        <v>1920</v>
      </c>
      <c r="I24" s="63" t="s">
        <v>43</v>
      </c>
      <c r="J24" s="14">
        <v>2390</v>
      </c>
      <c r="M24" s="63" t="s">
        <v>46</v>
      </c>
      <c r="N24" s="14">
        <v>1290</v>
      </c>
    </row>
    <row r="25" spans="1:14" ht="20.25" customHeight="1" x14ac:dyDescent="0.35">
      <c r="A25" s="63" t="s">
        <v>47</v>
      </c>
      <c r="B25" s="14">
        <v>1980</v>
      </c>
      <c r="E25" s="61" t="s">
        <v>54</v>
      </c>
      <c r="F25" s="24"/>
      <c r="I25" s="59" t="s">
        <v>44</v>
      </c>
      <c r="J25" s="14">
        <v>27100</v>
      </c>
      <c r="M25" s="63" t="s">
        <v>47</v>
      </c>
      <c r="N25" s="14">
        <v>1980</v>
      </c>
    </row>
    <row r="26" spans="1:14" ht="14.5" customHeight="1" x14ac:dyDescent="0.35">
      <c r="A26" s="63" t="s">
        <v>48</v>
      </c>
      <c r="B26" s="14">
        <v>1980</v>
      </c>
      <c r="E26" s="63" t="s">
        <v>55</v>
      </c>
      <c r="F26" s="14">
        <v>46232</v>
      </c>
      <c r="I26" s="61" t="s">
        <v>45</v>
      </c>
      <c r="J26" s="24"/>
      <c r="M26" s="61" t="s">
        <v>49</v>
      </c>
      <c r="N26" s="24"/>
    </row>
    <row r="27" spans="1:14" ht="15" customHeight="1" x14ac:dyDescent="0.35">
      <c r="A27" s="61" t="s">
        <v>49</v>
      </c>
      <c r="B27" s="24"/>
      <c r="E27" s="63" t="s">
        <v>56</v>
      </c>
      <c r="F27" s="14">
        <v>48650</v>
      </c>
      <c r="I27" s="63" t="s">
        <v>46</v>
      </c>
      <c r="J27" s="14">
        <v>1290</v>
      </c>
      <c r="M27" s="63" t="s">
        <v>50</v>
      </c>
      <c r="N27" s="14">
        <v>1790</v>
      </c>
    </row>
    <row r="28" spans="1:14" ht="14.5" customHeight="1" x14ac:dyDescent="0.35">
      <c r="A28" s="63" t="s">
        <v>50</v>
      </c>
      <c r="B28" s="14">
        <v>1790</v>
      </c>
      <c r="E28" s="63" t="s">
        <v>57</v>
      </c>
      <c r="F28" s="14">
        <v>5870</v>
      </c>
      <c r="I28" s="63" t="s">
        <v>47</v>
      </c>
      <c r="J28" s="14">
        <v>1980</v>
      </c>
      <c r="M28" s="61" t="s">
        <v>51</v>
      </c>
      <c r="N28" s="24"/>
    </row>
    <row r="29" spans="1:14" ht="15" customHeight="1" x14ac:dyDescent="0.35">
      <c r="A29" s="61" t="s">
        <v>51</v>
      </c>
      <c r="B29" s="24"/>
      <c r="E29" s="63" t="s">
        <v>58</v>
      </c>
      <c r="F29" s="14">
        <v>4150</v>
      </c>
      <c r="I29" s="63" t="s">
        <v>48</v>
      </c>
      <c r="J29" s="14">
        <v>1980</v>
      </c>
      <c r="M29" s="59" t="s">
        <v>52</v>
      </c>
      <c r="N29" s="14">
        <v>1290</v>
      </c>
    </row>
    <row r="30" spans="1:14" ht="14.5" customHeight="1" x14ac:dyDescent="0.35">
      <c r="A30" s="59" t="s">
        <v>52</v>
      </c>
      <c r="B30" s="14">
        <v>1290</v>
      </c>
      <c r="E30" s="63" t="s">
        <v>59</v>
      </c>
      <c r="F30" s="14">
        <v>25950</v>
      </c>
      <c r="I30" s="61" t="s">
        <v>49</v>
      </c>
      <c r="J30" s="24"/>
      <c r="M30" s="63" t="s">
        <v>53</v>
      </c>
      <c r="N30" s="14">
        <v>1920</v>
      </c>
    </row>
    <row r="31" spans="1:14" ht="14.5" customHeight="1" x14ac:dyDescent="0.35">
      <c r="A31" s="63" t="s">
        <v>53</v>
      </c>
      <c r="B31" s="14">
        <v>1920</v>
      </c>
      <c r="E31" s="61" t="s">
        <v>60</v>
      </c>
      <c r="F31" s="24"/>
      <c r="I31" s="63" t="s">
        <v>50</v>
      </c>
      <c r="J31" s="14">
        <v>1790</v>
      </c>
      <c r="M31" s="61" t="s">
        <v>54</v>
      </c>
      <c r="N31" s="24"/>
    </row>
    <row r="32" spans="1:14" ht="27" customHeight="1" x14ac:dyDescent="0.35">
      <c r="A32" s="61" t="s">
        <v>54</v>
      </c>
      <c r="B32" s="24"/>
      <c r="E32" s="67" t="s">
        <v>61</v>
      </c>
      <c r="F32" s="14">
        <v>4930</v>
      </c>
      <c r="I32" s="61" t="s">
        <v>51</v>
      </c>
      <c r="J32" s="24"/>
      <c r="M32" s="63" t="s">
        <v>55</v>
      </c>
      <c r="N32" s="14">
        <v>46232</v>
      </c>
    </row>
    <row r="33" spans="1:14" ht="14.5" customHeight="1" x14ac:dyDescent="0.35">
      <c r="A33" s="63" t="s">
        <v>55</v>
      </c>
      <c r="B33" s="14">
        <v>46232</v>
      </c>
      <c r="E33" s="68" t="s">
        <v>62</v>
      </c>
      <c r="F33" s="14" t="s">
        <v>63</v>
      </c>
      <c r="I33" s="59" t="s">
        <v>52</v>
      </c>
      <c r="J33" s="14">
        <v>1290</v>
      </c>
      <c r="M33" s="63" t="s">
        <v>56</v>
      </c>
      <c r="N33" s="14">
        <v>48650</v>
      </c>
    </row>
    <row r="34" spans="1:14" ht="14.5" customHeight="1" x14ac:dyDescent="0.35">
      <c r="A34" s="63" t="s">
        <v>56</v>
      </c>
      <c r="B34" s="14">
        <v>48650</v>
      </c>
      <c r="E34" s="68" t="s">
        <v>64</v>
      </c>
      <c r="F34" s="14">
        <v>1480</v>
      </c>
      <c r="I34" s="63" t="s">
        <v>53</v>
      </c>
      <c r="J34" s="14">
        <v>1920</v>
      </c>
      <c r="M34" s="63" t="s">
        <v>57</v>
      </c>
      <c r="N34" s="14">
        <v>5870</v>
      </c>
    </row>
    <row r="35" spans="1:14" ht="14.5" customHeight="1" x14ac:dyDescent="0.35">
      <c r="A35" s="63" t="s">
        <v>57</v>
      </c>
      <c r="B35" s="14">
        <v>5870</v>
      </c>
      <c r="E35" s="68" t="s">
        <v>65</v>
      </c>
      <c r="F35" s="14">
        <v>11200</v>
      </c>
      <c r="I35" s="61" t="s">
        <v>54</v>
      </c>
      <c r="J35" s="24"/>
      <c r="M35" s="63" t="s">
        <v>58</v>
      </c>
      <c r="N35" s="14">
        <v>4150</v>
      </c>
    </row>
    <row r="36" spans="1:14" ht="14.5" customHeight="1" x14ac:dyDescent="0.35">
      <c r="A36" s="63" t="s">
        <v>58</v>
      </c>
      <c r="B36" s="14">
        <v>4150</v>
      </c>
      <c r="E36" s="68" t="s">
        <v>66</v>
      </c>
      <c r="F36" s="14">
        <v>4420</v>
      </c>
      <c r="I36" s="63" t="s">
        <v>55</v>
      </c>
      <c r="J36" s="14">
        <v>46232</v>
      </c>
      <c r="M36" s="63" t="s">
        <v>59</v>
      </c>
      <c r="N36" s="14">
        <v>25950</v>
      </c>
    </row>
    <row r="37" spans="1:14" ht="14.5" customHeight="1" x14ac:dyDescent="0.35">
      <c r="A37" s="63" t="s">
        <v>59</v>
      </c>
      <c r="B37" s="14">
        <v>25950</v>
      </c>
      <c r="E37" s="68" t="s">
        <v>67</v>
      </c>
      <c r="F37" s="14">
        <v>12200</v>
      </c>
      <c r="I37" s="63" t="s">
        <v>56</v>
      </c>
      <c r="J37" s="14">
        <v>48650</v>
      </c>
      <c r="M37" s="61" t="s">
        <v>60</v>
      </c>
      <c r="N37" s="24"/>
    </row>
    <row r="38" spans="1:14" ht="28.5" customHeight="1" x14ac:dyDescent="0.35">
      <c r="A38" s="61" t="s">
        <v>60</v>
      </c>
      <c r="B38" s="24"/>
      <c r="E38" s="61" t="s">
        <v>68</v>
      </c>
      <c r="F38" s="24"/>
      <c r="I38" s="63" t="s">
        <v>57</v>
      </c>
      <c r="J38" s="14">
        <v>5870</v>
      </c>
      <c r="M38" s="69" t="s">
        <v>61</v>
      </c>
      <c r="N38" s="14">
        <v>4930</v>
      </c>
    </row>
    <row r="39" spans="1:14" ht="14.5" customHeight="1" x14ac:dyDescent="0.35">
      <c r="A39" s="67" t="s">
        <v>61</v>
      </c>
      <c r="B39" s="14">
        <v>4930</v>
      </c>
      <c r="E39" s="60" t="s">
        <v>69</v>
      </c>
      <c r="F39" s="14">
        <v>29548</v>
      </c>
      <c r="I39" s="63" t="s">
        <v>58</v>
      </c>
      <c r="J39" s="14">
        <v>4150</v>
      </c>
      <c r="M39" s="68" t="s">
        <v>62</v>
      </c>
      <c r="N39" s="14" t="s">
        <v>63</v>
      </c>
    </row>
    <row r="40" spans="1:14" ht="14.5" customHeight="1" x14ac:dyDescent="0.35">
      <c r="A40" s="68" t="s">
        <v>62</v>
      </c>
      <c r="B40" s="14" t="s">
        <v>63</v>
      </c>
      <c r="I40" s="63" t="s">
        <v>59</v>
      </c>
      <c r="J40" s="14">
        <v>25950</v>
      </c>
      <c r="M40" s="68" t="s">
        <v>64</v>
      </c>
      <c r="N40" s="14">
        <v>1480</v>
      </c>
    </row>
    <row r="41" spans="1:14" ht="14.5" customHeight="1" x14ac:dyDescent="0.35">
      <c r="A41" s="68" t="s">
        <v>64</v>
      </c>
      <c r="B41" s="14">
        <v>1480</v>
      </c>
      <c r="I41" s="61" t="s">
        <v>60</v>
      </c>
      <c r="J41" s="24"/>
      <c r="M41" s="68" t="s">
        <v>65</v>
      </c>
      <c r="N41" s="14">
        <v>11200</v>
      </c>
    </row>
    <row r="42" spans="1:14" ht="14.5" customHeight="1" x14ac:dyDescent="0.35">
      <c r="A42" s="68" t="s">
        <v>65</v>
      </c>
      <c r="B42" s="14">
        <v>11200</v>
      </c>
      <c r="I42" s="67" t="s">
        <v>61</v>
      </c>
      <c r="J42" s="14">
        <v>4930</v>
      </c>
      <c r="M42" s="68" t="s">
        <v>66</v>
      </c>
      <c r="N42" s="14">
        <v>4420</v>
      </c>
    </row>
    <row r="43" spans="1:14" ht="14.5" customHeight="1" x14ac:dyDescent="0.35">
      <c r="A43" s="68" t="s">
        <v>66</v>
      </c>
      <c r="B43" s="14">
        <v>4420</v>
      </c>
      <c r="I43" s="68" t="s">
        <v>62</v>
      </c>
      <c r="J43" s="14" t="s">
        <v>63</v>
      </c>
      <c r="M43" s="68" t="s">
        <v>67</v>
      </c>
      <c r="N43" s="14">
        <v>12200</v>
      </c>
    </row>
    <row r="44" spans="1:14" ht="14.5" customHeight="1" x14ac:dyDescent="0.35">
      <c r="A44" s="68" t="s">
        <v>67</v>
      </c>
      <c r="B44" s="14">
        <v>12200</v>
      </c>
      <c r="I44" s="68" t="s">
        <v>64</v>
      </c>
      <c r="J44" s="14">
        <v>1480</v>
      </c>
      <c r="M44" s="61" t="s">
        <v>68</v>
      </c>
      <c r="N44" s="24"/>
    </row>
    <row r="45" spans="1:14" ht="28.5" customHeight="1" x14ac:dyDescent="0.35">
      <c r="A45" s="61" t="s">
        <v>68</v>
      </c>
      <c r="B45" s="24"/>
      <c r="I45" s="68" t="s">
        <v>65</v>
      </c>
      <c r="J45" s="14">
        <v>11200</v>
      </c>
      <c r="M45" s="60" t="s">
        <v>69</v>
      </c>
      <c r="N45" s="14">
        <v>29548</v>
      </c>
    </row>
    <row r="46" spans="1:14" ht="14.5" customHeight="1" x14ac:dyDescent="0.35">
      <c r="A46" s="60" t="s">
        <v>69</v>
      </c>
      <c r="B46" s="14">
        <v>29548</v>
      </c>
      <c r="I46" s="68" t="s">
        <v>66</v>
      </c>
      <c r="J46" s="14">
        <v>4420</v>
      </c>
    </row>
    <row r="47" spans="1:14" ht="14.5" customHeight="1" x14ac:dyDescent="0.35">
      <c r="A47" s="8"/>
      <c r="B47" s="9"/>
      <c r="C47" s="9"/>
      <c r="D47" s="9"/>
      <c r="E47" s="10"/>
      <c r="I47" s="68" t="s">
        <v>67</v>
      </c>
      <c r="J47" s="14">
        <v>12200</v>
      </c>
    </row>
    <row r="48" spans="1:14" ht="21" customHeight="1" x14ac:dyDescent="0.35">
      <c r="I48" s="61" t="s">
        <v>68</v>
      </c>
      <c r="J48" s="24"/>
    </row>
    <row r="49" spans="9:10" ht="15" customHeight="1" x14ac:dyDescent="0.35">
      <c r="I49" s="60" t="s">
        <v>69</v>
      </c>
      <c r="J49" s="14">
        <v>29548</v>
      </c>
    </row>
    <row r="72" ht="22.5" customHeight="1" x14ac:dyDescent="0.35"/>
    <row r="85" ht="23.25" customHeight="1" x14ac:dyDescent="0.35"/>
    <row r="122" ht="24.75" customHeight="1" x14ac:dyDescent="0.35"/>
    <row r="135" ht="24.75" customHeight="1" x14ac:dyDescent="0.35"/>
    <row r="168" ht="24" customHeight="1" x14ac:dyDescent="0.35"/>
    <row r="181" ht="24" customHeight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:E100"/>
  <sheetViews>
    <sheetView showZeros="0" topLeftCell="A4" workbookViewId="0">
      <selection activeCell="C6" sqref="C6"/>
    </sheetView>
  </sheetViews>
  <sheetFormatPr defaultColWidth="10.81640625" defaultRowHeight="14.5" x14ac:dyDescent="0.35"/>
  <cols>
    <col min="2" max="2" width="50.453125" style="86" customWidth="1"/>
    <col min="3" max="3" width="12.7265625" customWidth="1"/>
  </cols>
  <sheetData>
    <row r="1" spans="1:5" x14ac:dyDescent="0.35">
      <c r="A1" s="1"/>
      <c r="B1" s="82"/>
      <c r="C1" s="1"/>
      <c r="D1" s="1"/>
      <c r="E1" s="1"/>
    </row>
    <row r="2" spans="1:5" x14ac:dyDescent="0.35">
      <c r="A2" s="1"/>
      <c r="B2" s="82"/>
      <c r="C2" s="1"/>
      <c r="D2" s="1"/>
      <c r="E2" s="1"/>
    </row>
    <row r="3" spans="1:5" x14ac:dyDescent="0.35">
      <c r="A3" s="1"/>
      <c r="B3" s="82"/>
      <c r="C3" s="1"/>
      <c r="D3" s="1"/>
      <c r="E3" s="1"/>
    </row>
    <row r="4" spans="1:5" x14ac:dyDescent="0.35">
      <c r="A4" s="45"/>
      <c r="B4" s="82"/>
      <c r="C4" s="1"/>
      <c r="D4" s="1"/>
      <c r="E4" s="1"/>
    </row>
    <row r="5" spans="1:5" x14ac:dyDescent="0.35">
      <c r="A5" s="1"/>
      <c r="B5" s="82"/>
      <c r="C5" s="88" t="s">
        <v>148</v>
      </c>
      <c r="D5" s="1"/>
      <c r="E5" s="1"/>
    </row>
    <row r="6" spans="1:5" ht="18.5" x14ac:dyDescent="0.45">
      <c r="A6" s="1"/>
      <c r="B6" s="90" t="s">
        <v>146</v>
      </c>
      <c r="C6" s="89" t="str">
        <f>FORM1!N9</f>
        <v>Braking</v>
      </c>
      <c r="D6" s="1"/>
      <c r="E6" s="1"/>
    </row>
    <row r="7" spans="1:5" x14ac:dyDescent="0.35">
      <c r="A7" s="1"/>
      <c r="B7" s="82"/>
      <c r="C7" s="1"/>
      <c r="D7" s="1"/>
      <c r="E7" s="1"/>
    </row>
    <row r="8" spans="1:5" x14ac:dyDescent="0.35">
      <c r="A8" s="1"/>
      <c r="B8" s="83" t="s">
        <v>145</v>
      </c>
      <c r="C8" s="70" t="s">
        <v>73</v>
      </c>
      <c r="D8" s="1"/>
      <c r="E8" s="1"/>
    </row>
    <row r="9" spans="1:5" x14ac:dyDescent="0.35">
      <c r="A9" s="1"/>
      <c r="B9" s="84" t="str">
        <f ca="1">INDIRECT("'List Services'!"&amp;ADDRESS(ROW()-6,MATCH(FORM1!$N$9,'List Services'!$2:$2,0),4))</f>
        <v>TRAINING AND ACCEPTANCE</v>
      </c>
      <c r="C9" s="57">
        <f ca="1">INDIRECT("'List Services'!"&amp;ADDRESS(ROW()-6,MATCH(FORM1!$N$9,'List Services'!$2:$2,0)+1,4))</f>
        <v>0</v>
      </c>
      <c r="D9" s="1"/>
      <c r="E9" s="1"/>
    </row>
    <row r="10" spans="1:5" ht="58" x14ac:dyDescent="0.35">
      <c r="A10" s="1"/>
      <c r="B10" s="84" t="str">
        <f ca="1">INDIRECT("'List Services'!"&amp;ADDRESS(ROW()-6,MATCH(FORM1!$N$9,'List Services'!$2:$2,0),4))</f>
        <v>Training by an engineer from Dufournier 
3 days &amp; final acceptance in Riom + rental of track
- How to use the SKID Trailer
- Preventive maintenance and cleaning</v>
      </c>
      <c r="C10" s="57">
        <f ca="1">INDIRECT("'List Services'!"&amp;ADDRESS(ROW()-6,MATCH(FORM1!$N$9,'List Services'!$2:$2,0)+1,4))</f>
        <v>8950</v>
      </c>
      <c r="D10" s="1"/>
      <c r="E10" s="1"/>
    </row>
    <row r="11" spans="1:5" ht="29" x14ac:dyDescent="0.35">
      <c r="A11" s="1"/>
      <c r="B11" s="84" t="str">
        <f ca="1">INDIRECT("'List Services'!"&amp;ADDRESS(ROW()-6,MATCH(FORM1!$N$9,'List Services'!$2:$2,0),4))</f>
        <v>Training and final acceptance of RR hub in Riom 
1 extra day + rental of track</v>
      </c>
      <c r="C11" s="57">
        <f ca="1">INDIRECT("'List Services'!"&amp;ADDRESS(ROW()-6,MATCH(FORM1!$N$9,'List Services'!$2:$2,0)+1,4))</f>
        <v>3150</v>
      </c>
      <c r="D11" s="1"/>
      <c r="E11" s="1"/>
    </row>
    <row r="12" spans="1:5" ht="58" x14ac:dyDescent="0.35">
      <c r="A12" s="1"/>
      <c r="B12" s="84" t="str">
        <f ca="1">INDIRECT("'List Services'!"&amp;ADDRESS(ROW()-6,MATCH(FORM1!$N$9,'List Services'!$2:$2,0),4))</f>
        <v>Training by an engineer from Dufournier
3 days at customer's premises
- How to use the SKID Trailer
- Preventive maintenance and cleaning</v>
      </c>
      <c r="C12" s="57">
        <f ca="1">INDIRECT("'List Services'!"&amp;ADDRESS(ROW()-6,MATCH(FORM1!$N$9,'List Services'!$2:$2,0)+1,4))</f>
        <v>7290</v>
      </c>
      <c r="D12" s="1"/>
      <c r="E12" s="1"/>
    </row>
    <row r="13" spans="1:5" x14ac:dyDescent="0.35">
      <c r="A13" s="1"/>
      <c r="B13" s="84" t="str">
        <f ca="1">INDIRECT("'List Services'!"&amp;ADDRESS(ROW()-6,MATCH(FORM1!$N$9,'List Services'!$2:$2,0),4))</f>
        <v>Training on RR hub at customer's premises - 1 extra day</v>
      </c>
      <c r="C13" s="57">
        <f ca="1">INDIRECT("'List Services'!"&amp;ADDRESS(ROW()-6,MATCH(FORM1!$N$9,'List Services'!$2:$2,0)+1,4))</f>
        <v>2490</v>
      </c>
      <c r="D13" s="1"/>
      <c r="E13" s="1"/>
    </row>
    <row r="14" spans="1:5" x14ac:dyDescent="0.35">
      <c r="A14" s="1"/>
      <c r="B14" s="84" t="str">
        <f ca="1">INDIRECT("'List Services'!"&amp;ADDRESS(ROW()-6,MATCH(FORM1!$N$9,'List Services'!$2:$2,0),4))</f>
        <v>MAINTENANCE AND CALIBRATION (recommended)</v>
      </c>
      <c r="C14" s="57">
        <f ca="1">INDIRECT("'List Services'!"&amp;ADDRESS(ROW()-6,MATCH(FORM1!$N$9,'List Services'!$2:$2,0)+1,4))</f>
        <v>0</v>
      </c>
      <c r="D14" s="1"/>
      <c r="E14" s="1"/>
    </row>
    <row r="15" spans="1:5" ht="130.5" x14ac:dyDescent="0.35">
      <c r="A15" s="1"/>
      <c r="B15" s="84" t="str">
        <f ca="1">INDIRECT("'List Services'!"&amp;ADDRESS(ROW()-6,MATCH(FORM1!$N$9,'List Services'!$2:$2,0),4))</f>
        <v xml:space="preserve">Maintenance - 1 year contract - 4 visits of 3 days each
- Cleanup
- Lubrication
- Wearing part control
- Adjustement and settings control
- Operating modes verification
- Pieces are changed according to a list and a predefined schedule to the exclusion of any other parts in advance 
</v>
      </c>
      <c r="C15" s="57">
        <f ca="1">INDIRECT("'List Services'!"&amp;ADDRESS(ROW()-6,MATCH(FORM1!$N$9,'List Services'!$2:$2,0)+1,4))</f>
        <v>19500</v>
      </c>
      <c r="D15" s="1"/>
      <c r="E15" s="1"/>
    </row>
    <row r="16" spans="1:5" x14ac:dyDescent="0.35">
      <c r="A16" s="1"/>
      <c r="B16" s="84" t="str">
        <f ca="1">INDIRECT("'List Services'!"&amp;ADDRESS(ROW()-6,MATCH(FORM1!$N$9,'List Services'!$2:$2,0),4))</f>
        <v>Annual calibration of Fz sensors</v>
      </c>
      <c r="C16" s="57">
        <f ca="1">INDIRECT("'List Services'!"&amp;ADDRESS(ROW()-6,MATCH(FORM1!$N$9,'List Services'!$2:$2,0)+1,4))</f>
        <v>4775</v>
      </c>
      <c r="D16" s="1"/>
      <c r="E16" s="1"/>
    </row>
    <row r="17" spans="1:5" ht="43.5" x14ac:dyDescent="0.35">
      <c r="A17" s="5"/>
      <c r="B17" s="84" t="str">
        <f ca="1">INDIRECT("'List Services'!"&amp;ADDRESS(ROW()-6,MATCH(FORM1!$N$9,'List Services'!$2:$2,0),4))</f>
        <v>Annual calibration of the Braking hub 
1 day (to be added to any maintenance visit)
- calibration of the hub in RIOM according to the norm</v>
      </c>
      <c r="C17" s="57">
        <f ca="1">INDIRECT("'List Services'!"&amp;ADDRESS(ROW()-6,MATCH(FORM1!$N$9,'List Services'!$2:$2,0)+1,4))</f>
        <v>10905</v>
      </c>
      <c r="D17" s="21"/>
      <c r="E17" s="5"/>
    </row>
    <row r="18" spans="1:5" ht="43.5" x14ac:dyDescent="0.35">
      <c r="A18" s="5"/>
      <c r="B18" s="84" t="str">
        <f ca="1">INDIRECT("'List Services'!"&amp;ADDRESS(ROW()-6,MATCH(FORM1!$N$9,'List Services'!$2:$2,0),4))</f>
        <v>Annual calibration of the RR hub
1 day (to be added to any maintenance visit)
- calibration of the hub in RIOM according to the norm</v>
      </c>
      <c r="C18" s="57">
        <f ca="1">INDIRECT("'List Services'!"&amp;ADDRESS(ROW()-6,MATCH(FORM1!$N$9,'List Services'!$2:$2,0)+1,4))</f>
        <v>10905</v>
      </c>
      <c r="D18" s="21"/>
      <c r="E18" s="5"/>
    </row>
    <row r="19" spans="1:5" x14ac:dyDescent="0.35">
      <c r="A19" s="5"/>
      <c r="B19" s="84">
        <f ca="1">INDIRECT("'List Services'!"&amp;ADDRESS(ROW()-6,MATCH(FORM1!$N$9,'List Services'!$2:$2,0),4))</f>
        <v>0</v>
      </c>
      <c r="C19" s="57">
        <f ca="1">INDIRECT("'List Services'!"&amp;ADDRESS(ROW()-6,MATCH(FORM1!$N$9,'List Services'!$2:$2,0)+1,4))</f>
        <v>0</v>
      </c>
      <c r="D19" s="21"/>
      <c r="E19" s="5"/>
    </row>
    <row r="20" spans="1:5" x14ac:dyDescent="0.35">
      <c r="A20" s="5"/>
      <c r="B20" s="84">
        <f ca="1">INDIRECT("'List Services'!"&amp;ADDRESS(ROW()-6,MATCH(FORM1!$N$9,'List Services'!$2:$2,0),4))</f>
        <v>0</v>
      </c>
      <c r="C20" s="57">
        <f ca="1">INDIRECT("'List Services'!"&amp;ADDRESS(ROW()-6,MATCH(FORM1!$N$9,'List Services'!$2:$2,0)+1,4))</f>
        <v>0</v>
      </c>
      <c r="D20" s="21"/>
      <c r="E20" s="5"/>
    </row>
    <row r="21" spans="1:5" x14ac:dyDescent="0.35">
      <c r="A21" s="5"/>
      <c r="B21" s="84">
        <f ca="1">INDIRECT("'List Services'!"&amp;ADDRESS(ROW()-6,MATCH(FORM1!$N$9,'List Services'!$2:$2,0),4))</f>
        <v>0</v>
      </c>
      <c r="C21" s="57">
        <f ca="1">INDIRECT("'List Services'!"&amp;ADDRESS(ROW()-6,MATCH(FORM1!$N$9,'List Services'!$2:$2,0)+1,4))</f>
        <v>0</v>
      </c>
      <c r="D21" s="5"/>
      <c r="E21" s="5"/>
    </row>
    <row r="22" spans="1:5" x14ac:dyDescent="0.35">
      <c r="A22" s="5"/>
      <c r="B22" s="84">
        <f ca="1">INDIRECT("'List Services'!"&amp;ADDRESS(ROW()-6,MATCH(FORM1!$N$9,'List Services'!$2:$2,0),4))</f>
        <v>0</v>
      </c>
      <c r="C22" s="57">
        <f ca="1">INDIRECT("'List Services'!"&amp;ADDRESS(ROW()-6,MATCH(FORM1!$N$9,'List Services'!$2:$2,0)+1,4))</f>
        <v>0</v>
      </c>
      <c r="D22" s="5"/>
      <c r="E22" s="5"/>
    </row>
    <row r="23" spans="1:5" x14ac:dyDescent="0.35">
      <c r="A23" s="1"/>
      <c r="B23" s="84">
        <f ca="1">INDIRECT("'List Services'!"&amp;ADDRESS(ROW()-6,MATCH(FORM1!$N$9,'List Services'!$2:$2,0),4))</f>
        <v>0</v>
      </c>
      <c r="C23" s="57">
        <f ca="1">INDIRECT("'List Services'!"&amp;ADDRESS(ROW()-6,MATCH(FORM1!$N$9,'List Services'!$2:$2,0)+1,4))</f>
        <v>0</v>
      </c>
      <c r="D23" s="1"/>
      <c r="E23" s="1"/>
    </row>
    <row r="24" spans="1:5" x14ac:dyDescent="0.35">
      <c r="A24" s="1"/>
      <c r="B24" s="84">
        <f ca="1">INDIRECT("'List Services'!"&amp;ADDRESS(ROW()-6,MATCH(FORM1!$N$9,'List Services'!$2:$2,0),4))</f>
        <v>0</v>
      </c>
      <c r="C24" s="57">
        <f ca="1">INDIRECT("'List Services'!"&amp;ADDRESS(ROW()-6,MATCH(FORM1!$N$9,'List Services'!$2:$2,0)+1,4))</f>
        <v>0</v>
      </c>
      <c r="D24" s="1"/>
      <c r="E24" s="1"/>
    </row>
    <row r="25" spans="1:5" x14ac:dyDescent="0.35">
      <c r="A25" s="1"/>
      <c r="B25" s="84">
        <f ca="1">INDIRECT("'List Services'!"&amp;ADDRESS(ROW()-6,MATCH(FORM1!$N$9,'List Services'!$2:$2,0),4))</f>
        <v>0</v>
      </c>
      <c r="C25" s="57">
        <f ca="1">INDIRECT("'List Services'!"&amp;ADDRESS(ROW()-6,MATCH(FORM1!$N$9,'List Services'!$2:$2,0)+1,4))</f>
        <v>0</v>
      </c>
      <c r="D25" s="1"/>
      <c r="E25" s="1"/>
    </row>
    <row r="26" spans="1:5" x14ac:dyDescent="0.35">
      <c r="A26" s="5"/>
      <c r="B26" s="84">
        <f ca="1">INDIRECT("'List Services'!"&amp;ADDRESS(ROW()-6,MATCH(FORM1!$N$9,'List Services'!$2:$2,0),4))</f>
        <v>0</v>
      </c>
      <c r="C26" s="57">
        <f ca="1">INDIRECT("'List Services'!"&amp;ADDRESS(ROW()-6,MATCH(FORM1!$N$9,'List Services'!$2:$2,0)+1,4))</f>
        <v>0</v>
      </c>
      <c r="D26" s="21"/>
      <c r="E26" s="5"/>
    </row>
    <row r="27" spans="1:5" x14ac:dyDescent="0.35">
      <c r="A27" s="5"/>
      <c r="B27" s="84">
        <f ca="1">INDIRECT("'List Services'!"&amp;ADDRESS(ROW()-6,MATCH(FORM1!$N$9,'List Services'!$2:$2,0),4))</f>
        <v>0</v>
      </c>
      <c r="C27" s="57">
        <f ca="1">INDIRECT("'List Services'!"&amp;ADDRESS(ROW()-6,MATCH(FORM1!$N$9,'List Services'!$2:$2,0)+1,4))</f>
        <v>0</v>
      </c>
      <c r="D27" s="21"/>
      <c r="E27" s="5"/>
    </row>
    <row r="28" spans="1:5" x14ac:dyDescent="0.35">
      <c r="A28" s="5"/>
      <c r="B28" s="84">
        <f ca="1">INDIRECT("'List Services'!"&amp;ADDRESS(ROW()-6,MATCH(FORM1!$N$9,'List Services'!$2:$2,0),4))</f>
        <v>0</v>
      </c>
      <c r="C28" s="57">
        <f ca="1">INDIRECT("'List Services'!"&amp;ADDRESS(ROW()-6,MATCH(FORM1!$N$9,'List Services'!$2:$2,0)+1,4))</f>
        <v>0</v>
      </c>
      <c r="D28" s="21"/>
      <c r="E28" s="5"/>
    </row>
    <row r="29" spans="1:5" x14ac:dyDescent="0.35">
      <c r="A29" s="5"/>
      <c r="B29" s="84">
        <f ca="1">INDIRECT("'List Services'!"&amp;ADDRESS(ROW()-6,MATCH(FORM1!$N$9,'List Services'!$2:$2,0),4))</f>
        <v>0</v>
      </c>
      <c r="C29" s="57">
        <f ca="1">INDIRECT("'List Services'!"&amp;ADDRESS(ROW()-6,MATCH(FORM1!$N$9,'List Services'!$2:$2,0)+1,4))</f>
        <v>0</v>
      </c>
      <c r="D29" s="21"/>
      <c r="E29" s="5"/>
    </row>
    <row r="30" spans="1:5" x14ac:dyDescent="0.35">
      <c r="A30" s="5"/>
      <c r="B30" s="84">
        <f ca="1">INDIRECT("'List Services'!"&amp;ADDRESS(ROW()-6,MATCH(FORM1!$N$9,'List Services'!$2:$2,0),4))</f>
        <v>0</v>
      </c>
      <c r="C30" s="57">
        <f ca="1">INDIRECT("'List Services'!"&amp;ADDRESS(ROW()-6,MATCH(FORM1!$N$9,'List Services'!$2:$2,0)+1,4))</f>
        <v>0</v>
      </c>
      <c r="D30" s="5"/>
      <c r="E30" s="5"/>
    </row>
    <row r="31" spans="1:5" x14ac:dyDescent="0.35">
      <c r="A31" s="5"/>
      <c r="B31" s="84">
        <f ca="1">INDIRECT("'List Services'!"&amp;ADDRESS(ROW()-6,MATCH(FORM1!$N$9,'List Services'!$2:$2,0),4))</f>
        <v>0</v>
      </c>
      <c r="C31" s="57">
        <f ca="1">INDIRECT("'List Services'!"&amp;ADDRESS(ROW()-6,MATCH(FORM1!$N$9,'List Services'!$2:$2,0)+1,4))</f>
        <v>0</v>
      </c>
      <c r="D31" s="5"/>
      <c r="E31" s="5"/>
    </row>
    <row r="32" spans="1:5" x14ac:dyDescent="0.35">
      <c r="A32" s="5"/>
      <c r="B32" s="84">
        <f ca="1">INDIRECT("'List Services'!"&amp;ADDRESS(ROW()-6,MATCH(FORM1!$N$9,'List Services'!$2:$2,0),4))</f>
        <v>0</v>
      </c>
      <c r="C32" s="57">
        <f ca="1">INDIRECT("'List Services'!"&amp;ADDRESS(ROW()-6,MATCH(FORM1!$N$9,'List Services'!$2:$2,0)+1,4))</f>
        <v>0</v>
      </c>
      <c r="D32" s="21"/>
      <c r="E32" s="5"/>
    </row>
    <row r="33" spans="1:5" x14ac:dyDescent="0.35">
      <c r="A33" s="5"/>
      <c r="B33" s="84">
        <f ca="1">INDIRECT("'List Services'!"&amp;ADDRESS(ROW()-6,MATCH(FORM1!$N$9,'List Services'!$2:$2,0),4))</f>
        <v>0</v>
      </c>
      <c r="C33" s="57">
        <f ca="1">INDIRECT("'List Services'!"&amp;ADDRESS(ROW()-6,MATCH(FORM1!$N$9,'List Services'!$2:$2,0)+1,4))</f>
        <v>0</v>
      </c>
      <c r="D33" s="21"/>
      <c r="E33" s="5"/>
    </row>
    <row r="34" spans="1:5" x14ac:dyDescent="0.35">
      <c r="A34" s="5"/>
      <c r="B34" s="84">
        <f ca="1">INDIRECT("'List Services'!"&amp;ADDRESS(ROW()-6,MATCH(FORM1!$N$9,'List Services'!$2:$2,0),4))</f>
        <v>0</v>
      </c>
      <c r="C34" s="57">
        <f ca="1">INDIRECT("'List Services'!"&amp;ADDRESS(ROW()-6,MATCH(FORM1!$N$9,'List Services'!$2:$2,0)+1,4))</f>
        <v>0</v>
      </c>
      <c r="D34" s="21"/>
      <c r="E34" s="5"/>
    </row>
    <row r="35" spans="1:5" x14ac:dyDescent="0.35">
      <c r="A35" s="5"/>
      <c r="B35" s="84">
        <f ca="1">INDIRECT("'List Services'!"&amp;ADDRESS(ROW()-6,MATCH(FORM1!$N$9,'List Services'!$2:$2,0),4))</f>
        <v>0</v>
      </c>
      <c r="C35" s="57">
        <f ca="1">INDIRECT("'List Services'!"&amp;ADDRESS(ROW()-6,MATCH(FORM1!$N$9,'List Services'!$2:$2,0)+1,4))</f>
        <v>0</v>
      </c>
      <c r="D35" s="5"/>
      <c r="E35" s="5"/>
    </row>
    <row r="36" spans="1:5" x14ac:dyDescent="0.35">
      <c r="A36" s="5"/>
      <c r="B36" s="84">
        <f ca="1">INDIRECT("'List Services'!"&amp;ADDRESS(ROW()-6,MATCH(FORM1!$N$9,'List Services'!$2:$2,0),4))</f>
        <v>0</v>
      </c>
      <c r="C36" s="57">
        <f ca="1">INDIRECT("'List Services'!"&amp;ADDRESS(ROW()-6,MATCH(FORM1!$N$9,'List Services'!$2:$2,0)+1,4))</f>
        <v>0</v>
      </c>
      <c r="D36" s="5"/>
      <c r="E36" s="5"/>
    </row>
    <row r="37" spans="1:5" x14ac:dyDescent="0.35">
      <c r="A37" s="5"/>
      <c r="B37" s="84">
        <f ca="1">INDIRECT("'List Services'!"&amp;ADDRESS(ROW()-6,MATCH(FORM1!$N$9,'List Services'!$2:$2,0),4))</f>
        <v>0</v>
      </c>
      <c r="C37" s="57">
        <f ca="1">INDIRECT("'List Services'!"&amp;ADDRESS(ROW()-6,MATCH(FORM1!$N$9,'List Services'!$2:$2,0)+1,4))</f>
        <v>0</v>
      </c>
      <c r="D37" s="21"/>
      <c r="E37" s="5"/>
    </row>
    <row r="38" spans="1:5" x14ac:dyDescent="0.35">
      <c r="A38" s="5"/>
      <c r="B38" s="84">
        <f ca="1">INDIRECT("'List Services'!"&amp;ADDRESS(ROW()-6,MATCH(FORM1!$N$9,'List Services'!$2:$2,0),4))</f>
        <v>0</v>
      </c>
      <c r="C38" s="57">
        <f ca="1">INDIRECT("'List Services'!"&amp;ADDRESS(ROW()-6,MATCH(FORM1!$N$9,'List Services'!$2:$2,0)+1,4))</f>
        <v>0</v>
      </c>
      <c r="D38" s="5"/>
      <c r="E38" s="5"/>
    </row>
    <row r="39" spans="1:5" x14ac:dyDescent="0.35">
      <c r="A39" s="5"/>
      <c r="B39" s="84">
        <f ca="1">INDIRECT("'List Services'!"&amp;ADDRESS(ROW()-6,MATCH(FORM1!$N$9,'List Services'!$2:$2,0),4))</f>
        <v>0</v>
      </c>
      <c r="C39" s="57">
        <f ca="1">INDIRECT("'List Services'!"&amp;ADDRESS(ROW()-6,MATCH(FORM1!$N$9,'List Services'!$2:$2,0)+1,4))</f>
        <v>0</v>
      </c>
      <c r="D39" s="5"/>
      <c r="E39" s="5"/>
    </row>
    <row r="40" spans="1:5" x14ac:dyDescent="0.35">
      <c r="A40" s="5"/>
      <c r="B40" s="84">
        <f ca="1">INDIRECT("'List Services'!"&amp;ADDRESS(ROW()-6,MATCH(FORM1!$N$9,'List Services'!$2:$2,0),4))</f>
        <v>0</v>
      </c>
      <c r="C40" s="57">
        <f ca="1">INDIRECT("'List Services'!"&amp;ADDRESS(ROW()-6,MATCH(FORM1!$N$9,'List Services'!$2:$2,0)+1,4))</f>
        <v>0</v>
      </c>
      <c r="D40" s="21"/>
      <c r="E40" s="5"/>
    </row>
    <row r="41" spans="1:5" x14ac:dyDescent="0.35">
      <c r="A41" s="5"/>
      <c r="B41" s="84">
        <f ca="1">INDIRECT("'List Services'!"&amp;ADDRESS(ROW()-6,MATCH(FORM1!$N$9,'List Services'!$2:$2,0),4))</f>
        <v>0</v>
      </c>
      <c r="C41" s="57">
        <f ca="1">INDIRECT("'List Services'!"&amp;ADDRESS(ROW()-6,MATCH(FORM1!$N$9,'List Services'!$2:$2,0)+1,4))</f>
        <v>0</v>
      </c>
      <c r="D41" s="5"/>
      <c r="E41" s="5"/>
    </row>
    <row r="42" spans="1:5" x14ac:dyDescent="0.35">
      <c r="A42" s="5"/>
      <c r="B42" s="84">
        <f ca="1">INDIRECT("'List Services'!"&amp;ADDRESS(ROW()-6,MATCH(FORM1!$N$9,'List Services'!$2:$2,0),4))</f>
        <v>0</v>
      </c>
      <c r="C42" s="57">
        <f ca="1">INDIRECT("'List Services'!"&amp;ADDRESS(ROW()-6,MATCH(FORM1!$N$9,'List Services'!$2:$2,0)+1,4))</f>
        <v>0</v>
      </c>
      <c r="D42" s="5"/>
      <c r="E42" s="5"/>
    </row>
    <row r="43" spans="1:5" x14ac:dyDescent="0.35">
      <c r="A43" s="5"/>
      <c r="B43" s="84">
        <f ca="1">INDIRECT("'List Services'!"&amp;ADDRESS(ROW()-6,MATCH(FORM1!$N$9,'List Services'!$2:$2,0),4))</f>
        <v>0</v>
      </c>
      <c r="C43" s="57">
        <f ca="1">INDIRECT("'List Services'!"&amp;ADDRESS(ROW()-6,MATCH(FORM1!$N$9,'List Services'!$2:$2,0)+1,4))</f>
        <v>0</v>
      </c>
      <c r="D43" s="21"/>
      <c r="E43" s="5"/>
    </row>
    <row r="44" spans="1:5" x14ac:dyDescent="0.35">
      <c r="A44" s="5"/>
      <c r="B44" s="84">
        <f ca="1">INDIRECT("'List Services'!"&amp;ADDRESS(ROW()-6,MATCH(FORM1!$N$9,'List Services'!$2:$2,0),4))</f>
        <v>0</v>
      </c>
      <c r="C44" s="57">
        <f ca="1">INDIRECT("'List Services'!"&amp;ADDRESS(ROW()-6,MATCH(FORM1!$N$9,'List Services'!$2:$2,0)+1,4))</f>
        <v>0</v>
      </c>
      <c r="D44" s="5"/>
      <c r="E44" s="5"/>
    </row>
    <row r="45" spans="1:5" x14ac:dyDescent="0.35">
      <c r="A45" s="5"/>
      <c r="B45" s="84">
        <f ca="1">INDIRECT("'List Services'!"&amp;ADDRESS(ROW()-6,MATCH(FORM1!$N$9,'List Services'!$2:$2,0),4))</f>
        <v>0</v>
      </c>
      <c r="C45" s="57">
        <f ca="1">INDIRECT("'List Services'!"&amp;ADDRESS(ROW()-6,MATCH(FORM1!$N$9,'List Services'!$2:$2,0)+1,4))</f>
        <v>0</v>
      </c>
      <c r="D45" s="5"/>
      <c r="E45" s="5"/>
    </row>
    <row r="46" spans="1:5" x14ac:dyDescent="0.35">
      <c r="A46" s="5"/>
      <c r="B46" s="84">
        <f ca="1">INDIRECT("'List Services'!"&amp;ADDRESS(ROW()-6,MATCH(FORM1!$N$9,'List Services'!$2:$2,0),4))</f>
        <v>0</v>
      </c>
      <c r="C46" s="57">
        <f ca="1">INDIRECT("'List Services'!"&amp;ADDRESS(ROW()-6,MATCH(FORM1!$N$9,'List Services'!$2:$2,0)+1,4))</f>
        <v>0</v>
      </c>
      <c r="D46" s="21"/>
      <c r="E46" s="5"/>
    </row>
    <row r="47" spans="1:5" x14ac:dyDescent="0.35">
      <c r="A47" s="5"/>
      <c r="B47" s="84">
        <f ca="1">INDIRECT("'List Services'!"&amp;ADDRESS(ROW()-6,MATCH(FORM1!$N$9,'List Services'!$2:$2,0),4))</f>
        <v>0</v>
      </c>
      <c r="C47" s="57">
        <f ca="1">INDIRECT("'List Services'!"&amp;ADDRESS(ROW()-6,MATCH(FORM1!$N$9,'List Services'!$2:$2,0)+1,4))</f>
        <v>0</v>
      </c>
      <c r="D47" s="5"/>
      <c r="E47" s="5"/>
    </row>
    <row r="48" spans="1:5" x14ac:dyDescent="0.35">
      <c r="A48" s="5"/>
      <c r="B48" s="84">
        <f ca="1">INDIRECT("'List Services'!"&amp;ADDRESS(ROW()-6,MATCH(FORM1!$N$9,'List Services'!$2:$2,0),4))</f>
        <v>0</v>
      </c>
      <c r="C48" s="57">
        <f ca="1">INDIRECT("'List Services'!"&amp;ADDRESS(ROW()-6,MATCH(FORM1!$N$9,'List Services'!$2:$2,0)+1,4))</f>
        <v>0</v>
      </c>
      <c r="D48" s="5"/>
      <c r="E48" s="5"/>
    </row>
    <row r="49" spans="1:5" x14ac:dyDescent="0.35">
      <c r="A49" s="5"/>
      <c r="B49" s="84">
        <f ca="1">INDIRECT("'List Services'!"&amp;ADDRESS(ROW()-6,MATCH(FORM1!$N$9,'List Services'!$2:$2,0),4))</f>
        <v>0</v>
      </c>
      <c r="C49" s="57">
        <f ca="1">INDIRECT("'List Services'!"&amp;ADDRESS(ROW()-6,MATCH(FORM1!$N$9,'List Services'!$2:$2,0)+1,4))</f>
        <v>0</v>
      </c>
      <c r="D49" s="21"/>
      <c r="E49" s="5"/>
    </row>
    <row r="50" spans="1:5" x14ac:dyDescent="0.35">
      <c r="A50" s="5"/>
      <c r="B50" s="84">
        <f ca="1">INDIRECT("'List Services'!"&amp;ADDRESS(ROW()-6,MATCH(FORM1!$N$9,'List Services'!$2:$2,0),4))</f>
        <v>0</v>
      </c>
      <c r="C50" s="57">
        <f ca="1">INDIRECT("'List Services'!"&amp;ADDRESS(ROW()-6,MATCH(FORM1!$N$9,'List Services'!$2:$2,0)+1,4))</f>
        <v>0</v>
      </c>
      <c r="D50" s="5"/>
      <c r="E50" s="5"/>
    </row>
    <row r="51" spans="1:5" x14ac:dyDescent="0.35">
      <c r="A51" s="5"/>
      <c r="B51" s="84">
        <f ca="1">INDIRECT("'List Services'!"&amp;ADDRESS(ROW()-6,MATCH(FORM1!$N$9,'List Services'!$2:$2,0),4))</f>
        <v>0</v>
      </c>
      <c r="C51" s="57">
        <f ca="1">INDIRECT("'List Services'!"&amp;ADDRESS(ROW()-6,MATCH(FORM1!$N$9,'List Services'!$2:$2,0)+1,4))</f>
        <v>0</v>
      </c>
      <c r="D51" s="5"/>
      <c r="E51" s="5"/>
    </row>
    <row r="52" spans="1:5" x14ac:dyDescent="0.35">
      <c r="A52" s="5"/>
      <c r="B52" s="84">
        <f ca="1">INDIRECT("'List Services'!"&amp;ADDRESS(ROW()-6,MATCH(FORM1!$N$9,'List Services'!$2:$2,0),4))</f>
        <v>0</v>
      </c>
      <c r="C52" s="57">
        <f ca="1">INDIRECT("'List Services'!"&amp;ADDRESS(ROW()-6,MATCH(FORM1!$N$9,'List Services'!$2:$2,0)+1,4))</f>
        <v>0</v>
      </c>
      <c r="D52" s="21"/>
      <c r="E52" s="5"/>
    </row>
    <row r="53" spans="1:5" x14ac:dyDescent="0.35">
      <c r="A53" s="5"/>
      <c r="B53" s="84">
        <f ca="1">INDIRECT("'List Services'!"&amp;ADDRESS(ROW()-6,MATCH(FORM1!$N$9,'List Services'!$2:$2,0),4))</f>
        <v>0</v>
      </c>
      <c r="C53" s="57">
        <f ca="1">INDIRECT("'List Services'!"&amp;ADDRESS(ROW()-6,MATCH(FORM1!$N$9,'List Services'!$2:$2,0)+1,4))</f>
        <v>0</v>
      </c>
      <c r="D53" s="5"/>
      <c r="E53" s="5"/>
    </row>
    <row r="54" spans="1:5" x14ac:dyDescent="0.35">
      <c r="A54" s="5"/>
      <c r="B54" s="84">
        <f ca="1">INDIRECT("'List Services'!"&amp;ADDRESS(ROW()-6,MATCH(FORM1!$N$9,'List Services'!$2:$2,0),4))</f>
        <v>0</v>
      </c>
      <c r="C54" s="57">
        <f ca="1">INDIRECT("'List Services'!"&amp;ADDRESS(ROW()-6,MATCH(FORM1!$N$9,'List Services'!$2:$2,0)+1,4))</f>
        <v>0</v>
      </c>
      <c r="D54" s="5"/>
      <c r="E54" s="5"/>
    </row>
    <row r="55" spans="1:5" x14ac:dyDescent="0.35">
      <c r="A55" s="5"/>
      <c r="B55" s="84">
        <f ca="1">INDIRECT("'List Services'!"&amp;ADDRESS(ROW()-6,MATCH(FORM1!$N$9,'List Services'!$2:$2,0),4))</f>
        <v>0</v>
      </c>
      <c r="C55" s="57">
        <f ca="1">INDIRECT("'List Services'!"&amp;ADDRESS(ROW()-6,MATCH(FORM1!$N$9,'List Services'!$2:$2,0)+1,4))</f>
        <v>0</v>
      </c>
      <c r="D55" s="21"/>
      <c r="E55" s="5"/>
    </row>
    <row r="56" spans="1:5" x14ac:dyDescent="0.35">
      <c r="A56" s="5"/>
      <c r="B56" s="84">
        <f ca="1">INDIRECT("'List Services'!"&amp;ADDRESS(ROW()-6,MATCH(FORM1!$N$9,'List Services'!$2:$2,0),4))</f>
        <v>0</v>
      </c>
      <c r="C56" s="57">
        <f ca="1">INDIRECT("'List Services'!"&amp;ADDRESS(ROW()-6,MATCH(FORM1!$N$9,'List Services'!$2:$2,0)+1,4))</f>
        <v>0</v>
      </c>
      <c r="D56" s="5"/>
      <c r="E56" s="5"/>
    </row>
    <row r="57" spans="1:5" x14ac:dyDescent="0.35">
      <c r="A57" s="5"/>
      <c r="B57" s="84">
        <f ca="1">INDIRECT("'List Services'!"&amp;ADDRESS(ROW()-6,MATCH(FORM1!$N$9,'List Services'!$2:$2,0),4))</f>
        <v>0</v>
      </c>
      <c r="C57" s="57">
        <f ca="1">INDIRECT("'List Services'!"&amp;ADDRESS(ROW()-6,MATCH(FORM1!$N$9,'List Services'!$2:$2,0)+1,4))</f>
        <v>0</v>
      </c>
      <c r="D57" s="5"/>
      <c r="E57" s="5"/>
    </row>
    <row r="58" spans="1:5" x14ac:dyDescent="0.35">
      <c r="A58" s="5"/>
      <c r="B58" s="84">
        <f ca="1">INDIRECT("'List Services'!"&amp;ADDRESS(ROW()-6,MATCH(FORM1!$N$9,'List Services'!$2:$2,0),4))</f>
        <v>0</v>
      </c>
      <c r="C58" s="57">
        <f ca="1">INDIRECT("'List Services'!"&amp;ADDRESS(ROW()-6,MATCH(FORM1!$N$9,'List Services'!$2:$2,0)+1,4))</f>
        <v>0</v>
      </c>
      <c r="D58" s="21"/>
      <c r="E58" s="5"/>
    </row>
    <row r="59" spans="1:5" x14ac:dyDescent="0.35">
      <c r="A59" s="5"/>
      <c r="B59" s="84">
        <f ca="1">INDIRECT("'List Services'!"&amp;ADDRESS(ROW()-6,MATCH(FORM1!$N$9,'List Services'!$2:$2,0),4))</f>
        <v>0</v>
      </c>
      <c r="C59" s="57">
        <f ca="1">INDIRECT("'List Services'!"&amp;ADDRESS(ROW()-6,MATCH(FORM1!$N$9,'List Services'!$2:$2,0)+1,4))</f>
        <v>0</v>
      </c>
      <c r="D59" s="5"/>
      <c r="E59" s="5"/>
    </row>
    <row r="60" spans="1:5" x14ac:dyDescent="0.35">
      <c r="A60" s="5"/>
      <c r="B60" s="84">
        <f ca="1">INDIRECT("'List Services'!"&amp;ADDRESS(ROW()-6,MATCH(FORM1!$N$9,'List Services'!$2:$2,0),4))</f>
        <v>0</v>
      </c>
      <c r="C60" s="57">
        <f ca="1">INDIRECT("'List Services'!"&amp;ADDRESS(ROW()-6,MATCH(FORM1!$N$9,'List Services'!$2:$2,0)+1,4))</f>
        <v>0</v>
      </c>
      <c r="D60" s="5"/>
      <c r="E60" s="5"/>
    </row>
    <row r="61" spans="1:5" x14ac:dyDescent="0.35">
      <c r="A61" s="5"/>
      <c r="B61" s="84">
        <f ca="1">INDIRECT("'List Services'!"&amp;ADDRESS(ROW()-6,MATCH(FORM1!$N$9,'List Services'!$2:$2,0),4))</f>
        <v>0</v>
      </c>
      <c r="C61" s="57">
        <f ca="1">INDIRECT("'List Services'!"&amp;ADDRESS(ROW()-6,MATCH(FORM1!$N$9,'List Services'!$2:$2,0)+1,4))</f>
        <v>0</v>
      </c>
      <c r="D61" s="21"/>
      <c r="E61" s="5"/>
    </row>
    <row r="62" spans="1:5" x14ac:dyDescent="0.35">
      <c r="A62" s="5"/>
      <c r="B62" s="84">
        <f ca="1">INDIRECT("'List Services'!"&amp;ADDRESS(ROW()-6,MATCH(FORM1!$N$9,'List Services'!$2:$2,0),4))</f>
        <v>0</v>
      </c>
      <c r="C62" s="57">
        <f ca="1">INDIRECT("'List Services'!"&amp;ADDRESS(ROW()-6,MATCH(FORM1!$N$9,'List Services'!$2:$2,0)+1,4))</f>
        <v>0</v>
      </c>
      <c r="D62" s="5"/>
      <c r="E62" s="5"/>
    </row>
    <row r="63" spans="1:5" x14ac:dyDescent="0.35">
      <c r="A63" s="5"/>
      <c r="B63" s="84">
        <f ca="1">INDIRECT("'List Services'!"&amp;ADDRESS(ROW()-6,MATCH(FORM1!$N$9,'List Services'!$2:$2,0),4))</f>
        <v>0</v>
      </c>
      <c r="C63" s="57">
        <f ca="1">INDIRECT("'List Services'!"&amp;ADDRESS(ROW()-6,MATCH(FORM1!$N$9,'List Services'!$2:$2,0)+1,4))</f>
        <v>0</v>
      </c>
      <c r="D63" s="5"/>
      <c r="E63" s="5"/>
    </row>
    <row r="64" spans="1:5" x14ac:dyDescent="0.35">
      <c r="A64" s="5"/>
      <c r="B64" s="84">
        <f ca="1">INDIRECT("'List Services'!"&amp;ADDRESS(ROW()-6,MATCH(FORM1!$N$9,'List Services'!$2:$2,0),4))</f>
        <v>0</v>
      </c>
      <c r="C64" s="57">
        <f ca="1">INDIRECT("'List Services'!"&amp;ADDRESS(ROW()-6,MATCH(FORM1!$N$9,'List Services'!$2:$2,0)+1,4))</f>
        <v>0</v>
      </c>
      <c r="D64" s="21"/>
      <c r="E64" s="5"/>
    </row>
    <row r="65" spans="1:5" x14ac:dyDescent="0.35">
      <c r="A65" s="5"/>
      <c r="B65" s="84">
        <f ca="1">INDIRECT("'List Services'!"&amp;ADDRESS(ROW()-6,MATCH(FORM1!$N$9,'List Services'!$2:$2,0),4))</f>
        <v>0</v>
      </c>
      <c r="C65" s="57">
        <f ca="1">INDIRECT("'List Services'!"&amp;ADDRESS(ROW()-6,MATCH(FORM1!$N$9,'List Services'!$2:$2,0)+1,4))</f>
        <v>0</v>
      </c>
      <c r="D65" s="5"/>
      <c r="E65" s="5"/>
    </row>
    <row r="66" spans="1:5" x14ac:dyDescent="0.35">
      <c r="A66" s="5"/>
      <c r="B66" s="84">
        <f ca="1">INDIRECT("'List Services'!"&amp;ADDRESS(ROW()-6,MATCH(FORM1!$N$9,'List Services'!$2:$2,0),4))</f>
        <v>0</v>
      </c>
      <c r="C66" s="57">
        <f ca="1">INDIRECT("'List Services'!"&amp;ADDRESS(ROW()-6,MATCH(FORM1!$N$9,'List Services'!$2:$2,0)+1,4))</f>
        <v>0</v>
      </c>
      <c r="D66" s="5"/>
      <c r="E66" s="5"/>
    </row>
    <row r="67" spans="1:5" x14ac:dyDescent="0.35">
      <c r="A67" s="5"/>
      <c r="B67" s="84">
        <f ca="1">INDIRECT("'List Services'!"&amp;ADDRESS(ROW()-6,MATCH(FORM1!$N$9,'List Services'!$2:$2,0),4))</f>
        <v>0</v>
      </c>
      <c r="C67" s="57">
        <f ca="1">INDIRECT("'List Services'!"&amp;ADDRESS(ROW()-6,MATCH(FORM1!$N$9,'List Services'!$2:$2,0)+1,4))</f>
        <v>0</v>
      </c>
      <c r="D67" s="21"/>
      <c r="E67" s="5"/>
    </row>
    <row r="68" spans="1:5" x14ac:dyDescent="0.35">
      <c r="A68" s="5"/>
      <c r="B68" s="84">
        <f ca="1">INDIRECT("'List Services'!"&amp;ADDRESS(ROW()-6,MATCH(FORM1!$N$9,'List Services'!$2:$2,0),4))</f>
        <v>0</v>
      </c>
      <c r="C68" s="57">
        <f ca="1">INDIRECT("'List Services'!"&amp;ADDRESS(ROW()-6,MATCH(FORM1!$N$9,'List Services'!$2:$2,0)+1,4))</f>
        <v>0</v>
      </c>
      <c r="D68" s="5"/>
      <c r="E68" s="5"/>
    </row>
    <row r="69" spans="1:5" x14ac:dyDescent="0.35">
      <c r="A69" s="5"/>
      <c r="B69" s="84">
        <f ca="1">INDIRECT("'List Services'!"&amp;ADDRESS(ROW()-6,MATCH(FORM1!$N$9,'List Services'!$2:$2,0),4))</f>
        <v>0</v>
      </c>
      <c r="C69" s="57">
        <f ca="1">INDIRECT("'List Services'!"&amp;ADDRESS(ROW()-6,MATCH(FORM1!$N$9,'List Services'!$2:$2,0)+1,4))</f>
        <v>0</v>
      </c>
      <c r="D69" s="5"/>
      <c r="E69" s="5"/>
    </row>
    <row r="70" spans="1:5" x14ac:dyDescent="0.35">
      <c r="A70" s="5"/>
      <c r="B70" s="84">
        <f ca="1">INDIRECT("'List Services'!"&amp;ADDRESS(ROW()-6,MATCH(FORM1!$N$9,'List Services'!$2:$2,0),4))</f>
        <v>0</v>
      </c>
      <c r="C70" s="57">
        <f ca="1">INDIRECT("'List Services'!"&amp;ADDRESS(ROW()-6,MATCH(FORM1!$N$9,'List Services'!$2:$2,0)+1,4))</f>
        <v>0</v>
      </c>
      <c r="D70" s="21"/>
      <c r="E70" s="5"/>
    </row>
    <row r="71" spans="1:5" x14ac:dyDescent="0.35">
      <c r="A71" s="5"/>
      <c r="B71" s="84">
        <f ca="1">INDIRECT("'List Services'!"&amp;ADDRESS(ROW()-6,MATCH(FORM1!$N$9,'List Services'!$2:$2,0),4))</f>
        <v>0</v>
      </c>
      <c r="C71" s="57">
        <f ca="1">INDIRECT("'List Services'!"&amp;ADDRESS(ROW()-6,MATCH(FORM1!$N$9,'List Services'!$2:$2,0)+1,4))</f>
        <v>0</v>
      </c>
      <c r="D71" s="5"/>
      <c r="E71" s="5"/>
    </row>
    <row r="72" spans="1:5" x14ac:dyDescent="0.35">
      <c r="A72" s="5"/>
      <c r="B72" s="84">
        <f ca="1">INDIRECT("'List Services'!"&amp;ADDRESS(ROW()-6,MATCH(FORM1!$N$9,'List Services'!$2:$2,0),4))</f>
        <v>0</v>
      </c>
      <c r="C72" s="57">
        <f ca="1">INDIRECT("'List Services'!"&amp;ADDRESS(ROW()-6,MATCH(FORM1!$N$9,'List Services'!$2:$2,0)+1,4))</f>
        <v>0</v>
      </c>
      <c r="D72" s="5"/>
      <c r="E72" s="5"/>
    </row>
    <row r="73" spans="1:5" x14ac:dyDescent="0.35">
      <c r="A73" s="5"/>
      <c r="B73" s="84">
        <f ca="1">INDIRECT("'List Services'!"&amp;ADDRESS(ROW()-6,MATCH(FORM1!$N$9,'List Services'!$2:$2,0),4))</f>
        <v>0</v>
      </c>
      <c r="C73" s="57">
        <f ca="1">INDIRECT("'List Services'!"&amp;ADDRESS(ROW()-6,MATCH(FORM1!$N$9,'List Services'!$2:$2,0)+1,4))</f>
        <v>0</v>
      </c>
      <c r="D73" s="21"/>
      <c r="E73" s="5"/>
    </row>
    <row r="74" spans="1:5" x14ac:dyDescent="0.35">
      <c r="A74" s="5"/>
      <c r="B74" s="84">
        <f ca="1">INDIRECT("'List Services'!"&amp;ADDRESS(ROW()-6,MATCH(FORM1!$N$9,'List Services'!$2:$2,0),4))</f>
        <v>0</v>
      </c>
      <c r="C74" s="57">
        <f ca="1">INDIRECT("'List Services'!"&amp;ADDRESS(ROW()-6,MATCH(FORM1!$N$9,'List Services'!$2:$2,0)+1,4))</f>
        <v>0</v>
      </c>
      <c r="D74" s="5"/>
      <c r="E74" s="5"/>
    </row>
    <row r="75" spans="1:5" x14ac:dyDescent="0.35">
      <c r="A75" s="5"/>
      <c r="B75" s="84">
        <f ca="1">INDIRECT("'List Services'!"&amp;ADDRESS(ROW()-6,MATCH(FORM1!$N$9,'List Services'!$2:$2,0),4))</f>
        <v>0</v>
      </c>
      <c r="C75" s="57">
        <f ca="1">INDIRECT("'List Services'!"&amp;ADDRESS(ROW()-6,MATCH(FORM1!$N$9,'List Services'!$2:$2,0)+1,4))</f>
        <v>0</v>
      </c>
      <c r="D75" s="5"/>
      <c r="E75" s="5"/>
    </row>
    <row r="76" spans="1:5" x14ac:dyDescent="0.35">
      <c r="A76" s="5"/>
      <c r="B76" s="84">
        <f ca="1">INDIRECT("'List Services'!"&amp;ADDRESS(ROW()-6,MATCH(FORM1!$N$9,'List Services'!$2:$2,0),4))</f>
        <v>0</v>
      </c>
      <c r="C76" s="57">
        <f ca="1">INDIRECT("'List Services'!"&amp;ADDRESS(ROW()-6,MATCH(FORM1!$N$9,'List Services'!$2:$2,0)+1,4))</f>
        <v>0</v>
      </c>
      <c r="D76" s="21"/>
      <c r="E76" s="5"/>
    </row>
    <row r="77" spans="1:5" x14ac:dyDescent="0.35">
      <c r="A77" s="5"/>
      <c r="B77" s="84">
        <f ca="1">INDIRECT("'List Services'!"&amp;ADDRESS(ROW()-6,MATCH(FORM1!$N$9,'List Services'!$2:$2,0),4))</f>
        <v>0</v>
      </c>
      <c r="C77" s="57">
        <f ca="1">INDIRECT("'List Services'!"&amp;ADDRESS(ROW()-6,MATCH(FORM1!$N$9,'List Services'!$2:$2,0)+1,4))</f>
        <v>0</v>
      </c>
      <c r="D77" s="5"/>
      <c r="E77" s="5"/>
    </row>
    <row r="78" spans="1:5" x14ac:dyDescent="0.35">
      <c r="A78" s="5"/>
      <c r="B78" s="84">
        <f ca="1">INDIRECT("'List Services'!"&amp;ADDRESS(ROW()-6,MATCH(FORM1!$N$9,'List Services'!$2:$2,0),4))</f>
        <v>0</v>
      </c>
      <c r="C78" s="57">
        <f ca="1">INDIRECT("'List Services'!"&amp;ADDRESS(ROW()-6,MATCH(FORM1!$N$9,'List Services'!$2:$2,0)+1,4))</f>
        <v>0</v>
      </c>
      <c r="D78" s="5"/>
      <c r="E78" s="5"/>
    </row>
    <row r="79" spans="1:5" x14ac:dyDescent="0.35">
      <c r="A79" s="5"/>
      <c r="B79" s="84">
        <f ca="1">INDIRECT("'List Services'!"&amp;ADDRESS(ROW()-6,MATCH(FORM1!$N$9,'List Services'!$2:$2,0),4))</f>
        <v>0</v>
      </c>
      <c r="C79" s="57">
        <f ca="1">INDIRECT("'List Services'!"&amp;ADDRESS(ROW()-6,MATCH(FORM1!$N$9,'List Services'!$2:$2,0)+1,4))</f>
        <v>0</v>
      </c>
      <c r="D79" s="21"/>
      <c r="E79" s="5"/>
    </row>
    <row r="80" spans="1:5" x14ac:dyDescent="0.35">
      <c r="A80" s="5"/>
      <c r="B80" s="84">
        <f ca="1">INDIRECT("'List Services'!"&amp;ADDRESS(ROW()-6,MATCH(FORM1!$N$9,'List Services'!$2:$2,0),4))</f>
        <v>0</v>
      </c>
      <c r="C80" s="57">
        <f ca="1">INDIRECT("'List Services'!"&amp;ADDRESS(ROW()-6,MATCH(FORM1!$N$9,'List Services'!$2:$2,0)+1,4))</f>
        <v>0</v>
      </c>
      <c r="D80" s="5"/>
      <c r="E80" s="5"/>
    </row>
    <row r="81" spans="1:5" x14ac:dyDescent="0.35">
      <c r="A81" s="5"/>
      <c r="B81" s="84">
        <f ca="1">INDIRECT("'List Services'!"&amp;ADDRESS(ROW()-6,MATCH(FORM1!$N$9,'List Services'!$2:$2,0),4))</f>
        <v>0</v>
      </c>
      <c r="C81" s="57">
        <f ca="1">INDIRECT("'List Services'!"&amp;ADDRESS(ROW()-6,MATCH(FORM1!$N$9,'List Services'!$2:$2,0)+1,4))</f>
        <v>0</v>
      </c>
      <c r="D81" s="5"/>
      <c r="E81" s="5"/>
    </row>
    <row r="82" spans="1:5" x14ac:dyDescent="0.35">
      <c r="A82" s="5"/>
      <c r="B82" s="84">
        <f ca="1">INDIRECT("'List Services'!"&amp;ADDRESS(ROW()-6,MATCH(FORM1!$N$9,'List Services'!$2:$2,0),4))</f>
        <v>0</v>
      </c>
      <c r="C82" s="57">
        <f ca="1">INDIRECT("'List Services'!"&amp;ADDRESS(ROW()-6,MATCH(FORM1!$N$9,'List Services'!$2:$2,0)+1,4))</f>
        <v>0</v>
      </c>
      <c r="D82" s="21"/>
      <c r="E82" s="5"/>
    </row>
    <row r="83" spans="1:5" x14ac:dyDescent="0.35">
      <c r="A83" s="5"/>
      <c r="B83" s="84">
        <f ca="1">INDIRECT("'List Services'!"&amp;ADDRESS(ROW()-6,MATCH(FORM1!$N$9,'List Services'!$2:$2,0),4))</f>
        <v>0</v>
      </c>
      <c r="C83" s="57">
        <f ca="1">INDIRECT("'List Services'!"&amp;ADDRESS(ROW()-6,MATCH(FORM1!$N$9,'List Services'!$2:$2,0)+1,4))</f>
        <v>0</v>
      </c>
      <c r="D83" s="5"/>
      <c r="E83" s="5"/>
    </row>
    <row r="84" spans="1:5" x14ac:dyDescent="0.35">
      <c r="A84" s="5"/>
      <c r="B84" s="84">
        <f ca="1">INDIRECT("'List Services'!"&amp;ADDRESS(ROW()-6,MATCH(FORM1!$N$9,'List Services'!$2:$2,0),4))</f>
        <v>0</v>
      </c>
      <c r="C84" s="57">
        <f ca="1">INDIRECT("'List Services'!"&amp;ADDRESS(ROW()-6,MATCH(FORM1!$N$9,'List Services'!$2:$2,0)+1,4))</f>
        <v>0</v>
      </c>
      <c r="D84" s="5"/>
      <c r="E84" s="5"/>
    </row>
    <row r="85" spans="1:5" x14ac:dyDescent="0.35">
      <c r="A85" s="5"/>
      <c r="B85" s="84">
        <f ca="1">INDIRECT("'List Services'!"&amp;ADDRESS(ROW()-6,MATCH(FORM1!$N$9,'List Services'!$2:$2,0),4))</f>
        <v>0</v>
      </c>
      <c r="C85" s="57">
        <f ca="1">INDIRECT("'List Services'!"&amp;ADDRESS(ROW()-6,MATCH(FORM1!$N$9,'List Services'!$2:$2,0)+1,4))</f>
        <v>0</v>
      </c>
      <c r="D85" s="21"/>
      <c r="E85" s="5"/>
    </row>
    <row r="86" spans="1:5" x14ac:dyDescent="0.35">
      <c r="A86" s="5"/>
      <c r="B86" s="84">
        <f ca="1">INDIRECT("'List Services'!"&amp;ADDRESS(ROW()-6,MATCH(FORM1!$N$9,'List Services'!$2:$2,0),4))</f>
        <v>0</v>
      </c>
      <c r="C86" s="57">
        <f ca="1">INDIRECT("'List Services'!"&amp;ADDRESS(ROW()-6,MATCH(FORM1!$N$9,'List Services'!$2:$2,0)+1,4))</f>
        <v>0</v>
      </c>
      <c r="D86" s="5"/>
      <c r="E86" s="5"/>
    </row>
    <row r="87" spans="1:5" x14ac:dyDescent="0.35">
      <c r="A87" s="5"/>
      <c r="B87" s="84">
        <f ca="1">INDIRECT("'List Services'!"&amp;ADDRESS(ROW()-6,MATCH(FORM1!$N$9,'List Services'!$2:$2,0),4))</f>
        <v>0</v>
      </c>
      <c r="C87" s="57">
        <f ca="1">INDIRECT("'List Services'!"&amp;ADDRESS(ROW()-6,MATCH(FORM1!$N$9,'List Services'!$2:$2,0)+1,4))</f>
        <v>0</v>
      </c>
      <c r="D87" s="5"/>
      <c r="E87" s="5"/>
    </row>
    <row r="88" spans="1:5" x14ac:dyDescent="0.35">
      <c r="A88" s="5"/>
      <c r="B88" s="84">
        <f ca="1">INDIRECT("'List Services'!"&amp;ADDRESS(ROW()-6,MATCH(FORM1!$N$9,'List Services'!$2:$2,0),4))</f>
        <v>0</v>
      </c>
      <c r="C88" s="57">
        <f ca="1">INDIRECT("'List Services'!"&amp;ADDRESS(ROW()-6,MATCH(FORM1!$N$9,'List Services'!$2:$2,0)+1,4))</f>
        <v>0</v>
      </c>
      <c r="D88" s="21"/>
      <c r="E88" s="5"/>
    </row>
    <row r="89" spans="1:5" x14ac:dyDescent="0.35">
      <c r="A89" s="5"/>
      <c r="B89" s="84">
        <f ca="1">INDIRECT("'List Services'!"&amp;ADDRESS(ROW()-6,MATCH(FORM1!$N$9,'List Services'!$2:$2,0),4))</f>
        <v>0</v>
      </c>
      <c r="C89" s="57">
        <f ca="1">INDIRECT("'List Services'!"&amp;ADDRESS(ROW()-6,MATCH(FORM1!$N$9,'List Services'!$2:$2,0)+1,4))</f>
        <v>0</v>
      </c>
      <c r="D89" s="5"/>
      <c r="E89" s="5"/>
    </row>
    <row r="90" spans="1:5" x14ac:dyDescent="0.35">
      <c r="A90" s="5"/>
      <c r="B90" s="84">
        <f ca="1">INDIRECT("'List Services'!"&amp;ADDRESS(ROW()-6,MATCH(FORM1!$N$9,'List Services'!$2:$2,0),4))</f>
        <v>0</v>
      </c>
      <c r="C90" s="57">
        <f ca="1">INDIRECT("'List Services'!"&amp;ADDRESS(ROW()-6,MATCH(FORM1!$N$9,'List Services'!$2:$2,0)+1,4))</f>
        <v>0</v>
      </c>
      <c r="D90" s="5"/>
      <c r="E90" s="5"/>
    </row>
    <row r="91" spans="1:5" x14ac:dyDescent="0.35">
      <c r="A91" s="5"/>
      <c r="B91" s="84">
        <f ca="1">INDIRECT("'List Services'!"&amp;ADDRESS(ROW()-6,MATCH(FORM1!$N$9,'List Services'!$2:$2,0),4))</f>
        <v>0</v>
      </c>
      <c r="C91" s="57">
        <f ca="1">INDIRECT("'List Services'!"&amp;ADDRESS(ROW()-6,MATCH(FORM1!$N$9,'List Services'!$2:$2,0)+1,4))</f>
        <v>0</v>
      </c>
      <c r="D91" s="21"/>
      <c r="E91" s="5"/>
    </row>
    <row r="92" spans="1:5" x14ac:dyDescent="0.35">
      <c r="A92" s="5"/>
      <c r="B92" s="84">
        <f ca="1">INDIRECT("'List Services'!"&amp;ADDRESS(ROW()-6,MATCH(FORM1!$N$9,'List Services'!$2:$2,0),4))</f>
        <v>0</v>
      </c>
      <c r="C92" s="57">
        <f ca="1">INDIRECT("'List Services'!"&amp;ADDRESS(ROW()-6,MATCH(FORM1!$N$9,'List Services'!$2:$2,0)+1,4))</f>
        <v>0</v>
      </c>
      <c r="D92" s="5"/>
      <c r="E92" s="5"/>
    </row>
    <row r="93" spans="1:5" x14ac:dyDescent="0.35">
      <c r="A93" s="5"/>
      <c r="B93" s="84">
        <f ca="1">INDIRECT("'List Services'!"&amp;ADDRESS(ROW()-6,MATCH(FORM1!$N$9,'List Services'!$2:$2,0),4))</f>
        <v>0</v>
      </c>
      <c r="C93" s="57">
        <f ca="1">INDIRECT("'List Services'!"&amp;ADDRESS(ROW()-6,MATCH(FORM1!$N$9,'List Services'!$2:$2,0)+1,4))</f>
        <v>0</v>
      </c>
      <c r="D93" s="5"/>
      <c r="E93" s="5"/>
    </row>
    <row r="94" spans="1:5" x14ac:dyDescent="0.35">
      <c r="A94" s="5"/>
      <c r="B94" s="84">
        <f ca="1">INDIRECT("'List Services'!"&amp;ADDRESS(ROW()-6,MATCH(FORM1!$N$9,'List Services'!$2:$2,0),4))</f>
        <v>0</v>
      </c>
      <c r="C94" s="57">
        <f ca="1">INDIRECT("'List Services'!"&amp;ADDRESS(ROW()-6,MATCH(FORM1!$N$9,'List Services'!$2:$2,0)+1,4))</f>
        <v>0</v>
      </c>
      <c r="D94" s="21"/>
      <c r="E94" s="5"/>
    </row>
    <row r="95" spans="1:5" x14ac:dyDescent="0.35">
      <c r="A95" s="5"/>
      <c r="B95" s="84">
        <f ca="1">INDIRECT("'List Services'!"&amp;ADDRESS(ROW()-6,MATCH(FORM1!$N$9,'List Services'!$2:$2,0),4))</f>
        <v>0</v>
      </c>
      <c r="C95" s="57">
        <f ca="1">INDIRECT("'List Services'!"&amp;ADDRESS(ROW()-6,MATCH(FORM1!$N$9,'List Services'!$2:$2,0)+1,4))</f>
        <v>0</v>
      </c>
      <c r="D95" s="5"/>
      <c r="E95" s="5"/>
    </row>
    <row r="96" spans="1:5" x14ac:dyDescent="0.35">
      <c r="A96" s="5"/>
      <c r="B96" s="84">
        <f ca="1">INDIRECT("'List Services'!"&amp;ADDRESS(ROW()-6,MATCH(FORM1!$N$9,'List Services'!$2:$2,0),4))</f>
        <v>0</v>
      </c>
      <c r="C96" s="57">
        <f ca="1">INDIRECT("'List Services'!"&amp;ADDRESS(ROW()-6,MATCH(FORM1!$N$9,'List Services'!$2:$2,0)+1,4))</f>
        <v>0</v>
      </c>
      <c r="D96" s="5"/>
      <c r="E96" s="5"/>
    </row>
    <row r="97" spans="1:5" x14ac:dyDescent="0.35">
      <c r="A97" s="5"/>
      <c r="B97" s="84">
        <f ca="1">INDIRECT("'List Services'!"&amp;ADDRESS(ROW()-6,MATCH(FORM1!$N$9,'List Services'!$2:$2,0),4))</f>
        <v>0</v>
      </c>
      <c r="C97" s="57">
        <f ca="1">INDIRECT("'List Services'!"&amp;ADDRESS(ROW()-6,MATCH(FORM1!$N$9,'List Services'!$2:$2,0)+1,4))</f>
        <v>0</v>
      </c>
      <c r="D97" s="21"/>
      <c r="E97" s="5"/>
    </row>
    <row r="98" spans="1:5" x14ac:dyDescent="0.35">
      <c r="A98" s="5"/>
      <c r="B98" s="84">
        <f ca="1">INDIRECT("'List Services'!"&amp;ADDRESS(ROW()-6,MATCH(FORM1!$N$9,'List Services'!$2:$2,0),4))</f>
        <v>0</v>
      </c>
      <c r="C98" s="57">
        <f ca="1">INDIRECT("'List Services'!"&amp;ADDRESS(ROW()-6,MATCH(FORM1!$N$9,'List Services'!$2:$2,0)+1,4))</f>
        <v>0</v>
      </c>
      <c r="D98" s="5"/>
      <c r="E98" s="5"/>
    </row>
    <row r="99" spans="1:5" x14ac:dyDescent="0.35">
      <c r="A99" s="5"/>
      <c r="B99" s="84">
        <f ca="1">INDIRECT("'List Services'!"&amp;ADDRESS(ROW()-6,MATCH(FORM1!$N$9,'List Services'!$2:$2,0),4))</f>
        <v>0</v>
      </c>
      <c r="C99" s="57">
        <f ca="1">INDIRECT("'List Services'!"&amp;ADDRESS(ROW()-6,MATCH(FORM1!$N$9,'List Services'!$2:$2,0)+1,4))</f>
        <v>0</v>
      </c>
      <c r="D99" s="5"/>
      <c r="E99" s="5"/>
    </row>
    <row r="100" spans="1:5" x14ac:dyDescent="0.35">
      <c r="A100" s="5"/>
      <c r="B100" s="85"/>
      <c r="C100" s="21"/>
      <c r="D100" s="21"/>
      <c r="E100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N43"/>
  <sheetViews>
    <sheetView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5" max="5" width="33.54296875" customWidth="1"/>
    <col min="9" max="9" width="33.54296875" customWidth="1"/>
    <col min="13" max="13" width="33.54296875" customWidth="1"/>
  </cols>
  <sheetData>
    <row r="2" spans="1:14" ht="30" customHeight="1" x14ac:dyDescent="0.35">
      <c r="A2" s="77" t="s">
        <v>113</v>
      </c>
      <c r="B2" s="77" t="s">
        <v>70</v>
      </c>
      <c r="E2" s="73" t="s">
        <v>112</v>
      </c>
      <c r="F2" s="73" t="s">
        <v>70</v>
      </c>
      <c r="I2" s="80" t="s">
        <v>71</v>
      </c>
      <c r="J2" s="80" t="s">
        <v>70</v>
      </c>
      <c r="M2" s="79" t="s">
        <v>72</v>
      </c>
      <c r="N2" s="79" t="s">
        <v>70</v>
      </c>
    </row>
    <row r="3" spans="1:14" ht="26.25" customHeight="1" x14ac:dyDescent="0.35">
      <c r="A3" s="74" t="s">
        <v>81</v>
      </c>
      <c r="B3" s="14"/>
      <c r="E3" s="74" t="s">
        <v>81</v>
      </c>
      <c r="F3" s="24"/>
      <c r="I3" s="74" t="s">
        <v>81</v>
      </c>
      <c r="J3" s="24"/>
      <c r="M3" s="74" t="s">
        <v>81</v>
      </c>
      <c r="N3" s="24"/>
    </row>
    <row r="4" spans="1:14" ht="14.5" customHeight="1" x14ac:dyDescent="0.35">
      <c r="A4" s="71" t="s">
        <v>82</v>
      </c>
      <c r="B4" s="14">
        <v>8950</v>
      </c>
      <c r="E4" s="71" t="s">
        <v>82</v>
      </c>
      <c r="F4" s="14">
        <v>8950</v>
      </c>
      <c r="I4" s="71" t="s">
        <v>82</v>
      </c>
      <c r="J4" s="14">
        <v>8950</v>
      </c>
      <c r="M4" s="71" t="s">
        <v>82</v>
      </c>
      <c r="N4" s="14">
        <v>8950</v>
      </c>
    </row>
    <row r="5" spans="1:14" ht="14.5" customHeight="1" x14ac:dyDescent="0.35">
      <c r="A5" s="75" t="s">
        <v>83</v>
      </c>
      <c r="B5" s="14">
        <v>3150</v>
      </c>
      <c r="E5" s="71" t="s">
        <v>84</v>
      </c>
      <c r="F5" s="14">
        <v>7290</v>
      </c>
      <c r="I5" s="75" t="s">
        <v>83</v>
      </c>
      <c r="J5" s="14">
        <v>3150</v>
      </c>
      <c r="M5" s="71" t="s">
        <v>84</v>
      </c>
      <c r="N5" s="14">
        <v>7290</v>
      </c>
    </row>
    <row r="6" spans="1:14" ht="69" customHeight="1" x14ac:dyDescent="0.35">
      <c r="A6" s="76" t="s">
        <v>84</v>
      </c>
      <c r="B6" s="14">
        <v>7290</v>
      </c>
      <c r="E6" s="78" t="s">
        <v>74</v>
      </c>
      <c r="F6" s="24"/>
      <c r="I6" s="76" t="s">
        <v>84</v>
      </c>
      <c r="J6" s="14">
        <v>7290</v>
      </c>
      <c r="M6" s="78" t="s">
        <v>74</v>
      </c>
      <c r="N6" s="24"/>
    </row>
    <row r="7" spans="1:14" ht="27.75" customHeight="1" x14ac:dyDescent="0.35">
      <c r="A7" s="75" t="s">
        <v>85</v>
      </c>
      <c r="B7" s="14">
        <v>2490</v>
      </c>
      <c r="E7" s="81" t="s">
        <v>75</v>
      </c>
      <c r="F7" s="14">
        <v>19500</v>
      </c>
      <c r="I7" s="75" t="s">
        <v>85</v>
      </c>
      <c r="J7" s="14">
        <v>2490</v>
      </c>
      <c r="M7" s="72" t="s">
        <v>75</v>
      </c>
      <c r="N7" s="14">
        <v>19500</v>
      </c>
    </row>
    <row r="8" spans="1:14" ht="26.25" customHeight="1" x14ac:dyDescent="0.35">
      <c r="A8" s="74" t="s">
        <v>74</v>
      </c>
      <c r="B8" s="14"/>
      <c r="E8" s="81" t="s">
        <v>76</v>
      </c>
      <c r="F8" s="14">
        <v>4775</v>
      </c>
      <c r="I8" s="74" t="s">
        <v>74</v>
      </c>
      <c r="J8" s="24"/>
      <c r="M8" s="72" t="s">
        <v>76</v>
      </c>
      <c r="N8" s="14">
        <v>4775</v>
      </c>
    </row>
    <row r="9" spans="1:14" ht="15" customHeight="1" x14ac:dyDescent="0.35">
      <c r="A9" s="72" t="s">
        <v>75</v>
      </c>
      <c r="B9" s="14">
        <v>19500</v>
      </c>
      <c r="E9" s="81" t="s">
        <v>78</v>
      </c>
      <c r="F9" s="14">
        <v>10905</v>
      </c>
      <c r="I9" s="72" t="s">
        <v>75</v>
      </c>
      <c r="J9" s="14">
        <v>19500</v>
      </c>
      <c r="M9" s="72" t="s">
        <v>77</v>
      </c>
      <c r="N9" s="14">
        <v>9735</v>
      </c>
    </row>
    <row r="10" spans="1:14" ht="14.5" customHeight="1" x14ac:dyDescent="0.35">
      <c r="A10" s="72" t="s">
        <v>76</v>
      </c>
      <c r="B10" s="14">
        <v>4775</v>
      </c>
      <c r="E10" s="72" t="s">
        <v>79</v>
      </c>
      <c r="F10" s="14">
        <v>10905</v>
      </c>
      <c r="I10" s="72" t="s">
        <v>76</v>
      </c>
      <c r="J10" s="14">
        <v>4775</v>
      </c>
      <c r="M10" s="72" t="s">
        <v>79</v>
      </c>
      <c r="N10" s="14">
        <v>10905</v>
      </c>
    </row>
    <row r="11" spans="1:14" ht="29.25" customHeight="1" x14ac:dyDescent="0.35">
      <c r="A11" s="72" t="s">
        <v>78</v>
      </c>
      <c r="B11" s="14">
        <v>10905</v>
      </c>
      <c r="I11" s="72" t="s">
        <v>77</v>
      </c>
      <c r="J11" s="14">
        <v>12575</v>
      </c>
    </row>
    <row r="12" spans="1:14" ht="14.5" customHeight="1" x14ac:dyDescent="0.35">
      <c r="A12" s="72" t="s">
        <v>79</v>
      </c>
      <c r="B12" s="14">
        <v>10905</v>
      </c>
      <c r="I12" s="72" t="s">
        <v>79</v>
      </c>
      <c r="J12" s="14">
        <v>10905</v>
      </c>
    </row>
    <row r="19" ht="19.5" customHeight="1" x14ac:dyDescent="0.35"/>
    <row r="43" ht="25.5" customHeight="1" x14ac:dyDescent="0.3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3:L12"/>
  <sheetViews>
    <sheetView workbookViewId="0">
      <selection activeCell="E6" sqref="E6"/>
    </sheetView>
  </sheetViews>
  <sheetFormatPr defaultColWidth="10.81640625" defaultRowHeight="14.5" x14ac:dyDescent="0.35"/>
  <cols>
    <col min="2" max="2" width="20.1796875" bestFit="1" customWidth="1"/>
    <col min="5" max="5" width="11.81640625" customWidth="1"/>
  </cols>
  <sheetData>
    <row r="3" spans="1:12" ht="19" thickBot="1" x14ac:dyDescent="0.4">
      <c r="A3" s="167"/>
      <c r="B3" s="168"/>
      <c r="C3" s="168"/>
      <c r="D3" s="2"/>
      <c r="E3" s="2"/>
      <c r="F3" s="2"/>
      <c r="G3" s="2"/>
    </row>
    <row r="4" spans="1:12" ht="18.5" x14ac:dyDescent="0.35">
      <c r="A4" s="167" t="s">
        <v>90</v>
      </c>
      <c r="B4" s="168"/>
      <c r="C4" s="168"/>
      <c r="D4" s="2"/>
      <c r="E4" s="2"/>
      <c r="F4" s="2"/>
      <c r="G4" s="2"/>
      <c r="J4" s="27" t="s">
        <v>105</v>
      </c>
      <c r="K4" s="28"/>
      <c r="L4" s="29"/>
    </row>
    <row r="5" spans="1:12" ht="19" thickBot="1" x14ac:dyDescent="0.4">
      <c r="A5" s="19"/>
      <c r="B5" s="20"/>
      <c r="C5" s="1"/>
      <c r="D5" s="2"/>
      <c r="E5" s="2"/>
      <c r="F5" s="2"/>
      <c r="G5" s="2"/>
      <c r="J5" s="30" t="s">
        <v>106</v>
      </c>
      <c r="K5" s="31"/>
      <c r="L5" s="32"/>
    </row>
    <row r="6" spans="1:12" x14ac:dyDescent="0.35">
      <c r="A6" s="4"/>
      <c r="B6" s="23" t="s">
        <v>91</v>
      </c>
      <c r="C6" s="1"/>
      <c r="D6" s="1"/>
      <c r="E6" s="22"/>
      <c r="F6" s="1"/>
      <c r="G6" s="1"/>
    </row>
    <row r="7" spans="1:12" x14ac:dyDescent="0.35">
      <c r="A7" s="4"/>
      <c r="B7" s="5"/>
      <c r="C7" s="1"/>
      <c r="D7" s="1"/>
      <c r="E7" s="1"/>
      <c r="F7" s="1"/>
      <c r="G7" s="1"/>
    </row>
    <row r="8" spans="1:12" x14ac:dyDescent="0.35">
      <c r="A8" s="4"/>
      <c r="B8" s="5"/>
      <c r="C8" s="1"/>
      <c r="D8" s="1"/>
      <c r="E8" s="1"/>
      <c r="F8" s="1"/>
      <c r="G8" s="1"/>
    </row>
    <row r="9" spans="1:12" x14ac:dyDescent="0.35">
      <c r="A9" s="4"/>
      <c r="B9" s="26" t="s">
        <v>104</v>
      </c>
      <c r="C9" s="7"/>
      <c r="D9" s="1"/>
      <c r="E9" s="3" t="s">
        <v>107</v>
      </c>
      <c r="F9" s="7"/>
      <c r="G9" s="1"/>
    </row>
    <row r="10" spans="1:12" x14ac:dyDescent="0.35">
      <c r="A10" s="4"/>
      <c r="B10" s="5"/>
      <c r="C10" s="1"/>
      <c r="D10" s="1"/>
      <c r="E10" s="1"/>
      <c r="F10" s="1"/>
      <c r="G10" s="1"/>
    </row>
    <row r="11" spans="1:12" x14ac:dyDescent="0.35">
      <c r="A11" s="4"/>
      <c r="B11" s="5"/>
      <c r="C11" s="1"/>
      <c r="D11" s="1"/>
      <c r="E11" s="1"/>
      <c r="F11" s="1"/>
      <c r="G11" s="1"/>
    </row>
    <row r="12" spans="1:12" x14ac:dyDescent="0.35">
      <c r="A12" s="4"/>
      <c r="B12" s="5"/>
      <c r="C12" s="1"/>
      <c r="D12" s="1"/>
      <c r="E12" s="1"/>
      <c r="F12" s="1"/>
      <c r="G12" s="1"/>
    </row>
  </sheetData>
  <mergeCells count="2">
    <mergeCell ref="A4:C4"/>
    <mergeCell ref="A3:C3"/>
  </mergeCells>
  <dataValidations count="1">
    <dataValidation type="list" allowBlank="1" showInputMessage="1" showErrorMessage="1" sqref="C9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5</xdr:row>
                    <xdr:rowOff>31750</xdr:rowOff>
                  </from>
                  <to>
                    <xdr:col>3</xdr:col>
                    <xdr:colOff>361950</xdr:colOff>
                    <xdr:row>6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defaultColWidth="10.81640625" defaultRowHeight="14.5" x14ac:dyDescent="0.35"/>
  <cols>
    <col min="1" max="1" width="24.54296875" customWidth="1"/>
    <col min="2" max="2" width="20.1796875" bestFit="1" customWidth="1"/>
  </cols>
  <sheetData>
    <row r="2" spans="1:1" x14ac:dyDescent="0.35">
      <c r="A2" s="16" t="s">
        <v>92</v>
      </c>
    </row>
    <row r="3" spans="1:1" x14ac:dyDescent="0.35">
      <c r="A3" s="15" t="s">
        <v>102</v>
      </c>
    </row>
    <row r="4" spans="1:1" x14ac:dyDescent="0.35">
      <c r="A4" s="15" t="s">
        <v>103</v>
      </c>
    </row>
    <row r="5" spans="1:1" x14ac:dyDescent="0.35">
      <c r="A5" s="15" t="s">
        <v>96</v>
      </c>
    </row>
    <row r="6" spans="1:1" x14ac:dyDescent="0.35">
      <c r="A6" s="15" t="s">
        <v>95</v>
      </c>
    </row>
    <row r="7" spans="1:1" x14ac:dyDescent="0.35">
      <c r="A7" s="15" t="s">
        <v>98</v>
      </c>
    </row>
    <row r="8" spans="1:1" x14ac:dyDescent="0.35">
      <c r="A8" s="15" t="s">
        <v>97</v>
      </c>
    </row>
    <row r="9" spans="1:1" x14ac:dyDescent="0.35">
      <c r="A9" s="15" t="s">
        <v>99</v>
      </c>
    </row>
    <row r="10" spans="1:1" x14ac:dyDescent="0.35">
      <c r="A10" s="15" t="s">
        <v>93</v>
      </c>
    </row>
    <row r="11" spans="1:1" x14ac:dyDescent="0.35">
      <c r="A11" s="15" t="s">
        <v>100</v>
      </c>
    </row>
    <row r="12" spans="1:1" x14ac:dyDescent="0.35">
      <c r="A12" s="15" t="s">
        <v>94</v>
      </c>
    </row>
    <row r="13" spans="1:1" x14ac:dyDescent="0.35">
      <c r="A13" s="15" t="s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defaultColWidth="10.81640625" defaultRowHeight="14.5" x14ac:dyDescent="0.35"/>
  <cols>
    <col min="9" max="9" width="25.7265625" bestFit="1" customWidth="1"/>
  </cols>
  <sheetData>
    <row r="2" spans="1:9" ht="18.5" x14ac:dyDescent="0.35">
      <c r="A2" s="167" t="s">
        <v>86</v>
      </c>
      <c r="B2" s="168"/>
      <c r="C2" s="2"/>
      <c r="D2" s="2"/>
      <c r="E2" s="2"/>
      <c r="F2" s="2"/>
      <c r="G2" s="2"/>
    </row>
    <row r="3" spans="1:9" ht="18.5" x14ac:dyDescent="0.35">
      <c r="A3" s="19"/>
      <c r="B3" s="20"/>
      <c r="C3" s="2"/>
      <c r="D3" s="2"/>
      <c r="E3" s="2"/>
      <c r="F3" s="2"/>
      <c r="G3" s="2"/>
    </row>
    <row r="4" spans="1:9" x14ac:dyDescent="0.35">
      <c r="A4" s="4"/>
      <c r="B4" s="23" t="s">
        <v>87</v>
      </c>
      <c r="C4" s="7"/>
      <c r="D4" s="1"/>
      <c r="E4" s="22" t="s">
        <v>88</v>
      </c>
      <c r="F4" s="7"/>
      <c r="G4" s="1"/>
    </row>
    <row r="5" spans="1:9" x14ac:dyDescent="0.35">
      <c r="A5" s="4"/>
      <c r="B5" s="5"/>
      <c r="C5" s="1"/>
      <c r="D5" s="1"/>
      <c r="E5" s="1"/>
      <c r="F5" s="1"/>
      <c r="G5" s="1"/>
      <c r="I5" s="17" t="s">
        <v>108</v>
      </c>
    </row>
    <row r="6" spans="1:9" x14ac:dyDescent="0.35">
      <c r="A6" s="4"/>
      <c r="B6" s="5"/>
      <c r="C6" s="1"/>
      <c r="D6" s="1"/>
      <c r="E6" s="1"/>
      <c r="F6" s="1"/>
      <c r="G6" s="1"/>
    </row>
    <row r="7" spans="1:9" ht="29" x14ac:dyDescent="0.35">
      <c r="A7" s="4"/>
      <c r="B7" s="18" t="s">
        <v>89</v>
      </c>
      <c r="C7" s="7"/>
      <c r="D7" s="1"/>
      <c r="E7" s="1"/>
      <c r="F7" s="1"/>
      <c r="G7" s="1"/>
    </row>
    <row r="8" spans="1:9" x14ac:dyDescent="0.35">
      <c r="A8" s="4"/>
      <c r="B8" s="5"/>
      <c r="C8" s="1"/>
      <c r="D8" s="1"/>
      <c r="E8" s="1"/>
      <c r="F8" s="1"/>
      <c r="G8" s="1"/>
    </row>
    <row r="9" spans="1:9" x14ac:dyDescent="0.35">
      <c r="A9" s="4"/>
      <c r="B9" s="5"/>
      <c r="C9" s="1"/>
      <c r="D9" s="1"/>
      <c r="E9" s="1"/>
      <c r="F9" s="1"/>
      <c r="G9" s="1"/>
    </row>
    <row r="10" spans="1:9" x14ac:dyDescent="0.3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FORM1</vt:lpstr>
      <vt:lpstr>List Form1</vt:lpstr>
      <vt:lpstr>BDD Form1</vt:lpstr>
      <vt:lpstr>PROPOSAL</vt:lpstr>
      <vt:lpstr>OPTIONS</vt:lpstr>
      <vt:lpstr>List Options</vt:lpstr>
      <vt:lpstr>SERVICES</vt:lpstr>
      <vt:lpstr>List Services</vt:lpstr>
      <vt:lpstr>TRANSPORT</vt:lpstr>
      <vt:lpstr>List Transport</vt:lpstr>
      <vt:lpstr>BANK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James</cp:lastModifiedBy>
  <cp:lastPrinted>2019-08-13T13:23:51Z</cp:lastPrinted>
  <dcterms:created xsi:type="dcterms:W3CDTF">2019-08-09T06:45:27Z</dcterms:created>
  <dcterms:modified xsi:type="dcterms:W3CDTF">2019-08-13T15:32:58Z</dcterms:modified>
</cp:coreProperties>
</file>