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mbeddings/oleObject1.bin" ContentType="application/vnd.openxmlformats-officedocument.oleObject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40" yWindow="90" windowWidth="11535" windowHeight="5985"/>
  </bookViews>
  <sheets>
    <sheet name="contrat" sheetId="1" r:id="rId1"/>
  </sheets>
  <definedNames>
    <definedName name="LOCATION">contrat!$J$13:$N$18</definedName>
    <definedName name="PERIODE">contrat!$J$15:$J$18</definedName>
    <definedName name="TARIF">contrat!$J$22:$K$26</definedName>
    <definedName name="VEHICULE">contrat!$J$3:$M$8</definedName>
  </definedNames>
  <calcPr calcId="125725"/>
</workbook>
</file>

<file path=xl/calcChain.xml><?xml version="1.0" encoding="utf-8"?>
<calcChain xmlns="http://schemas.openxmlformats.org/spreadsheetml/2006/main">
  <c r="J34" i="1"/>
  <c r="I34"/>
  <c r="H34"/>
  <c r="F20"/>
  <c r="F38"/>
  <c r="C36"/>
  <c r="F21"/>
  <c r="C21"/>
  <c r="G20"/>
</calcChain>
</file>

<file path=xl/sharedStrings.xml><?xml version="1.0" encoding="utf-8"?>
<sst xmlns="http://schemas.openxmlformats.org/spreadsheetml/2006/main" count="59" uniqueCount="54">
  <si>
    <t>renseignements sur le client</t>
  </si>
  <si>
    <t>Table des véhicules</t>
  </si>
  <si>
    <t>N° immat</t>
  </si>
  <si>
    <t>Modèle</t>
  </si>
  <si>
    <t>Catégorie</t>
  </si>
  <si>
    <t>Intitulé</t>
  </si>
  <si>
    <t>833 TF 60</t>
  </si>
  <si>
    <t>Peugeot 205 SR</t>
  </si>
  <si>
    <t>compact</t>
  </si>
  <si>
    <t>1254 ZE 60</t>
  </si>
  <si>
    <t>Renault 25 TXE</t>
  </si>
  <si>
    <t>Routière</t>
  </si>
  <si>
    <t>125 NB 60</t>
  </si>
  <si>
    <t>Xantia 2 litres</t>
  </si>
  <si>
    <t>1215 GH 60</t>
  </si>
  <si>
    <t>Citroën ZX aura</t>
  </si>
  <si>
    <t>Intermédiaire</t>
  </si>
  <si>
    <t>789 JU 60</t>
  </si>
  <si>
    <t>Renault Trafic</t>
  </si>
  <si>
    <t>Utilitaire</t>
  </si>
  <si>
    <t>Tarif de location</t>
  </si>
  <si>
    <t>Période</t>
  </si>
  <si>
    <t>Code catégorie</t>
  </si>
  <si>
    <t>Semaine</t>
  </si>
  <si>
    <t>Forfait (2 semaines)</t>
  </si>
  <si>
    <t>Tarif</t>
  </si>
  <si>
    <t>tarif au km</t>
  </si>
  <si>
    <t>Nom:</t>
  </si>
  <si>
    <t>Prénom</t>
  </si>
  <si>
    <t>Permis de conduire</t>
  </si>
  <si>
    <t>Immatriculation :</t>
  </si>
  <si>
    <t>Modèle:</t>
  </si>
  <si>
    <t>Intitulé catégorie</t>
  </si>
  <si>
    <t>Date début du contrat:</t>
  </si>
  <si>
    <t>Date de fin du contrat</t>
  </si>
  <si>
    <t>Type location:</t>
  </si>
  <si>
    <t xml:space="preserve">Nombre de jours de location: </t>
  </si>
  <si>
    <t>kms départ</t>
  </si>
  <si>
    <t>kms arrivée</t>
  </si>
  <si>
    <t>Nombre de kms</t>
  </si>
  <si>
    <t>Prix de la location :</t>
  </si>
  <si>
    <t>Supplément jours :</t>
  </si>
  <si>
    <t>Coût kms:</t>
  </si>
  <si>
    <t>Total HT</t>
  </si>
  <si>
    <t>TVA</t>
  </si>
  <si>
    <t>NET</t>
  </si>
  <si>
    <t>Taux de TVA:</t>
  </si>
  <si>
    <t>(autre proposition après reflexion)</t>
  </si>
  <si>
    <t>Jours supplémentaires</t>
  </si>
  <si>
    <t>24H</t>
  </si>
  <si>
    <t>Week-End</t>
  </si>
  <si>
    <t>Colonne</t>
  </si>
  <si>
    <t>Ligne</t>
  </si>
  <si>
    <t>Tarif de Location</t>
  </si>
</sst>
</file>

<file path=xl/styles.xml><?xml version="1.0" encoding="utf-8"?>
<styleSheet xmlns="http://schemas.openxmlformats.org/spreadsheetml/2006/main">
  <numFmts count="4">
    <numFmt numFmtId="164" formatCode="_-* #,##0.00\ &quot;F&quot;_-;\-* #,##0.00\ &quot;F&quot;_-;_-* &quot;-&quot;??\ &quot;F&quot;_-;_-@_-"/>
    <numFmt numFmtId="165" formatCode="#,##0.00\ &quot;F&quot;"/>
    <numFmt numFmtId="166" formatCode="_-* #,##0.00\ [$€-40C]_-;\-* #,##0.00\ [$€-40C]_-;_-* &quot;-&quot;??\ [$€-40C]_-;_-@_-"/>
    <numFmt numFmtId="167" formatCode="#,##0.00\ &quot;€&quot;"/>
  </numFmts>
  <fonts count="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165" fontId="0" fillId="0" borderId="0" xfId="0" applyNumberFormat="1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/>
    <xf numFmtId="165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6" fontId="0" fillId="0" borderId="1" xfId="1" applyNumberFormat="1" applyFont="1" applyBorder="1"/>
    <xf numFmtId="166" fontId="0" fillId="0" borderId="1" xfId="1" applyNumberFormat="1" applyFont="1" applyBorder="1" applyAlignment="1">
      <alignment horizontal="center"/>
    </xf>
    <xf numFmtId="0" fontId="0" fillId="2" borderId="0" xfId="0" applyFill="1"/>
    <xf numFmtId="0" fontId="0" fillId="3" borderId="0" xfId="0" applyFill="1"/>
    <xf numFmtId="165" fontId="2" fillId="2" borderId="1" xfId="0" applyNumberFormat="1" applyFont="1" applyFill="1" applyBorder="1" applyAlignment="1">
      <alignment horizontal="center"/>
    </xf>
    <xf numFmtId="165" fontId="2" fillId="0" borderId="1" xfId="0" applyNumberFormat="1" applyFont="1" applyFill="1" applyBorder="1" applyAlignment="1">
      <alignment horizontal="center"/>
    </xf>
    <xf numFmtId="10" fontId="0" fillId="4" borderId="1" xfId="0" applyNumberFormat="1" applyFill="1" applyBorder="1"/>
    <xf numFmtId="164" fontId="0" fillId="2" borderId="0" xfId="1" applyFont="1" applyFill="1"/>
    <xf numFmtId="0" fontId="5" fillId="0" borderId="0" xfId="0" applyFont="1"/>
    <xf numFmtId="14" fontId="0" fillId="3" borderId="0" xfId="0" applyNumberFormat="1" applyFill="1" applyAlignment="1">
      <alignment horizontal="right"/>
    </xf>
    <xf numFmtId="167" fontId="0" fillId="2" borderId="0" xfId="1" applyNumberFormat="1" applyFont="1" applyFill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164" fontId="0" fillId="5" borderId="0" xfId="1" applyFont="1" applyFill="1"/>
    <xf numFmtId="0" fontId="0" fillId="2" borderId="0" xfId="0" applyFill="1" applyAlignment="1">
      <alignment horizontal="center"/>
    </xf>
    <xf numFmtId="0" fontId="1" fillId="0" borderId="0" xfId="0" applyFont="1" applyAlignment="1">
      <alignment horizontal="right"/>
    </xf>
    <xf numFmtId="0" fontId="0" fillId="0" borderId="0" xfId="1" applyNumberFormat="1" applyFont="1" applyFill="1" applyBorder="1"/>
    <xf numFmtId="0" fontId="0" fillId="0" borderId="0" xfId="0" applyNumberFormat="1" applyBorder="1"/>
    <xf numFmtId="0" fontId="5" fillId="0" borderId="1" xfId="0" applyFont="1" applyBorder="1" applyAlignment="1">
      <alignment horizontal="center"/>
    </xf>
    <xf numFmtId="1" fontId="2" fillId="0" borderId="0" xfId="0" applyNumberFormat="1" applyFont="1" applyAlignment="1">
      <alignment horizontal="center"/>
    </xf>
    <xf numFmtId="0" fontId="1" fillId="0" borderId="1" xfId="0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9</xdr:row>
      <xdr:rowOff>66675</xdr:rowOff>
    </xdr:from>
    <xdr:to>
      <xdr:col>3</xdr:col>
      <xdr:colOff>38100</xdr:colOff>
      <xdr:row>10</xdr:row>
      <xdr:rowOff>142875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161925" y="1524000"/>
          <a:ext cx="2238375" cy="23812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Renseignements sur le client</a:t>
          </a:r>
        </a:p>
      </xdr:txBody>
    </xdr:sp>
    <xdr:clientData/>
  </xdr:twoCellAnchor>
  <xdr:twoCellAnchor>
    <xdr:from>
      <xdr:col>0</xdr:col>
      <xdr:colOff>247650</xdr:colOff>
      <xdr:row>16</xdr:row>
      <xdr:rowOff>19050</xdr:rowOff>
    </xdr:from>
    <xdr:to>
      <xdr:col>2</xdr:col>
      <xdr:colOff>752475</xdr:colOff>
      <xdr:row>17</xdr:row>
      <xdr:rowOff>142875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47650" y="2609850"/>
          <a:ext cx="2105025" cy="28575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renseignements sur le véhicule</a:t>
          </a:r>
        </a:p>
      </xdr:txBody>
    </xdr:sp>
    <xdr:clientData/>
  </xdr:twoCellAnchor>
  <xdr:twoCellAnchor>
    <xdr:from>
      <xdr:col>0</xdr:col>
      <xdr:colOff>200025</xdr:colOff>
      <xdr:row>22</xdr:row>
      <xdr:rowOff>133350</xdr:rowOff>
    </xdr:from>
    <xdr:to>
      <xdr:col>3</xdr:col>
      <xdr:colOff>133350</xdr:colOff>
      <xdr:row>24</xdr:row>
      <xdr:rowOff>28575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200025" y="3695700"/>
          <a:ext cx="2295525" cy="2190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caractéristiques du contrat: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714375</xdr:colOff>
      <xdr:row>28</xdr:row>
      <xdr:rowOff>95250</xdr:rowOff>
    </xdr:from>
    <xdr:to>
      <xdr:col>5</xdr:col>
      <xdr:colOff>200025</xdr:colOff>
      <xdr:row>30</xdr:row>
      <xdr:rowOff>28575</xdr:rowOff>
    </xdr:to>
    <xdr:sp macro="" textlink="">
      <xdr:nvSpPr>
        <xdr:cNvPr id="1034" name="AutoShape 10"/>
        <xdr:cNvSpPr>
          <a:spLocks noChangeArrowheads="1"/>
        </xdr:cNvSpPr>
      </xdr:nvSpPr>
      <xdr:spPr bwMode="auto">
        <a:xfrm>
          <a:off x="2314575" y="4629150"/>
          <a:ext cx="1771650" cy="257175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fr-FR" sz="1400" b="1" i="0" strike="noStrike">
              <a:solidFill>
                <a:srgbClr val="000000"/>
              </a:solidFill>
              <a:latin typeface="Arial"/>
              <a:cs typeface="Arial"/>
            </a:rPr>
            <a:t>FACTURE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1"/>
  <sheetViews>
    <sheetView tabSelected="1" workbookViewId="0">
      <selection activeCell="F26" sqref="F26"/>
    </sheetView>
  </sheetViews>
  <sheetFormatPr defaultColWidth="11.42578125" defaultRowHeight="12.75"/>
  <cols>
    <col min="2" max="2" width="15" customWidth="1"/>
    <col min="3" max="3" width="14.85546875" customWidth="1"/>
    <col min="4" max="4" width="13.28515625" customWidth="1"/>
    <col min="10" max="10" width="19.28515625" bestFit="1" customWidth="1"/>
  </cols>
  <sheetData>
    <row r="1" spans="1:15">
      <c r="J1" s="6" t="s">
        <v>1</v>
      </c>
    </row>
    <row r="3" spans="1:15">
      <c r="J3" s="4" t="s">
        <v>2</v>
      </c>
      <c r="K3" s="4" t="s">
        <v>3</v>
      </c>
      <c r="L3" s="4" t="s">
        <v>4</v>
      </c>
      <c r="M3" s="4" t="s">
        <v>5</v>
      </c>
    </row>
    <row r="4" spans="1:15">
      <c r="J4" s="2" t="s">
        <v>6</v>
      </c>
      <c r="K4" s="2" t="s">
        <v>7</v>
      </c>
      <c r="L4" s="5">
        <v>1</v>
      </c>
      <c r="M4" s="2" t="s">
        <v>8</v>
      </c>
    </row>
    <row r="5" spans="1:15">
      <c r="J5" s="2" t="s">
        <v>9</v>
      </c>
      <c r="K5" s="2" t="s">
        <v>10</v>
      </c>
      <c r="L5" s="5">
        <v>3</v>
      </c>
      <c r="M5" s="2" t="s">
        <v>11</v>
      </c>
    </row>
    <row r="6" spans="1:15">
      <c r="J6" s="2" t="s">
        <v>12</v>
      </c>
      <c r="K6" s="2" t="s">
        <v>13</v>
      </c>
      <c r="L6" s="5">
        <v>3</v>
      </c>
      <c r="M6" s="2" t="s">
        <v>11</v>
      </c>
    </row>
    <row r="7" spans="1:15">
      <c r="A7" s="1" t="s">
        <v>0</v>
      </c>
      <c r="J7" s="2" t="s">
        <v>14</v>
      </c>
      <c r="K7" s="2" t="s">
        <v>15</v>
      </c>
      <c r="L7" s="5">
        <v>2</v>
      </c>
      <c r="M7" s="2" t="s">
        <v>16</v>
      </c>
    </row>
    <row r="8" spans="1:15">
      <c r="J8" s="2" t="s">
        <v>17</v>
      </c>
      <c r="K8" s="2" t="s">
        <v>18</v>
      </c>
      <c r="L8" s="5">
        <v>4</v>
      </c>
      <c r="M8" s="2" t="s">
        <v>19</v>
      </c>
    </row>
    <row r="11" spans="1:15">
      <c r="J11" s="6" t="s">
        <v>20</v>
      </c>
    </row>
    <row r="13" spans="1:15">
      <c r="B13" s="8" t="s">
        <v>27</v>
      </c>
      <c r="C13" s="15"/>
      <c r="K13" s="23" t="s">
        <v>22</v>
      </c>
      <c r="L13" s="24"/>
      <c r="M13" s="24"/>
      <c r="N13" s="25"/>
    </row>
    <row r="14" spans="1:15">
      <c r="B14" s="8" t="s">
        <v>28</v>
      </c>
      <c r="C14" s="15"/>
      <c r="J14" s="3" t="s">
        <v>21</v>
      </c>
      <c r="K14" s="4">
        <v>1</v>
      </c>
      <c r="L14" s="4">
        <v>2</v>
      </c>
      <c r="M14" s="4">
        <v>3</v>
      </c>
      <c r="N14" s="4">
        <v>4</v>
      </c>
    </row>
    <row r="15" spans="1:15">
      <c r="B15" s="8" t="s">
        <v>29</v>
      </c>
      <c r="C15" s="15"/>
      <c r="J15" s="33" t="s">
        <v>49</v>
      </c>
      <c r="K15" s="12">
        <v>15.38</v>
      </c>
      <c r="L15" s="12">
        <v>23.07</v>
      </c>
      <c r="M15" s="12">
        <v>29.07</v>
      </c>
      <c r="N15" s="12">
        <v>32.31</v>
      </c>
      <c r="O15" s="29"/>
    </row>
    <row r="16" spans="1:15">
      <c r="J16" s="33" t="s">
        <v>50</v>
      </c>
      <c r="K16" s="12">
        <v>29.07</v>
      </c>
      <c r="L16" s="12">
        <v>32.31</v>
      </c>
      <c r="M16" s="12">
        <v>46.15</v>
      </c>
      <c r="N16" s="12">
        <v>61.53</v>
      </c>
      <c r="O16" s="29"/>
    </row>
    <row r="17" spans="1:15">
      <c r="J17" s="2" t="s">
        <v>23</v>
      </c>
      <c r="K17" s="12">
        <v>92.3</v>
      </c>
      <c r="L17" s="12">
        <v>130.76</v>
      </c>
      <c r="M17" s="12">
        <v>136.91999999999999</v>
      </c>
      <c r="N17" s="12">
        <v>153.84</v>
      </c>
      <c r="O17" s="29"/>
    </row>
    <row r="18" spans="1:15">
      <c r="J18" s="2" t="s">
        <v>24</v>
      </c>
      <c r="K18" s="12">
        <v>153.84</v>
      </c>
      <c r="L18" s="12">
        <v>215.38</v>
      </c>
      <c r="M18" s="12">
        <v>244.61</v>
      </c>
      <c r="N18" s="12">
        <v>276.92</v>
      </c>
      <c r="O18" s="30"/>
    </row>
    <row r="19" spans="1:15">
      <c r="G19" s="20" t="s">
        <v>47</v>
      </c>
    </row>
    <row r="20" spans="1:15">
      <c r="B20" s="8" t="s">
        <v>30</v>
      </c>
      <c r="C20" s="14" t="s">
        <v>12</v>
      </c>
      <c r="E20" t="s">
        <v>4</v>
      </c>
      <c r="F20" s="27">
        <f>IF(C20="833 TF 60",1,IF(C20="1215 GH 60",2,IF(C20="789 JU 60",4,3)))</f>
        <v>3</v>
      </c>
      <c r="G20" s="31">
        <f>VLOOKUP(C20,J4:M8,3,FALSE)</f>
        <v>3</v>
      </c>
      <c r="J20" s="6" t="s">
        <v>25</v>
      </c>
    </row>
    <row r="21" spans="1:15">
      <c r="B21" s="8" t="s">
        <v>31</v>
      </c>
      <c r="C21" s="14" t="str">
        <f>VLOOKUP(C20,J4:M8,2,FALSE)</f>
        <v>Xantia 2 litres</v>
      </c>
      <c r="E21" s="8" t="s">
        <v>32</v>
      </c>
      <c r="F21" s="27" t="str">
        <f>VLOOKUP(C20,J4:M8,4,FALSE)</f>
        <v>Routière</v>
      </c>
    </row>
    <row r="22" spans="1:15">
      <c r="J22" s="4" t="s">
        <v>4</v>
      </c>
      <c r="K22" s="11" t="s">
        <v>26</v>
      </c>
    </row>
    <row r="23" spans="1:15">
      <c r="J23" s="7">
        <v>1</v>
      </c>
      <c r="K23" s="13">
        <v>0.16</v>
      </c>
    </row>
    <row r="24" spans="1:15">
      <c r="J24" s="7">
        <v>2</v>
      </c>
      <c r="K24" s="13">
        <v>0.18</v>
      </c>
    </row>
    <row r="25" spans="1:15">
      <c r="J25" s="7">
        <v>3</v>
      </c>
      <c r="K25" s="13">
        <v>0.2</v>
      </c>
    </row>
    <row r="26" spans="1:15">
      <c r="B26" s="8" t="s">
        <v>33</v>
      </c>
      <c r="C26" s="21">
        <v>41870</v>
      </c>
      <c r="D26" s="8"/>
      <c r="E26" s="8" t="s">
        <v>35</v>
      </c>
      <c r="F26" s="27" t="s">
        <v>49</v>
      </c>
      <c r="J26" s="7">
        <v>4</v>
      </c>
      <c r="K26" s="13">
        <v>0.15</v>
      </c>
    </row>
    <row r="27" spans="1:15">
      <c r="B27" s="8" t="s">
        <v>34</v>
      </c>
      <c r="C27" s="21">
        <v>41880</v>
      </c>
      <c r="D27" s="8"/>
      <c r="E27" s="8"/>
    </row>
    <row r="32" spans="1:15">
      <c r="A32" t="s">
        <v>36</v>
      </c>
      <c r="C32" s="32"/>
    </row>
    <row r="33" spans="1:10">
      <c r="H33" s="34" t="s">
        <v>51</v>
      </c>
      <c r="I33" s="35" t="s">
        <v>52</v>
      </c>
      <c r="J33" s="36" t="s">
        <v>53</v>
      </c>
    </row>
    <row r="34" spans="1:10">
      <c r="B34" t="s">
        <v>37</v>
      </c>
      <c r="C34" s="15">
        <v>87540</v>
      </c>
      <c r="E34" s="8" t="s">
        <v>40</v>
      </c>
      <c r="F34" s="26"/>
      <c r="H34" s="37">
        <f>MATCH(G20,J14:N14,0)</f>
        <v>4</v>
      </c>
      <c r="I34" s="38">
        <f>MATCH(F26,J14:J18,0)</f>
        <v>2</v>
      </c>
      <c r="J34" s="39">
        <f>INDEX(J14:N18,I34,H34)</f>
        <v>29.07</v>
      </c>
    </row>
    <row r="35" spans="1:10">
      <c r="B35" t="s">
        <v>38</v>
      </c>
      <c r="C35" s="15">
        <v>88230</v>
      </c>
      <c r="E35" s="8" t="s">
        <v>41</v>
      </c>
      <c r="F35" s="19"/>
    </row>
    <row r="36" spans="1:10">
      <c r="B36" t="s">
        <v>39</v>
      </c>
      <c r="C36" s="14">
        <f>C35-C34</f>
        <v>690</v>
      </c>
      <c r="F36" s="9"/>
    </row>
    <row r="37" spans="1:10">
      <c r="F37" s="9"/>
    </row>
    <row r="38" spans="1:10">
      <c r="B38" s="28" t="s">
        <v>48</v>
      </c>
      <c r="C38" s="14"/>
      <c r="E38" t="s">
        <v>42</v>
      </c>
      <c r="F38" s="22">
        <f>VLOOKUP(F20,J23:K26,2,FALSE)*C36</f>
        <v>138</v>
      </c>
    </row>
    <row r="40" spans="1:10">
      <c r="A40" s="10" t="s">
        <v>43</v>
      </c>
      <c r="B40" s="10" t="s">
        <v>44</v>
      </c>
      <c r="C40" s="10" t="s">
        <v>45</v>
      </c>
      <c r="D40" s="17" t="s">
        <v>46</v>
      </c>
    </row>
    <row r="41" spans="1:10">
      <c r="A41" s="16"/>
      <c r="B41" s="16"/>
      <c r="C41" s="16"/>
      <c r="D41" s="18">
        <v>0.19600000000000001</v>
      </c>
    </row>
  </sheetData>
  <mergeCells count="1">
    <mergeCell ref="K13:N13"/>
  </mergeCells>
  <dataValidations count="2">
    <dataValidation type="list" allowBlank="1" showInputMessage="1" showErrorMessage="1" sqref="C20">
      <formula1>$J$4:$J$8</formula1>
    </dataValidation>
    <dataValidation type="list" allowBlank="1" showInputMessage="1" showErrorMessage="1" sqref="F26">
      <formula1>PERIODE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oleObjects>
    <oleObject progId="MS_ClipArt_Gallery" shapeId="1036" r:id="rId4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4</vt:i4>
      </vt:variant>
    </vt:vector>
  </HeadingPairs>
  <TitlesOfParts>
    <vt:vector size="5" baseType="lpstr">
      <vt:lpstr>contrat</vt:lpstr>
      <vt:lpstr>LOCATION</vt:lpstr>
      <vt:lpstr>PERIODE</vt:lpstr>
      <vt:lpstr>TARIF</vt:lpstr>
      <vt:lpstr>VEHICULE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MH</dc:creator>
  <cp:lastModifiedBy>mduquesn</cp:lastModifiedBy>
  <dcterms:created xsi:type="dcterms:W3CDTF">2001-01-14T15:01:22Z</dcterms:created>
  <dcterms:modified xsi:type="dcterms:W3CDTF">2014-11-09T17:08:15Z</dcterms:modified>
</cp:coreProperties>
</file>