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15360" windowHeight="6330"/>
  </bookViews>
  <sheets>
    <sheet name="Suivi Hors Site" sheetId="2" r:id="rId1"/>
    <sheet name="Entrée" sheetId="1" r:id="rId2"/>
    <sheet name="Sortie" sheetId="4" r:id="rId3"/>
  </sheets>
  <definedNames>
    <definedName name="_xlnm._FilterDatabase" localSheetId="1" hidden="1">Entrée!$A$1:$E$13</definedName>
    <definedName name="_xlnm._FilterDatabase" localSheetId="2" hidden="1">Sortie!$A$1:$G$12</definedName>
    <definedName name="_xlnm._FilterDatabase" localSheetId="0" hidden="1">'Suivi Hors Site'!$A$1:$U$13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" i="2"/>
  <c r="R4"/>
  <c r="R5"/>
  <c r="R6"/>
  <c r="R7"/>
  <c r="R8"/>
  <c r="R9"/>
  <c r="R10"/>
  <c r="R11"/>
  <c r="R12"/>
  <c r="R13"/>
  <c r="R2"/>
  <c r="P3"/>
  <c r="P6"/>
  <c r="P7"/>
  <c r="P10"/>
  <c r="P8"/>
  <c r="P4"/>
  <c r="P9"/>
  <c r="P11"/>
  <c r="P12"/>
  <c r="P13"/>
  <c r="P5"/>
  <c r="P2"/>
  <c r="O3" l="1"/>
  <c r="O4"/>
  <c r="O5"/>
  <c r="O6"/>
  <c r="O7"/>
  <c r="O8"/>
  <c r="O9"/>
  <c r="O10"/>
  <c r="O11"/>
  <c r="O12"/>
  <c r="O13"/>
  <c r="Q13" l="1"/>
  <c r="M5" l="1"/>
  <c r="N5" s="1"/>
  <c r="M13"/>
  <c r="N13" s="1"/>
  <c r="M10"/>
  <c r="M6"/>
  <c r="M11"/>
  <c r="M2"/>
  <c r="M9"/>
  <c r="M3"/>
  <c r="M7"/>
  <c r="M8"/>
  <c r="M12"/>
  <c r="M4"/>
  <c r="Q10" l="1"/>
  <c r="Q5"/>
  <c r="T12"/>
  <c r="T8"/>
  <c r="T7"/>
  <c r="T3"/>
  <c r="T2"/>
  <c r="T11"/>
  <c r="T6"/>
  <c r="T4"/>
  <c r="T10"/>
  <c r="T13"/>
  <c r="T5"/>
  <c r="Q12" l="1"/>
  <c r="Q8"/>
  <c r="Q7"/>
  <c r="Q3"/>
  <c r="Q9"/>
  <c r="O2"/>
  <c r="Q2" s="1"/>
  <c r="Q11"/>
  <c r="Q4"/>
  <c r="Q6"/>
  <c r="N12"/>
  <c r="N8"/>
  <c r="N7"/>
  <c r="N3"/>
  <c r="N9"/>
  <c r="N2"/>
  <c r="N11"/>
  <c r="N4"/>
  <c r="N6"/>
</calcChain>
</file>

<file path=xl/sharedStrings.xml><?xml version="1.0" encoding="utf-8"?>
<sst xmlns="http://schemas.openxmlformats.org/spreadsheetml/2006/main" count="81" uniqueCount="68">
  <si>
    <t>VIR PBI   DANSENSOR FRANCEACOMPTE DEVIS D-122017</t>
  </si>
  <si>
    <t>VIR PBI   DANSENSOR FRANCESOLDE DEVIS D-122017</t>
  </si>
  <si>
    <t>REM CHQ             REF06011R10 - CE SEFAS INNOVATION</t>
  </si>
  <si>
    <t xml:space="preserve">REM CHQ             REF06011R10 - Jorganiz </t>
  </si>
  <si>
    <t>VIR TRES MUNICIPALE LA COURNTRES MUNICIPALE LA COURNEUVEFACT NOFACT-20170702-MC24 DU 07DUGNY VILLE -VILLE160931040065002017-03-09249</t>
  </si>
  <si>
    <t>VIR TRESORERIE MEAUX MUNICIPTRESORERIE MEAUX MUNICIPALEFAC. FACT-20171502-MC28 DU 16/ 02/2017SEGWAYCROSS (30MIN) + PAINTBALL (200 BIMEAUX160772140061002017-03-223002</t>
  </si>
  <si>
    <t>ID Demande</t>
  </si>
  <si>
    <t>en charge</t>
  </si>
  <si>
    <t>Mois</t>
  </si>
  <si>
    <t>N° devis</t>
  </si>
  <si>
    <t>Numéro de facture</t>
  </si>
  <si>
    <t>Prestataire</t>
  </si>
  <si>
    <t>Client</t>
  </si>
  <si>
    <t>Mail Client</t>
  </si>
  <si>
    <t>Effectif</t>
  </si>
  <si>
    <t>Prix HT</t>
  </si>
  <si>
    <t>Prix payé HT</t>
  </si>
  <si>
    <t>Com HT</t>
  </si>
  <si>
    <t>CA TTC</t>
  </si>
  <si>
    <t>date virement</t>
  </si>
  <si>
    <t>Montant viré</t>
  </si>
  <si>
    <t>VIR TRES MUNICIPALE LA COURNTRES MUNICIPALE LA COURNEUVEFACT NOFACT-20171802-MC27 DU 16LA COURNEUVEVILLE - VILLE160931040061002017-05-171859</t>
  </si>
  <si>
    <t>VIR TRES MUNICIPALE LA COURNTRES MUNICIPALE LA COURNEUVEFACT NOFACT-20171802-MC26 DU 16LA COURNEUVEVILLE - VILLE160931040061002017-05-171858</t>
  </si>
  <si>
    <t>CE Sefas</t>
  </si>
  <si>
    <t>VIR TRES MUNICIPALE LA COURNTRES MUNICIPALE LA COURNEUVEFACT NOFACT-20161226-MC21 DU 26LA COURNEUVEVILLE - VILLE160931040061002017-06-083050</t>
  </si>
  <si>
    <t>Libellés</t>
  </si>
  <si>
    <t>REM CHQ             REF06011R10 - LA courneuve</t>
  </si>
  <si>
    <t>Devis N°D-792017</t>
  </si>
  <si>
    <t>COGEDIM - Chèque en attente Encaissement</t>
  </si>
  <si>
    <t>Octobre</t>
  </si>
  <si>
    <t>Fac00042</t>
  </si>
  <si>
    <t>D-882017</t>
  </si>
  <si>
    <t>Fac00063&amp;Fac00064</t>
  </si>
  <si>
    <t>Novembre</t>
  </si>
  <si>
    <t>25-35</t>
  </si>
  <si>
    <t>Fac00096</t>
  </si>
  <si>
    <t>D-1022017</t>
  </si>
  <si>
    <t>Fac00021&amp;Fac00022</t>
  </si>
  <si>
    <t>Montant payé</t>
  </si>
  <si>
    <t>Virement totale effectué de la part du client, manque une part du client(rajout d'une personne) tout reglé auprès du presta, 90€</t>
  </si>
  <si>
    <t>En attente de savoir ce qu'il s'est pass&amp;é</t>
  </si>
  <si>
    <t>Numéro dossier (Facture)</t>
  </si>
  <si>
    <t>Fac00041</t>
  </si>
  <si>
    <t>Fac00049&amp;Fac00050</t>
  </si>
  <si>
    <t>Fac00043&amp;Fac0004</t>
  </si>
  <si>
    <t>Commentaire</t>
  </si>
  <si>
    <t>Fac00078&amp;Fac00104</t>
  </si>
  <si>
    <t>Fac00081&amp;Fac00082</t>
  </si>
  <si>
    <t>antoine.pipart@vinci-energies.com</t>
  </si>
  <si>
    <t>mathilde.valard@suez.com</t>
  </si>
  <si>
    <t>etienne.fescourt@orange.Fr</t>
  </si>
  <si>
    <t>c.latour@ycopportunity.be</t>
  </si>
  <si>
    <t>Reçu</t>
  </si>
  <si>
    <t>Payé</t>
  </si>
  <si>
    <t>A payer</t>
  </si>
  <si>
    <t>Contrôle</t>
  </si>
  <si>
    <t>rachida.lukau@rte-france.com</t>
  </si>
  <si>
    <t>D-1232017</t>
  </si>
  <si>
    <t>D-022018</t>
  </si>
  <si>
    <t>Décembre</t>
  </si>
  <si>
    <t>Juin</t>
  </si>
  <si>
    <t>Janvier</t>
  </si>
  <si>
    <t>Fac00101&amp;Fac00102</t>
  </si>
  <si>
    <t>Fac00092&amp;Fac00117</t>
  </si>
  <si>
    <t>Numéro Facture</t>
  </si>
  <si>
    <t>Manque facture du presta</t>
  </si>
  <si>
    <t>En attente de Barrière</t>
  </si>
  <si>
    <t xml:space="preserve">Date </t>
  </si>
</sst>
</file>

<file path=xl/styles.xml><?xml version="1.0" encoding="utf-8"?>
<styleSheet xmlns="http://schemas.openxmlformats.org/spreadsheetml/2006/main">
  <numFmts count="1">
    <numFmt numFmtId="164" formatCode="_-* #,##0.00\ &quot;€&quot;_-;\-* #,##0.00\ &quot;€&quot;_-;_-* &quot;-&quot;??\ &quot;€&quot;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231F20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3" fillId="0" borderId="1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14" fontId="9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/>
    </xf>
    <xf numFmtId="0" fontId="0" fillId="0" borderId="0" xfId="0" applyBorder="1"/>
    <xf numFmtId="0" fontId="0" fillId="3" borderId="0" xfId="0" applyFill="1" applyBorder="1"/>
    <xf numFmtId="0" fontId="5" fillId="4" borderId="2" xfId="0" applyFont="1" applyFill="1" applyBorder="1" applyAlignment="1">
      <alignment horizontal="center"/>
    </xf>
    <xf numFmtId="14" fontId="5" fillId="4" borderId="2" xfId="0" applyNumberFormat="1" applyFont="1" applyFill="1" applyBorder="1" applyAlignment="1">
      <alignment horizontal="center"/>
    </xf>
    <xf numFmtId="164" fontId="5" fillId="4" borderId="2" xfId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 vertical="center" shrinkToFit="1"/>
    </xf>
    <xf numFmtId="0" fontId="2" fillId="0" borderId="1" xfId="1" applyNumberFormat="1" applyFont="1" applyFill="1" applyBorder="1" applyAlignment="1">
      <alignment horizontal="center" vertical="center" shrinkToFit="1"/>
    </xf>
    <xf numFmtId="14" fontId="2" fillId="0" borderId="1" xfId="1" applyNumberFormat="1" applyFont="1" applyFill="1" applyBorder="1" applyAlignment="1">
      <alignment horizontal="center" vertical="center" shrinkToFit="1"/>
    </xf>
    <xf numFmtId="164" fontId="2" fillId="0" borderId="1" xfId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/>
    </xf>
    <xf numFmtId="0" fontId="7" fillId="0" borderId="1" xfId="0" applyFont="1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0" fillId="3" borderId="1" xfId="0" applyFill="1" applyBorder="1" applyAlignment="1">
      <alignment horizontal="center" vertical="top"/>
    </xf>
    <xf numFmtId="0" fontId="3" fillId="0" borderId="0" xfId="0" applyFont="1" applyFill="1" applyBorder="1"/>
    <xf numFmtId="0" fontId="4" fillId="0" borderId="1" xfId="0" applyFont="1" applyFill="1" applyBorder="1" applyAlignment="1">
      <alignment horizontal="center"/>
    </xf>
    <xf numFmtId="164" fontId="4" fillId="0" borderId="1" xfId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14" fontId="4" fillId="0" borderId="1" xfId="0" applyNumberFormat="1" applyFont="1" applyFill="1" applyBorder="1" applyAlignment="1">
      <alignment horizontal="center"/>
    </xf>
    <xf numFmtId="164" fontId="4" fillId="0" borderId="1" xfId="1" applyFont="1" applyFill="1" applyBorder="1" applyAlignment="1">
      <alignment horizontal="left"/>
    </xf>
    <xf numFmtId="164" fontId="3" fillId="0" borderId="1" xfId="1" applyFont="1" applyFill="1" applyBorder="1" applyAlignment="1">
      <alignment horizontal="center"/>
    </xf>
    <xf numFmtId="164" fontId="3" fillId="0" borderId="1" xfId="1" applyFont="1" applyFill="1" applyBorder="1" applyAlignment="1">
      <alignment horizontal="left"/>
    </xf>
    <xf numFmtId="164" fontId="6" fillId="0" borderId="1" xfId="1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/>
    </xf>
    <xf numFmtId="0" fontId="0" fillId="0" borderId="2" xfId="0" applyBorder="1"/>
    <xf numFmtId="0" fontId="9" fillId="2" borderId="5" xfId="0" applyFont="1" applyFill="1" applyBorder="1" applyAlignment="1">
      <alignment horizontal="left" vertical="center"/>
    </xf>
    <xf numFmtId="164" fontId="9" fillId="2" borderId="2" xfId="1" applyFont="1" applyFill="1" applyBorder="1" applyAlignment="1">
      <alignment horizontal="center" vertical="center"/>
    </xf>
    <xf numFmtId="164" fontId="9" fillId="2" borderId="2" xfId="1" applyFont="1" applyFill="1" applyBorder="1" applyAlignment="1">
      <alignment horizontal="left" vertical="center"/>
    </xf>
    <xf numFmtId="164" fontId="9" fillId="2" borderId="5" xfId="1" applyFont="1" applyFill="1" applyBorder="1" applyAlignment="1">
      <alignment horizontal="left" vertical="center"/>
    </xf>
    <xf numFmtId="164" fontId="0" fillId="0" borderId="1" xfId="1" applyFont="1" applyBorder="1"/>
    <xf numFmtId="9" fontId="9" fillId="2" borderId="2" xfId="2" applyFont="1" applyFill="1" applyBorder="1" applyAlignment="1">
      <alignment horizontal="left" vertical="center"/>
    </xf>
    <xf numFmtId="9" fontId="0" fillId="0" borderId="1" xfId="2" applyFont="1" applyBorder="1"/>
    <xf numFmtId="9" fontId="4" fillId="0" borderId="1" xfId="2" applyFont="1" applyFill="1" applyBorder="1" applyAlignment="1">
      <alignment horizontal="left"/>
    </xf>
    <xf numFmtId="164" fontId="10" fillId="0" borderId="2" xfId="1" applyFont="1" applyFill="1" applyBorder="1" applyAlignment="1">
      <alignment horizontal="left" vertical="center"/>
    </xf>
    <xf numFmtId="0" fontId="0" fillId="0" borderId="0" xfId="0" applyFill="1"/>
    <xf numFmtId="0" fontId="0" fillId="0" borderId="1" xfId="0" applyFill="1" applyBorder="1"/>
    <xf numFmtId="164" fontId="0" fillId="0" borderId="1" xfId="1" applyFont="1" applyFill="1" applyBorder="1"/>
    <xf numFmtId="9" fontId="0" fillId="0" borderId="1" xfId="2" applyFont="1" applyFill="1" applyBorder="1"/>
    <xf numFmtId="14" fontId="0" fillId="0" borderId="0" xfId="0" applyNumberFormat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4"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colors>
    <mruColors>
      <color rgb="FF0000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U13"/>
  <sheetViews>
    <sheetView tabSelected="1" zoomScaleNormal="100" workbookViewId="0">
      <pane ySplit="1" topLeftCell="A2" activePane="bottomLeft" state="frozen"/>
      <selection activeCell="B1" sqref="B1"/>
      <selection pane="bottomLeft"/>
    </sheetView>
  </sheetViews>
  <sheetFormatPr defaultColWidth="12.5703125" defaultRowHeight="15"/>
  <cols>
    <col min="1" max="1" width="16.42578125" style="6" bestFit="1" customWidth="1"/>
    <col min="2" max="2" width="16.5703125" style="2" hidden="1" customWidth="1"/>
    <col min="3" max="3" width="13.42578125" style="1" bestFit="1" customWidth="1"/>
    <col min="4" max="4" width="10.85546875" style="2" hidden="1" customWidth="1"/>
    <col min="5" max="5" width="14.28515625" style="8" bestFit="1" customWidth="1"/>
    <col min="6" max="6" width="20.140625" style="2" bestFit="1" customWidth="1"/>
    <col min="7" max="7" width="36.85546875" style="38" bestFit="1" customWidth="1"/>
    <col min="8" max="8" width="37.85546875" style="1" bestFit="1" customWidth="1"/>
    <col min="9" max="9" width="43.140625" style="1" hidden="1" customWidth="1"/>
    <col min="10" max="10" width="12" style="7" hidden="1" customWidth="1"/>
    <col min="11" max="11" width="18.85546875" style="34" bestFit="1" customWidth="1"/>
    <col min="12" max="12" width="17.85546875" style="34" bestFit="1" customWidth="1"/>
    <col min="13" max="13" width="11.42578125" style="33" bestFit="1" customWidth="1"/>
    <col min="14" max="14" width="8.140625" style="47" bestFit="1" customWidth="1"/>
    <col min="15" max="15" width="13" style="34" bestFit="1" customWidth="1"/>
    <col min="16" max="16" width="11.85546875" style="35" bestFit="1" customWidth="1"/>
    <col min="17" max="17" width="11" style="35" bestFit="1" customWidth="1"/>
    <col min="18" max="19" width="14.5703125" style="35" customWidth="1"/>
    <col min="20" max="20" width="14.5703125" style="36" customWidth="1"/>
    <col min="21" max="16384" width="12.5703125" style="3"/>
  </cols>
  <sheetData>
    <row r="1" spans="1:21" s="14" customFormat="1" ht="15.75" thickBot="1">
      <c r="A1" s="10" t="s">
        <v>6</v>
      </c>
      <c r="B1" s="11" t="s">
        <v>9</v>
      </c>
      <c r="C1" s="11" t="s">
        <v>7</v>
      </c>
      <c r="D1" s="11" t="s">
        <v>8</v>
      </c>
      <c r="E1" s="12" t="s">
        <v>67</v>
      </c>
      <c r="F1" s="11" t="s">
        <v>10</v>
      </c>
      <c r="G1" s="37" t="s">
        <v>11</v>
      </c>
      <c r="H1" s="11" t="s">
        <v>12</v>
      </c>
      <c r="I1" s="40" t="s">
        <v>13</v>
      </c>
      <c r="J1" s="13" t="s">
        <v>14</v>
      </c>
      <c r="K1" s="41" t="s">
        <v>15</v>
      </c>
      <c r="L1" s="41" t="s">
        <v>16</v>
      </c>
      <c r="M1" s="42" t="s">
        <v>17</v>
      </c>
      <c r="N1" s="45"/>
      <c r="O1" s="41" t="s">
        <v>18</v>
      </c>
      <c r="P1" s="42" t="s">
        <v>52</v>
      </c>
      <c r="Q1" s="48" t="s">
        <v>55</v>
      </c>
      <c r="R1" s="42" t="s">
        <v>53</v>
      </c>
      <c r="S1" s="43" t="s">
        <v>54</v>
      </c>
      <c r="T1" s="48" t="s">
        <v>55</v>
      </c>
    </row>
    <row r="2" spans="1:21" customFormat="1" ht="15.75" thickBot="1">
      <c r="A2" s="55">
        <v>1</v>
      </c>
      <c r="B2" t="s">
        <v>31</v>
      </c>
      <c r="D2" t="s">
        <v>33</v>
      </c>
      <c r="E2" s="53">
        <v>43063</v>
      </c>
      <c r="F2" t="s">
        <v>32</v>
      </c>
      <c r="H2" s="9"/>
      <c r="I2" s="39"/>
      <c r="J2" s="9">
        <v>26</v>
      </c>
      <c r="K2" s="44">
        <v>25</v>
      </c>
      <c r="L2" s="44">
        <v>20</v>
      </c>
      <c r="M2" s="44">
        <f>K2-L2</f>
        <v>5</v>
      </c>
      <c r="N2" s="46">
        <f>M2/K2</f>
        <v>0.2</v>
      </c>
      <c r="O2" s="44">
        <f>K2*1.2</f>
        <v>30</v>
      </c>
      <c r="P2" s="44">
        <f>SUMIF(Entrée!$B:$B,A2,Entrée!$D:$D)</f>
        <v>5</v>
      </c>
      <c r="Q2" s="44">
        <f>P2-O2</f>
        <v>-25</v>
      </c>
      <c r="R2" s="44">
        <f>SUMIF(Sortie!$B:$B,A2,Sortie!$D:$D)</f>
        <v>2</v>
      </c>
      <c r="S2" s="44">
        <v>24</v>
      </c>
      <c r="T2" s="44">
        <f>S2-R2</f>
        <v>22</v>
      </c>
    </row>
    <row r="3" spans="1:21" customFormat="1">
      <c r="A3" s="55">
        <v>2</v>
      </c>
      <c r="D3" t="s">
        <v>33</v>
      </c>
      <c r="E3" s="53">
        <v>43046</v>
      </c>
      <c r="F3" t="s">
        <v>42</v>
      </c>
      <c r="H3" s="9"/>
      <c r="I3" s="9"/>
      <c r="J3" s="9"/>
      <c r="K3" s="44">
        <v>25</v>
      </c>
      <c r="L3" s="44">
        <v>20</v>
      </c>
      <c r="M3" s="44">
        <f>K3-L3</f>
        <v>5</v>
      </c>
      <c r="N3" s="46">
        <f>M3/K3</f>
        <v>0.2</v>
      </c>
      <c r="O3" s="44">
        <f>K3*1.2</f>
        <v>30</v>
      </c>
      <c r="P3" s="44">
        <f>SUMIF(Entrée!$B:$B,A3,Entrée!$D:$D)</f>
        <v>10</v>
      </c>
      <c r="Q3" s="44">
        <f>P3-O3</f>
        <v>-20</v>
      </c>
      <c r="R3" s="44">
        <f>SUMIF(Sortie!$B:$B,A3,Sortie!$D:$D)</f>
        <v>4</v>
      </c>
      <c r="S3" s="44">
        <v>24</v>
      </c>
      <c r="T3" s="44">
        <f>S3-R3</f>
        <v>20</v>
      </c>
      <c r="U3" t="s">
        <v>40</v>
      </c>
    </row>
    <row r="4" spans="1:21" customFormat="1">
      <c r="A4" s="55">
        <v>3</v>
      </c>
      <c r="B4" t="s">
        <v>36</v>
      </c>
      <c r="D4" t="s">
        <v>59</v>
      </c>
      <c r="E4" s="53">
        <v>43090</v>
      </c>
      <c r="F4" t="s">
        <v>46</v>
      </c>
      <c r="H4" s="9"/>
      <c r="I4" s="9" t="s">
        <v>49</v>
      </c>
      <c r="J4" s="9">
        <v>15</v>
      </c>
      <c r="K4" s="44">
        <v>25</v>
      </c>
      <c r="L4" s="44">
        <v>20</v>
      </c>
      <c r="M4" s="44">
        <f>K4-L4</f>
        <v>5</v>
      </c>
      <c r="N4" s="46">
        <f>M4/K4</f>
        <v>0.2</v>
      </c>
      <c r="O4" s="44">
        <f>K4*1.2</f>
        <v>30</v>
      </c>
      <c r="P4" s="44">
        <f>SUMIF(Entrée!$B:$B,A4,Entrée!$D:$D)</f>
        <v>20</v>
      </c>
      <c r="Q4" s="44">
        <f>P4-O4</f>
        <v>-10</v>
      </c>
      <c r="R4" s="44">
        <f>SUMIF(Sortie!$B:$B,A4,Sortie!$D:$D)</f>
        <v>6</v>
      </c>
      <c r="S4" s="44">
        <v>24</v>
      </c>
      <c r="T4" s="44">
        <f>S4-R4</f>
        <v>18</v>
      </c>
    </row>
    <row r="5" spans="1:21" customFormat="1">
      <c r="A5" s="55">
        <v>4</v>
      </c>
      <c r="B5" t="s">
        <v>58</v>
      </c>
      <c r="D5" t="s">
        <v>61</v>
      </c>
      <c r="E5" s="53">
        <v>43126</v>
      </c>
      <c r="H5" s="9"/>
      <c r="I5" s="9"/>
      <c r="J5" s="9">
        <v>16</v>
      </c>
      <c r="K5" s="44">
        <v>25</v>
      </c>
      <c r="L5" s="44">
        <v>20</v>
      </c>
      <c r="M5" s="44">
        <f>K5-L5</f>
        <v>5</v>
      </c>
      <c r="N5" s="46">
        <f>M5/K5</f>
        <v>0.2</v>
      </c>
      <c r="O5" s="44">
        <f>K5*1.2</f>
        <v>30</v>
      </c>
      <c r="P5" s="44">
        <f>SUMIF(Entrée!$B:$B,A5,Entrée!$D:$D)</f>
        <v>50</v>
      </c>
      <c r="Q5" s="44">
        <f>P5-O5</f>
        <v>20</v>
      </c>
      <c r="R5" s="44">
        <f>SUMIF(Sortie!$B:$B,A5,Sortie!$D:$D)</f>
        <v>8</v>
      </c>
      <c r="S5" s="44">
        <v>24</v>
      </c>
      <c r="T5" s="44">
        <f>S5-R5</f>
        <v>16</v>
      </c>
      <c r="U5" t="s">
        <v>39</v>
      </c>
    </row>
    <row r="6" spans="1:21" customFormat="1">
      <c r="A6" s="55">
        <v>5</v>
      </c>
      <c r="D6" t="s">
        <v>59</v>
      </c>
      <c r="E6" s="53">
        <v>43084</v>
      </c>
      <c r="F6" t="s">
        <v>47</v>
      </c>
      <c r="H6" s="9"/>
      <c r="I6" s="9" t="s">
        <v>50</v>
      </c>
      <c r="J6" s="9">
        <v>16</v>
      </c>
      <c r="K6" s="44">
        <v>25</v>
      </c>
      <c r="L6" s="44">
        <v>20</v>
      </c>
      <c r="M6" s="44">
        <f>K6-L6</f>
        <v>5</v>
      </c>
      <c r="N6" s="46">
        <f>M6/K6</f>
        <v>0.2</v>
      </c>
      <c r="O6" s="44">
        <f>K6*1.2</f>
        <v>30</v>
      </c>
      <c r="P6" s="44">
        <f>SUMIF(Entrée!$B:$B,A6,Entrée!$D:$D)</f>
        <v>12</v>
      </c>
      <c r="Q6" s="44">
        <f>P6-O6</f>
        <v>-18</v>
      </c>
      <c r="R6" s="44">
        <f>SUMIF(Sortie!$B:$B,A6,Sortie!$D:$D)</f>
        <v>14</v>
      </c>
      <c r="S6" s="44">
        <v>24</v>
      </c>
      <c r="T6" s="44">
        <f>S6-R6</f>
        <v>10</v>
      </c>
    </row>
    <row r="7" spans="1:21" customFormat="1">
      <c r="A7" s="55">
        <v>6</v>
      </c>
      <c r="D7" t="s">
        <v>29</v>
      </c>
      <c r="E7" s="53">
        <v>43021</v>
      </c>
      <c r="F7" t="s">
        <v>43</v>
      </c>
      <c r="H7" s="9"/>
      <c r="I7" s="9" t="s">
        <v>56</v>
      </c>
      <c r="J7" s="9"/>
      <c r="K7" s="44">
        <v>25</v>
      </c>
      <c r="L7" s="44">
        <v>20</v>
      </c>
      <c r="M7" s="44">
        <f>K7-L7</f>
        <v>5</v>
      </c>
      <c r="N7" s="46">
        <f>M7/K7</f>
        <v>0.2</v>
      </c>
      <c r="O7" s="44">
        <f>K7*1.2</f>
        <v>30</v>
      </c>
      <c r="P7" s="44">
        <f>SUMIF(Entrée!$B:$B,A7,Entrée!$D:$D)</f>
        <v>13</v>
      </c>
      <c r="Q7" s="44">
        <f>P7-O7</f>
        <v>-17</v>
      </c>
      <c r="R7" s="44">
        <f>SUMIF(Sortie!$B:$B,A7,Sortie!$D:$D)</f>
        <v>20</v>
      </c>
      <c r="S7" s="44">
        <v>24</v>
      </c>
      <c r="T7" s="44">
        <f>S7-R7</f>
        <v>4</v>
      </c>
    </row>
    <row r="8" spans="1:21" customFormat="1">
      <c r="A8" s="55">
        <v>7</v>
      </c>
      <c r="D8" t="s">
        <v>29</v>
      </c>
      <c r="E8" s="53">
        <v>43014</v>
      </c>
      <c r="F8" t="s">
        <v>44</v>
      </c>
      <c r="H8" s="9"/>
      <c r="I8" s="9"/>
      <c r="J8" s="9"/>
      <c r="K8" s="44">
        <v>25</v>
      </c>
      <c r="L8" s="44">
        <v>20</v>
      </c>
      <c r="M8" s="44">
        <f>K8-L8</f>
        <v>5</v>
      </c>
      <c r="N8" s="46">
        <f>M8/K8</f>
        <v>0.2</v>
      </c>
      <c r="O8" s="44">
        <f>K8*1.2</f>
        <v>30</v>
      </c>
      <c r="P8" s="44">
        <f>SUMIF(Entrée!$B:$B,A8,Entrée!$D:$D)</f>
        <v>15</v>
      </c>
      <c r="Q8" s="44">
        <f>P8-O8</f>
        <v>-15</v>
      </c>
      <c r="R8" s="44">
        <f>SUMIF(Sortie!$B:$B,A8,Sortie!$D:$D)</f>
        <v>14</v>
      </c>
      <c r="S8" s="44">
        <v>24</v>
      </c>
      <c r="T8" s="44">
        <f>S8-R8</f>
        <v>10</v>
      </c>
    </row>
    <row r="9" spans="1:21" customFormat="1">
      <c r="A9" s="55">
        <v>8</v>
      </c>
      <c r="B9" t="s">
        <v>27</v>
      </c>
      <c r="D9" t="s">
        <v>33</v>
      </c>
      <c r="E9" s="53">
        <v>43055</v>
      </c>
      <c r="F9" t="s">
        <v>30</v>
      </c>
      <c r="H9" s="9"/>
      <c r="I9" s="9" t="s">
        <v>48</v>
      </c>
      <c r="J9" s="9">
        <v>20</v>
      </c>
      <c r="K9" s="44">
        <v>25</v>
      </c>
      <c r="L9" s="44">
        <v>20</v>
      </c>
      <c r="M9" s="44">
        <f>K9-L9</f>
        <v>5</v>
      </c>
      <c r="N9" s="46">
        <f>M9/K9</f>
        <v>0.2</v>
      </c>
      <c r="O9" s="44">
        <f>K9*1.2</f>
        <v>30</v>
      </c>
      <c r="P9" s="44">
        <f>SUMIF(Entrée!$B:$B,A9,Entrée!$D:$D)</f>
        <v>20</v>
      </c>
      <c r="Q9" s="44">
        <f>P9-O9</f>
        <v>-10</v>
      </c>
      <c r="R9" s="44">
        <f>SUMIF(Sortie!$B:$B,A9,Sortie!$D:$D)</f>
        <v>19</v>
      </c>
      <c r="S9" s="44">
        <v>24</v>
      </c>
      <c r="T9" s="44"/>
      <c r="U9" t="s">
        <v>65</v>
      </c>
    </row>
    <row r="10" spans="1:21" customFormat="1">
      <c r="A10" s="55">
        <v>9</v>
      </c>
      <c r="B10" t="s">
        <v>57</v>
      </c>
      <c r="D10" t="s">
        <v>61</v>
      </c>
      <c r="E10" s="53">
        <v>43112</v>
      </c>
      <c r="F10" t="s">
        <v>62</v>
      </c>
      <c r="H10" s="9"/>
      <c r="I10" s="9"/>
      <c r="J10" s="9">
        <v>23</v>
      </c>
      <c r="K10" s="44">
        <v>25</v>
      </c>
      <c r="L10" s="44">
        <v>20</v>
      </c>
      <c r="M10" s="44">
        <f>K10-L10</f>
        <v>5</v>
      </c>
      <c r="N10" s="46"/>
      <c r="O10" s="44">
        <f>K10*1.2</f>
        <v>30</v>
      </c>
      <c r="P10" s="44">
        <f>SUMIF(Entrée!$B:$B,A10,Entrée!$D:$D)</f>
        <v>14</v>
      </c>
      <c r="Q10" s="44">
        <f>P10-O10</f>
        <v>-16</v>
      </c>
      <c r="R10" s="44">
        <f>SUMIF(Sortie!$B:$B,A10,Sortie!$D:$D)</f>
        <v>24</v>
      </c>
      <c r="S10" s="44">
        <v>24</v>
      </c>
      <c r="T10" s="44">
        <f>S10-R10</f>
        <v>0</v>
      </c>
    </row>
    <row r="11" spans="1:21" customFormat="1">
      <c r="A11" s="55">
        <v>10</v>
      </c>
      <c r="D11" t="s">
        <v>33</v>
      </c>
      <c r="E11" s="53">
        <v>43069</v>
      </c>
      <c r="F11" t="s">
        <v>35</v>
      </c>
      <c r="H11" s="9"/>
      <c r="I11" s="9"/>
      <c r="J11" s="9" t="s">
        <v>34</v>
      </c>
      <c r="K11" s="44">
        <v>25</v>
      </c>
      <c r="L11" s="44">
        <v>20</v>
      </c>
      <c r="M11" s="44">
        <f>K11-L11</f>
        <v>5</v>
      </c>
      <c r="N11" s="46">
        <f>M11/K11</f>
        <v>0.2</v>
      </c>
      <c r="O11" s="44">
        <f>K11*1.2</f>
        <v>30</v>
      </c>
      <c r="P11" s="44">
        <f>SUMIF(Entrée!$B:$B,A11,Entrée!$D:$D)</f>
        <v>30</v>
      </c>
      <c r="Q11" s="44">
        <f>P11-O11</f>
        <v>0</v>
      </c>
      <c r="R11" s="44">
        <f>SUMIF(Sortie!$B:$B,A11,Sortie!$D:$D)</f>
        <v>26</v>
      </c>
      <c r="S11" s="44">
        <v>24</v>
      </c>
      <c r="T11" s="44">
        <f>S11-R11</f>
        <v>-2</v>
      </c>
    </row>
    <row r="12" spans="1:21" customFormat="1">
      <c r="A12" s="55">
        <v>11</v>
      </c>
      <c r="D12" t="s">
        <v>60</v>
      </c>
      <c r="E12" s="53">
        <v>42895</v>
      </c>
      <c r="F12" t="s">
        <v>37</v>
      </c>
      <c r="H12" s="9"/>
      <c r="I12" s="9" t="s">
        <v>51</v>
      </c>
      <c r="J12" s="9"/>
      <c r="K12" s="44">
        <v>25</v>
      </c>
      <c r="L12" s="44">
        <v>20</v>
      </c>
      <c r="M12" s="44">
        <f>K12-L12</f>
        <v>5</v>
      </c>
      <c r="N12" s="46">
        <f>M12/K12</f>
        <v>0.2</v>
      </c>
      <c r="O12" s="44">
        <f>K12*1.2</f>
        <v>30</v>
      </c>
      <c r="P12" s="44">
        <f>SUMIF(Entrée!$B:$B,A12,Entrée!$D:$D)</f>
        <v>30</v>
      </c>
      <c r="Q12" s="44">
        <f>P12-O12</f>
        <v>0</v>
      </c>
      <c r="R12" s="44">
        <f>SUMIF(Sortie!$B:$B,A12,Sortie!$D:$D)</f>
        <v>30</v>
      </c>
      <c r="S12" s="44">
        <v>24</v>
      </c>
      <c r="T12" s="44">
        <f>S12-R12</f>
        <v>-6</v>
      </c>
      <c r="U12" s="49" t="s">
        <v>66</v>
      </c>
    </row>
    <row r="13" spans="1:21" s="49" customFormat="1">
      <c r="A13" s="55">
        <v>12</v>
      </c>
      <c r="D13" s="49" t="s">
        <v>61</v>
      </c>
      <c r="E13" s="54">
        <v>43118</v>
      </c>
      <c r="F13" s="49" t="s">
        <v>63</v>
      </c>
      <c r="H13" s="50"/>
      <c r="I13" s="50"/>
      <c r="J13" s="50">
        <v>22</v>
      </c>
      <c r="K13" s="51">
        <v>25</v>
      </c>
      <c r="L13" s="51">
        <v>20</v>
      </c>
      <c r="M13" s="51">
        <f>K13-L13</f>
        <v>5</v>
      </c>
      <c r="N13" s="52">
        <f>M13/K13</f>
        <v>0.2</v>
      </c>
      <c r="O13" s="51">
        <f>K13*1.2</f>
        <v>30</v>
      </c>
      <c r="P13" s="44">
        <f>SUMIF(Entrée!$B:$B,A13,Entrée!$D:$D)</f>
        <v>30</v>
      </c>
      <c r="Q13" s="51">
        <f>P13-O13</f>
        <v>0</v>
      </c>
      <c r="R13" s="44">
        <f>SUMIF(Sortie!$B:$B,A13,Sortie!$D:$D)</f>
        <v>17</v>
      </c>
      <c r="S13" s="51">
        <v>24</v>
      </c>
      <c r="T13" s="51">
        <f>S13-R13</f>
        <v>7</v>
      </c>
      <c r="U13"/>
    </row>
  </sheetData>
  <autoFilter ref="A1:U13"/>
  <sortState ref="A2:U13">
    <sortCondition ref="A2:A13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F13"/>
  <sheetViews>
    <sheetView zoomScaleNormal="100" workbookViewId="0">
      <pane ySplit="1" topLeftCell="A2" activePane="bottomLeft" state="frozen"/>
      <selection pane="bottomLeft" activeCell="D22" sqref="D22:D23"/>
    </sheetView>
  </sheetViews>
  <sheetFormatPr defaultColWidth="11.42578125" defaultRowHeight="15"/>
  <cols>
    <col min="1" max="1" width="65.42578125" style="6" customWidth="1"/>
    <col min="2" max="2" width="19.7109375" style="6" bestFit="1" customWidth="1"/>
    <col min="3" max="3" width="22.140625" style="32" bestFit="1" customWidth="1"/>
    <col min="4" max="4" width="21" style="30" bestFit="1" customWidth="1"/>
    <col min="5" max="5" width="24.42578125" style="31" bestFit="1" customWidth="1"/>
    <col min="6" max="6" width="16.85546875" style="6" bestFit="1" customWidth="1"/>
    <col min="7" max="16384" width="11.42578125" style="28"/>
  </cols>
  <sheetData>
    <row r="1" spans="1:6" ht="19.5" thickBot="1">
      <c r="A1" s="17" t="s">
        <v>25</v>
      </c>
      <c r="B1" s="17" t="s">
        <v>6</v>
      </c>
      <c r="C1" s="18" t="s">
        <v>19</v>
      </c>
      <c r="D1" s="19" t="s">
        <v>20</v>
      </c>
      <c r="E1" s="17" t="s">
        <v>64</v>
      </c>
      <c r="F1" s="17" t="s">
        <v>45</v>
      </c>
    </row>
    <row r="2" spans="1:6" ht="12">
      <c r="A2" s="29" t="s">
        <v>28</v>
      </c>
      <c r="B2" s="29">
        <v>1</v>
      </c>
      <c r="D2" s="30">
        <v>5</v>
      </c>
      <c r="E2" s="29"/>
    </row>
    <row r="3" spans="1:6" ht="12">
      <c r="A3" s="29" t="s">
        <v>24</v>
      </c>
      <c r="B3" s="29">
        <v>2</v>
      </c>
      <c r="D3" s="30">
        <v>10</v>
      </c>
      <c r="E3" s="29"/>
    </row>
    <row r="4" spans="1:6" ht="12">
      <c r="A4" s="29" t="s">
        <v>26</v>
      </c>
      <c r="B4" s="29">
        <v>3</v>
      </c>
      <c r="D4" s="30">
        <v>20</v>
      </c>
      <c r="E4" s="29"/>
    </row>
    <row r="5" spans="1:6" ht="12">
      <c r="A5" s="29" t="s">
        <v>0</v>
      </c>
      <c r="B5" s="29">
        <v>4</v>
      </c>
      <c r="D5" s="30">
        <v>50</v>
      </c>
      <c r="E5" s="29"/>
    </row>
    <row r="6" spans="1:6" ht="15" customHeight="1">
      <c r="A6" s="29" t="s">
        <v>1</v>
      </c>
      <c r="B6" s="29">
        <v>5</v>
      </c>
      <c r="D6" s="30">
        <v>12</v>
      </c>
      <c r="E6" s="29"/>
    </row>
    <row r="7" spans="1:6" ht="15" customHeight="1">
      <c r="A7" s="29" t="s">
        <v>2</v>
      </c>
      <c r="B7" s="29">
        <v>6</v>
      </c>
      <c r="D7" s="30">
        <v>13</v>
      </c>
      <c r="E7" s="29"/>
    </row>
    <row r="8" spans="1:6" ht="12" customHeight="1">
      <c r="A8" s="29" t="s">
        <v>23</v>
      </c>
      <c r="B8" s="29">
        <v>7</v>
      </c>
      <c r="D8" s="30">
        <v>15</v>
      </c>
      <c r="E8" s="29"/>
    </row>
    <row r="9" spans="1:6" ht="12" customHeight="1">
      <c r="A9" s="29" t="s">
        <v>4</v>
      </c>
      <c r="B9" s="29">
        <v>8</v>
      </c>
      <c r="D9" s="30">
        <v>20</v>
      </c>
      <c r="E9" s="29"/>
    </row>
    <row r="10" spans="1:6" ht="12" customHeight="1">
      <c r="A10" s="29" t="s">
        <v>21</v>
      </c>
      <c r="B10" s="29">
        <v>9</v>
      </c>
      <c r="D10" s="30">
        <v>14</v>
      </c>
      <c r="E10" s="29"/>
    </row>
    <row r="11" spans="1:6" ht="15" customHeight="1">
      <c r="A11" s="29" t="s">
        <v>5</v>
      </c>
      <c r="B11" s="29">
        <v>10</v>
      </c>
      <c r="D11" s="30">
        <v>30</v>
      </c>
      <c r="E11" s="29"/>
    </row>
    <row r="12" spans="1:6" ht="15" customHeight="1">
      <c r="A12" s="29" t="s">
        <v>22</v>
      </c>
      <c r="B12" s="29">
        <v>11</v>
      </c>
      <c r="D12" s="30">
        <v>30</v>
      </c>
      <c r="E12" s="29"/>
    </row>
    <row r="13" spans="1:6" ht="12">
      <c r="A13" s="29" t="s">
        <v>3</v>
      </c>
      <c r="B13" s="29">
        <v>12</v>
      </c>
      <c r="D13" s="30">
        <v>30</v>
      </c>
      <c r="E13" s="29"/>
    </row>
  </sheetData>
  <autoFilter ref="A1:E13"/>
  <conditionalFormatting sqref="B2:E13">
    <cfRule type="expression" dxfId="3" priority="3">
      <formula>MOD(ROW(),2)</formula>
    </cfRule>
  </conditionalFormatting>
  <conditionalFormatting sqref="A2:A13">
    <cfRule type="expression" dxfId="2" priority="1">
      <formula>MOD(ROW(),2)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13"/>
  <sheetViews>
    <sheetView workbookViewId="0">
      <selection activeCell="B27" sqref="B27"/>
    </sheetView>
  </sheetViews>
  <sheetFormatPr defaultColWidth="11.42578125" defaultRowHeight="15"/>
  <cols>
    <col min="1" max="1" width="40.140625" style="24" bestFit="1" customWidth="1"/>
    <col min="2" max="2" width="19.7109375" style="23" bestFit="1" customWidth="1"/>
    <col min="3" max="3" width="22.140625" style="20" bestFit="1" customWidth="1"/>
    <col min="4" max="4" width="23.7109375" style="23" bestFit="1" customWidth="1"/>
    <col min="5" max="5" width="35.28515625" style="21" bestFit="1" customWidth="1"/>
    <col min="6" max="6" width="43.140625" style="24" bestFit="1" customWidth="1"/>
    <col min="7" max="7" width="11.42578125" style="15"/>
    <col min="8" max="8" width="13.28515625" style="15" bestFit="1" customWidth="1"/>
    <col min="9" max="9" width="20.140625" style="15" bestFit="1" customWidth="1"/>
    <col min="10" max="16384" width="11.42578125" style="15"/>
  </cols>
  <sheetData>
    <row r="1" spans="1:7" ht="19.5" thickBot="1">
      <c r="A1" s="17" t="s">
        <v>25</v>
      </c>
      <c r="B1" s="17" t="s">
        <v>6</v>
      </c>
      <c r="C1" s="18" t="s">
        <v>19</v>
      </c>
      <c r="D1" s="19" t="s">
        <v>38</v>
      </c>
      <c r="E1" s="17" t="s">
        <v>41</v>
      </c>
      <c r="F1" s="17" t="s">
        <v>45</v>
      </c>
    </row>
    <row r="2" spans="1:7">
      <c r="A2" s="21"/>
      <c r="B2" s="21">
        <v>1</v>
      </c>
      <c r="C2" s="22"/>
      <c r="D2" s="23">
        <v>2</v>
      </c>
      <c r="F2" s="9"/>
    </row>
    <row r="3" spans="1:7">
      <c r="A3" s="21"/>
      <c r="B3" s="21">
        <v>2</v>
      </c>
      <c r="C3" s="22"/>
      <c r="D3" s="23">
        <v>4</v>
      </c>
      <c r="F3" s="26"/>
      <c r="G3" s="5"/>
    </row>
    <row r="4" spans="1:7">
      <c r="A4" s="21"/>
      <c r="B4" s="21">
        <v>3</v>
      </c>
      <c r="C4" s="22"/>
      <c r="D4" s="23">
        <v>6</v>
      </c>
      <c r="F4" s="26"/>
      <c r="G4" s="5"/>
    </row>
    <row r="5" spans="1:7">
      <c r="A5" s="21"/>
      <c r="B5" s="21">
        <v>4</v>
      </c>
      <c r="C5" s="22"/>
      <c r="D5" s="23">
        <v>8</v>
      </c>
      <c r="F5" s="25"/>
      <c r="G5" s="4"/>
    </row>
    <row r="6" spans="1:7">
      <c r="A6" s="21"/>
      <c r="B6" s="21">
        <v>5</v>
      </c>
      <c r="C6" s="22"/>
      <c r="D6" s="23">
        <v>14</v>
      </c>
    </row>
    <row r="7" spans="1:7">
      <c r="A7" s="21"/>
      <c r="B7" s="21">
        <v>6</v>
      </c>
      <c r="C7" s="22"/>
      <c r="D7" s="23">
        <v>20</v>
      </c>
    </row>
    <row r="8" spans="1:7">
      <c r="A8" s="21"/>
      <c r="B8" s="21">
        <v>7</v>
      </c>
      <c r="C8" s="22"/>
      <c r="D8" s="23">
        <v>14</v>
      </c>
      <c r="F8" s="25"/>
      <c r="G8" s="5"/>
    </row>
    <row r="9" spans="1:7">
      <c r="A9" s="21"/>
      <c r="B9" s="21">
        <v>8</v>
      </c>
      <c r="C9" s="22"/>
      <c r="D9" s="23">
        <v>19</v>
      </c>
      <c r="F9" s="27"/>
      <c r="G9" s="16"/>
    </row>
    <row r="10" spans="1:7">
      <c r="A10" s="21"/>
      <c r="B10" s="21">
        <v>9</v>
      </c>
      <c r="C10" s="22"/>
      <c r="D10" s="23">
        <v>24</v>
      </c>
      <c r="F10" s="27"/>
      <c r="G10" s="16"/>
    </row>
    <row r="11" spans="1:7">
      <c r="A11" s="21"/>
      <c r="B11" s="21">
        <v>10</v>
      </c>
      <c r="C11" s="22"/>
      <c r="D11" s="23">
        <v>26</v>
      </c>
      <c r="F11" s="27"/>
      <c r="G11" s="16"/>
    </row>
    <row r="12" spans="1:7">
      <c r="A12" s="21"/>
      <c r="B12" s="21">
        <v>11</v>
      </c>
      <c r="C12" s="22"/>
      <c r="D12" s="23">
        <v>30</v>
      </c>
      <c r="F12" s="26"/>
    </row>
    <row r="13" spans="1:7">
      <c r="B13" s="21">
        <v>12</v>
      </c>
      <c r="D13" s="23">
        <v>17</v>
      </c>
    </row>
  </sheetData>
  <autoFilter ref="A1:G12"/>
  <conditionalFormatting sqref="A2:E12 B13">
    <cfRule type="expression" dxfId="1" priority="38">
      <formula>MOD(ROW(),2)</formula>
    </cfRule>
  </conditionalFormatting>
  <conditionalFormatting sqref="C8:D12">
    <cfRule type="expression" dxfId="0" priority="36">
      <formula>MOD(ROW(),2)</formula>
    </cfRule>
    <cfRule type="expression" priority="37">
      <formula>MOD(ROW(),2)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Suivi Hors Site</vt:lpstr>
      <vt:lpstr>Entrée</vt:lpstr>
      <vt:lpstr>Sortie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selim bellehchili</dc:creator>
  <cp:lastModifiedBy>Carim</cp:lastModifiedBy>
  <dcterms:created xsi:type="dcterms:W3CDTF">2017-11-21T15:15:12Z</dcterms:created>
  <dcterms:modified xsi:type="dcterms:W3CDTF">2018-01-22T13:06:03Z</dcterms:modified>
</cp:coreProperties>
</file>