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showInkAnnotation="0" codeName="ThisWorkbook" autoCompressPictures="0"/>
  <bookViews>
    <workbookView xWindow="705" yWindow="180" windowWidth="21720" windowHeight="13620" tabRatio="500"/>
  </bookViews>
  <sheets>
    <sheet name="facon cultural" sheetId="3" r:id="rId1"/>
    <sheet name="action" sheetId="2" r:id="rId2"/>
  </sheets>
  <externalReferences>
    <externalReference r:id="rId3"/>
    <externalReference r:id="rId4"/>
  </externalReferences>
  <definedNames>
    <definedName name="Culture">#REF!</definedName>
    <definedName name="Minéralisation">#REF!</definedName>
    <definedName name="Nprésentavant">[1]Feuil1!$B$4:$B$6</definedName>
    <definedName name="_xlnm.Print_Area" localSheetId="0">'facon cultural'!$I$1:$AA$50</definedName>
    <definedName name="produits">#REF!</definedName>
    <definedName name="produits_azote">[2]azote!$AJ$4:$AJ$10</definedName>
    <definedName name="TABLEAU_3">#REF!</definedName>
    <definedName name="TABLEAU_4">#REF!</definedName>
    <definedName name="TABLEAU_5___Effet_direct_des_amendements_organiques__en_kg">#REF!</definedName>
    <definedName name="TABLEAU_6">#REF!</definedName>
    <definedName name="TABLEAU_7">#REF!</definedName>
    <definedName name="Tableau3">#REF!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M30" i="3"/>
  <c r="J30"/>
  <c r="L3"/>
  <c r="O3"/>
  <c r="R3"/>
  <c r="U3"/>
  <c r="X3"/>
  <c r="AA3"/>
  <c r="AD3"/>
  <c r="AG3"/>
  <c r="AJ3"/>
  <c r="AA2"/>
  <c r="AM3"/>
  <c r="E6"/>
  <c r="F6"/>
  <c r="E7"/>
  <c r="F7"/>
  <c r="F8"/>
  <c r="G6"/>
  <c r="L5"/>
  <c r="O5"/>
  <c r="R5"/>
  <c r="U5"/>
  <c r="X5"/>
  <c r="AA5"/>
  <c r="AD5"/>
  <c r="AG5"/>
  <c r="AJ5"/>
  <c r="AM5"/>
  <c r="I6"/>
  <c r="L6"/>
  <c r="O6"/>
  <c r="R6"/>
  <c r="U6"/>
  <c r="X6"/>
  <c r="AA6"/>
  <c r="AD6"/>
  <c r="AG6"/>
  <c r="AJ6"/>
  <c r="AM6"/>
  <c r="L7"/>
  <c r="O7"/>
  <c r="R7"/>
  <c r="U7"/>
  <c r="X7"/>
  <c r="AA7"/>
  <c r="AD7"/>
  <c r="AG7"/>
  <c r="AJ7"/>
  <c r="AM7"/>
  <c r="L8"/>
  <c r="O8"/>
  <c r="R8"/>
  <c r="U8"/>
  <c r="X8"/>
  <c r="AA8"/>
  <c r="AD8"/>
  <c r="AG8"/>
  <c r="AJ8"/>
  <c r="AM8"/>
  <c r="E9"/>
  <c r="F9"/>
  <c r="E10"/>
  <c r="F10"/>
  <c r="G9"/>
  <c r="I9"/>
  <c r="L9"/>
  <c r="O9"/>
  <c r="R9"/>
  <c r="U9"/>
  <c r="X9"/>
  <c r="AA9"/>
  <c r="AD9"/>
  <c r="AG9"/>
  <c r="AJ9"/>
  <c r="AM9"/>
  <c r="L10"/>
  <c r="O10"/>
  <c r="R10"/>
  <c r="U10"/>
  <c r="X10"/>
  <c r="AA10"/>
  <c r="AD10"/>
  <c r="AG10"/>
  <c r="AJ10"/>
  <c r="AM10"/>
  <c r="E12"/>
  <c r="F12"/>
  <c r="E13"/>
  <c r="F13"/>
  <c r="G12"/>
  <c r="I12"/>
  <c r="L12"/>
  <c r="O12"/>
  <c r="R12"/>
  <c r="U12"/>
  <c r="X12"/>
  <c r="AA12"/>
  <c r="AD12"/>
  <c r="AG12"/>
  <c r="AJ12"/>
  <c r="AM12"/>
  <c r="L13"/>
  <c r="O13"/>
  <c r="R13"/>
  <c r="U13"/>
  <c r="X13"/>
  <c r="AA13"/>
  <c r="AD13"/>
  <c r="AG13"/>
  <c r="AJ13"/>
  <c r="AM13"/>
  <c r="E15"/>
  <c r="F15"/>
  <c r="E16"/>
  <c r="F16"/>
  <c r="F17"/>
  <c r="G15"/>
  <c r="I15"/>
  <c r="K15"/>
  <c r="L15"/>
  <c r="O15"/>
  <c r="R15"/>
  <c r="U15"/>
  <c r="X15"/>
  <c r="AA15"/>
  <c r="AD15"/>
  <c r="AG15"/>
  <c r="AJ15"/>
  <c r="AM15"/>
  <c r="L16"/>
  <c r="O16"/>
  <c r="R16"/>
  <c r="U16"/>
  <c r="X16"/>
  <c r="AA16"/>
  <c r="AD16"/>
  <c r="AG16"/>
  <c r="AJ16"/>
  <c r="AM16"/>
  <c r="L17"/>
  <c r="O17"/>
  <c r="R17"/>
  <c r="U17"/>
  <c r="X17"/>
  <c r="AA17"/>
  <c r="AD17"/>
  <c r="AG17"/>
  <c r="AJ17"/>
  <c r="AM17"/>
  <c r="E18"/>
  <c r="F18"/>
  <c r="F19"/>
  <c r="E20"/>
  <c r="F20"/>
  <c r="G18"/>
  <c r="L18"/>
  <c r="O18"/>
  <c r="R18"/>
  <c r="U18"/>
  <c r="X18"/>
  <c r="AA18"/>
  <c r="AD18"/>
  <c r="AG18"/>
  <c r="AJ18"/>
  <c r="AM18"/>
  <c r="L19"/>
  <c r="O19"/>
  <c r="R19"/>
  <c r="U19"/>
  <c r="X19"/>
  <c r="AA19"/>
  <c r="AD19"/>
  <c r="AG19"/>
  <c r="AJ19"/>
  <c r="AM19"/>
  <c r="L20"/>
  <c r="O20"/>
  <c r="R20"/>
  <c r="U20"/>
  <c r="X20"/>
  <c r="AA20"/>
  <c r="AD20"/>
  <c r="AG20"/>
  <c r="AJ20"/>
  <c r="AM20"/>
  <c r="E21"/>
  <c r="F21"/>
  <c r="E22"/>
  <c r="F22"/>
  <c r="F23"/>
  <c r="G21"/>
  <c r="I21"/>
  <c r="L21"/>
  <c r="O21"/>
  <c r="R21"/>
  <c r="U21"/>
  <c r="X21"/>
  <c r="AA21"/>
  <c r="AD21"/>
  <c r="AG21"/>
  <c r="AJ21"/>
  <c r="AM21"/>
  <c r="L22"/>
  <c r="O22"/>
  <c r="R22"/>
  <c r="U22"/>
  <c r="X22"/>
  <c r="AA22"/>
  <c r="AD22"/>
  <c r="AG22"/>
  <c r="AJ22"/>
  <c r="AM22"/>
  <c r="L23"/>
  <c r="O23"/>
  <c r="R23"/>
  <c r="U23"/>
  <c r="X23"/>
  <c r="AA23"/>
  <c r="AD23"/>
  <c r="AG23"/>
  <c r="AJ23"/>
  <c r="AM23"/>
  <c r="E24"/>
  <c r="F24"/>
  <c r="E25"/>
  <c r="F25"/>
  <c r="F26"/>
  <c r="G24"/>
  <c r="I24"/>
  <c r="L24"/>
  <c r="O24"/>
  <c r="R24"/>
  <c r="U24"/>
  <c r="X24"/>
  <c r="AA24"/>
  <c r="AD24"/>
  <c r="AG24"/>
  <c r="AJ24"/>
  <c r="AM24"/>
  <c r="L25"/>
  <c r="O25"/>
  <c r="R25"/>
  <c r="U25"/>
  <c r="X25"/>
  <c r="AA25"/>
  <c r="AD25"/>
  <c r="AG25"/>
  <c r="AJ25"/>
  <c r="AM25"/>
  <c r="L26"/>
  <c r="O26"/>
  <c r="R26"/>
  <c r="U26"/>
  <c r="X26"/>
  <c r="AA26"/>
  <c r="AD26"/>
  <c r="AG26"/>
  <c r="AJ26"/>
  <c r="AM26"/>
  <c r="E27"/>
  <c r="F27"/>
  <c r="E28"/>
  <c r="F28"/>
  <c r="F29"/>
  <c r="G27"/>
  <c r="I27"/>
  <c r="L27"/>
  <c r="O27"/>
  <c r="R27"/>
  <c r="U27"/>
  <c r="X27"/>
  <c r="AA27"/>
  <c r="AD27"/>
  <c r="AG27"/>
  <c r="AJ27"/>
  <c r="AM27"/>
  <c r="L28"/>
  <c r="O28"/>
  <c r="R28"/>
  <c r="U28"/>
  <c r="X28"/>
  <c r="AA28"/>
  <c r="AD28"/>
  <c r="AG28"/>
  <c r="AJ28"/>
  <c r="AM28"/>
  <c r="O29"/>
  <c r="M29"/>
  <c r="R29"/>
  <c r="P29"/>
  <c r="U29"/>
  <c r="S29"/>
  <c r="X29"/>
  <c r="V29"/>
  <c r="AA29"/>
  <c r="Y29"/>
  <c r="AD29"/>
  <c r="AB29"/>
  <c r="AG29"/>
  <c r="AE29"/>
  <c r="AJ29"/>
  <c r="AH29"/>
  <c r="AM29"/>
  <c r="AK29"/>
  <c r="E30"/>
  <c r="F30"/>
  <c r="E31"/>
  <c r="F31"/>
  <c r="F32"/>
  <c r="G30"/>
  <c r="L30"/>
  <c r="O30"/>
  <c r="P30"/>
  <c r="R30"/>
  <c r="U30"/>
  <c r="X30"/>
  <c r="AA30"/>
  <c r="AD30"/>
  <c r="AG30"/>
  <c r="AJ30"/>
  <c r="AM30"/>
  <c r="L31"/>
  <c r="O31"/>
  <c r="R31"/>
  <c r="U31"/>
  <c r="X31"/>
  <c r="AA31"/>
  <c r="AD31"/>
  <c r="AG31"/>
  <c r="AJ31"/>
  <c r="AM31"/>
  <c r="L32"/>
  <c r="O32"/>
  <c r="R32"/>
  <c r="U32"/>
  <c r="X32"/>
  <c r="AA32"/>
  <c r="AD32"/>
  <c r="AG32"/>
  <c r="AJ32"/>
  <c r="AM32"/>
  <c r="E33"/>
  <c r="F33"/>
  <c r="F34"/>
  <c r="F35"/>
  <c r="G33"/>
  <c r="I33"/>
  <c r="L33"/>
  <c r="O33"/>
  <c r="R33"/>
  <c r="U33"/>
  <c r="X33"/>
  <c r="AA33"/>
  <c r="AD33"/>
  <c r="AG33"/>
  <c r="AJ33"/>
  <c r="AM33"/>
  <c r="L34"/>
  <c r="O34"/>
  <c r="R34"/>
  <c r="U34"/>
  <c r="X34"/>
  <c r="AA34"/>
  <c r="AD34"/>
  <c r="AG34"/>
  <c r="AJ34"/>
  <c r="AM34"/>
  <c r="L35"/>
  <c r="O35"/>
  <c r="R35"/>
  <c r="U35"/>
  <c r="X35"/>
  <c r="AA35"/>
  <c r="AD35"/>
  <c r="AG35"/>
  <c r="AJ35"/>
  <c r="AM35"/>
  <c r="E36"/>
  <c r="F36"/>
  <c r="E37"/>
  <c r="F37"/>
  <c r="F38"/>
  <c r="F39"/>
  <c r="G36"/>
  <c r="J36"/>
  <c r="L36"/>
  <c r="M36"/>
  <c r="O36"/>
  <c r="P36"/>
  <c r="R36"/>
  <c r="U36"/>
  <c r="V36"/>
  <c r="X36"/>
  <c r="AA36"/>
  <c r="AD36"/>
  <c r="AG36"/>
  <c r="AJ36"/>
  <c r="AM36"/>
  <c r="L37"/>
  <c r="O37"/>
  <c r="R37"/>
  <c r="U37"/>
  <c r="X37"/>
  <c r="AA37"/>
  <c r="AD37"/>
  <c r="AG37"/>
  <c r="AJ37"/>
  <c r="AM37"/>
  <c r="L38"/>
  <c r="O38"/>
  <c r="R38"/>
  <c r="U38"/>
  <c r="X38"/>
  <c r="AA38"/>
  <c r="AD38"/>
  <c r="AG38"/>
  <c r="AJ38"/>
  <c r="AM38"/>
  <c r="L39"/>
  <c r="O39"/>
  <c r="R39"/>
  <c r="U39"/>
  <c r="X39"/>
  <c r="AA39"/>
  <c r="AD39"/>
  <c r="AG39"/>
  <c r="AJ39"/>
  <c r="AM39"/>
  <c r="C40"/>
  <c r="E40"/>
  <c r="F40"/>
  <c r="F41"/>
  <c r="F42"/>
  <c r="G40"/>
  <c r="J40"/>
  <c r="L40"/>
  <c r="M40"/>
  <c r="O40"/>
  <c r="P40"/>
  <c r="R40"/>
  <c r="U40"/>
  <c r="X40"/>
  <c r="AA40"/>
  <c r="AD40"/>
  <c r="AG40"/>
  <c r="AJ40"/>
  <c r="AM40"/>
  <c r="L41"/>
  <c r="O41"/>
  <c r="R41"/>
  <c r="U41"/>
  <c r="X41"/>
  <c r="AA41"/>
  <c r="AD41"/>
  <c r="AG41"/>
  <c r="AJ41"/>
  <c r="AM41"/>
  <c r="L42"/>
  <c r="O42"/>
  <c r="R42"/>
  <c r="U42"/>
  <c r="X42"/>
  <c r="E43"/>
  <c r="F43"/>
  <c r="F44"/>
  <c r="G43"/>
  <c r="L43"/>
  <c r="O43"/>
  <c r="R43"/>
  <c r="U43"/>
  <c r="X43"/>
  <c r="AA43"/>
  <c r="AD43"/>
  <c r="AG43"/>
  <c r="AJ43"/>
  <c r="AM43"/>
  <c r="L44"/>
  <c r="R44"/>
  <c r="U44"/>
  <c r="X44"/>
  <c r="AA44"/>
  <c r="AD44"/>
  <c r="AG44"/>
  <c r="AJ44"/>
  <c r="AM44"/>
  <c r="C45"/>
  <c r="E45"/>
  <c r="F45"/>
  <c r="F46"/>
  <c r="G45"/>
  <c r="L45"/>
  <c r="O45"/>
  <c r="R45"/>
  <c r="U45"/>
  <c r="X45"/>
  <c r="AA45"/>
  <c r="AD45"/>
  <c r="AG45"/>
  <c r="AJ45"/>
  <c r="AM45"/>
  <c r="L46"/>
  <c r="O46"/>
  <c r="R46"/>
  <c r="U46"/>
  <c r="X46"/>
  <c r="AA46"/>
  <c r="AD46"/>
  <c r="AG46"/>
  <c r="AJ46"/>
  <c r="AM46"/>
  <c r="L48"/>
  <c r="J47"/>
  <c r="O48"/>
  <c r="M47"/>
  <c r="R48"/>
  <c r="P47"/>
  <c r="U48"/>
  <c r="S47"/>
  <c r="X48"/>
  <c r="V47"/>
  <c r="AA48"/>
  <c r="Y47"/>
  <c r="AD48"/>
  <c r="AB47"/>
  <c r="AG48"/>
  <c r="AE47"/>
  <c r="AJ48"/>
  <c r="AH47"/>
  <c r="AM48"/>
  <c r="AK47"/>
  <c r="AA50"/>
  <c r="G2" i="2"/>
  <c r="H2"/>
  <c r="L2"/>
  <c r="M2"/>
  <c r="Q2"/>
  <c r="R2"/>
  <c r="V2"/>
  <c r="W2"/>
  <c r="AA2"/>
  <c r="AB2"/>
  <c r="AF2"/>
  <c r="AG2"/>
  <c r="AK2"/>
  <c r="AL2"/>
  <c r="AN2"/>
  <c r="AO2"/>
  <c r="AP2"/>
  <c r="AQ2"/>
  <c r="AR2"/>
  <c r="AS2"/>
  <c r="AT2"/>
  <c r="AU2"/>
  <c r="AV2"/>
  <c r="AW2"/>
  <c r="AX2"/>
  <c r="AY2"/>
  <c r="AZ2"/>
  <c r="BA2"/>
  <c r="BB2"/>
  <c r="BC2"/>
  <c r="BD2"/>
  <c r="BG2"/>
  <c r="BH2"/>
  <c r="BI2"/>
  <c r="BL2"/>
  <c r="BM2"/>
  <c r="BN2"/>
  <c r="BQ2"/>
  <c r="BR2"/>
  <c r="BS2"/>
  <c r="BV2"/>
  <c r="BW2"/>
  <c r="BX2"/>
  <c r="CA2"/>
  <c r="CB2"/>
  <c r="CC2"/>
  <c r="CF2"/>
  <c r="CG2"/>
  <c r="CH2"/>
  <c r="G3"/>
  <c r="H3"/>
  <c r="L3"/>
  <c r="M3"/>
  <c r="Q3"/>
  <c r="R3"/>
  <c r="V3"/>
  <c r="W3"/>
  <c r="AA3"/>
  <c r="AB3"/>
  <c r="AF3"/>
  <c r="AG3"/>
  <c r="AK3"/>
  <c r="AL3"/>
  <c r="AN3"/>
  <c r="AO3"/>
  <c r="AP3"/>
  <c r="AQ3"/>
  <c r="AR3"/>
  <c r="AS3"/>
  <c r="AT3"/>
  <c r="AU3"/>
  <c r="AV3"/>
  <c r="AW3"/>
  <c r="AX3"/>
  <c r="AY3"/>
  <c r="AZ3"/>
  <c r="BA3"/>
  <c r="BB3"/>
  <c r="BC3"/>
  <c r="BD3"/>
  <c r="BG3"/>
  <c r="BH3"/>
  <c r="BI3"/>
  <c r="BL3"/>
  <c r="BM3"/>
  <c r="BN3"/>
  <c r="BQ3"/>
  <c r="BR3"/>
  <c r="BS3"/>
  <c r="G4"/>
  <c r="H4"/>
  <c r="L4"/>
  <c r="M4"/>
  <c r="Q4"/>
  <c r="R4"/>
  <c r="V4"/>
  <c r="W4"/>
  <c r="AA4"/>
  <c r="AB4"/>
  <c r="AF4"/>
  <c r="AG4"/>
  <c r="AK4"/>
  <c r="AL4"/>
  <c r="AN4"/>
  <c r="AO4"/>
  <c r="AP4"/>
  <c r="AQ4"/>
  <c r="AR4"/>
  <c r="AS4"/>
  <c r="AT4"/>
  <c r="AU4"/>
  <c r="AV4"/>
  <c r="AW4"/>
  <c r="AX4"/>
  <c r="AY4"/>
  <c r="AZ4"/>
  <c r="BA4"/>
  <c r="BB4"/>
  <c r="BC4"/>
  <c r="BD4"/>
  <c r="BG4"/>
  <c r="BH4"/>
  <c r="BI4"/>
  <c r="BL4"/>
  <c r="BM4"/>
  <c r="BN4"/>
  <c r="BQ4"/>
  <c r="BR4"/>
  <c r="BS4"/>
  <c r="BV4"/>
  <c r="BW4"/>
  <c r="BX4"/>
  <c r="CA4"/>
  <c r="CB4"/>
  <c r="CC4"/>
  <c r="CF4"/>
  <c r="CG4"/>
  <c r="CH4"/>
  <c r="G5"/>
  <c r="H5"/>
  <c r="L5"/>
  <c r="M5"/>
  <c r="Q5"/>
  <c r="R5"/>
  <c r="V5"/>
  <c r="W5"/>
  <c r="AA5"/>
  <c r="AB5"/>
  <c r="AF5"/>
  <c r="AG5"/>
  <c r="AK5"/>
  <c r="AL5"/>
  <c r="G6"/>
  <c r="H6"/>
  <c r="L6"/>
  <c r="M6"/>
  <c r="Q6"/>
  <c r="R6"/>
  <c r="V6"/>
  <c r="W6"/>
  <c r="AA6"/>
  <c r="AB6"/>
  <c r="AF6"/>
  <c r="AG6"/>
  <c r="AK6"/>
  <c r="AL6"/>
  <c r="G7"/>
  <c r="H7"/>
  <c r="L7"/>
  <c r="M7"/>
  <c r="Q7"/>
  <c r="R7"/>
  <c r="V7"/>
  <c r="W7"/>
  <c r="AA7"/>
  <c r="AB7"/>
  <c r="AF7"/>
  <c r="AG7"/>
  <c r="AK7"/>
  <c r="AL7"/>
  <c r="G8"/>
  <c r="H8"/>
  <c r="L8"/>
  <c r="M8"/>
  <c r="Q8"/>
  <c r="R8"/>
  <c r="V8"/>
  <c r="W8"/>
  <c r="AA8"/>
  <c r="AB8"/>
  <c r="AF8"/>
  <c r="AG8"/>
  <c r="AK8"/>
  <c r="AL8"/>
  <c r="G9"/>
  <c r="H9"/>
  <c r="L9"/>
  <c r="M9"/>
  <c r="Q9"/>
  <c r="R9"/>
  <c r="V9"/>
  <c r="W9"/>
  <c r="AA9"/>
  <c r="AB9"/>
  <c r="AF9"/>
  <c r="AG9"/>
  <c r="AK9"/>
  <c r="AL9"/>
  <c r="G10"/>
  <c r="H10"/>
  <c r="L10"/>
  <c r="M10"/>
  <c r="Q10"/>
  <c r="R10"/>
  <c r="V10"/>
  <c r="W10"/>
  <c r="AA10"/>
  <c r="AB10"/>
  <c r="AF10"/>
  <c r="AG10"/>
  <c r="AK10"/>
  <c r="AL10"/>
  <c r="G11"/>
  <c r="H11"/>
  <c r="L11"/>
  <c r="M11"/>
  <c r="Q11"/>
  <c r="R11"/>
  <c r="V11"/>
  <c r="W11"/>
  <c r="AA11"/>
  <c r="AB11"/>
  <c r="AF11"/>
  <c r="AG11"/>
  <c r="AK11"/>
  <c r="AL11"/>
  <c r="G12"/>
  <c r="H12"/>
  <c r="L12"/>
  <c r="M12"/>
  <c r="Q12"/>
  <c r="R12"/>
  <c r="V12"/>
  <c r="W12"/>
  <c r="AA12"/>
  <c r="AB12"/>
  <c r="AF12"/>
  <c r="AG12"/>
  <c r="AK12"/>
  <c r="AL12"/>
  <c r="G13"/>
  <c r="H13"/>
  <c r="L13"/>
  <c r="M13"/>
  <c r="Q13"/>
  <c r="R13"/>
  <c r="V13"/>
  <c r="W13"/>
  <c r="AA13"/>
  <c r="AB13"/>
  <c r="AF13"/>
  <c r="AG13"/>
  <c r="AK13"/>
  <c r="AL13"/>
  <c r="G14"/>
  <c r="H14"/>
  <c r="L14"/>
  <c r="M14"/>
  <c r="Q14"/>
  <c r="R14"/>
  <c r="V14"/>
  <c r="W14"/>
  <c r="AA14"/>
  <c r="AB14"/>
  <c r="AF14"/>
  <c r="AG14"/>
  <c r="AK14"/>
  <c r="AL14"/>
  <c r="G15"/>
  <c r="H15"/>
  <c r="L15"/>
  <c r="M15"/>
  <c r="Q15"/>
  <c r="R15"/>
  <c r="V15"/>
  <c r="W15"/>
  <c r="AA15"/>
  <c r="AB15"/>
  <c r="AF15"/>
  <c r="AG15"/>
  <c r="AK15"/>
  <c r="AL15"/>
  <c r="G16"/>
  <c r="H16"/>
  <c r="L16"/>
  <c r="M16"/>
  <c r="Q16"/>
  <c r="R16"/>
  <c r="V16"/>
  <c r="W16"/>
  <c r="AA16"/>
  <c r="AB16"/>
  <c r="AF16"/>
  <c r="AG16"/>
  <c r="AK16"/>
  <c r="AL16"/>
  <c r="G17"/>
  <c r="H17"/>
  <c r="L17"/>
  <c r="M17"/>
  <c r="Q17"/>
  <c r="R17"/>
  <c r="V17"/>
  <c r="W17"/>
  <c r="AA17"/>
  <c r="AB17"/>
  <c r="AF17"/>
  <c r="AG17"/>
  <c r="AK17"/>
  <c r="AL17"/>
  <c r="G18"/>
  <c r="H18"/>
  <c r="L18"/>
  <c r="M18"/>
  <c r="Q18"/>
  <c r="R18"/>
  <c r="V18"/>
  <c r="W18"/>
  <c r="AA18"/>
  <c r="AB18"/>
  <c r="AF18"/>
  <c r="AG18"/>
  <c r="AK18"/>
  <c r="AL18"/>
  <c r="G19"/>
  <c r="H19"/>
  <c r="G20"/>
  <c r="H20"/>
  <c r="L20"/>
  <c r="M20"/>
  <c r="Q20"/>
  <c r="R20"/>
  <c r="V20"/>
  <c r="W20"/>
  <c r="AA20"/>
  <c r="AB20"/>
  <c r="AF20"/>
  <c r="AG20"/>
  <c r="AK20"/>
  <c r="AL20"/>
  <c r="G21"/>
  <c r="H21"/>
  <c r="L21"/>
  <c r="M21"/>
  <c r="Q21"/>
  <c r="R21"/>
  <c r="V21"/>
  <c r="W21"/>
  <c r="AA21"/>
  <c r="AB21"/>
  <c r="AF21"/>
  <c r="AG21"/>
  <c r="AK21"/>
  <c r="AL21"/>
  <c r="G22"/>
  <c r="H22"/>
  <c r="L22"/>
  <c r="M22"/>
  <c r="Q22"/>
  <c r="R22"/>
  <c r="V22"/>
  <c r="W22"/>
  <c r="AA22"/>
  <c r="AB22"/>
  <c r="AF22"/>
  <c r="AG22"/>
  <c r="AK22"/>
  <c r="AL22"/>
  <c r="G23"/>
  <c r="H23"/>
  <c r="L23"/>
  <c r="M23"/>
  <c r="Q23"/>
  <c r="R23"/>
  <c r="V23"/>
  <c r="W23"/>
  <c r="AA23"/>
  <c r="AB23"/>
  <c r="AF23"/>
  <c r="AG23"/>
  <c r="AK23"/>
  <c r="AL23"/>
  <c r="G24"/>
  <c r="H24"/>
  <c r="L24"/>
  <c r="M24"/>
  <c r="Q24"/>
  <c r="R24"/>
  <c r="V24"/>
  <c r="W24"/>
  <c r="AA24"/>
  <c r="AB24"/>
  <c r="AF24"/>
  <c r="AG24"/>
  <c r="AK24"/>
  <c r="AL24"/>
  <c r="G25"/>
  <c r="H25"/>
  <c r="L25"/>
  <c r="M25"/>
  <c r="Q25"/>
  <c r="R25"/>
  <c r="W25"/>
  <c r="AB25"/>
  <c r="AG25"/>
  <c r="AL25"/>
  <c r="G26"/>
  <c r="H26"/>
  <c r="L26"/>
  <c r="M26"/>
  <c r="Q26"/>
  <c r="R26"/>
  <c r="W26"/>
  <c r="AB26"/>
  <c r="AG26"/>
  <c r="AL26"/>
  <c r="G27"/>
  <c r="H27"/>
  <c r="M27"/>
  <c r="R27"/>
  <c r="W27"/>
  <c r="AB27"/>
  <c r="AG27"/>
  <c r="AL27"/>
  <c r="G28"/>
  <c r="H28"/>
  <c r="L28"/>
  <c r="M28"/>
  <c r="Q28"/>
  <c r="R28"/>
  <c r="V28"/>
  <c r="W28"/>
  <c r="AA28"/>
  <c r="AB28"/>
  <c r="AF28"/>
  <c r="AG28"/>
  <c r="AK28"/>
  <c r="AL28"/>
  <c r="G29"/>
  <c r="H29"/>
  <c r="L29"/>
  <c r="M29"/>
  <c r="Q29"/>
  <c r="R29"/>
  <c r="V29"/>
  <c r="W29"/>
  <c r="AA29"/>
  <c r="AB29"/>
  <c r="AF29"/>
  <c r="AG29"/>
  <c r="AK29"/>
  <c r="AL29"/>
  <c r="G30"/>
  <c r="H30"/>
  <c r="L30"/>
  <c r="M30"/>
  <c r="Q30"/>
  <c r="R30"/>
  <c r="V30"/>
  <c r="W30"/>
  <c r="AA30"/>
  <c r="AB30"/>
  <c r="AF30"/>
  <c r="AG30"/>
  <c r="AK30"/>
  <c r="AL30"/>
  <c r="G31"/>
  <c r="H31"/>
  <c r="L31"/>
  <c r="M31"/>
  <c r="Q31"/>
  <c r="R31"/>
  <c r="V31"/>
  <c r="W31"/>
  <c r="AA31"/>
  <c r="AB31"/>
  <c r="AF31"/>
  <c r="AG31"/>
  <c r="AK31"/>
  <c r="AL31"/>
  <c r="G32"/>
  <c r="H32"/>
  <c r="L32"/>
  <c r="M32"/>
  <c r="Q32"/>
  <c r="R32"/>
  <c r="V32"/>
  <c r="W32"/>
  <c r="AA32"/>
  <c r="AB32"/>
  <c r="AF32"/>
  <c r="AG32"/>
  <c r="AK32"/>
  <c r="AL32"/>
  <c r="G33"/>
  <c r="H33"/>
  <c r="L33"/>
  <c r="M33"/>
  <c r="Q33"/>
  <c r="R33"/>
  <c r="V33"/>
  <c r="W33"/>
  <c r="AA33"/>
  <c r="AB33"/>
  <c r="AF33"/>
  <c r="AG33"/>
  <c r="AK33"/>
  <c r="AL33"/>
  <c r="G34"/>
  <c r="H34"/>
  <c r="L34"/>
  <c r="M34"/>
  <c r="Q34"/>
  <c r="R34"/>
  <c r="V34"/>
  <c r="W34"/>
  <c r="AA34"/>
  <c r="AB34"/>
  <c r="AF34"/>
  <c r="AG34"/>
  <c r="AK34"/>
  <c r="AL34"/>
  <c r="G35"/>
  <c r="H35"/>
  <c r="L35"/>
  <c r="M35"/>
  <c r="Q35"/>
  <c r="R35"/>
  <c r="V35"/>
  <c r="W35"/>
  <c r="AA35"/>
  <c r="AB35"/>
  <c r="AF35"/>
  <c r="AG35"/>
  <c r="AK35"/>
  <c r="AL35"/>
  <c r="G36"/>
  <c r="H36"/>
  <c r="L36"/>
  <c r="M36"/>
  <c r="Q36"/>
  <c r="R36"/>
  <c r="V36"/>
  <c r="W36"/>
  <c r="AA36"/>
  <c r="AB36"/>
  <c r="AF36"/>
  <c r="AG36"/>
  <c r="AK36"/>
  <c r="AL36"/>
  <c r="G37"/>
  <c r="H37"/>
  <c r="L37"/>
  <c r="M37"/>
  <c r="Q37"/>
  <c r="R37"/>
  <c r="V37"/>
  <c r="W37"/>
  <c r="AA37"/>
  <c r="AB37"/>
  <c r="AF37"/>
  <c r="AG37"/>
  <c r="AK37"/>
  <c r="AL37"/>
  <c r="G38"/>
  <c r="H38"/>
  <c r="L38"/>
  <c r="M38"/>
  <c r="Q38"/>
  <c r="R38"/>
  <c r="V38"/>
  <c r="W38"/>
  <c r="AA38"/>
  <c r="AB38"/>
  <c r="AF38"/>
  <c r="AG38"/>
  <c r="AK38"/>
  <c r="AL38"/>
  <c r="G39"/>
  <c r="H39"/>
  <c r="L39"/>
  <c r="M39"/>
  <c r="Q39"/>
  <c r="R39"/>
  <c r="V39"/>
  <c r="W39"/>
  <c r="AA39"/>
  <c r="AB39"/>
  <c r="AF39"/>
  <c r="AG39"/>
  <c r="AK39"/>
  <c r="AL39"/>
  <c r="G40"/>
  <c r="H40"/>
  <c r="L40"/>
  <c r="M40"/>
  <c r="Q40"/>
  <c r="R40"/>
  <c r="V40"/>
  <c r="W40"/>
  <c r="AA40"/>
  <c r="AB40"/>
  <c r="AF40"/>
  <c r="AG40"/>
  <c r="AK40"/>
  <c r="AL40"/>
  <c r="G41"/>
  <c r="H41"/>
  <c r="L41"/>
  <c r="M41"/>
  <c r="Q41"/>
  <c r="R41"/>
  <c r="V41"/>
  <c r="W41"/>
  <c r="AA41"/>
  <c r="AB41"/>
  <c r="AF41"/>
  <c r="AG41"/>
  <c r="AK41"/>
  <c r="AL41"/>
  <c r="G42"/>
  <c r="H42"/>
  <c r="L42"/>
  <c r="M42"/>
  <c r="Q42"/>
  <c r="R42"/>
  <c r="V42"/>
  <c r="W42"/>
  <c r="AA42"/>
  <c r="AB42"/>
  <c r="AF42"/>
  <c r="AG42"/>
  <c r="AK42"/>
  <c r="AL42"/>
  <c r="G43"/>
  <c r="H43"/>
  <c r="L43"/>
  <c r="M43"/>
  <c r="Q43"/>
  <c r="R43"/>
  <c r="V43"/>
  <c r="W43"/>
  <c r="AA43"/>
  <c r="AB43"/>
  <c r="AF43"/>
  <c r="AG43"/>
  <c r="AK43"/>
  <c r="AL43"/>
  <c r="G44"/>
  <c r="H44"/>
  <c r="L44"/>
  <c r="M44"/>
  <c r="Q44"/>
  <c r="R44"/>
  <c r="V44"/>
  <c r="W44"/>
  <c r="AA44"/>
  <c r="AB44"/>
  <c r="AF44"/>
  <c r="AG44"/>
  <c r="AK44"/>
  <c r="AL44"/>
  <c r="G45"/>
  <c r="H45"/>
  <c r="L45"/>
  <c r="M45"/>
  <c r="Q45"/>
  <c r="R45"/>
  <c r="V45"/>
  <c r="W45"/>
  <c r="AA45"/>
  <c r="AB45"/>
  <c r="AF45"/>
  <c r="AG45"/>
  <c r="AK45"/>
  <c r="AL45"/>
  <c r="G46"/>
  <c r="H46"/>
  <c r="L46"/>
  <c r="M46"/>
  <c r="Q46"/>
  <c r="R46"/>
  <c r="V46"/>
  <c r="W46"/>
  <c r="AA46"/>
  <c r="AB46"/>
  <c r="AF46"/>
  <c r="AG46"/>
  <c r="AK46"/>
  <c r="AL46"/>
  <c r="G47"/>
  <c r="H47"/>
  <c r="L47"/>
  <c r="M47"/>
  <c r="Q47"/>
  <c r="R47"/>
  <c r="V47"/>
  <c r="W47"/>
  <c r="AA47"/>
  <c r="AB47"/>
  <c r="AF47"/>
  <c r="AG47"/>
  <c r="AK47"/>
  <c r="AL47"/>
  <c r="G48"/>
  <c r="H48"/>
  <c r="L48"/>
  <c r="M48"/>
  <c r="Q48"/>
  <c r="R48"/>
  <c r="V48"/>
  <c r="W48"/>
  <c r="AA48"/>
  <c r="AB48"/>
  <c r="AF48"/>
  <c r="AG48"/>
  <c r="AK48"/>
  <c r="AL48"/>
  <c r="G49"/>
  <c r="H49"/>
  <c r="L49"/>
  <c r="M49"/>
  <c r="Q49"/>
  <c r="R49"/>
  <c r="V49"/>
  <c r="W49"/>
  <c r="AA49"/>
  <c r="AB49"/>
  <c r="AF49"/>
  <c r="AG49"/>
  <c r="AK49"/>
  <c r="AL49"/>
  <c r="G50"/>
  <c r="H50"/>
  <c r="L50"/>
  <c r="M50"/>
  <c r="Q50"/>
  <c r="R50"/>
  <c r="V50"/>
  <c r="W50"/>
  <c r="AA50"/>
  <c r="AB50"/>
  <c r="AF50"/>
  <c r="AG50"/>
  <c r="AK50"/>
  <c r="AL50"/>
  <c r="G51"/>
  <c r="H51"/>
  <c r="L51"/>
  <c r="M51"/>
  <c r="Q51"/>
  <c r="R51"/>
  <c r="V51"/>
  <c r="W51"/>
  <c r="AA51"/>
  <c r="AB51"/>
  <c r="AF51"/>
  <c r="AG51"/>
  <c r="AK51"/>
  <c r="AL51"/>
  <c r="G52"/>
  <c r="H52"/>
  <c r="L52"/>
  <c r="M52"/>
  <c r="Q52"/>
  <c r="R52"/>
  <c r="V52"/>
  <c r="W52"/>
  <c r="AA52"/>
  <c r="AB52"/>
  <c r="AF52"/>
  <c r="AG52"/>
  <c r="AK52"/>
  <c r="AL52"/>
  <c r="G53"/>
  <c r="H53"/>
  <c r="L53"/>
  <c r="M53"/>
  <c r="Q53"/>
  <c r="R53"/>
  <c r="V53"/>
  <c r="W53"/>
  <c r="AA53"/>
  <c r="AB53"/>
  <c r="AF53"/>
  <c r="AG53"/>
  <c r="AK53"/>
  <c r="AL53"/>
  <c r="G54"/>
  <c r="H54"/>
  <c r="L54"/>
  <c r="M54"/>
  <c r="Q54"/>
  <c r="R54"/>
  <c r="V54"/>
  <c r="W54"/>
  <c r="AA54"/>
  <c r="AB54"/>
  <c r="AF54"/>
  <c r="AG54"/>
  <c r="AK54"/>
  <c r="AL54"/>
  <c r="G55"/>
  <c r="H55"/>
  <c r="L55"/>
  <c r="M55"/>
  <c r="Q55"/>
  <c r="R55"/>
  <c r="V55"/>
  <c r="W55"/>
  <c r="AA55"/>
  <c r="AB55"/>
  <c r="AF55"/>
  <c r="AG55"/>
  <c r="AK55"/>
  <c r="AL55"/>
  <c r="G56"/>
  <c r="H56"/>
  <c r="L56"/>
  <c r="M56"/>
  <c r="Q56"/>
  <c r="R56"/>
  <c r="V56"/>
  <c r="W56"/>
  <c r="AA56"/>
  <c r="AB56"/>
  <c r="AF56"/>
  <c r="AG56"/>
  <c r="AK56"/>
  <c r="AL56"/>
  <c r="G57"/>
  <c r="H57"/>
  <c r="L57"/>
  <c r="M57"/>
  <c r="Q57"/>
  <c r="R57"/>
  <c r="V57"/>
  <c r="W57"/>
  <c r="AA57"/>
  <c r="AB57"/>
  <c r="AF57"/>
  <c r="AG57"/>
  <c r="AK57"/>
  <c r="AL57"/>
  <c r="G58"/>
  <c r="H58"/>
  <c r="L58"/>
  <c r="M58"/>
  <c r="Q58"/>
  <c r="R58"/>
  <c r="V58"/>
  <c r="W58"/>
  <c r="AA58"/>
  <c r="AB58"/>
  <c r="AF58"/>
  <c r="AG58"/>
  <c r="AK58"/>
  <c r="AL58"/>
</calcChain>
</file>

<file path=xl/sharedStrings.xml><?xml version="1.0" encoding="utf-8"?>
<sst xmlns="http://schemas.openxmlformats.org/spreadsheetml/2006/main" count="252" uniqueCount="105">
  <si>
    <t>kerb flo</t>
  </si>
  <si>
    <t>colza</t>
  </si>
  <si>
    <t>pulverisation</t>
  </si>
  <si>
    <t>IELO</t>
  </si>
  <si>
    <t>adenda</t>
  </si>
  <si>
    <t>daiko</t>
  </si>
  <si>
    <t>fosburi</t>
  </si>
  <si>
    <t>blé tendre d'hiver</t>
  </si>
  <si>
    <t>0,5</t>
  </si>
  <si>
    <t>sucre</t>
  </si>
  <si>
    <t>epsotop</t>
  </si>
  <si>
    <t>boronia MO</t>
  </si>
  <si>
    <t>engrais</t>
  </si>
  <si>
    <t>0,001</t>
  </si>
  <si>
    <t>silwet</t>
  </si>
  <si>
    <t>centurion 240</t>
  </si>
  <si>
    <t>etincel</t>
  </si>
  <si>
    <t>orge d'hiver</t>
  </si>
  <si>
    <t>semis</t>
  </si>
  <si>
    <t>barclay gallup super 360</t>
  </si>
  <si>
    <t>avadex</t>
  </si>
  <si>
    <t>esterelle</t>
  </si>
  <si>
    <t>blé mélange rubisko+absalon</t>
  </si>
  <si>
    <t>nicanor</t>
  </si>
  <si>
    <t>gibson</t>
  </si>
  <si>
    <t>absalon</t>
  </si>
  <si>
    <t>FORMULES</t>
  </si>
  <si>
    <t>coût total</t>
  </si>
  <si>
    <t>prix</t>
  </si>
  <si>
    <t>dose</t>
  </si>
  <si>
    <t>quantité</t>
  </si>
  <si>
    <t>produits7</t>
  </si>
  <si>
    <t>produits6</t>
  </si>
  <si>
    <t>produits5</t>
  </si>
  <si>
    <t>produits4</t>
  </si>
  <si>
    <t>produits3</t>
  </si>
  <si>
    <t>produits2</t>
  </si>
  <si>
    <t>produits1</t>
  </si>
  <si>
    <t>surface</t>
  </si>
  <si>
    <t>culture</t>
  </si>
  <si>
    <t xml:space="preserve">    Total Général</t>
  </si>
  <si>
    <t>TOTAL</t>
  </si>
  <si>
    <t>à l'ha</t>
  </si>
  <si>
    <t>(épandage fumier)</t>
  </si>
  <si>
    <t>épandeur</t>
  </si>
  <si>
    <t>ENTRETIEN</t>
  </si>
  <si>
    <t>tracteur 120 cv</t>
  </si>
  <si>
    <t>épandage fumier</t>
  </si>
  <si>
    <t>récolte</t>
  </si>
  <si>
    <t>tx 66</t>
  </si>
  <si>
    <t xml:space="preserve"> </t>
  </si>
  <si>
    <t>pulvé blanchard</t>
  </si>
  <si>
    <t>TRAITEMENTS</t>
  </si>
  <si>
    <t xml:space="preserve">Semoir </t>
  </si>
  <si>
    <t>Tracteur 170 cv</t>
  </si>
  <si>
    <t>SEMIS</t>
  </si>
  <si>
    <t>delimbe</t>
  </si>
  <si>
    <t>quad</t>
  </si>
  <si>
    <t>antilimace</t>
  </si>
  <si>
    <t>solide</t>
  </si>
  <si>
    <r>
      <t xml:space="preserve">ENGRAIS      </t>
    </r>
    <r>
      <rPr>
        <sz val="10"/>
        <rFont val="Geneva"/>
      </rPr>
      <t>solide</t>
    </r>
  </si>
  <si>
    <t>rouleaux 6 m</t>
  </si>
  <si>
    <t>tracteur 110 cv</t>
  </si>
  <si>
    <t>Rouleaux</t>
  </si>
  <si>
    <t>Carburant</t>
  </si>
  <si>
    <t>vibroculteur</t>
  </si>
  <si>
    <t>Travail de surface</t>
  </si>
  <si>
    <t>Tracteur 150 cv</t>
  </si>
  <si>
    <t>vader carrier</t>
  </si>
  <si>
    <t>carrier</t>
  </si>
  <si>
    <t xml:space="preserve">Déchaumage </t>
  </si>
  <si>
    <t>vibro rau</t>
  </si>
  <si>
    <t>lely</t>
  </si>
  <si>
    <t>Décompacteur</t>
  </si>
  <si>
    <t>quivogne</t>
  </si>
  <si>
    <t>Tracteur 120 cv</t>
  </si>
  <si>
    <t>Canadien</t>
  </si>
  <si>
    <t>PREPARATION DU SOL</t>
  </si>
  <si>
    <t>Coût</t>
  </si>
  <si>
    <t>nb</t>
  </si>
  <si>
    <t>surf.</t>
  </si>
  <si>
    <t>A L'HA</t>
  </si>
  <si>
    <t>Salarié</t>
  </si>
  <si>
    <t xml:space="preserve"> à l'ha</t>
  </si>
  <si>
    <t>l'Ha</t>
  </si>
  <si>
    <t>avec carburant</t>
  </si>
  <si>
    <t>utilisés</t>
  </si>
  <si>
    <t>maïs</t>
  </si>
  <si>
    <t>pois P</t>
  </si>
  <si>
    <t>orge P</t>
  </si>
  <si>
    <t>prairie</t>
  </si>
  <si>
    <t>feverolles</t>
  </si>
  <si>
    <t>avoine</t>
  </si>
  <si>
    <t>pois</t>
  </si>
  <si>
    <t>TRAVAUX REALISES</t>
  </si>
  <si>
    <t>PRIX TOTAL</t>
  </si>
  <si>
    <t xml:space="preserve">Coût </t>
  </si>
  <si>
    <t>Prix Mat.</t>
  </si>
  <si>
    <t xml:space="preserve">Temps à </t>
  </si>
  <si>
    <t>Prix à l'heure</t>
  </si>
  <si>
    <t xml:space="preserve">Matériels </t>
  </si>
  <si>
    <t xml:space="preserve">                 Surface Totale</t>
  </si>
  <si>
    <t>Aut. Utilis.</t>
  </si>
  <si>
    <t xml:space="preserve">REPARTITON  DES  FACONS  CULTURALES  </t>
  </si>
  <si>
    <t xml:space="preserve">              BAREME DES FACONS CULTURALES </t>
  </si>
</sst>
</file>

<file path=xl/styles.xml><?xml version="1.0" encoding="utf-8"?>
<styleSheet xmlns="http://schemas.openxmlformats.org/spreadsheetml/2006/main">
  <numFmts count="1">
    <numFmt numFmtId="164" formatCode="[$-40C]d\-mmm\-yyyy;@"/>
  </numFmts>
  <fonts count="1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Verdana"/>
      <family val="2"/>
    </font>
    <font>
      <sz val="18"/>
      <name val="Verdana"/>
      <family val="2"/>
    </font>
    <font>
      <b/>
      <sz val="18"/>
      <color rgb="FF00000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color rgb="FF000000"/>
      <name val="Calibri"/>
      <family val="2"/>
    </font>
    <font>
      <sz val="11"/>
      <color theme="1"/>
      <name val="Calibri"/>
      <family val="2"/>
      <scheme val="minor"/>
    </font>
    <font>
      <sz val="10"/>
      <name val="Geneva"/>
    </font>
    <font>
      <b/>
      <sz val="10"/>
      <name val="Geneva"/>
    </font>
    <font>
      <sz val="9"/>
      <name val="Geneva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81">
    <border>
      <left/>
      <right/>
      <top/>
      <bottom/>
      <diagonal/>
    </border>
    <border>
      <left style="thin">
        <color auto="1"/>
      </left>
      <right style="thick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dotted">
        <color auto="1"/>
      </right>
      <top style="medium">
        <color auto="1"/>
      </top>
      <bottom style="dotted">
        <color auto="1"/>
      </bottom>
      <diagonal/>
    </border>
    <border>
      <left/>
      <right style="dotted">
        <color auto="1"/>
      </right>
      <top/>
      <bottom style="dotted">
        <color auto="1"/>
      </bottom>
      <diagonal/>
    </border>
    <border>
      <left style="medium">
        <color auto="1"/>
      </left>
      <right style="dotted">
        <color auto="1"/>
      </right>
      <top/>
      <bottom style="dotted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dashed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/>
      <right style="medium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/>
      <right style="medium">
        <color auto="1"/>
      </right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 style="medium">
        <color auto="1"/>
      </left>
      <right/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medium">
        <color auto="1"/>
      </right>
      <top style="double">
        <color auto="1"/>
      </top>
      <bottom style="double">
        <color auto="1"/>
      </bottom>
      <diagonal/>
    </border>
    <border>
      <left style="medium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/>
      <right style="medium">
        <color auto="1"/>
      </right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 style="medium">
        <color auto="1"/>
      </left>
      <right/>
      <top/>
      <bottom style="double">
        <color auto="1"/>
      </bottom>
      <diagonal/>
    </border>
    <border>
      <left style="thin">
        <color auto="1"/>
      </left>
      <right style="thin">
        <color auto="1"/>
      </right>
      <top/>
      <bottom style="double">
        <color auto="1"/>
      </bottom>
      <diagonal/>
    </border>
    <border>
      <left style="medium">
        <color auto="1"/>
      </left>
      <right style="medium">
        <color auto="1"/>
      </right>
      <top style="dashed">
        <color auto="1"/>
      </top>
      <bottom/>
      <diagonal/>
    </border>
    <border>
      <left/>
      <right style="medium">
        <color auto="1"/>
      </right>
      <top/>
      <bottom style="dashed">
        <color auto="1"/>
      </bottom>
      <diagonal/>
    </border>
    <border>
      <left/>
      <right/>
      <top/>
      <bottom style="dashed">
        <color auto="1"/>
      </bottom>
      <diagonal/>
    </border>
    <border>
      <left style="medium">
        <color auto="1"/>
      </left>
      <right/>
      <top/>
      <bottom style="dashed">
        <color auto="1"/>
      </bottom>
      <diagonal/>
    </border>
    <border>
      <left style="thin">
        <color auto="1"/>
      </left>
      <right style="thin">
        <color auto="1"/>
      </right>
      <top/>
      <bottom style="dashed">
        <color auto="1"/>
      </bottom>
      <diagonal/>
    </border>
    <border>
      <left/>
      <right style="thin">
        <color auto="1"/>
      </right>
      <top/>
      <bottom style="dashed">
        <color auto="1"/>
      </bottom>
      <diagonal/>
    </border>
    <border>
      <left style="thin">
        <color auto="1"/>
      </left>
      <right style="medium">
        <color auto="1"/>
      </right>
      <top/>
      <bottom style="dashed">
        <color auto="1"/>
      </bottom>
      <diagonal/>
    </border>
    <border>
      <left style="medium">
        <color auto="1"/>
      </left>
      <right style="thin">
        <color auto="1"/>
      </right>
      <top/>
      <bottom style="dashed">
        <color auto="1"/>
      </bottom>
      <diagonal/>
    </border>
    <border>
      <left/>
      <right style="medium">
        <color auto="1"/>
      </right>
      <top style="dashed">
        <color auto="1"/>
      </top>
      <bottom/>
      <diagonal/>
    </border>
    <border>
      <left/>
      <right/>
      <top style="dashed">
        <color auto="1"/>
      </top>
      <bottom/>
      <diagonal/>
    </border>
    <border>
      <left style="medium">
        <color auto="1"/>
      </left>
      <right/>
      <top style="dashed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</borders>
  <cellStyleXfs count="5">
    <xf numFmtId="0" fontId="0" fillId="0" borderId="0"/>
    <xf numFmtId="0" fontId="2" fillId="0" borderId="0"/>
    <xf numFmtId="0" fontId="1" fillId="0" borderId="0"/>
    <xf numFmtId="0" fontId="7" fillId="0" borderId="0"/>
    <xf numFmtId="0" fontId="8" fillId="0" borderId="0"/>
  </cellStyleXfs>
  <cellXfs count="213">
    <xf numFmtId="0" fontId="0" fillId="0" borderId="0" xfId="0"/>
    <xf numFmtId="0" fontId="2" fillId="0" borderId="0" xfId="1" applyAlignment="1">
      <alignment horizontal="center"/>
    </xf>
    <xf numFmtId="2" fontId="2" fillId="0" borderId="0" xfId="1" applyNumberFormat="1" applyAlignment="1">
      <alignment horizontal="center"/>
    </xf>
    <xf numFmtId="0" fontId="2" fillId="0" borderId="0" xfId="1" applyNumberFormat="1" applyAlignment="1">
      <alignment horizontal="center"/>
    </xf>
    <xf numFmtId="22" fontId="2" fillId="0" borderId="0" xfId="1" applyNumberFormat="1" applyAlignment="1">
      <alignment horizontal="center"/>
    </xf>
    <xf numFmtId="22" fontId="2" fillId="0" borderId="0" xfId="1" applyNumberFormat="1" applyFont="1" applyAlignment="1">
      <alignment horizontal="center"/>
    </xf>
    <xf numFmtId="2" fontId="2" fillId="0" borderId="1" xfId="1" applyNumberFormat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3" xfId="1" applyBorder="1" applyAlignment="1">
      <alignment horizontal="center"/>
    </xf>
    <xf numFmtId="2" fontId="2" fillId="0" borderId="2" xfId="1" applyNumberFormat="1" applyBorder="1" applyAlignment="1">
      <alignment horizontal="center"/>
    </xf>
    <xf numFmtId="0" fontId="2" fillId="0" borderId="4" xfId="1" applyBorder="1" applyAlignment="1">
      <alignment horizontal="center"/>
    </xf>
    <xf numFmtId="2" fontId="2" fillId="0" borderId="5" xfId="1" applyNumberFormat="1" applyBorder="1" applyAlignment="1">
      <alignment horizontal="center"/>
    </xf>
    <xf numFmtId="0" fontId="2" fillId="0" borderId="6" xfId="1" applyBorder="1" applyAlignment="1">
      <alignment horizontal="center"/>
    </xf>
    <xf numFmtId="0" fontId="2" fillId="0" borderId="6" xfId="1" applyNumberFormat="1" applyBorder="1" applyAlignment="1">
      <alignment horizontal="center"/>
    </xf>
    <xf numFmtId="2" fontId="2" fillId="0" borderId="7" xfId="1" applyNumberFormat="1" applyBorder="1" applyAlignment="1">
      <alignment horizontal="center"/>
    </xf>
    <xf numFmtId="0" fontId="2" fillId="0" borderId="8" xfId="1" applyBorder="1" applyAlignment="1">
      <alignment horizontal="center"/>
    </xf>
    <xf numFmtId="0" fontId="2" fillId="0" borderId="9" xfId="1" applyBorder="1" applyAlignment="1">
      <alignment horizontal="center"/>
    </xf>
    <xf numFmtId="2" fontId="2" fillId="0" borderId="8" xfId="1" applyNumberFormat="1" applyBorder="1" applyAlignment="1">
      <alignment horizontal="center"/>
    </xf>
    <xf numFmtId="0" fontId="2" fillId="0" borderId="10" xfId="1" applyBorder="1" applyAlignment="1">
      <alignment horizontal="center"/>
    </xf>
    <xf numFmtId="0" fontId="2" fillId="0" borderId="11" xfId="1" applyBorder="1" applyAlignment="1">
      <alignment horizontal="center"/>
    </xf>
    <xf numFmtId="2" fontId="2" fillId="0" borderId="12" xfId="1" applyNumberFormat="1" applyBorder="1" applyAlignment="1">
      <alignment horizontal="center"/>
    </xf>
    <xf numFmtId="0" fontId="2" fillId="0" borderId="13" xfId="1" applyBorder="1" applyAlignment="1">
      <alignment horizontal="center"/>
    </xf>
    <xf numFmtId="0" fontId="2" fillId="0" borderId="13" xfId="1" applyNumberFormat="1" applyBorder="1" applyAlignment="1">
      <alignment horizontal="center"/>
    </xf>
    <xf numFmtId="0" fontId="2" fillId="0" borderId="11" xfId="1" applyNumberFormat="1" applyBorder="1" applyAlignment="1">
      <alignment horizontal="center"/>
    </xf>
    <xf numFmtId="0" fontId="2" fillId="0" borderId="12" xfId="1" applyBorder="1" applyAlignment="1">
      <alignment horizontal="center"/>
    </xf>
    <xf numFmtId="0" fontId="2" fillId="0" borderId="0" xfId="1"/>
    <xf numFmtId="164" fontId="2" fillId="0" borderId="0" xfId="1" applyNumberFormat="1" applyFont="1" applyFill="1" applyBorder="1" applyAlignment="1"/>
    <xf numFmtId="2" fontId="2" fillId="0" borderId="0" xfId="1" applyNumberFormat="1"/>
    <xf numFmtId="2" fontId="2" fillId="0" borderId="15" xfId="1" applyNumberFormat="1" applyBorder="1" applyAlignment="1">
      <alignment horizontal="center"/>
    </xf>
    <xf numFmtId="0" fontId="2" fillId="0" borderId="16" xfId="1" applyBorder="1" applyAlignment="1">
      <alignment horizontal="center"/>
    </xf>
    <xf numFmtId="0" fontId="2" fillId="0" borderId="17" xfId="1" applyBorder="1" applyAlignment="1">
      <alignment horizontal="center"/>
    </xf>
    <xf numFmtId="0" fontId="2" fillId="0" borderId="18" xfId="1" applyBorder="1" applyAlignment="1">
      <alignment horizontal="center"/>
    </xf>
    <xf numFmtId="0" fontId="2" fillId="0" borderId="19" xfId="1" applyBorder="1" applyAlignment="1">
      <alignment horizontal="center"/>
    </xf>
    <xf numFmtId="0" fontId="3" fillId="0" borderId="0" xfId="1" applyFont="1" applyAlignment="1">
      <alignment horizontal="center"/>
    </xf>
    <xf numFmtId="0" fontId="4" fillId="0" borderId="0" xfId="1" applyFont="1" applyAlignment="1">
      <alignment horizontal="center"/>
    </xf>
    <xf numFmtId="0" fontId="5" fillId="0" borderId="20" xfId="1" applyFont="1" applyBorder="1" applyAlignment="1">
      <alignment horizontal="center"/>
    </xf>
    <xf numFmtId="0" fontId="6" fillId="0" borderId="20" xfId="1" applyFont="1" applyBorder="1" applyAlignment="1">
      <alignment horizontal="center"/>
    </xf>
    <xf numFmtId="0" fontId="4" fillId="0" borderId="21" xfId="1" applyFont="1" applyBorder="1" applyAlignment="1">
      <alignment horizontal="center"/>
    </xf>
    <xf numFmtId="0" fontId="5" fillId="0" borderId="21" xfId="1" applyFont="1" applyBorder="1" applyAlignment="1">
      <alignment horizontal="center"/>
    </xf>
    <xf numFmtId="0" fontId="8" fillId="0" borderId="0" xfId="4"/>
    <xf numFmtId="2" fontId="8" fillId="0" borderId="0" xfId="4" applyNumberFormat="1"/>
    <xf numFmtId="1" fontId="8" fillId="0" borderId="0" xfId="4" applyNumberFormat="1"/>
    <xf numFmtId="2" fontId="9" fillId="0" borderId="0" xfId="4" applyNumberFormat="1" applyFont="1" applyAlignment="1">
      <alignment horizontal="right"/>
    </xf>
    <xf numFmtId="2" fontId="8" fillId="0" borderId="0" xfId="4" applyNumberFormat="1" applyBorder="1"/>
    <xf numFmtId="1" fontId="8" fillId="0" borderId="0" xfId="4" applyNumberFormat="1" applyBorder="1"/>
    <xf numFmtId="2" fontId="9" fillId="0" borderId="0" xfId="4" applyNumberFormat="1" applyFont="1" applyBorder="1" applyAlignment="1">
      <alignment horizontal="right"/>
    </xf>
    <xf numFmtId="2" fontId="9" fillId="0" borderId="25" xfId="4" applyNumberFormat="1" applyFont="1" applyBorder="1" applyAlignment="1">
      <alignment horizontal="center"/>
    </xf>
    <xf numFmtId="0" fontId="8" fillId="0" borderId="26" xfId="4" applyBorder="1"/>
    <xf numFmtId="2" fontId="8" fillId="0" borderId="27" xfId="4" applyNumberFormat="1" applyBorder="1"/>
    <xf numFmtId="2" fontId="8" fillId="0" borderId="25" xfId="4" applyNumberFormat="1" applyBorder="1"/>
    <xf numFmtId="2" fontId="8" fillId="0" borderId="26" xfId="4" applyNumberFormat="1" applyBorder="1"/>
    <xf numFmtId="0" fontId="9" fillId="0" borderId="26" xfId="4" applyFont="1" applyBorder="1"/>
    <xf numFmtId="2" fontId="8" fillId="0" borderId="28" xfId="4" applyNumberFormat="1" applyBorder="1"/>
    <xf numFmtId="0" fontId="8" fillId="0" borderId="22" xfId="4" applyBorder="1"/>
    <xf numFmtId="0" fontId="8" fillId="0" borderId="23" xfId="4" applyBorder="1"/>
    <xf numFmtId="0" fontId="8" fillId="0" borderId="24" xfId="4" applyBorder="1"/>
    <xf numFmtId="0" fontId="9" fillId="0" borderId="23" xfId="4" applyFont="1" applyBorder="1"/>
    <xf numFmtId="2" fontId="8" fillId="0" borderId="23" xfId="4" applyNumberFormat="1" applyBorder="1"/>
    <xf numFmtId="2" fontId="8" fillId="0" borderId="22" xfId="4" applyNumberFormat="1" applyBorder="1"/>
    <xf numFmtId="0" fontId="8" fillId="0" borderId="0" xfId="4" applyBorder="1"/>
    <xf numFmtId="1" fontId="8" fillId="0" borderId="26" xfId="4" applyNumberFormat="1" applyBorder="1"/>
    <xf numFmtId="2" fontId="9" fillId="0" borderId="25" xfId="4" applyNumberFormat="1" applyFont="1" applyBorder="1" applyProtection="1"/>
    <xf numFmtId="0" fontId="9" fillId="0" borderId="29" xfId="4" applyFont="1" applyBorder="1" applyAlignment="1">
      <alignment horizontal="center"/>
    </xf>
    <xf numFmtId="2" fontId="9" fillId="0" borderId="28" xfId="4" applyNumberFormat="1" applyFont="1" applyBorder="1" applyAlignment="1">
      <alignment horizontal="right"/>
    </xf>
    <xf numFmtId="1" fontId="8" fillId="0" borderId="23" xfId="4" applyNumberFormat="1" applyBorder="1"/>
    <xf numFmtId="2" fontId="8" fillId="0" borderId="30" xfId="4" applyNumberFormat="1" applyBorder="1"/>
    <xf numFmtId="2" fontId="8" fillId="0" borderId="28" xfId="4" applyNumberFormat="1" applyBorder="1" applyProtection="1"/>
    <xf numFmtId="1" fontId="8" fillId="0" borderId="0" xfId="4" applyNumberFormat="1" applyBorder="1" applyProtection="1">
      <protection locked="0"/>
    </xf>
    <xf numFmtId="2" fontId="10" fillId="0" borderId="31" xfId="4" applyNumberFormat="1" applyFont="1" applyBorder="1" applyProtection="1">
      <protection locked="0"/>
    </xf>
    <xf numFmtId="2" fontId="10" fillId="0" borderId="32" xfId="4" applyNumberFormat="1" applyFont="1" applyBorder="1" applyProtection="1">
      <protection locked="0"/>
    </xf>
    <xf numFmtId="0" fontId="9" fillId="0" borderId="33" xfId="4" applyFont="1" applyFill="1" applyBorder="1" applyAlignment="1" applyProtection="1">
      <alignment horizontal="center"/>
      <protection locked="0"/>
    </xf>
    <xf numFmtId="1" fontId="8" fillId="0" borderId="34" xfId="4" applyNumberFormat="1" applyBorder="1"/>
    <xf numFmtId="2" fontId="8" fillId="0" borderId="25" xfId="4" applyNumberFormat="1" applyBorder="1" applyProtection="1"/>
    <xf numFmtId="1" fontId="8" fillId="0" borderId="35" xfId="4" applyNumberFormat="1" applyBorder="1" applyProtection="1">
      <protection locked="0"/>
    </xf>
    <xf numFmtId="2" fontId="8" fillId="0" borderId="35" xfId="4" applyNumberFormat="1" applyBorder="1" applyProtection="1">
      <protection locked="0"/>
    </xf>
    <xf numFmtId="2" fontId="8" fillId="0" borderId="36" xfId="4" applyNumberFormat="1" applyBorder="1" applyProtection="1"/>
    <xf numFmtId="2" fontId="8" fillId="0" borderId="37" xfId="4" applyNumberFormat="1" applyBorder="1" applyProtection="1">
      <protection locked="0"/>
    </xf>
    <xf numFmtId="0" fontId="8" fillId="0" borderId="29" xfId="4" applyBorder="1" applyProtection="1">
      <protection locked="0"/>
    </xf>
    <xf numFmtId="2" fontId="9" fillId="0" borderId="33" xfId="4" applyNumberFormat="1" applyFont="1" applyBorder="1" applyAlignment="1">
      <alignment horizontal="right"/>
    </xf>
    <xf numFmtId="2" fontId="8" fillId="0" borderId="25" xfId="4" applyNumberFormat="1" applyBorder="1" applyProtection="1">
      <protection locked="0"/>
    </xf>
    <xf numFmtId="0" fontId="8" fillId="0" borderId="27" xfId="4" applyBorder="1" applyProtection="1">
      <protection locked="0"/>
    </xf>
    <xf numFmtId="2" fontId="8" fillId="0" borderId="24" xfId="4" applyNumberFormat="1" applyBorder="1"/>
    <xf numFmtId="2" fontId="8" fillId="0" borderId="38" xfId="4" applyNumberFormat="1" applyBorder="1"/>
    <xf numFmtId="1" fontId="8" fillId="0" borderId="39" xfId="4" applyNumberFormat="1" applyBorder="1"/>
    <xf numFmtId="2" fontId="8" fillId="0" borderId="22" xfId="4" applyNumberFormat="1" applyBorder="1" applyProtection="1"/>
    <xf numFmtId="1" fontId="8" fillId="0" borderId="40" xfId="4" applyNumberFormat="1" applyBorder="1" applyProtection="1">
      <protection locked="0"/>
    </xf>
    <xf numFmtId="2" fontId="8" fillId="0" borderId="40" xfId="4" applyNumberFormat="1" applyBorder="1" applyProtection="1">
      <protection locked="0"/>
    </xf>
    <xf numFmtId="2" fontId="8" fillId="0" borderId="41" xfId="4" applyNumberFormat="1" applyBorder="1" applyProtection="1"/>
    <xf numFmtId="2" fontId="8" fillId="0" borderId="42" xfId="4" applyNumberFormat="1" applyBorder="1" applyProtection="1">
      <protection locked="0"/>
    </xf>
    <xf numFmtId="0" fontId="9" fillId="0" borderId="21" xfId="4" applyFont="1" applyBorder="1" applyAlignment="1" applyProtection="1">
      <alignment horizontal="center"/>
      <protection locked="0"/>
    </xf>
    <xf numFmtId="2" fontId="8" fillId="0" borderId="22" xfId="4" applyNumberFormat="1" applyBorder="1" applyProtection="1">
      <protection locked="0"/>
    </xf>
    <xf numFmtId="0" fontId="8" fillId="0" borderId="21" xfId="4" applyBorder="1" applyProtection="1">
      <protection locked="0"/>
    </xf>
    <xf numFmtId="0" fontId="9" fillId="0" borderId="24" xfId="4" applyFont="1" applyBorder="1" applyAlignment="1" applyProtection="1">
      <alignment horizontal="center"/>
      <protection locked="0"/>
    </xf>
    <xf numFmtId="1" fontId="8" fillId="0" borderId="43" xfId="4" applyNumberFormat="1" applyBorder="1" applyProtection="1">
      <protection locked="0"/>
    </xf>
    <xf numFmtId="2" fontId="8" fillId="0" borderId="43" xfId="4" applyNumberFormat="1" applyBorder="1" applyProtection="1">
      <protection locked="0"/>
    </xf>
    <xf numFmtId="2" fontId="8" fillId="0" borderId="44" xfId="4" applyNumberFormat="1" applyBorder="1" applyProtection="1">
      <protection locked="0"/>
    </xf>
    <xf numFmtId="0" fontId="9" fillId="0" borderId="33" xfId="4" applyFont="1" applyBorder="1" applyAlignment="1" applyProtection="1">
      <alignment horizontal="center"/>
      <protection locked="0"/>
    </xf>
    <xf numFmtId="2" fontId="8" fillId="0" borderId="28" xfId="4" applyNumberFormat="1" applyBorder="1" applyProtection="1">
      <protection locked="0"/>
    </xf>
    <xf numFmtId="0" fontId="8" fillId="0" borderId="33" xfId="4" applyBorder="1" applyProtection="1">
      <protection locked="0"/>
    </xf>
    <xf numFmtId="0" fontId="9" fillId="0" borderId="38" xfId="4" applyFont="1" applyBorder="1" applyAlignment="1" applyProtection="1">
      <alignment horizontal="center"/>
      <protection locked="0"/>
    </xf>
    <xf numFmtId="2" fontId="8" fillId="0" borderId="29" xfId="4" applyNumberFormat="1" applyBorder="1"/>
    <xf numFmtId="2" fontId="8" fillId="0" borderId="29" xfId="4" applyNumberFormat="1" applyBorder="1" applyProtection="1">
      <protection locked="0"/>
    </xf>
    <xf numFmtId="0" fontId="8" fillId="0" borderId="45" xfId="4" applyBorder="1" applyProtection="1">
      <protection locked="0"/>
    </xf>
    <xf numFmtId="2" fontId="8" fillId="0" borderId="46" xfId="4" applyNumberFormat="1" applyBorder="1" applyProtection="1"/>
    <xf numFmtId="0" fontId="8" fillId="0" borderId="38" xfId="4" applyBorder="1" applyProtection="1">
      <protection locked="0"/>
    </xf>
    <xf numFmtId="0" fontId="8" fillId="0" borderId="33" xfId="4" applyBorder="1" applyAlignment="1" applyProtection="1">
      <alignment horizontal="right"/>
      <protection locked="0"/>
    </xf>
    <xf numFmtId="0" fontId="8" fillId="0" borderId="38" xfId="4" applyBorder="1" applyAlignment="1" applyProtection="1">
      <alignment horizontal="right"/>
      <protection locked="0"/>
    </xf>
    <xf numFmtId="2" fontId="8" fillId="0" borderId="26" xfId="4" applyNumberFormat="1" applyBorder="1" applyProtection="1"/>
    <xf numFmtId="2" fontId="8" fillId="0" borderId="0" xfId="4" applyNumberFormat="1" applyBorder="1" applyProtection="1"/>
    <xf numFmtId="2" fontId="8" fillId="0" borderId="48" xfId="4" applyNumberFormat="1" applyBorder="1"/>
    <xf numFmtId="1" fontId="8" fillId="0" borderId="49" xfId="4" applyNumberFormat="1" applyBorder="1"/>
    <xf numFmtId="2" fontId="8" fillId="0" borderId="50" xfId="4" applyNumberFormat="1" applyBorder="1"/>
    <xf numFmtId="1" fontId="8" fillId="0" borderId="10" xfId="4" applyNumberFormat="1" applyBorder="1"/>
    <xf numFmtId="2" fontId="8" fillId="0" borderId="49" xfId="4" applyNumberFormat="1" applyBorder="1" applyProtection="1"/>
    <xf numFmtId="1" fontId="8" fillId="0" borderId="51" xfId="4" applyNumberFormat="1" applyBorder="1" applyProtection="1">
      <protection locked="0"/>
    </xf>
    <xf numFmtId="2" fontId="8" fillId="0" borderId="51" xfId="4" applyNumberFormat="1" applyBorder="1" applyProtection="1">
      <protection locked="0"/>
    </xf>
    <xf numFmtId="2" fontId="8" fillId="0" borderId="52" xfId="4" applyNumberFormat="1" applyBorder="1" applyProtection="1"/>
    <xf numFmtId="2" fontId="8" fillId="0" borderId="48" xfId="4" applyNumberFormat="1" applyBorder="1" applyProtection="1"/>
    <xf numFmtId="0" fontId="8" fillId="0" borderId="54" xfId="4" applyBorder="1" applyProtection="1">
      <protection locked="0"/>
    </xf>
    <xf numFmtId="2" fontId="8" fillId="0" borderId="48" xfId="4" applyNumberFormat="1" applyBorder="1" applyProtection="1">
      <protection locked="0"/>
    </xf>
    <xf numFmtId="0" fontId="8" fillId="0" borderId="50" xfId="4" applyBorder="1" applyProtection="1">
      <protection locked="0"/>
    </xf>
    <xf numFmtId="1" fontId="8" fillId="0" borderId="43" xfId="4" applyNumberFormat="1" applyFont="1" applyBorder="1" applyAlignment="1" applyProtection="1">
      <protection locked="0"/>
    </xf>
    <xf numFmtId="0" fontId="9" fillId="0" borderId="38" xfId="4" applyFont="1" applyBorder="1" applyAlignment="1" applyProtection="1">
      <alignment horizontal="right"/>
      <protection locked="0"/>
    </xf>
    <xf numFmtId="2" fontId="8" fillId="0" borderId="55" xfId="4" applyNumberFormat="1" applyBorder="1"/>
    <xf numFmtId="1" fontId="8" fillId="0" borderId="56" xfId="4" applyNumberFormat="1" applyBorder="1"/>
    <xf numFmtId="2" fontId="8" fillId="0" borderId="57" xfId="4" applyNumberFormat="1" applyBorder="1"/>
    <xf numFmtId="1" fontId="8" fillId="0" borderId="58" xfId="4" applyNumberFormat="1" applyBorder="1"/>
    <xf numFmtId="2" fontId="9" fillId="0" borderId="56" xfId="4" applyNumberFormat="1" applyFont="1" applyBorder="1" applyProtection="1"/>
    <xf numFmtId="1" fontId="9" fillId="0" borderId="59" xfId="4" applyNumberFormat="1" applyFont="1" applyBorder="1" applyProtection="1"/>
    <xf numFmtId="2" fontId="9" fillId="0" borderId="59" xfId="4" applyNumberFormat="1" applyFont="1" applyBorder="1" applyProtection="1"/>
    <xf numFmtId="2" fontId="8" fillId="0" borderId="60" xfId="4" applyNumberFormat="1" applyFont="1" applyBorder="1" applyProtection="1"/>
    <xf numFmtId="2" fontId="8" fillId="0" borderId="59" xfId="4" applyNumberFormat="1" applyFont="1" applyBorder="1" applyProtection="1"/>
    <xf numFmtId="2" fontId="9" fillId="0" borderId="55" xfId="4" applyNumberFormat="1" applyFont="1" applyBorder="1" applyProtection="1"/>
    <xf numFmtId="2" fontId="8" fillId="0" borderId="61" xfId="4" applyNumberFormat="1" applyFont="1" applyBorder="1" applyProtection="1"/>
    <xf numFmtId="2" fontId="8" fillId="0" borderId="62" xfId="4" applyNumberFormat="1" applyBorder="1"/>
    <xf numFmtId="1" fontId="8" fillId="0" borderId="63" xfId="4" applyNumberFormat="1" applyBorder="1"/>
    <xf numFmtId="2" fontId="8" fillId="0" borderId="64" xfId="4" applyNumberFormat="1" applyBorder="1"/>
    <xf numFmtId="1" fontId="8" fillId="0" borderId="65" xfId="4" applyNumberFormat="1" applyBorder="1"/>
    <xf numFmtId="2" fontId="8" fillId="0" borderId="67" xfId="4" applyNumberFormat="1" applyBorder="1"/>
    <xf numFmtId="1" fontId="8" fillId="0" borderId="68" xfId="4" applyNumberFormat="1" applyBorder="1"/>
    <xf numFmtId="2" fontId="8" fillId="0" borderId="69" xfId="4" applyNumberFormat="1" applyBorder="1"/>
    <xf numFmtId="1" fontId="8" fillId="0" borderId="70" xfId="4" applyNumberFormat="1" applyBorder="1"/>
    <xf numFmtId="2" fontId="8" fillId="0" borderId="68" xfId="4" applyNumberFormat="1" applyBorder="1" applyProtection="1"/>
    <xf numFmtId="1" fontId="8" fillId="0" borderId="71" xfId="4" applyNumberFormat="1" applyBorder="1" applyProtection="1">
      <protection locked="0"/>
    </xf>
    <xf numFmtId="2" fontId="8" fillId="0" borderId="71" xfId="4" applyNumberFormat="1" applyBorder="1" applyProtection="1">
      <protection locked="0"/>
    </xf>
    <xf numFmtId="2" fontId="8" fillId="0" borderId="72" xfId="4" applyNumberFormat="1" applyBorder="1" applyProtection="1"/>
    <xf numFmtId="2" fontId="8" fillId="0" borderId="67" xfId="4" applyNumberFormat="1" applyBorder="1" applyProtection="1"/>
    <xf numFmtId="2" fontId="8" fillId="0" borderId="73" xfId="4" applyNumberFormat="1" applyBorder="1" applyProtection="1">
      <protection locked="0"/>
    </xf>
    <xf numFmtId="2" fontId="8" fillId="0" borderId="67" xfId="4" applyNumberFormat="1" applyBorder="1" applyProtection="1">
      <protection locked="0"/>
    </xf>
    <xf numFmtId="0" fontId="8" fillId="0" borderId="69" xfId="4" applyBorder="1" applyProtection="1">
      <protection locked="0"/>
    </xf>
    <xf numFmtId="2" fontId="8" fillId="0" borderId="74" xfId="4" applyNumberFormat="1" applyBorder="1"/>
    <xf numFmtId="1" fontId="8" fillId="0" borderId="75" xfId="4" applyNumberFormat="1" applyBorder="1"/>
    <xf numFmtId="2" fontId="8" fillId="0" borderId="76" xfId="4" applyNumberFormat="1" applyBorder="1"/>
    <xf numFmtId="2" fontId="8" fillId="0" borderId="73" xfId="4" applyNumberFormat="1" applyBorder="1"/>
    <xf numFmtId="0" fontId="8" fillId="0" borderId="33" xfId="4" applyFont="1" applyBorder="1" applyProtection="1">
      <protection locked="0"/>
    </xf>
    <xf numFmtId="2" fontId="8" fillId="0" borderId="74" xfId="4" applyNumberFormat="1" applyBorder="1" applyProtection="1">
      <protection locked="0"/>
    </xf>
    <xf numFmtId="0" fontId="8" fillId="0" borderId="66" xfId="4" applyBorder="1" applyProtection="1">
      <protection locked="0"/>
    </xf>
    <xf numFmtId="0" fontId="8" fillId="0" borderId="76" xfId="4" applyBorder="1" applyAlignment="1" applyProtection="1">
      <alignment horizontal="right"/>
      <protection locked="0"/>
    </xf>
    <xf numFmtId="1" fontId="8" fillId="0" borderId="39" xfId="4" applyNumberFormat="1" applyBorder="1" applyProtection="1">
      <protection locked="0"/>
    </xf>
    <xf numFmtId="2" fontId="8" fillId="0" borderId="0" xfId="4" applyNumberFormat="1" applyBorder="1" applyProtection="1">
      <protection locked="0"/>
    </xf>
    <xf numFmtId="2" fontId="8" fillId="0" borderId="38" xfId="4" applyNumberFormat="1" applyBorder="1" applyProtection="1">
      <protection locked="0"/>
    </xf>
    <xf numFmtId="2" fontId="8" fillId="0" borderId="28" xfId="4" applyNumberFormat="1" applyFont="1" applyBorder="1" applyProtection="1">
      <protection locked="0"/>
    </xf>
    <xf numFmtId="1" fontId="8" fillId="0" borderId="77" xfId="4" applyNumberFormat="1" applyBorder="1"/>
    <xf numFmtId="0" fontId="9" fillId="0" borderId="33" xfId="4" applyFont="1" applyBorder="1" applyAlignment="1">
      <alignment horizontal="center"/>
    </xf>
    <xf numFmtId="2" fontId="9" fillId="0" borderId="48" xfId="4" applyNumberFormat="1" applyFont="1" applyBorder="1" applyAlignment="1">
      <alignment horizontal="right"/>
    </xf>
    <xf numFmtId="0" fontId="8" fillId="0" borderId="54" xfId="4" applyBorder="1"/>
    <xf numFmtId="0" fontId="9" fillId="0" borderId="38" xfId="4" applyFont="1" applyBorder="1" applyAlignment="1">
      <alignment horizontal="center"/>
    </xf>
    <xf numFmtId="2" fontId="8" fillId="0" borderId="78" xfId="4" applyNumberFormat="1" applyBorder="1"/>
    <xf numFmtId="1" fontId="8" fillId="0" borderId="2" xfId="4" applyNumberFormat="1" applyBorder="1"/>
    <xf numFmtId="2" fontId="8" fillId="0" borderId="5" xfId="4" applyNumberFormat="1" applyBorder="1"/>
    <xf numFmtId="2" fontId="8" fillId="0" borderId="26" xfId="4" applyNumberFormat="1" applyBorder="1" applyAlignment="1" applyProtection="1">
      <alignment horizontal="center"/>
      <protection locked="0"/>
    </xf>
    <xf numFmtId="1" fontId="8" fillId="0" borderId="35" xfId="4" applyNumberFormat="1" applyBorder="1" applyAlignment="1" applyProtection="1">
      <alignment horizontal="center"/>
      <protection locked="0"/>
    </xf>
    <xf numFmtId="2" fontId="8" fillId="0" borderId="35" xfId="4" applyNumberFormat="1" applyBorder="1" applyAlignment="1" applyProtection="1">
      <alignment horizontal="center"/>
      <protection locked="0"/>
    </xf>
    <xf numFmtId="2" fontId="8" fillId="0" borderId="25" xfId="4" applyNumberFormat="1" applyBorder="1" applyAlignment="1" applyProtection="1">
      <alignment horizontal="center"/>
      <protection locked="0"/>
    </xf>
    <xf numFmtId="2" fontId="8" fillId="0" borderId="37" xfId="4" applyNumberFormat="1" applyBorder="1" applyAlignment="1" applyProtection="1">
      <alignment horizontal="center"/>
      <protection locked="0"/>
    </xf>
    <xf numFmtId="2" fontId="9" fillId="0" borderId="28" xfId="4" applyNumberFormat="1" applyFont="1" applyBorder="1" applyAlignment="1">
      <alignment horizontal="center"/>
    </xf>
    <xf numFmtId="2" fontId="9" fillId="0" borderId="49" xfId="4" applyNumberFormat="1" applyFont="1" applyBorder="1" applyAlignment="1" applyProtection="1">
      <alignment horizontal="center"/>
      <protection locked="0"/>
    </xf>
    <xf numFmtId="1" fontId="9" fillId="0" borderId="49" xfId="4" applyNumberFormat="1" applyFont="1" applyBorder="1" applyAlignment="1" applyProtection="1">
      <alignment horizontal="center"/>
      <protection locked="0"/>
    </xf>
    <xf numFmtId="2" fontId="9" fillId="0" borderId="48" xfId="4" applyNumberFormat="1" applyFont="1" applyBorder="1" applyAlignment="1" applyProtection="1">
      <alignment horizontal="center"/>
      <protection locked="0"/>
    </xf>
    <xf numFmtId="2" fontId="9" fillId="0" borderId="50" xfId="4" applyNumberFormat="1" applyFont="1" applyBorder="1" applyAlignment="1" applyProtection="1">
      <alignment horizontal="left"/>
      <protection locked="0"/>
    </xf>
    <xf numFmtId="2" fontId="9" fillId="0" borderId="50" xfId="4" applyNumberFormat="1" applyFont="1" applyBorder="1" applyAlignment="1" applyProtection="1">
      <alignment horizontal="left" vertical="center"/>
      <protection locked="0"/>
    </xf>
    <xf numFmtId="0" fontId="8" fillId="0" borderId="79" xfId="4" applyBorder="1"/>
    <xf numFmtId="2" fontId="8" fillId="0" borderId="79" xfId="4" applyNumberFormat="1" applyBorder="1"/>
    <xf numFmtId="0" fontId="8" fillId="0" borderId="80" xfId="4" applyBorder="1"/>
    <xf numFmtId="2" fontId="9" fillId="0" borderId="26" xfId="4" applyNumberFormat="1" applyFont="1" applyBorder="1" applyAlignment="1">
      <alignment horizontal="center"/>
    </xf>
    <xf numFmtId="0" fontId="8" fillId="0" borderId="27" xfId="4" applyBorder="1"/>
    <xf numFmtId="0" fontId="8" fillId="0" borderId="29" xfId="4" applyBorder="1"/>
    <xf numFmtId="0" fontId="8" fillId="0" borderId="33" xfId="4" applyBorder="1"/>
    <xf numFmtId="0" fontId="8" fillId="0" borderId="25" xfId="4" applyBorder="1"/>
    <xf numFmtId="2" fontId="9" fillId="0" borderId="23" xfId="4" applyNumberFormat="1" applyFont="1" applyBorder="1" applyProtection="1">
      <protection locked="0"/>
    </xf>
    <xf numFmtId="0" fontId="8" fillId="0" borderId="21" xfId="4" applyBorder="1"/>
    <xf numFmtId="2" fontId="9" fillId="0" borderId="22" xfId="4" applyNumberFormat="1" applyFont="1" applyBorder="1" applyAlignment="1">
      <alignment horizontal="right"/>
    </xf>
    <xf numFmtId="0" fontId="9" fillId="0" borderId="23" xfId="4" applyFont="1" applyBorder="1" applyProtection="1">
      <protection locked="0"/>
    </xf>
    <xf numFmtId="0" fontId="2" fillId="0" borderId="19" xfId="1" applyNumberFormat="1" applyBorder="1" applyAlignment="1">
      <alignment horizontal="center"/>
    </xf>
    <xf numFmtId="2" fontId="2" fillId="0" borderId="14" xfId="1" applyNumberFormat="1" applyBorder="1" applyAlignment="1">
      <alignment horizontal="center"/>
    </xf>
    <xf numFmtId="2" fontId="9" fillId="0" borderId="21" xfId="4" applyNumberFormat="1" applyFont="1" applyBorder="1" applyAlignment="1">
      <alignment horizontal="center" vertical="center"/>
    </xf>
    <xf numFmtId="0" fontId="8" fillId="0" borderId="29" xfId="4" applyBorder="1" applyAlignment="1">
      <alignment horizontal="center" vertical="center"/>
    </xf>
    <xf numFmtId="2" fontId="9" fillId="0" borderId="66" xfId="4" applyNumberFormat="1" applyFont="1" applyBorder="1" applyAlignment="1">
      <alignment horizontal="center" vertical="center"/>
    </xf>
    <xf numFmtId="2" fontId="9" fillId="0" borderId="33" xfId="4" applyNumberFormat="1" applyFont="1" applyBorder="1" applyAlignment="1">
      <alignment horizontal="center" vertical="center"/>
    </xf>
    <xf numFmtId="0" fontId="8" fillId="0" borderId="45" xfId="4" applyBorder="1" applyAlignment="1">
      <alignment horizontal="center"/>
    </xf>
    <xf numFmtId="2" fontId="9" fillId="0" borderId="29" xfId="4" applyNumberFormat="1" applyFont="1" applyBorder="1" applyAlignment="1">
      <alignment horizontal="center" vertical="center"/>
    </xf>
    <xf numFmtId="2" fontId="9" fillId="0" borderId="47" xfId="4" applyNumberFormat="1" applyFont="1" applyBorder="1" applyAlignment="1">
      <alignment horizontal="center" vertical="center"/>
    </xf>
    <xf numFmtId="0" fontId="8" fillId="0" borderId="29" xfId="4" applyBorder="1" applyAlignment="1">
      <alignment horizontal="center"/>
    </xf>
    <xf numFmtId="0" fontId="8" fillId="0" borderId="33" xfId="4" applyBorder="1" applyAlignment="1">
      <alignment horizontal="center"/>
    </xf>
    <xf numFmtId="0" fontId="8" fillId="0" borderId="54" xfId="4" applyBorder="1" applyAlignment="1">
      <alignment horizontal="center"/>
    </xf>
    <xf numFmtId="0" fontId="8" fillId="0" borderId="33" xfId="4" applyBorder="1" applyAlignment="1">
      <alignment horizontal="center" vertical="center"/>
    </xf>
    <xf numFmtId="0" fontId="8" fillId="0" borderId="45" xfId="4" applyBorder="1" applyAlignment="1">
      <alignment horizontal="center" vertical="center"/>
    </xf>
    <xf numFmtId="2" fontId="8" fillId="2" borderId="44" xfId="4" applyNumberFormat="1" applyFill="1" applyBorder="1" applyAlignment="1" applyProtection="1">
      <alignment horizontal="center"/>
      <protection locked="0"/>
    </xf>
    <xf numFmtId="2" fontId="8" fillId="0" borderId="44" xfId="4" applyNumberFormat="1" applyBorder="1" applyAlignment="1" applyProtection="1">
      <alignment horizontal="center"/>
      <protection locked="0"/>
    </xf>
    <xf numFmtId="2" fontId="8" fillId="0" borderId="53" xfId="4" applyNumberFormat="1" applyBorder="1" applyAlignment="1" applyProtection="1">
      <alignment horizontal="center"/>
      <protection locked="0"/>
    </xf>
    <xf numFmtId="2" fontId="8" fillId="0" borderId="43" xfId="4" applyNumberFormat="1" applyBorder="1" applyAlignment="1" applyProtection="1">
      <alignment horizontal="center"/>
      <protection locked="0"/>
    </xf>
    <xf numFmtId="2" fontId="8" fillId="2" borderId="43" xfId="4" applyNumberFormat="1" applyFill="1" applyBorder="1" applyAlignment="1" applyProtection="1">
      <alignment horizontal="center"/>
      <protection locked="0"/>
    </xf>
    <xf numFmtId="2" fontId="8" fillId="0" borderId="51" xfId="4" applyNumberFormat="1" applyBorder="1" applyAlignment="1" applyProtection="1">
      <alignment horizontal="center"/>
      <protection locked="0"/>
    </xf>
  </cellXfs>
  <cellStyles count="5">
    <cellStyle name="Normal" xfId="0" builtinId="0"/>
    <cellStyle name="Normal 2" xfId="1"/>
    <cellStyle name="Normal 3" xfId="2"/>
    <cellStyle name="Normal 4" xfId="3"/>
    <cellStyle name="Normal_Bar. et rép. faç. cul" xfId="4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994833</xdr:colOff>
      <xdr:row>54</xdr:row>
      <xdr:rowOff>137583</xdr:rowOff>
    </xdr:from>
    <xdr:ext cx="2085073" cy="400110"/>
    <xdr:sp macro="[0]!retour_acceuil" textlink="">
      <xdr:nvSpPr>
        <xdr:cNvPr id="3" name="ZoneTexte 2"/>
        <xdr:cNvSpPr txBox="1"/>
      </xdr:nvSpPr>
      <xdr:spPr>
        <a:xfrm>
          <a:off x="2861733" y="9052983"/>
          <a:ext cx="2085073" cy="40011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2000">
              <a:solidFill>
                <a:srgbClr val="3366FF"/>
              </a:solidFill>
              <a:latin typeface="Apple Chancery"/>
              <a:cs typeface="Apple Chancery"/>
            </a:rPr>
            <a:t>retour à l'acceuil</a:t>
          </a: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_fertilisation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erme%20des%20ESSARTS/ferme%202017-2018/prevision%20cultur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ssolement"/>
      <sheetName val="assol commune"/>
      <sheetName val="resultat"/>
      <sheetName val="phyto"/>
      <sheetName val="besoin+1"/>
      <sheetName val="facon cultural"/>
      <sheetName val="Feuil2"/>
      <sheetName val="Feuil3"/>
      <sheetName val="Saisie"/>
      <sheetName val="action"/>
      <sheetName val="Feuil1"/>
      <sheetName val="paille"/>
      <sheetName val="foin"/>
      <sheetName val="acceuil"/>
      <sheetName val="clients"/>
      <sheetName val="facture"/>
      <sheetName val="travaux"/>
      <sheetName val="champs"/>
      <sheetName val="stocks"/>
      <sheetName val="externe"/>
      <sheetName val="prevision"/>
      <sheetName val="azot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4">
          <cell r="B4" t="str">
            <v>echange girard</v>
          </cell>
        </row>
        <row r="5">
          <cell r="B5" t="str">
            <v>au grand boulois</v>
          </cell>
        </row>
        <row r="6">
          <cell r="B6" t="str">
            <v>au poirier rond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assolement"/>
      <sheetName val="assol commune"/>
      <sheetName val="resultat"/>
      <sheetName val="phyto"/>
      <sheetName val="besoin+1"/>
      <sheetName val="Feuil2"/>
      <sheetName val="Feuil3"/>
      <sheetName val="Saisie"/>
      <sheetName val="Feuil1"/>
      <sheetName val="paille"/>
      <sheetName val="foin"/>
      <sheetName val="acceuil"/>
      <sheetName val="clients"/>
      <sheetName val="facture"/>
      <sheetName val="travaux"/>
      <sheetName val="champs"/>
      <sheetName val="stocks"/>
      <sheetName val="externe"/>
      <sheetName val="prevision"/>
      <sheetName val="azote"/>
    </sheetNames>
    <sheetDataSet>
      <sheetData sheetId="0">
        <row r="47">
          <cell r="D47">
            <v>73.47</v>
          </cell>
        </row>
        <row r="48">
          <cell r="D48">
            <v>41.06</v>
          </cell>
        </row>
        <row r="49">
          <cell r="D49">
            <v>42.07</v>
          </cell>
        </row>
        <row r="50">
          <cell r="D50">
            <v>0</v>
          </cell>
        </row>
        <row r="51">
          <cell r="D51">
            <v>0</v>
          </cell>
        </row>
        <row r="52">
          <cell r="D52">
            <v>0</v>
          </cell>
        </row>
        <row r="53">
          <cell r="D53">
            <v>0</v>
          </cell>
        </row>
        <row r="55">
          <cell r="D55">
            <v>0</v>
          </cell>
        </row>
        <row r="56">
          <cell r="D56">
            <v>10.379999999999999</v>
          </cell>
        </row>
        <row r="57">
          <cell r="D57">
            <v>0</v>
          </cell>
        </row>
      </sheetData>
      <sheetData sheetId="1"/>
      <sheetData sheetId="2"/>
      <sheetData sheetId="3"/>
      <sheetData sheetId="4"/>
      <sheetData sheetId="5"/>
      <sheetData sheetId="6"/>
      <sheetData sheetId="7">
        <row r="2">
          <cell r="Q2" t="str">
            <v>engrais</v>
          </cell>
        </row>
        <row r="5">
          <cell r="Q5" t="str">
            <v>9,14</v>
          </cell>
        </row>
        <row r="6">
          <cell r="F6">
            <v>41566</v>
          </cell>
        </row>
        <row r="16">
          <cell r="A16" t="str">
            <v>blé tendre d'hiver</v>
          </cell>
          <cell r="D16">
            <v>0</v>
          </cell>
          <cell r="E16">
            <v>0</v>
          </cell>
          <cell r="F16">
            <v>0</v>
          </cell>
        </row>
        <row r="17">
          <cell r="B17" t="str">
            <v>bas d'hui</v>
          </cell>
          <cell r="D17">
            <v>0</v>
          </cell>
          <cell r="E17">
            <v>0</v>
          </cell>
          <cell r="F17">
            <v>0</v>
          </cell>
        </row>
        <row r="18">
          <cell r="B18">
            <v>0</v>
          </cell>
          <cell r="D18">
            <v>0</v>
          </cell>
          <cell r="E18">
            <v>0</v>
          </cell>
          <cell r="F18">
            <v>0</v>
          </cell>
        </row>
        <row r="19">
          <cell r="B19">
            <v>0</v>
          </cell>
          <cell r="D19">
            <v>0</v>
          </cell>
          <cell r="E19">
            <v>0</v>
          </cell>
          <cell r="F19">
            <v>0</v>
          </cell>
        </row>
        <row r="20">
          <cell r="B20">
            <v>0</v>
          </cell>
          <cell r="D20">
            <v>0</v>
          </cell>
          <cell r="E20">
            <v>0</v>
          </cell>
          <cell r="F20">
            <v>0</v>
          </cell>
        </row>
        <row r="21">
          <cell r="B21">
            <v>0</v>
          </cell>
          <cell r="D21">
            <v>0</v>
          </cell>
          <cell r="E21">
            <v>0</v>
          </cell>
          <cell r="F21">
            <v>0</v>
          </cell>
        </row>
        <row r="22">
          <cell r="B22">
            <v>0</v>
          </cell>
          <cell r="D22">
            <v>0</v>
          </cell>
          <cell r="E22">
            <v>0</v>
          </cell>
          <cell r="F22">
            <v>0</v>
          </cell>
        </row>
        <row r="23">
          <cell r="B23">
            <v>0</v>
          </cell>
        </row>
        <row r="24">
          <cell r="B24">
            <v>0</v>
          </cell>
        </row>
        <row r="25">
          <cell r="B25">
            <v>0</v>
          </cell>
          <cell r="D25">
            <v>1371</v>
          </cell>
          <cell r="E25" t="str">
            <v>12,52</v>
          </cell>
          <cell r="F25" t="str">
            <v>150</v>
          </cell>
        </row>
        <row r="26">
          <cell r="B26">
            <v>0</v>
          </cell>
          <cell r="D26" t="str">
            <v/>
          </cell>
          <cell r="E26" t="str">
            <v/>
          </cell>
          <cell r="F26" t="str">
            <v/>
          </cell>
        </row>
        <row r="27">
          <cell r="D27" t="str">
            <v/>
          </cell>
          <cell r="E27" t="str">
            <v/>
          </cell>
          <cell r="F27" t="str">
            <v/>
          </cell>
        </row>
        <row r="28">
          <cell r="D28">
            <v>0</v>
          </cell>
          <cell r="E28">
            <v>0</v>
          </cell>
          <cell r="F28">
            <v>0</v>
          </cell>
        </row>
        <row r="31">
          <cell r="D31">
            <v>0</v>
          </cell>
          <cell r="E31">
            <v>0</v>
          </cell>
          <cell r="F31">
            <v>0</v>
          </cell>
        </row>
        <row r="32">
          <cell r="D32">
            <v>0</v>
          </cell>
          <cell r="E32">
            <v>0</v>
          </cell>
          <cell r="F32">
            <v>0</v>
          </cell>
        </row>
        <row r="33">
          <cell r="D33">
            <v>0</v>
          </cell>
          <cell r="E33">
            <v>0</v>
          </cell>
          <cell r="F33">
            <v>0</v>
          </cell>
        </row>
        <row r="39">
          <cell r="D39">
            <v>0</v>
          </cell>
          <cell r="E39">
            <v>0</v>
          </cell>
          <cell r="F39">
            <v>0</v>
          </cell>
        </row>
        <row r="40">
          <cell r="D40">
            <v>0</v>
          </cell>
          <cell r="E40">
            <v>0</v>
          </cell>
          <cell r="F40">
            <v>0</v>
          </cell>
        </row>
        <row r="41">
          <cell r="D41">
            <v>0</v>
          </cell>
          <cell r="E41">
            <v>0</v>
          </cell>
          <cell r="F41">
            <v>0</v>
          </cell>
        </row>
        <row r="42">
          <cell r="D42">
            <v>0</v>
          </cell>
          <cell r="E42">
            <v>0</v>
          </cell>
          <cell r="F42">
            <v>0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>
        <row r="2">
          <cell r="A2" t="str">
            <v>déchaumeur</v>
          </cell>
          <cell r="M2" t="str">
            <v>blé</v>
          </cell>
        </row>
        <row r="3">
          <cell r="A3" t="str">
            <v>déchaumeur</v>
          </cell>
          <cell r="M3" t="str">
            <v>blé</v>
          </cell>
        </row>
        <row r="4">
          <cell r="A4">
            <v>0</v>
          </cell>
          <cell r="M4">
            <v>0</v>
          </cell>
        </row>
        <row r="5">
          <cell r="A5">
            <v>0</v>
          </cell>
          <cell r="M5">
            <v>0</v>
          </cell>
        </row>
        <row r="6">
          <cell r="A6">
            <v>0</v>
          </cell>
          <cell r="M6">
            <v>0</v>
          </cell>
        </row>
        <row r="7">
          <cell r="A7">
            <v>0</v>
          </cell>
          <cell r="M7">
            <v>0</v>
          </cell>
        </row>
        <row r="8">
          <cell r="A8">
            <v>0</v>
          </cell>
          <cell r="M8">
            <v>0</v>
          </cell>
        </row>
        <row r="9">
          <cell r="A9">
            <v>0</v>
          </cell>
          <cell r="M9">
            <v>0</v>
          </cell>
        </row>
        <row r="10">
          <cell r="A10">
            <v>0</v>
          </cell>
          <cell r="M10">
            <v>0</v>
          </cell>
        </row>
        <row r="11">
          <cell r="A11">
            <v>0</v>
          </cell>
          <cell r="M11">
            <v>0</v>
          </cell>
        </row>
        <row r="12">
          <cell r="A12">
            <v>0</v>
          </cell>
          <cell r="M12">
            <v>0</v>
          </cell>
        </row>
        <row r="13">
          <cell r="A13">
            <v>0</v>
          </cell>
          <cell r="M13">
            <v>0</v>
          </cell>
        </row>
        <row r="14">
          <cell r="A14">
            <v>0</v>
          </cell>
          <cell r="M14">
            <v>0</v>
          </cell>
        </row>
        <row r="15">
          <cell r="A15">
            <v>0</v>
          </cell>
          <cell r="M15">
            <v>0</v>
          </cell>
        </row>
        <row r="16">
          <cell r="A16">
            <v>0</v>
          </cell>
          <cell r="M16">
            <v>0</v>
          </cell>
        </row>
        <row r="17">
          <cell r="A17">
            <v>0</v>
          </cell>
          <cell r="M17">
            <v>0</v>
          </cell>
        </row>
        <row r="18">
          <cell r="A18">
            <v>0</v>
          </cell>
          <cell r="M18">
            <v>0</v>
          </cell>
        </row>
        <row r="19">
          <cell r="A19">
            <v>0</v>
          </cell>
          <cell r="M19">
            <v>0</v>
          </cell>
        </row>
        <row r="20">
          <cell r="A20">
            <v>0</v>
          </cell>
          <cell r="M20">
            <v>0</v>
          </cell>
        </row>
        <row r="21">
          <cell r="A21">
            <v>0</v>
          </cell>
          <cell r="M21">
            <v>0</v>
          </cell>
        </row>
        <row r="22">
          <cell r="A22">
            <v>0</v>
          </cell>
          <cell r="M22">
            <v>0</v>
          </cell>
        </row>
        <row r="23">
          <cell r="A23">
            <v>0</v>
          </cell>
          <cell r="M23">
            <v>0</v>
          </cell>
        </row>
        <row r="24">
          <cell r="A24">
            <v>0</v>
          </cell>
          <cell r="M24">
            <v>0</v>
          </cell>
        </row>
        <row r="25">
          <cell r="A25">
            <v>0</v>
          </cell>
          <cell r="M25">
            <v>0</v>
          </cell>
        </row>
        <row r="26">
          <cell r="A26">
            <v>0</v>
          </cell>
          <cell r="M26">
            <v>0</v>
          </cell>
        </row>
        <row r="27">
          <cell r="A27">
            <v>0</v>
          </cell>
          <cell r="M27">
            <v>0</v>
          </cell>
        </row>
        <row r="28">
          <cell r="A28">
            <v>0</v>
          </cell>
          <cell r="M28">
            <v>0</v>
          </cell>
        </row>
        <row r="29">
          <cell r="A29">
            <v>0</v>
          </cell>
          <cell r="M29">
            <v>0</v>
          </cell>
        </row>
        <row r="30">
          <cell r="A30">
            <v>0</v>
          </cell>
          <cell r="M30">
            <v>0</v>
          </cell>
        </row>
        <row r="31">
          <cell r="A31">
            <v>0</v>
          </cell>
          <cell r="M31">
            <v>0</v>
          </cell>
        </row>
        <row r="32">
          <cell r="A32">
            <v>0</v>
          </cell>
          <cell r="M32">
            <v>0</v>
          </cell>
        </row>
        <row r="33">
          <cell r="A33">
            <v>0</v>
          </cell>
          <cell r="M33">
            <v>0</v>
          </cell>
        </row>
        <row r="34">
          <cell r="A34">
            <v>0</v>
          </cell>
          <cell r="M34">
            <v>0</v>
          </cell>
        </row>
        <row r="35">
          <cell r="A35">
            <v>0</v>
          </cell>
          <cell r="M35">
            <v>0</v>
          </cell>
        </row>
        <row r="36">
          <cell r="A36">
            <v>0</v>
          </cell>
          <cell r="M36">
            <v>0</v>
          </cell>
        </row>
        <row r="37">
          <cell r="A37">
            <v>0</v>
          </cell>
          <cell r="M37">
            <v>0</v>
          </cell>
        </row>
        <row r="38">
          <cell r="A38">
            <v>0</v>
          </cell>
          <cell r="M38">
            <v>0</v>
          </cell>
        </row>
        <row r="39">
          <cell r="A39">
            <v>0</v>
          </cell>
          <cell r="M39">
            <v>0</v>
          </cell>
        </row>
        <row r="40">
          <cell r="A40">
            <v>0</v>
          </cell>
          <cell r="M40">
            <v>0</v>
          </cell>
        </row>
        <row r="41">
          <cell r="A41">
            <v>0</v>
          </cell>
          <cell r="M41">
            <v>0</v>
          </cell>
        </row>
        <row r="42">
          <cell r="A42">
            <v>0</v>
          </cell>
          <cell r="M42">
            <v>0</v>
          </cell>
        </row>
        <row r="43">
          <cell r="A43">
            <v>0</v>
          </cell>
          <cell r="M43">
            <v>0</v>
          </cell>
        </row>
        <row r="44">
          <cell r="A44">
            <v>0</v>
          </cell>
          <cell r="M44">
            <v>0</v>
          </cell>
        </row>
        <row r="45">
          <cell r="A45">
            <v>0</v>
          </cell>
          <cell r="M45">
            <v>0</v>
          </cell>
        </row>
        <row r="46">
          <cell r="A46">
            <v>0</v>
          </cell>
          <cell r="M46">
            <v>0</v>
          </cell>
        </row>
        <row r="47">
          <cell r="A47">
            <v>0</v>
          </cell>
          <cell r="M47">
            <v>0</v>
          </cell>
        </row>
        <row r="48">
          <cell r="A48">
            <v>0</v>
          </cell>
          <cell r="M48">
            <v>0</v>
          </cell>
        </row>
        <row r="49">
          <cell r="A49">
            <v>0</v>
          </cell>
          <cell r="M49">
            <v>0</v>
          </cell>
        </row>
        <row r="50">
          <cell r="A50">
            <v>0</v>
          </cell>
          <cell r="M50">
            <v>0</v>
          </cell>
        </row>
        <row r="51">
          <cell r="A51">
            <v>0</v>
          </cell>
          <cell r="M51">
            <v>0</v>
          </cell>
        </row>
        <row r="52">
          <cell r="A52">
            <v>0</v>
          </cell>
          <cell r="M52">
            <v>0</v>
          </cell>
        </row>
        <row r="53">
          <cell r="A53">
            <v>0</v>
          </cell>
          <cell r="M53">
            <v>0</v>
          </cell>
        </row>
        <row r="54">
          <cell r="A54">
            <v>0</v>
          </cell>
          <cell r="M54">
            <v>0</v>
          </cell>
        </row>
        <row r="55">
          <cell r="A55">
            <v>0</v>
          </cell>
          <cell r="M55">
            <v>0</v>
          </cell>
        </row>
        <row r="56">
          <cell r="A56">
            <v>0</v>
          </cell>
          <cell r="M56">
            <v>0</v>
          </cell>
        </row>
        <row r="57">
          <cell r="A57">
            <v>0</v>
          </cell>
          <cell r="M57">
            <v>0</v>
          </cell>
        </row>
        <row r="58">
          <cell r="A58">
            <v>0</v>
          </cell>
          <cell r="M58">
            <v>0</v>
          </cell>
        </row>
        <row r="59">
          <cell r="A59">
            <v>0</v>
          </cell>
          <cell r="M59">
            <v>0</v>
          </cell>
        </row>
        <row r="60">
          <cell r="A60">
            <v>0</v>
          </cell>
          <cell r="M60">
            <v>0</v>
          </cell>
        </row>
      </sheetData>
      <sheetData sheetId="16">
        <row r="2">
          <cell r="B2">
            <v>12.52</v>
          </cell>
          <cell r="C2" t="str">
            <v>engrais</v>
          </cell>
          <cell r="D2">
            <v>7200</v>
          </cell>
          <cell r="E2" t="str">
            <v>kilogramme</v>
          </cell>
          <cell r="F2">
            <v>7200</v>
          </cell>
          <cell r="G2">
            <v>0.48799999999999999</v>
          </cell>
          <cell r="H2">
            <v>0</v>
          </cell>
          <cell r="I2">
            <v>7200</v>
          </cell>
          <cell r="J2">
            <v>0</v>
          </cell>
          <cell r="K2">
            <v>0</v>
          </cell>
          <cell r="L2">
            <v>0</v>
          </cell>
          <cell r="M2">
            <v>0.48799999999999999</v>
          </cell>
        </row>
        <row r="3">
          <cell r="B3" t="str">
            <v>absalon</v>
          </cell>
          <cell r="C3" t="str">
            <v>semence</v>
          </cell>
          <cell r="D3">
            <v>0</v>
          </cell>
          <cell r="E3" t="str">
            <v>kilogramme</v>
          </cell>
          <cell r="F3">
            <v>0</v>
          </cell>
          <cell r="G3">
            <v>0.13</v>
          </cell>
          <cell r="H3">
            <v>0</v>
          </cell>
          <cell r="I3">
            <v>0</v>
          </cell>
          <cell r="J3">
            <v>0</v>
          </cell>
          <cell r="K3">
            <v>0</v>
          </cell>
          <cell r="L3">
            <v>0</v>
          </cell>
          <cell r="M3">
            <v>0.13</v>
          </cell>
        </row>
        <row r="4">
          <cell r="B4" t="str">
            <v>adadgio sg</v>
          </cell>
          <cell r="C4" t="str">
            <v>desherbant</v>
          </cell>
          <cell r="D4">
            <v>1200</v>
          </cell>
          <cell r="E4" t="str">
            <v>gramme</v>
          </cell>
          <cell r="F4">
            <v>1200</v>
          </cell>
          <cell r="G4">
            <v>58.03</v>
          </cell>
          <cell r="H4">
            <v>1.74</v>
          </cell>
          <cell r="I4" t="str">
            <v>1200</v>
          </cell>
          <cell r="J4">
            <v>0</v>
          </cell>
          <cell r="K4">
            <v>0</v>
          </cell>
          <cell r="L4" t="str">
            <v/>
          </cell>
          <cell r="M4">
            <v>59.77</v>
          </cell>
        </row>
        <row r="5">
          <cell r="B5" t="str">
            <v>adenda</v>
          </cell>
          <cell r="C5" t="str">
            <v>huile</v>
          </cell>
          <cell r="D5">
            <v>100</v>
          </cell>
          <cell r="E5" t="str">
            <v>litre</v>
          </cell>
          <cell r="F5">
            <v>10</v>
          </cell>
          <cell r="G5">
            <v>3.24</v>
          </cell>
          <cell r="H5">
            <v>0</v>
          </cell>
          <cell r="I5">
            <v>100</v>
          </cell>
          <cell r="J5">
            <v>90</v>
          </cell>
          <cell r="K5">
            <v>0</v>
          </cell>
          <cell r="L5">
            <v>0</v>
          </cell>
          <cell r="M5">
            <v>3.24</v>
          </cell>
        </row>
        <row r="6">
          <cell r="B6" t="str">
            <v>ammo 33,5 en sac</v>
          </cell>
          <cell r="C6" t="str">
            <v>engrais</v>
          </cell>
          <cell r="D6">
            <v>30000</v>
          </cell>
          <cell r="E6" t="str">
            <v>kilogramme</v>
          </cell>
          <cell r="F6">
            <v>30000</v>
          </cell>
          <cell r="G6">
            <v>204</v>
          </cell>
          <cell r="H6">
            <v>46</v>
          </cell>
          <cell r="I6">
            <v>0</v>
          </cell>
          <cell r="J6">
            <v>0</v>
          </cell>
          <cell r="K6">
            <v>30000</v>
          </cell>
          <cell r="L6">
            <v>0</v>
          </cell>
          <cell r="M6">
            <v>250</v>
          </cell>
        </row>
        <row r="7">
          <cell r="B7" t="str">
            <v>ardeur</v>
          </cell>
          <cell r="C7" t="str">
            <v>desherbant</v>
          </cell>
          <cell r="D7">
            <v>200</v>
          </cell>
          <cell r="E7" t="str">
            <v>gramme</v>
          </cell>
          <cell r="F7">
            <v>200</v>
          </cell>
          <cell r="G7">
            <v>0.21560000000000001</v>
          </cell>
          <cell r="H7">
            <v>4.0000000000000002E-4</v>
          </cell>
          <cell r="I7" t="str">
            <v>150</v>
          </cell>
          <cell r="J7">
            <v>0</v>
          </cell>
          <cell r="K7">
            <v>50</v>
          </cell>
          <cell r="L7">
            <v>0</v>
          </cell>
          <cell r="M7">
            <v>0.21600000000000003</v>
          </cell>
        </row>
        <row r="8">
          <cell r="B8" t="str">
            <v>avadex</v>
          </cell>
          <cell r="C8" t="str">
            <v>desherbant</v>
          </cell>
          <cell r="D8">
            <v>120</v>
          </cell>
          <cell r="E8" t="str">
            <v>litre</v>
          </cell>
          <cell r="F8">
            <v>15</v>
          </cell>
          <cell r="G8">
            <v>16.93</v>
          </cell>
          <cell r="H8">
            <v>0.96</v>
          </cell>
          <cell r="I8" t="str">
            <v>120</v>
          </cell>
          <cell r="J8">
            <v>105</v>
          </cell>
          <cell r="K8">
            <v>0</v>
          </cell>
          <cell r="L8">
            <v>0</v>
          </cell>
          <cell r="M8">
            <v>17.89</v>
          </cell>
        </row>
        <row r="9">
          <cell r="B9" t="str">
            <v>aviator</v>
          </cell>
          <cell r="C9" t="str">
            <v>fongicide</v>
          </cell>
          <cell r="D9">
            <v>10</v>
          </cell>
          <cell r="E9" t="str">
            <v>litre</v>
          </cell>
          <cell r="F9">
            <v>10</v>
          </cell>
          <cell r="G9">
            <v>30.26</v>
          </cell>
          <cell r="H9">
            <v>0.46460000000000001</v>
          </cell>
          <cell r="I9" t="str">
            <v>10</v>
          </cell>
          <cell r="J9">
            <v>0</v>
          </cell>
          <cell r="K9">
            <v>0</v>
          </cell>
          <cell r="L9">
            <v>0</v>
          </cell>
          <cell r="M9">
            <v>30.724600000000002</v>
          </cell>
        </row>
        <row r="10">
          <cell r="B10" t="str">
            <v>axial one</v>
          </cell>
          <cell r="C10" t="str">
            <v>desherbant</v>
          </cell>
          <cell r="D10">
            <v>40</v>
          </cell>
          <cell r="E10" t="str">
            <v>litre</v>
          </cell>
          <cell r="F10">
            <v>40</v>
          </cell>
          <cell r="G10">
            <v>49.65</v>
          </cell>
          <cell r="H10">
            <v>0.23949999999999999</v>
          </cell>
          <cell r="I10" t="str">
            <v>40</v>
          </cell>
          <cell r="J10">
            <v>0</v>
          </cell>
          <cell r="K10">
            <v>0</v>
          </cell>
          <cell r="L10">
            <v>0</v>
          </cell>
          <cell r="M10">
            <v>49.889499999999998</v>
          </cell>
        </row>
        <row r="11">
          <cell r="B11" t="str">
            <v>azoxistar</v>
          </cell>
          <cell r="C11" t="str">
            <v>fongicide</v>
          </cell>
          <cell r="D11">
            <v>3.5</v>
          </cell>
          <cell r="E11" t="str">
            <v>litre</v>
          </cell>
          <cell r="F11">
            <v>3.5</v>
          </cell>
          <cell r="G11">
            <v>22.815000000000001</v>
          </cell>
          <cell r="H11">
            <v>0</v>
          </cell>
          <cell r="I11" t="str">
            <v>3,5</v>
          </cell>
          <cell r="J11">
            <v>0</v>
          </cell>
          <cell r="K11">
            <v>0</v>
          </cell>
          <cell r="L11" t="str">
            <v/>
          </cell>
          <cell r="M11">
            <v>22.815000000000001</v>
          </cell>
        </row>
        <row r="12">
          <cell r="B12" t="str">
            <v>baïa</v>
          </cell>
          <cell r="C12" t="str">
            <v>régulateur</v>
          </cell>
          <cell r="D12">
            <v>15</v>
          </cell>
          <cell r="E12" t="str">
            <v>litre</v>
          </cell>
          <cell r="F12">
            <v>15</v>
          </cell>
          <cell r="G12">
            <v>10.58</v>
          </cell>
          <cell r="H12">
            <v>2.448</v>
          </cell>
          <cell r="I12" t="str">
            <v>15</v>
          </cell>
          <cell r="J12">
            <v>0</v>
          </cell>
          <cell r="K12">
            <v>0</v>
          </cell>
          <cell r="L12" t="str">
            <v/>
          </cell>
          <cell r="M12">
            <v>13.028</v>
          </cell>
        </row>
        <row r="13">
          <cell r="B13" t="str">
            <v>barclay gallup super 360</v>
          </cell>
          <cell r="C13" t="str">
            <v>desherbant</v>
          </cell>
          <cell r="D13">
            <v>60</v>
          </cell>
          <cell r="E13" t="str">
            <v>litre</v>
          </cell>
          <cell r="F13">
            <v>40</v>
          </cell>
          <cell r="G13">
            <v>3.8</v>
          </cell>
          <cell r="H13">
            <v>0</v>
          </cell>
          <cell r="I13" t="str">
            <v>60</v>
          </cell>
          <cell r="J13">
            <v>20</v>
          </cell>
          <cell r="K13">
            <v>0</v>
          </cell>
          <cell r="L13">
            <v>0</v>
          </cell>
          <cell r="M13">
            <v>3.8</v>
          </cell>
        </row>
        <row r="14">
          <cell r="B14" t="str">
            <v>blé mélange rubisko+absalon</v>
          </cell>
          <cell r="C14" t="str">
            <v>semence</v>
          </cell>
          <cell r="D14">
            <v>0</v>
          </cell>
          <cell r="E14" t="str">
            <v>kilogramme</v>
          </cell>
          <cell r="F14">
            <v>0</v>
          </cell>
          <cell r="G14">
            <v>0.13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0.13</v>
          </cell>
        </row>
        <row r="15">
          <cell r="B15" t="str">
            <v>boronia MO</v>
          </cell>
          <cell r="C15" t="str">
            <v>engrais</v>
          </cell>
          <cell r="D15">
            <v>90</v>
          </cell>
          <cell r="E15" t="str">
            <v>litre</v>
          </cell>
          <cell r="F15">
            <v>20</v>
          </cell>
          <cell r="G15">
            <v>5.15</v>
          </cell>
          <cell r="H15">
            <v>0</v>
          </cell>
          <cell r="I15" t="str">
            <v>90</v>
          </cell>
          <cell r="J15">
            <v>70</v>
          </cell>
          <cell r="K15">
            <v>0</v>
          </cell>
          <cell r="L15" t="str">
            <v>Bore sur colza</v>
          </cell>
          <cell r="M15">
            <v>5.15</v>
          </cell>
        </row>
        <row r="16">
          <cell r="B16" t="str">
            <v/>
          </cell>
          <cell r="C16" t="str">
            <v>desherbant</v>
          </cell>
          <cell r="D16">
            <v>0</v>
          </cell>
          <cell r="E16" t="str">
            <v>litre</v>
          </cell>
          <cell r="F16">
            <v>0</v>
          </cell>
          <cell r="G16">
            <v>53.41</v>
          </cell>
          <cell r="H16">
            <v>0.48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M16">
            <v>53.889999999999993</v>
          </cell>
        </row>
        <row r="17">
          <cell r="B17" t="str">
            <v>chardex</v>
          </cell>
          <cell r="C17" t="str">
            <v>desherbant</v>
          </cell>
          <cell r="D17">
            <v>3</v>
          </cell>
          <cell r="E17" t="str">
            <v>litre</v>
          </cell>
          <cell r="F17">
            <v>3</v>
          </cell>
          <cell r="G17">
            <v>13.95</v>
          </cell>
          <cell r="H17">
            <v>0.7</v>
          </cell>
          <cell r="I17" t="str">
            <v>3</v>
          </cell>
          <cell r="J17">
            <v>0</v>
          </cell>
          <cell r="K17">
            <v>0</v>
          </cell>
          <cell r="L17">
            <v>0</v>
          </cell>
          <cell r="M17">
            <v>14.649999999999999</v>
          </cell>
        </row>
        <row r="18">
          <cell r="B18" t="str">
            <v>cherokee</v>
          </cell>
          <cell r="C18" t="str">
            <v>fongicide</v>
          </cell>
          <cell r="D18">
            <v>20</v>
          </cell>
          <cell r="E18" t="str">
            <v>litre</v>
          </cell>
          <cell r="F18">
            <v>20</v>
          </cell>
          <cell r="G18">
            <v>29.33</v>
          </cell>
          <cell r="H18">
            <v>1.595</v>
          </cell>
          <cell r="I18" t="str">
            <v>20</v>
          </cell>
          <cell r="J18">
            <v>0</v>
          </cell>
          <cell r="K18">
            <v>0</v>
          </cell>
          <cell r="L18">
            <v>0</v>
          </cell>
          <cell r="M18">
            <v>30.924999999999997</v>
          </cell>
        </row>
        <row r="19">
          <cell r="B19" t="str">
            <v>chlorostar</v>
          </cell>
          <cell r="C19" t="str">
            <v>fongicide</v>
          </cell>
          <cell r="D19">
            <v>20</v>
          </cell>
          <cell r="E19" t="str">
            <v>litre</v>
          </cell>
          <cell r="F19">
            <v>20</v>
          </cell>
          <cell r="G19" t="str">
            <v>8,52</v>
          </cell>
          <cell r="H19">
            <v>0</v>
          </cell>
          <cell r="I19" t="str">
            <v>20</v>
          </cell>
          <cell r="J19">
            <v>0</v>
          </cell>
          <cell r="K19">
            <v>0</v>
          </cell>
          <cell r="L19">
            <v>0</v>
          </cell>
          <cell r="M19">
            <v>8.52</v>
          </cell>
        </row>
        <row r="20">
          <cell r="B20" t="str">
            <v>cycocel C5</v>
          </cell>
          <cell r="C20" t="str">
            <v>régulateur</v>
          </cell>
          <cell r="D20">
            <v>40</v>
          </cell>
          <cell r="E20" t="str">
            <v>litre</v>
          </cell>
          <cell r="F20">
            <v>40</v>
          </cell>
          <cell r="G20">
            <v>2.44</v>
          </cell>
          <cell r="H20">
            <v>0</v>
          </cell>
          <cell r="I20" t="str">
            <v>40</v>
          </cell>
          <cell r="J20">
            <v>0</v>
          </cell>
          <cell r="K20">
            <v>0</v>
          </cell>
          <cell r="L20" t="str">
            <v/>
          </cell>
          <cell r="M20">
            <v>2.44</v>
          </cell>
        </row>
        <row r="21">
          <cell r="B21" t="str">
            <v>daiko</v>
          </cell>
          <cell r="C21" t="str">
            <v>desherbant</v>
          </cell>
          <cell r="D21">
            <v>140</v>
          </cell>
          <cell r="E21" t="str">
            <v>litre</v>
          </cell>
          <cell r="F21">
            <v>0</v>
          </cell>
          <cell r="G21">
            <v>12.98</v>
          </cell>
          <cell r="H21">
            <v>1.62</v>
          </cell>
          <cell r="I21">
            <v>40</v>
          </cell>
          <cell r="J21">
            <v>140</v>
          </cell>
          <cell r="K21">
            <v>100</v>
          </cell>
          <cell r="L21">
            <v>0</v>
          </cell>
          <cell r="M21">
            <v>14.600000000000001</v>
          </cell>
        </row>
        <row r="22">
          <cell r="B22" t="str">
            <v>decis</v>
          </cell>
          <cell r="C22" t="str">
            <v/>
          </cell>
          <cell r="D22">
            <v>10</v>
          </cell>
          <cell r="E22" t="str">
            <v>litre</v>
          </cell>
          <cell r="F22">
            <v>10</v>
          </cell>
          <cell r="G22">
            <v>0</v>
          </cell>
          <cell r="H22">
            <v>0</v>
          </cell>
          <cell r="I22">
            <v>10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</row>
        <row r="23">
          <cell r="B23" t="str">
            <v>epsotop</v>
          </cell>
          <cell r="C23" t="str">
            <v>engrais</v>
          </cell>
          <cell r="D23">
            <v>200</v>
          </cell>
          <cell r="E23" t="str">
            <v>kilogramme</v>
          </cell>
          <cell r="F23">
            <v>125</v>
          </cell>
          <cell r="G23">
            <v>0.375</v>
          </cell>
          <cell r="H23">
            <v>0</v>
          </cell>
          <cell r="I23" t="str">
            <v>200</v>
          </cell>
          <cell r="J23">
            <v>75</v>
          </cell>
          <cell r="K23">
            <v>0</v>
          </cell>
          <cell r="L23" t="str">
            <v/>
          </cell>
          <cell r="M23">
            <v>0.375</v>
          </cell>
        </row>
        <row r="24">
          <cell r="B24" t="str">
            <v>esterelle</v>
          </cell>
          <cell r="C24" t="str">
            <v>semence</v>
          </cell>
          <cell r="D24">
            <v>0</v>
          </cell>
          <cell r="E24" t="str">
            <v>kilogramme</v>
          </cell>
          <cell r="F24">
            <v>0</v>
          </cell>
          <cell r="G24">
            <v>7.2400000000000006E-2</v>
          </cell>
          <cell r="H24">
            <v>0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  <cell r="M24">
            <v>7.2400000000000006E-2</v>
          </cell>
        </row>
        <row r="25">
          <cell r="B25" t="str">
            <v>etalus plus</v>
          </cell>
          <cell r="C25" t="str">
            <v>fongicide</v>
          </cell>
          <cell r="D25">
            <v>5</v>
          </cell>
          <cell r="E25" t="str">
            <v>litre</v>
          </cell>
          <cell r="F25">
            <v>5</v>
          </cell>
          <cell r="G25">
            <v>29.33</v>
          </cell>
          <cell r="H25">
            <v>1.595</v>
          </cell>
          <cell r="I25" t="str">
            <v>5</v>
          </cell>
          <cell r="J25">
            <v>0</v>
          </cell>
          <cell r="K25">
            <v>0</v>
          </cell>
          <cell r="L25" t="str">
            <v/>
          </cell>
          <cell r="M25">
            <v>30.924999999999997</v>
          </cell>
        </row>
        <row r="26">
          <cell r="B26" t="str">
            <v>etincel</v>
          </cell>
          <cell r="C26" t="str">
            <v>semence</v>
          </cell>
          <cell r="D26">
            <v>0</v>
          </cell>
          <cell r="E26" t="str">
            <v>kilogramme</v>
          </cell>
          <cell r="F26">
            <v>0</v>
          </cell>
          <cell r="G26">
            <v>7.0199999999999999E-2</v>
          </cell>
          <cell r="H26">
            <v>0</v>
          </cell>
          <cell r="I26">
            <v>0</v>
          </cell>
          <cell r="J26">
            <v>0</v>
          </cell>
          <cell r="K26">
            <v>0</v>
          </cell>
          <cell r="L26">
            <v>0</v>
          </cell>
          <cell r="M26">
            <v>7.0199999999999999E-2</v>
          </cell>
        </row>
        <row r="27">
          <cell r="B27" t="str">
            <v>faxer</v>
          </cell>
          <cell r="C27" t="str">
            <v>fongicide</v>
          </cell>
          <cell r="D27">
            <v>15</v>
          </cell>
          <cell r="E27" t="str">
            <v>litre</v>
          </cell>
          <cell r="F27">
            <v>15</v>
          </cell>
          <cell r="G27" t="str">
            <v>10,67</v>
          </cell>
          <cell r="H27">
            <v>0</v>
          </cell>
          <cell r="I27" t="str">
            <v>15</v>
          </cell>
          <cell r="J27">
            <v>0</v>
          </cell>
          <cell r="K27">
            <v>0</v>
          </cell>
          <cell r="L27">
            <v>0</v>
          </cell>
          <cell r="M27">
            <v>10.67</v>
          </cell>
        </row>
        <row r="28">
          <cell r="B28" t="str">
            <v>flordimex</v>
          </cell>
          <cell r="C28" t="str">
            <v>régulateur</v>
          </cell>
          <cell r="D28">
            <v>2</v>
          </cell>
          <cell r="E28" t="str">
            <v>litre</v>
          </cell>
          <cell r="F28">
            <v>2</v>
          </cell>
          <cell r="G28">
            <v>12.041</v>
          </cell>
          <cell r="H28">
            <v>0</v>
          </cell>
          <cell r="I28" t="str">
            <v>2</v>
          </cell>
          <cell r="J28">
            <v>0</v>
          </cell>
          <cell r="K28">
            <v>0</v>
          </cell>
          <cell r="L28" t="str">
            <v/>
          </cell>
          <cell r="M28">
            <v>12.041</v>
          </cell>
        </row>
        <row r="29">
          <cell r="B29" t="str">
            <v>fosburi</v>
          </cell>
          <cell r="C29" t="str">
            <v>desherbant</v>
          </cell>
          <cell r="D29">
            <v>25</v>
          </cell>
          <cell r="E29" t="str">
            <v>litre</v>
          </cell>
          <cell r="F29">
            <v>0</v>
          </cell>
          <cell r="G29">
            <v>92.2</v>
          </cell>
          <cell r="H29">
            <v>1.2</v>
          </cell>
          <cell r="I29" t="str">
            <v>25</v>
          </cell>
          <cell r="J29">
            <v>25</v>
          </cell>
          <cell r="K29">
            <v>0</v>
          </cell>
          <cell r="L29">
            <v>0</v>
          </cell>
          <cell r="M29">
            <v>93.4</v>
          </cell>
        </row>
        <row r="30">
          <cell r="B30" t="str">
            <v>fungistop</v>
          </cell>
          <cell r="C30" t="str">
            <v>fongicide</v>
          </cell>
          <cell r="D30">
            <v>20</v>
          </cell>
          <cell r="E30" t="str">
            <v>litre</v>
          </cell>
          <cell r="F30">
            <v>20</v>
          </cell>
          <cell r="G30" t="str">
            <v>8,24</v>
          </cell>
          <cell r="H30">
            <v>0</v>
          </cell>
          <cell r="I30" t="str">
            <v>20</v>
          </cell>
          <cell r="J30">
            <v>0</v>
          </cell>
          <cell r="K30">
            <v>0</v>
          </cell>
          <cell r="L30" t="str">
            <v/>
          </cell>
          <cell r="M30">
            <v>8.24</v>
          </cell>
        </row>
        <row r="31">
          <cell r="B31" t="str">
            <v>gibson</v>
          </cell>
          <cell r="C31" t="str">
            <v>desherbant</v>
          </cell>
          <cell r="D31">
            <v>0</v>
          </cell>
          <cell r="E31" t="str">
            <v>litre</v>
          </cell>
          <cell r="F31">
            <v>0</v>
          </cell>
          <cell r="G31">
            <v>8.5</v>
          </cell>
          <cell r="H31">
            <v>0.9</v>
          </cell>
          <cell r="I31">
            <v>0</v>
          </cell>
          <cell r="J31">
            <v>0</v>
          </cell>
          <cell r="K31">
            <v>0</v>
          </cell>
          <cell r="L31">
            <v>0</v>
          </cell>
          <cell r="M31">
            <v>9.4</v>
          </cell>
        </row>
        <row r="32">
          <cell r="B32" t="str">
            <v>gratil</v>
          </cell>
          <cell r="C32" t="str">
            <v>desherbant</v>
          </cell>
          <cell r="D32">
            <v>100</v>
          </cell>
          <cell r="E32" t="str">
            <v>gramme</v>
          </cell>
          <cell r="F32">
            <v>100</v>
          </cell>
          <cell r="G32">
            <v>0</v>
          </cell>
          <cell r="H32">
            <v>0</v>
          </cell>
          <cell r="I32" t="str">
            <v>100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</row>
        <row r="33">
          <cell r="B33" t="str">
            <v>IELO</v>
          </cell>
          <cell r="C33" t="str">
            <v>desherbant</v>
          </cell>
          <cell r="D33">
            <v>45</v>
          </cell>
          <cell r="E33" t="str">
            <v>LITRE</v>
          </cell>
          <cell r="F33">
            <v>0</v>
          </cell>
          <cell r="G33">
            <v>30.11</v>
          </cell>
          <cell r="H33">
            <v>2.56054</v>
          </cell>
          <cell r="I33" t="str">
            <v>45</v>
          </cell>
          <cell r="J33">
            <v>45</v>
          </cell>
          <cell r="K33">
            <v>0</v>
          </cell>
          <cell r="L33">
            <v>0</v>
          </cell>
          <cell r="M33">
            <v>32.670540000000003</v>
          </cell>
        </row>
        <row r="34">
          <cell r="B34" t="str">
            <v>karate zeon</v>
          </cell>
          <cell r="C34" t="str">
            <v>insecticide</v>
          </cell>
          <cell r="D34">
            <v>1.5</v>
          </cell>
          <cell r="E34" t="str">
            <v>litre</v>
          </cell>
          <cell r="F34">
            <v>1.5</v>
          </cell>
          <cell r="G34">
            <v>92.644000000000005</v>
          </cell>
          <cell r="H34">
            <v>0</v>
          </cell>
          <cell r="I34" t="str">
            <v>1,5</v>
          </cell>
          <cell r="J34">
            <v>0</v>
          </cell>
          <cell r="K34">
            <v>0</v>
          </cell>
          <cell r="L34">
            <v>0</v>
          </cell>
          <cell r="M34">
            <v>92.644000000000005</v>
          </cell>
        </row>
        <row r="35">
          <cell r="B35" t="str">
            <v>kerb flo</v>
          </cell>
          <cell r="C35" t="str">
            <v>desherbant</v>
          </cell>
          <cell r="D35">
            <v>20</v>
          </cell>
          <cell r="E35" t="str">
            <v>litre</v>
          </cell>
          <cell r="F35">
            <v>0</v>
          </cell>
          <cell r="G35">
            <v>0</v>
          </cell>
          <cell r="H35">
            <v>0</v>
          </cell>
          <cell r="I35" t="str">
            <v>20</v>
          </cell>
          <cell r="J35">
            <v>20</v>
          </cell>
          <cell r="K35">
            <v>0</v>
          </cell>
          <cell r="L35" t="str">
            <v/>
          </cell>
          <cell r="M35">
            <v>0</v>
          </cell>
        </row>
        <row r="36">
          <cell r="B36" t="str">
            <v>lontrel</v>
          </cell>
          <cell r="C36" t="str">
            <v>desherbant</v>
          </cell>
          <cell r="D36">
            <v>3900</v>
          </cell>
          <cell r="E36" t="str">
            <v>gramme</v>
          </cell>
          <cell r="F36">
            <v>3900</v>
          </cell>
          <cell r="G36">
            <v>333.1</v>
          </cell>
          <cell r="H36">
            <v>0</v>
          </cell>
          <cell r="I36" t="str">
            <v>3900</v>
          </cell>
          <cell r="J36">
            <v>0</v>
          </cell>
          <cell r="K36">
            <v>0</v>
          </cell>
          <cell r="L36">
            <v>0</v>
          </cell>
          <cell r="M36">
            <v>333.1</v>
          </cell>
        </row>
        <row r="37">
          <cell r="B37" t="str">
            <v>menara ultra</v>
          </cell>
          <cell r="C37" t="str">
            <v>fongicide</v>
          </cell>
          <cell r="D37">
            <v>10</v>
          </cell>
          <cell r="E37" t="str">
            <v>litre</v>
          </cell>
          <cell r="F37">
            <v>10</v>
          </cell>
          <cell r="G37">
            <v>18.613</v>
          </cell>
          <cell r="H37">
            <v>0</v>
          </cell>
          <cell r="I37" t="str">
            <v>10</v>
          </cell>
          <cell r="J37">
            <v>0</v>
          </cell>
          <cell r="K37">
            <v>0</v>
          </cell>
          <cell r="L37" t="str">
            <v/>
          </cell>
          <cell r="M37">
            <v>18.613</v>
          </cell>
        </row>
        <row r="38">
          <cell r="B38" t="str">
            <v>milenium opti</v>
          </cell>
          <cell r="C38" t="str">
            <v>desherbant</v>
          </cell>
          <cell r="D38">
            <v>500</v>
          </cell>
          <cell r="E38" t="str">
            <v>gramme</v>
          </cell>
          <cell r="F38">
            <v>500</v>
          </cell>
          <cell r="G38">
            <v>0</v>
          </cell>
          <cell r="H38">
            <v>0</v>
          </cell>
          <cell r="I38" t="str">
            <v>500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</row>
        <row r="39">
          <cell r="B39" t="str">
            <v>nicanor</v>
          </cell>
          <cell r="C39" t="str">
            <v>desherbant</v>
          </cell>
          <cell r="D39">
            <v>200</v>
          </cell>
          <cell r="E39" t="str">
            <v>gramme</v>
          </cell>
          <cell r="F39">
            <v>125</v>
          </cell>
          <cell r="G39">
            <v>0</v>
          </cell>
          <cell r="H39">
            <v>0</v>
          </cell>
          <cell r="I39" t="str">
            <v>200</v>
          </cell>
          <cell r="J39">
            <v>75</v>
          </cell>
          <cell r="K39">
            <v>0</v>
          </cell>
          <cell r="L39">
            <v>0</v>
          </cell>
          <cell r="M39">
            <v>0</v>
          </cell>
        </row>
        <row r="40">
          <cell r="B40" t="str">
            <v>novall</v>
          </cell>
          <cell r="C40" t="str">
            <v>desherbant</v>
          </cell>
          <cell r="D40">
            <v>5</v>
          </cell>
          <cell r="E40" t="str">
            <v>litre</v>
          </cell>
          <cell r="F40">
            <v>5</v>
          </cell>
          <cell r="G40">
            <v>0</v>
          </cell>
          <cell r="H40">
            <v>0</v>
          </cell>
          <cell r="I40" t="str">
            <v>5</v>
          </cell>
          <cell r="J40">
            <v>0</v>
          </cell>
          <cell r="K40">
            <v>0</v>
          </cell>
          <cell r="L40" t="str">
            <v/>
          </cell>
          <cell r="M40">
            <v>0</v>
          </cell>
        </row>
        <row r="41">
          <cell r="B41" t="str">
            <v>picotop</v>
          </cell>
          <cell r="C41" t="str">
            <v>desherbant</v>
          </cell>
          <cell r="D41">
            <v>5</v>
          </cell>
          <cell r="E41" t="str">
            <v>litre</v>
          </cell>
          <cell r="F41">
            <v>5</v>
          </cell>
          <cell r="G41">
            <v>0</v>
          </cell>
          <cell r="H41">
            <v>0</v>
          </cell>
          <cell r="I41" t="str">
            <v>5</v>
          </cell>
          <cell r="J41">
            <v>0</v>
          </cell>
          <cell r="K41">
            <v>0</v>
          </cell>
          <cell r="L41">
            <v>0</v>
          </cell>
          <cell r="M41">
            <v>0</v>
          </cell>
        </row>
        <row r="42">
          <cell r="B42" t="str">
            <v>pirinex</v>
          </cell>
          <cell r="C42" t="str">
            <v>insecticide</v>
          </cell>
          <cell r="D42">
            <v>50</v>
          </cell>
          <cell r="E42" t="str">
            <v>litre</v>
          </cell>
          <cell r="F42">
            <v>50</v>
          </cell>
          <cell r="G42">
            <v>0</v>
          </cell>
          <cell r="H42">
            <v>0</v>
          </cell>
          <cell r="I42" t="str">
            <v>50</v>
          </cell>
          <cell r="J42">
            <v>0</v>
          </cell>
          <cell r="K42">
            <v>0</v>
          </cell>
          <cell r="L42" t="str">
            <v/>
          </cell>
          <cell r="M42">
            <v>0</v>
          </cell>
        </row>
        <row r="43">
          <cell r="B43" t="str">
            <v>primus</v>
          </cell>
          <cell r="C43" t="str">
            <v>desherbant</v>
          </cell>
          <cell r="D43">
            <v>0.2</v>
          </cell>
          <cell r="E43" t="str">
            <v>kilogramme</v>
          </cell>
          <cell r="F43">
            <v>0.2</v>
          </cell>
          <cell r="G43">
            <v>211.61</v>
          </cell>
          <cell r="H43">
            <v>0</v>
          </cell>
          <cell r="I43" t="str">
            <v>0,2</v>
          </cell>
          <cell r="J43">
            <v>0</v>
          </cell>
          <cell r="K43">
            <v>0</v>
          </cell>
          <cell r="L43">
            <v>0</v>
          </cell>
          <cell r="M43">
            <v>211.61</v>
          </cell>
        </row>
        <row r="44">
          <cell r="B44" t="str">
            <v>priori xtra</v>
          </cell>
          <cell r="C44" t="str">
            <v>fongicide</v>
          </cell>
          <cell r="D44">
            <v>20</v>
          </cell>
          <cell r="E44" t="str">
            <v>litre</v>
          </cell>
          <cell r="F44">
            <v>20</v>
          </cell>
          <cell r="G44" t="str">
            <v>42,59</v>
          </cell>
          <cell r="H44">
            <v>0</v>
          </cell>
          <cell r="I44" t="str">
            <v>20</v>
          </cell>
          <cell r="J44">
            <v>0</v>
          </cell>
          <cell r="K44">
            <v>0</v>
          </cell>
          <cell r="L44">
            <v>0</v>
          </cell>
          <cell r="M44">
            <v>42.59</v>
          </cell>
        </row>
        <row r="45">
          <cell r="B45" t="str">
            <v>quasar</v>
          </cell>
          <cell r="C45" t="str">
            <v>desherbant</v>
          </cell>
          <cell r="D45">
            <v>2000</v>
          </cell>
          <cell r="E45" t="str">
            <v>gramme</v>
          </cell>
          <cell r="F45">
            <v>2000</v>
          </cell>
          <cell r="G45">
            <v>0</v>
          </cell>
          <cell r="H45">
            <v>0</v>
          </cell>
          <cell r="I45" t="str">
            <v>2000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</row>
        <row r="46">
          <cell r="B46" t="str">
            <v>rapsan</v>
          </cell>
          <cell r="C46" t="str">
            <v>desherbant</v>
          </cell>
          <cell r="D46">
            <v>10</v>
          </cell>
          <cell r="E46" t="str">
            <v>litre</v>
          </cell>
          <cell r="F46">
            <v>10</v>
          </cell>
          <cell r="G46">
            <v>38</v>
          </cell>
          <cell r="H46">
            <v>2.2400000000000002</v>
          </cell>
          <cell r="I46" t="str">
            <v>10</v>
          </cell>
          <cell r="J46">
            <v>0</v>
          </cell>
          <cell r="K46">
            <v>0</v>
          </cell>
          <cell r="L46" t="str">
            <v>equivalent du novall</v>
          </cell>
          <cell r="M46">
            <v>40.24</v>
          </cell>
        </row>
        <row r="47">
          <cell r="B47" t="str">
            <v>rubisko</v>
          </cell>
          <cell r="C47" t="str">
            <v>semence</v>
          </cell>
          <cell r="D47">
            <v>0</v>
          </cell>
          <cell r="E47" t="str">
            <v>kilogramme</v>
          </cell>
          <cell r="F47">
            <v>0</v>
          </cell>
          <cell r="G47">
            <v>0.13</v>
          </cell>
          <cell r="H47">
            <v>0</v>
          </cell>
          <cell r="I47">
            <v>0</v>
          </cell>
          <cell r="J47">
            <v>0</v>
          </cell>
          <cell r="K47">
            <v>0</v>
          </cell>
          <cell r="L47">
            <v>0</v>
          </cell>
          <cell r="M47">
            <v>0.13</v>
          </cell>
        </row>
        <row r="48">
          <cell r="B48" t="str">
            <v>rubric</v>
          </cell>
          <cell r="C48" t="str">
            <v>fongicide</v>
          </cell>
          <cell r="D48">
            <v>5</v>
          </cell>
          <cell r="E48" t="str">
            <v>litre</v>
          </cell>
          <cell r="F48">
            <v>5</v>
          </cell>
          <cell r="G48">
            <v>24.736000000000001</v>
          </cell>
          <cell r="H48">
            <v>0</v>
          </cell>
          <cell r="I48" t="str">
            <v>5</v>
          </cell>
          <cell r="J48">
            <v>0</v>
          </cell>
          <cell r="K48">
            <v>0</v>
          </cell>
          <cell r="L48">
            <v>0</v>
          </cell>
          <cell r="M48">
            <v>24.736000000000001</v>
          </cell>
        </row>
        <row r="49">
          <cell r="B49" t="str">
            <v>senior</v>
          </cell>
          <cell r="C49" t="str">
            <v>desherbant</v>
          </cell>
          <cell r="D49">
            <v>1.75</v>
          </cell>
          <cell r="E49" t="str">
            <v>litre</v>
          </cell>
          <cell r="F49">
            <v>1.75</v>
          </cell>
          <cell r="G49">
            <v>211.61</v>
          </cell>
          <cell r="H49">
            <v>0</v>
          </cell>
          <cell r="I49" t="str">
            <v>1,75</v>
          </cell>
          <cell r="J49">
            <v>0</v>
          </cell>
          <cell r="K49">
            <v>0</v>
          </cell>
          <cell r="L49">
            <v>0</v>
          </cell>
          <cell r="M49">
            <v>211.61</v>
          </cell>
        </row>
        <row r="50">
          <cell r="B50" t="str">
            <v>silwet</v>
          </cell>
          <cell r="C50" t="str">
            <v>adjuvant</v>
          </cell>
          <cell r="D50">
            <v>1.5</v>
          </cell>
          <cell r="E50" t="str">
            <v>litre</v>
          </cell>
          <cell r="F50">
            <v>1.49</v>
          </cell>
          <cell r="G50" t="str">
            <v>47,98</v>
          </cell>
          <cell r="H50">
            <v>0</v>
          </cell>
          <cell r="I50">
            <v>1.5</v>
          </cell>
          <cell r="J50">
            <v>0.01</v>
          </cell>
          <cell r="K50">
            <v>0</v>
          </cell>
          <cell r="L50">
            <v>0</v>
          </cell>
          <cell r="M50">
            <v>47.98</v>
          </cell>
        </row>
        <row r="51">
          <cell r="B51" t="str">
            <v>sucre</v>
          </cell>
          <cell r="C51" t="str">
            <v>adjuvant</v>
          </cell>
          <cell r="D51">
            <v>1</v>
          </cell>
          <cell r="E51" t="str">
            <v>kilogramme</v>
          </cell>
          <cell r="F51">
            <v>0</v>
          </cell>
          <cell r="G51">
            <v>0.9</v>
          </cell>
          <cell r="H51">
            <v>0</v>
          </cell>
          <cell r="I51" t="str">
            <v>1</v>
          </cell>
          <cell r="J51">
            <v>1</v>
          </cell>
          <cell r="K51">
            <v>0</v>
          </cell>
          <cell r="L51" t="str">
            <v/>
          </cell>
          <cell r="M51">
            <v>0.9</v>
          </cell>
        </row>
        <row r="52">
          <cell r="B52" t="str">
            <v>sulfate d'ammo</v>
          </cell>
          <cell r="C52" t="str">
            <v>adjuvant</v>
          </cell>
          <cell r="D52">
            <v>25</v>
          </cell>
          <cell r="E52" t="str">
            <v>kilogramme</v>
          </cell>
          <cell r="F52">
            <v>25</v>
          </cell>
          <cell r="G52">
            <v>0.33200000000000002</v>
          </cell>
          <cell r="H52">
            <v>0</v>
          </cell>
          <cell r="I52" t="str">
            <v>25</v>
          </cell>
          <cell r="J52">
            <v>0</v>
          </cell>
          <cell r="K52">
            <v>0</v>
          </cell>
          <cell r="L52" t="str">
            <v/>
          </cell>
          <cell r="M52">
            <v>0.33200000000000002</v>
          </cell>
        </row>
        <row r="53">
          <cell r="B53" t="str">
            <v>swing gold</v>
          </cell>
          <cell r="C53" t="str">
            <v>fongicide</v>
          </cell>
          <cell r="D53">
            <v>20</v>
          </cell>
          <cell r="E53" t="str">
            <v>litre</v>
          </cell>
          <cell r="F53">
            <v>20</v>
          </cell>
          <cell r="G53">
            <v>0</v>
          </cell>
          <cell r="H53">
            <v>0</v>
          </cell>
          <cell r="I53" t="str">
            <v>20</v>
          </cell>
          <cell r="J53">
            <v>0</v>
          </cell>
          <cell r="K53">
            <v>0</v>
          </cell>
          <cell r="L53" t="str">
            <v/>
          </cell>
          <cell r="M53">
            <v>0</v>
          </cell>
        </row>
        <row r="54">
          <cell r="B54" t="str">
            <v>telia</v>
          </cell>
          <cell r="C54" t="str">
            <v>fongicide</v>
          </cell>
          <cell r="D54">
            <v>5</v>
          </cell>
          <cell r="E54" t="str">
            <v>litre</v>
          </cell>
          <cell r="F54">
            <v>5</v>
          </cell>
          <cell r="G54">
            <v>0</v>
          </cell>
          <cell r="H54">
            <v>0</v>
          </cell>
          <cell r="I54" t="str">
            <v>5</v>
          </cell>
          <cell r="J54">
            <v>0</v>
          </cell>
          <cell r="K54">
            <v>0</v>
          </cell>
          <cell r="L54" t="str">
            <v/>
          </cell>
          <cell r="M54">
            <v>0</v>
          </cell>
        </row>
        <row r="55">
          <cell r="B55" t="str">
            <v>twist</v>
          </cell>
          <cell r="C55" t="str">
            <v>fongicide</v>
          </cell>
          <cell r="D55">
            <v>2</v>
          </cell>
          <cell r="E55" t="str">
            <v>litre</v>
          </cell>
          <cell r="F55">
            <v>2</v>
          </cell>
          <cell r="G55">
            <v>30.26</v>
          </cell>
          <cell r="H55">
            <v>0.46460000000000001</v>
          </cell>
          <cell r="I55" t="str">
            <v>2</v>
          </cell>
          <cell r="J55">
            <v>0</v>
          </cell>
          <cell r="K55">
            <v>0</v>
          </cell>
          <cell r="L55">
            <v>0</v>
          </cell>
          <cell r="M55">
            <v>30.724600000000002</v>
          </cell>
        </row>
        <row r="56">
          <cell r="B56" t="str">
            <v>unix max</v>
          </cell>
          <cell r="C56" t="str">
            <v>fongicide</v>
          </cell>
          <cell r="D56">
            <v>10</v>
          </cell>
          <cell r="E56" t="str">
            <v>litre</v>
          </cell>
          <cell r="F56">
            <v>10</v>
          </cell>
          <cell r="G56">
            <v>16.38</v>
          </cell>
          <cell r="H56">
            <v>1.45</v>
          </cell>
          <cell r="I56" t="str">
            <v>10</v>
          </cell>
          <cell r="J56">
            <v>0</v>
          </cell>
          <cell r="K56">
            <v>0</v>
          </cell>
          <cell r="L56" t="str">
            <v/>
          </cell>
          <cell r="M56">
            <v>17.829999999999998</v>
          </cell>
        </row>
        <row r="57">
          <cell r="B57" t="str">
            <v>urée</v>
          </cell>
          <cell r="C57" t="str">
            <v>engrais</v>
          </cell>
          <cell r="D57">
            <v>25000</v>
          </cell>
          <cell r="E57" t="str">
            <v>kilogramme</v>
          </cell>
          <cell r="F57">
            <v>25000</v>
          </cell>
          <cell r="G57">
            <v>0</v>
          </cell>
          <cell r="H57">
            <v>0</v>
          </cell>
          <cell r="I57" t="str">
            <v>25000</v>
          </cell>
          <cell r="J57">
            <v>0</v>
          </cell>
          <cell r="K57">
            <v>0</v>
          </cell>
          <cell r="L57" t="str">
            <v>46%</v>
          </cell>
          <cell r="M57">
            <v>0</v>
          </cell>
        </row>
        <row r="58">
          <cell r="B58" t="str">
            <v>xanadon</v>
          </cell>
          <cell r="C58" t="str">
            <v>desherbant</v>
          </cell>
          <cell r="D58">
            <v>20</v>
          </cell>
          <cell r="E58" t="str">
            <v>litre</v>
          </cell>
          <cell r="F58">
            <v>20</v>
          </cell>
          <cell r="G58">
            <v>9.83</v>
          </cell>
          <cell r="H58">
            <v>0.8</v>
          </cell>
          <cell r="I58" t="str">
            <v>20</v>
          </cell>
          <cell r="J58">
            <v>0</v>
          </cell>
          <cell r="K58">
            <v>0</v>
          </cell>
          <cell r="L58" t="str">
            <v>equivalent du prowl</v>
          </cell>
          <cell r="M58">
            <v>10.63</v>
          </cell>
        </row>
        <row r="59">
          <cell r="B59">
            <v>0</v>
          </cell>
          <cell r="C59">
            <v>0</v>
          </cell>
          <cell r="D59">
            <v>0</v>
          </cell>
          <cell r="E59">
            <v>0</v>
          </cell>
          <cell r="F59">
            <v>0</v>
          </cell>
          <cell r="G59">
            <v>0</v>
          </cell>
          <cell r="H59">
            <v>0</v>
          </cell>
          <cell r="I59">
            <v>0</v>
          </cell>
          <cell r="J59">
            <v>0</v>
          </cell>
          <cell r="K59">
            <v>0</v>
          </cell>
          <cell r="L59">
            <v>0</v>
          </cell>
          <cell r="M59">
            <v>0</v>
          </cell>
        </row>
        <row r="60">
          <cell r="B60">
            <v>0</v>
          </cell>
          <cell r="C60">
            <v>0</v>
          </cell>
          <cell r="D60">
            <v>0</v>
          </cell>
          <cell r="E60">
            <v>0</v>
          </cell>
          <cell r="F60">
            <v>0</v>
          </cell>
          <cell r="G60">
            <v>0</v>
          </cell>
          <cell r="H60">
            <v>0</v>
          </cell>
          <cell r="I60">
            <v>0</v>
          </cell>
          <cell r="J60">
            <v>0</v>
          </cell>
          <cell r="K60">
            <v>0</v>
          </cell>
          <cell r="L60">
            <v>0</v>
          </cell>
          <cell r="M60">
            <v>0</v>
          </cell>
        </row>
        <row r="61">
          <cell r="B61">
            <v>0</v>
          </cell>
          <cell r="C61">
            <v>0</v>
          </cell>
          <cell r="D61">
            <v>0</v>
          </cell>
          <cell r="E61">
            <v>0</v>
          </cell>
          <cell r="F61">
            <v>0</v>
          </cell>
          <cell r="G61">
            <v>0</v>
          </cell>
          <cell r="H61">
            <v>0</v>
          </cell>
          <cell r="I61">
            <v>0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</row>
        <row r="62">
          <cell r="B62">
            <v>0</v>
          </cell>
          <cell r="C62">
            <v>0</v>
          </cell>
          <cell r="D62">
            <v>0</v>
          </cell>
          <cell r="E62">
            <v>0</v>
          </cell>
          <cell r="F62">
            <v>0</v>
          </cell>
          <cell r="G62">
            <v>0</v>
          </cell>
          <cell r="H62">
            <v>0</v>
          </cell>
          <cell r="I62">
            <v>0</v>
          </cell>
          <cell r="J62">
            <v>0</v>
          </cell>
          <cell r="K62">
            <v>0</v>
          </cell>
          <cell r="L62">
            <v>0</v>
          </cell>
          <cell r="M62">
            <v>0</v>
          </cell>
        </row>
        <row r="63">
          <cell r="B63">
            <v>0</v>
          </cell>
          <cell r="C63">
            <v>0</v>
          </cell>
          <cell r="D63">
            <v>0</v>
          </cell>
          <cell r="E63">
            <v>0</v>
          </cell>
          <cell r="F63">
            <v>0</v>
          </cell>
          <cell r="G63">
            <v>0</v>
          </cell>
          <cell r="H63">
            <v>0</v>
          </cell>
          <cell r="I63">
            <v>0</v>
          </cell>
          <cell r="J63">
            <v>0</v>
          </cell>
          <cell r="K63">
            <v>0</v>
          </cell>
          <cell r="L63">
            <v>0</v>
          </cell>
          <cell r="M63">
            <v>0</v>
          </cell>
        </row>
        <row r="64">
          <cell r="B64">
            <v>0</v>
          </cell>
          <cell r="C64">
            <v>0</v>
          </cell>
          <cell r="D64">
            <v>0</v>
          </cell>
          <cell r="E64">
            <v>0</v>
          </cell>
          <cell r="F64">
            <v>0</v>
          </cell>
          <cell r="G64">
            <v>0</v>
          </cell>
          <cell r="H64">
            <v>0</v>
          </cell>
          <cell r="I64">
            <v>0</v>
          </cell>
          <cell r="J64">
            <v>0</v>
          </cell>
          <cell r="K64">
            <v>0</v>
          </cell>
          <cell r="L64">
            <v>0</v>
          </cell>
          <cell r="M64">
            <v>0</v>
          </cell>
        </row>
        <row r="65">
          <cell r="B65">
            <v>0</v>
          </cell>
          <cell r="C65">
            <v>0</v>
          </cell>
          <cell r="D65">
            <v>0</v>
          </cell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J65">
            <v>0</v>
          </cell>
          <cell r="K65">
            <v>0</v>
          </cell>
          <cell r="L65">
            <v>0</v>
          </cell>
          <cell r="M65">
            <v>0</v>
          </cell>
        </row>
        <row r="66">
          <cell r="B66">
            <v>0</v>
          </cell>
          <cell r="C66">
            <v>0</v>
          </cell>
          <cell r="D66">
            <v>0</v>
          </cell>
          <cell r="E66">
            <v>0</v>
          </cell>
          <cell r="F66">
            <v>0</v>
          </cell>
          <cell r="G66">
            <v>0</v>
          </cell>
          <cell r="H66">
            <v>0</v>
          </cell>
          <cell r="I66">
            <v>0</v>
          </cell>
          <cell r="J66">
            <v>0</v>
          </cell>
          <cell r="K66">
            <v>0</v>
          </cell>
          <cell r="L66">
            <v>0</v>
          </cell>
          <cell r="M66">
            <v>0</v>
          </cell>
        </row>
        <row r="67">
          <cell r="B67">
            <v>0</v>
          </cell>
          <cell r="C67">
            <v>0</v>
          </cell>
          <cell r="D67">
            <v>0</v>
          </cell>
          <cell r="E67">
            <v>0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  <cell r="J67">
            <v>0</v>
          </cell>
          <cell r="K67">
            <v>0</v>
          </cell>
          <cell r="L67">
            <v>0</v>
          </cell>
          <cell r="M67">
            <v>0</v>
          </cell>
        </row>
        <row r="68">
          <cell r="B68">
            <v>0</v>
          </cell>
          <cell r="C68">
            <v>0</v>
          </cell>
          <cell r="D68">
            <v>0</v>
          </cell>
          <cell r="E68">
            <v>0</v>
          </cell>
          <cell r="F68">
            <v>0</v>
          </cell>
          <cell r="G68">
            <v>0</v>
          </cell>
          <cell r="H68">
            <v>0</v>
          </cell>
          <cell r="I68">
            <v>0</v>
          </cell>
          <cell r="J68">
            <v>0</v>
          </cell>
          <cell r="K68">
            <v>0</v>
          </cell>
          <cell r="L68">
            <v>0</v>
          </cell>
          <cell r="M68">
            <v>0</v>
          </cell>
        </row>
        <row r="69">
          <cell r="B69">
            <v>0</v>
          </cell>
          <cell r="C69">
            <v>0</v>
          </cell>
          <cell r="D69">
            <v>0</v>
          </cell>
          <cell r="E69">
            <v>0</v>
          </cell>
          <cell r="F69">
            <v>0</v>
          </cell>
          <cell r="G69">
            <v>0</v>
          </cell>
          <cell r="H69">
            <v>0</v>
          </cell>
          <cell r="I69">
            <v>0</v>
          </cell>
          <cell r="J69">
            <v>0</v>
          </cell>
          <cell r="K69">
            <v>0</v>
          </cell>
          <cell r="L69">
            <v>0</v>
          </cell>
          <cell r="M69">
            <v>0</v>
          </cell>
        </row>
      </sheetData>
      <sheetData sheetId="17"/>
      <sheetData sheetId="18"/>
      <sheetData sheetId="19">
        <row r="4">
          <cell r="AJ4" t="str">
            <v>ammo 33,5 en sac</v>
          </cell>
        </row>
        <row r="5">
          <cell r="AJ5" t="str">
            <v>urée</v>
          </cell>
        </row>
        <row r="6">
          <cell r="AJ6">
            <v>12.52</v>
          </cell>
        </row>
        <row r="7">
          <cell r="AJ7">
            <v>0</v>
          </cell>
        </row>
        <row r="8">
          <cell r="AJ8">
            <v>0</v>
          </cell>
        </row>
        <row r="9">
          <cell r="AJ9">
            <v>0</v>
          </cell>
        </row>
        <row r="10">
          <cell r="AJ10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 enableFormatConditionsCalculation="0"/>
  <dimension ref="A1:AM52"/>
  <sheetViews>
    <sheetView showZeros="0" tabSelected="1" zoomScale="120" workbookViewId="0">
      <pane xSplit="1" ySplit="4" topLeftCell="H28" activePane="bottomRight" state="frozenSplit"/>
      <selection activeCell="Q3" sqref="Q3"/>
      <selection pane="topRight"/>
      <selection pane="bottomLeft"/>
      <selection pane="bottomRight" activeCell="J30" sqref="J30"/>
    </sheetView>
  </sheetViews>
  <sheetFormatPr defaultColWidth="10.875" defaultRowHeight="12.75"/>
  <cols>
    <col min="1" max="1" width="21.125" style="39" customWidth="1"/>
    <col min="2" max="2" width="16.375" style="39" customWidth="1"/>
    <col min="3" max="3" width="16" style="40" customWidth="1"/>
    <col min="4" max="4" width="8.375" style="40" customWidth="1"/>
    <col min="5" max="5" width="9.875" style="40" customWidth="1"/>
    <col min="6" max="6" width="10.5" style="40" customWidth="1"/>
    <col min="7" max="7" width="12" style="42" customWidth="1"/>
    <col min="8" max="8" width="2.5" style="42" customWidth="1"/>
    <col min="9" max="9" width="21.125" style="39" customWidth="1"/>
    <col min="10" max="10" width="14.875" style="40" bestFit="1" customWidth="1"/>
    <col min="11" max="11" width="2.5" style="41" customWidth="1"/>
    <col min="12" max="12" width="11.625" style="40" customWidth="1"/>
    <col min="13" max="13" width="9.5" style="40" customWidth="1"/>
    <col min="14" max="14" width="2.5" style="41" customWidth="1"/>
    <col min="15" max="15" width="11.625" style="40" customWidth="1"/>
    <col min="16" max="16" width="7.5" style="40" customWidth="1"/>
    <col min="17" max="17" width="2.5" style="40" customWidth="1"/>
    <col min="18" max="18" width="11.625" style="40" customWidth="1"/>
    <col min="19" max="19" width="7.5" style="40" customWidth="1"/>
    <col min="20" max="20" width="2.5" style="40" customWidth="1"/>
    <col min="21" max="21" width="11.625" style="40" customWidth="1"/>
    <col min="22" max="22" width="7.5" style="40" customWidth="1"/>
    <col min="23" max="23" width="2.5" style="40" customWidth="1"/>
    <col min="24" max="24" width="11.625" style="40" customWidth="1"/>
    <col min="25" max="25" width="7.5" style="40" customWidth="1"/>
    <col min="26" max="26" width="4" style="39" customWidth="1"/>
    <col min="27" max="27" width="11.625" style="39" customWidth="1"/>
    <col min="28" max="28" width="8.625" style="39" customWidth="1"/>
    <col min="29" max="29" width="4.375" style="39" customWidth="1"/>
    <col min="30" max="30" width="10.875" style="39"/>
    <col min="31" max="31" width="10.375" style="39" customWidth="1"/>
    <col min="32" max="32" width="4.625" style="39" customWidth="1"/>
    <col min="33" max="33" width="10.875" style="39"/>
    <col min="34" max="34" width="10.125" style="39" customWidth="1"/>
    <col min="35" max="35" width="4.5" style="39" customWidth="1"/>
    <col min="36" max="37" width="10.875" style="39"/>
    <col min="38" max="38" width="5.625" style="39" customWidth="1"/>
    <col min="39" max="16384" width="10.875" style="39"/>
  </cols>
  <sheetData>
    <row r="1" spans="1:39">
      <c r="A1" s="55"/>
      <c r="B1" s="192" t="s">
        <v>104</v>
      </c>
      <c r="C1" s="57"/>
      <c r="D1" s="57"/>
      <c r="E1" s="57"/>
      <c r="F1" s="57"/>
      <c r="G1" s="191"/>
      <c r="H1" s="78"/>
      <c r="I1" s="190"/>
      <c r="J1" s="81" t="s">
        <v>50</v>
      </c>
      <c r="K1" s="64"/>
      <c r="L1" s="57"/>
      <c r="M1" s="81"/>
      <c r="N1" s="64"/>
      <c r="O1" s="57"/>
      <c r="P1" s="57"/>
      <c r="Q1" s="57"/>
      <c r="R1" s="189" t="s">
        <v>103</v>
      </c>
      <c r="S1" s="57"/>
      <c r="T1" s="57"/>
      <c r="U1" s="57"/>
      <c r="V1" s="57"/>
      <c r="W1" s="54"/>
      <c r="X1" s="57"/>
      <c r="Y1" s="57" t="s">
        <v>102</v>
      </c>
      <c r="Z1" s="54"/>
      <c r="AA1" s="90"/>
    </row>
    <row r="2" spans="1:39" ht="13.5" thickBot="1">
      <c r="A2" s="185"/>
      <c r="B2" s="47"/>
      <c r="C2" s="47"/>
      <c r="D2" s="47"/>
      <c r="E2" s="47"/>
      <c r="F2" s="47"/>
      <c r="G2" s="188"/>
      <c r="H2" s="187"/>
      <c r="I2" s="186"/>
      <c r="J2" s="185"/>
      <c r="K2" s="60"/>
      <c r="L2" s="184"/>
      <c r="M2" s="185"/>
      <c r="N2" s="60"/>
      <c r="O2" s="184"/>
      <c r="P2" s="184"/>
      <c r="Q2" s="50"/>
      <c r="R2" s="50"/>
      <c r="S2" s="184"/>
      <c r="T2" s="50"/>
      <c r="U2" s="50"/>
      <c r="V2" s="50"/>
      <c r="W2" s="47"/>
      <c r="X2" s="183" t="s">
        <v>101</v>
      </c>
      <c r="Y2" s="182"/>
      <c r="Z2" s="181"/>
      <c r="AA2" s="167">
        <f>L3+O3+R3+U3+X3+AA3+AD3+AG3+AJ3</f>
        <v>166.98</v>
      </c>
    </row>
    <row r="3" spans="1:39">
      <c r="A3" s="166" t="s">
        <v>94</v>
      </c>
      <c r="B3" s="163" t="s">
        <v>100</v>
      </c>
      <c r="C3" s="175" t="s">
        <v>99</v>
      </c>
      <c r="D3" s="175" t="s">
        <v>98</v>
      </c>
      <c r="E3" s="175" t="s">
        <v>97</v>
      </c>
      <c r="F3" s="175" t="s">
        <v>96</v>
      </c>
      <c r="G3" s="63" t="s">
        <v>95</v>
      </c>
      <c r="H3" s="78"/>
      <c r="I3" s="163" t="s">
        <v>94</v>
      </c>
      <c r="J3" s="180" t="s">
        <v>7</v>
      </c>
      <c r="K3" s="177"/>
      <c r="L3" s="178">
        <f>[2]assolement!D47</f>
        <v>73.47</v>
      </c>
      <c r="M3" s="179" t="s">
        <v>17</v>
      </c>
      <c r="N3" s="177"/>
      <c r="O3" s="178">
        <f>[2]assolement!D48</f>
        <v>41.06</v>
      </c>
      <c r="P3" s="176" t="s">
        <v>1</v>
      </c>
      <c r="Q3" s="177"/>
      <c r="R3" s="178">
        <f>[2]assolement!D49</f>
        <v>42.07</v>
      </c>
      <c r="S3" s="176" t="s">
        <v>93</v>
      </c>
      <c r="T3" s="177"/>
      <c r="U3" s="178">
        <f>[2]assolement!D50</f>
        <v>0</v>
      </c>
      <c r="V3" s="176" t="s">
        <v>92</v>
      </c>
      <c r="W3" s="177"/>
      <c r="X3" s="178">
        <f>[2]assolement!D55</f>
        <v>0</v>
      </c>
      <c r="Y3" s="176" t="s">
        <v>91</v>
      </c>
      <c r="Z3" s="177"/>
      <c r="AA3" s="176">
        <f>[2]assolement!D53</f>
        <v>0</v>
      </c>
      <c r="AB3" s="81" t="s">
        <v>90</v>
      </c>
      <c r="AC3" s="64"/>
      <c r="AD3" s="58">
        <f>[2]assolement!D56</f>
        <v>10.379999999999999</v>
      </c>
      <c r="AE3" s="81" t="s">
        <v>89</v>
      </c>
      <c r="AF3" s="64"/>
      <c r="AG3" s="58">
        <f>[2]assolement!D52</f>
        <v>0</v>
      </c>
      <c r="AH3" s="81" t="s">
        <v>88</v>
      </c>
      <c r="AI3" s="64"/>
      <c r="AJ3" s="58">
        <f>[2]assolement!D51</f>
        <v>0</v>
      </c>
      <c r="AK3" s="81" t="s">
        <v>87</v>
      </c>
      <c r="AL3" s="64"/>
      <c r="AM3" s="58">
        <f>[2]assolement!D57</f>
        <v>0</v>
      </c>
    </row>
    <row r="4" spans="1:39" ht="13.5" thickBot="1">
      <c r="A4" s="166"/>
      <c r="B4" s="163" t="s">
        <v>86</v>
      </c>
      <c r="C4" s="175" t="s">
        <v>85</v>
      </c>
      <c r="D4" s="175" t="s">
        <v>84</v>
      </c>
      <c r="E4" s="175" t="s">
        <v>83</v>
      </c>
      <c r="F4" s="175" t="s">
        <v>82</v>
      </c>
      <c r="G4" s="63" t="s">
        <v>81</v>
      </c>
      <c r="H4" s="78"/>
      <c r="I4" s="163"/>
      <c r="J4" s="174" t="s">
        <v>80</v>
      </c>
      <c r="K4" s="171" t="s">
        <v>79</v>
      </c>
      <c r="L4" s="173" t="s">
        <v>78</v>
      </c>
      <c r="M4" s="174" t="s">
        <v>80</v>
      </c>
      <c r="N4" s="171" t="s">
        <v>79</v>
      </c>
      <c r="O4" s="173" t="s">
        <v>78</v>
      </c>
      <c r="P4" s="172" t="s">
        <v>80</v>
      </c>
      <c r="Q4" s="171" t="s">
        <v>79</v>
      </c>
      <c r="R4" s="173" t="s">
        <v>78</v>
      </c>
      <c r="S4" s="172" t="s">
        <v>80</v>
      </c>
      <c r="T4" s="171" t="s">
        <v>79</v>
      </c>
      <c r="U4" s="173" t="s">
        <v>78</v>
      </c>
      <c r="V4" s="172" t="s">
        <v>80</v>
      </c>
      <c r="W4" s="171" t="s">
        <v>79</v>
      </c>
      <c r="X4" s="173" t="s">
        <v>78</v>
      </c>
      <c r="Y4" s="172" t="s">
        <v>80</v>
      </c>
      <c r="Z4" s="171" t="s">
        <v>79</v>
      </c>
      <c r="AA4" s="170" t="s">
        <v>78</v>
      </c>
      <c r="AB4" s="169" t="s">
        <v>80</v>
      </c>
      <c r="AC4" s="168" t="s">
        <v>79</v>
      </c>
      <c r="AD4" s="167" t="s">
        <v>78</v>
      </c>
      <c r="AE4" s="169" t="s">
        <v>80</v>
      </c>
      <c r="AF4" s="168" t="s">
        <v>79</v>
      </c>
      <c r="AG4" s="167" t="s">
        <v>78</v>
      </c>
      <c r="AH4" s="169" t="s">
        <v>80</v>
      </c>
      <c r="AI4" s="168" t="s">
        <v>79</v>
      </c>
      <c r="AJ4" s="167" t="s">
        <v>78</v>
      </c>
      <c r="AK4" s="169" t="s">
        <v>80</v>
      </c>
      <c r="AL4" s="168" t="s">
        <v>79</v>
      </c>
      <c r="AM4" s="167" t="s">
        <v>78</v>
      </c>
    </row>
    <row r="5" spans="1:39">
      <c r="A5" s="166" t="s">
        <v>77</v>
      </c>
      <c r="B5" s="165"/>
      <c r="C5" s="109"/>
      <c r="D5" s="109"/>
      <c r="E5" s="109"/>
      <c r="F5" s="109"/>
      <c r="G5" s="164"/>
      <c r="H5" s="78"/>
      <c r="I5" s="163" t="s">
        <v>77</v>
      </c>
      <c r="J5" s="160"/>
      <c r="K5" s="158"/>
      <c r="L5" s="66">
        <f>G6*J5*K5</f>
        <v>0</v>
      </c>
      <c r="M5" s="160"/>
      <c r="N5" s="158"/>
      <c r="O5" s="66">
        <f>G6*M5*N5</f>
        <v>0</v>
      </c>
      <c r="P5" s="159"/>
      <c r="Q5" s="158"/>
      <c r="R5" s="66">
        <f>$G$6*P5*Q5</f>
        <v>0</v>
      </c>
      <c r="S5" s="159"/>
      <c r="T5" s="158"/>
      <c r="U5" s="66">
        <f>G6*S5*T5</f>
        <v>0</v>
      </c>
      <c r="V5" s="159"/>
      <c r="W5" s="158"/>
      <c r="X5" s="66">
        <f>$G$6*V5*W5</f>
        <v>0</v>
      </c>
      <c r="Y5" s="159"/>
      <c r="Z5" s="158"/>
      <c r="AA5" s="108">
        <f>G6*Y5*Z5</f>
        <v>0</v>
      </c>
      <c r="AB5" s="81"/>
      <c r="AC5" s="162"/>
      <c r="AD5" s="58">
        <f>K6*AB5*AC5</f>
        <v>0</v>
      </c>
      <c r="AE5" s="81"/>
      <c r="AF5" s="64"/>
      <c r="AG5" s="58">
        <f>N6*AE5*AF5</f>
        <v>0</v>
      </c>
      <c r="AH5" s="81"/>
      <c r="AI5" s="64"/>
      <c r="AJ5" s="58">
        <f>Q6*AH5*AI5</f>
        <v>0</v>
      </c>
      <c r="AK5" s="81"/>
      <c r="AL5" s="64"/>
      <c r="AM5" s="58">
        <f>T6*AK5*AL5</f>
        <v>0</v>
      </c>
    </row>
    <row r="6" spans="1:39">
      <c r="A6" s="106" t="s">
        <v>76</v>
      </c>
      <c r="B6" s="98" t="s">
        <v>75</v>
      </c>
      <c r="C6" s="97">
        <v>12.5</v>
      </c>
      <c r="D6" s="97">
        <v>0.3</v>
      </c>
      <c r="E6" s="52">
        <f>C6*D6</f>
        <v>3.75</v>
      </c>
      <c r="F6" s="52">
        <f>$F$5*D6</f>
        <v>0</v>
      </c>
      <c r="G6" s="201">
        <f>SUM(E6:F8)</f>
        <v>8.9499999999999993</v>
      </c>
      <c r="H6" s="78"/>
      <c r="I6" s="105" t="str">
        <f>A6</f>
        <v>Canadien</v>
      </c>
      <c r="J6" s="160"/>
      <c r="K6" s="158"/>
      <c r="L6" s="66">
        <f>G6*J6*K6</f>
        <v>0</v>
      </c>
      <c r="M6" s="160"/>
      <c r="N6" s="158"/>
      <c r="O6" s="66">
        <f>G6*M6*N6</f>
        <v>0</v>
      </c>
      <c r="P6" s="159">
        <v>8</v>
      </c>
      <c r="Q6" s="158">
        <v>1</v>
      </c>
      <c r="R6" s="66">
        <f>$G$6*P6*Q6</f>
        <v>71.599999999999994</v>
      </c>
      <c r="S6" s="159"/>
      <c r="T6" s="158"/>
      <c r="U6" s="66">
        <f>G6*S6*T6</f>
        <v>0</v>
      </c>
      <c r="V6" s="159"/>
      <c r="W6" s="158"/>
      <c r="X6" s="66">
        <f>$G$6*V6*W6</f>
        <v>0</v>
      </c>
      <c r="Y6" s="159"/>
      <c r="Z6" s="158"/>
      <c r="AA6" s="108">
        <f>G6*Y6*Z6</f>
        <v>0</v>
      </c>
      <c r="AB6" s="82"/>
      <c r="AC6" s="83"/>
      <c r="AD6" s="52">
        <f>K6*AB6*AC6</f>
        <v>0</v>
      </c>
      <c r="AE6" s="82"/>
      <c r="AF6" s="44"/>
      <c r="AG6" s="52">
        <f>N6*AE6*AF6</f>
        <v>0</v>
      </c>
      <c r="AH6" s="82"/>
      <c r="AI6" s="44"/>
      <c r="AJ6" s="52">
        <f>Q6*AH6*AI6</f>
        <v>0</v>
      </c>
      <c r="AK6" s="82"/>
      <c r="AL6" s="44"/>
      <c r="AM6" s="52">
        <f>T6*AK6*AL6</f>
        <v>0</v>
      </c>
    </row>
    <row r="7" spans="1:39">
      <c r="A7" s="104"/>
      <c r="B7" s="154"/>
      <c r="C7" s="161"/>
      <c r="D7" s="97"/>
      <c r="E7" s="52">
        <f>C7*D6</f>
        <v>0</v>
      </c>
      <c r="F7" s="52">
        <f>$F$5*D7</f>
        <v>0</v>
      </c>
      <c r="G7" s="198"/>
      <c r="H7" s="78"/>
      <c r="I7" s="98"/>
      <c r="J7" s="160"/>
      <c r="K7" s="158"/>
      <c r="L7" s="66">
        <f>G6*J7*K7</f>
        <v>0</v>
      </c>
      <c r="M7" s="160"/>
      <c r="N7" s="158"/>
      <c r="O7" s="66">
        <f>G6*M7*N7</f>
        <v>0</v>
      </c>
      <c r="P7" s="159"/>
      <c r="Q7" s="158"/>
      <c r="R7" s="66">
        <f>G6*P7*Q7</f>
        <v>0</v>
      </c>
      <c r="S7" s="159"/>
      <c r="T7" s="158"/>
      <c r="U7" s="66">
        <f>G6*S7*T7</f>
        <v>0</v>
      </c>
      <c r="V7" s="159"/>
      <c r="W7" s="158"/>
      <c r="X7" s="66">
        <f>$G$6*V7*W7</f>
        <v>0</v>
      </c>
      <c r="Y7" s="159"/>
      <c r="Z7" s="158"/>
      <c r="AA7" s="108">
        <f>G6*Y7*Z7</f>
        <v>0</v>
      </c>
      <c r="AB7" s="82"/>
      <c r="AC7" s="83"/>
      <c r="AD7" s="52">
        <f>K6*AB7*AC7</f>
        <v>0</v>
      </c>
      <c r="AE7" s="82"/>
      <c r="AF7" s="44"/>
      <c r="AG7" s="52">
        <f>N6*AE7*AF7</f>
        <v>0</v>
      </c>
      <c r="AH7" s="82"/>
      <c r="AI7" s="44"/>
      <c r="AJ7" s="52">
        <f>Q6*AH7*AI7</f>
        <v>0</v>
      </c>
      <c r="AK7" s="82"/>
      <c r="AL7" s="44"/>
      <c r="AM7" s="52">
        <f>T6*AK7*AL7</f>
        <v>0</v>
      </c>
    </row>
    <row r="8" spans="1:39">
      <c r="A8" s="149"/>
      <c r="B8" s="98" t="s">
        <v>74</v>
      </c>
      <c r="C8" s="148"/>
      <c r="D8" s="148"/>
      <c r="E8" s="148">
        <v>5.2</v>
      </c>
      <c r="F8" s="138">
        <f>$F$5*D8</f>
        <v>0</v>
      </c>
      <c r="G8" s="199"/>
      <c r="H8" s="78"/>
      <c r="I8" s="102"/>
      <c r="J8" s="147"/>
      <c r="K8" s="143"/>
      <c r="L8" s="146">
        <f>G6*J8*K8</f>
        <v>0</v>
      </c>
      <c r="M8" s="147"/>
      <c r="N8" s="143"/>
      <c r="O8" s="146">
        <f>G6*M8*N8</f>
        <v>0</v>
      </c>
      <c r="P8" s="144"/>
      <c r="Q8" s="143"/>
      <c r="R8" s="146">
        <f>G6*P8*Q8</f>
        <v>0</v>
      </c>
      <c r="S8" s="144"/>
      <c r="T8" s="143"/>
      <c r="U8" s="146">
        <f>G6*S8*T8</f>
        <v>0</v>
      </c>
      <c r="V8" s="144"/>
      <c r="W8" s="143"/>
      <c r="X8" s="145">
        <f>$G$6*V8*W8</f>
        <v>0</v>
      </c>
      <c r="Y8" s="144"/>
      <c r="Z8" s="143"/>
      <c r="AA8" s="142">
        <f>G6*Y8*Z8</f>
        <v>0</v>
      </c>
      <c r="AB8" s="140"/>
      <c r="AC8" s="141"/>
      <c r="AD8" s="138">
        <f>K6*AB8*AC8</f>
        <v>0</v>
      </c>
      <c r="AE8" s="140"/>
      <c r="AF8" s="139"/>
      <c r="AG8" s="138">
        <f>N6*AE8*AF8</f>
        <v>0</v>
      </c>
      <c r="AH8" s="140"/>
      <c r="AI8" s="139"/>
      <c r="AJ8" s="138">
        <f>Q6*AH8*AI8</f>
        <v>0</v>
      </c>
      <c r="AK8" s="140"/>
      <c r="AL8" s="139"/>
      <c r="AM8" s="138">
        <f>T6*AK8*AL8</f>
        <v>0</v>
      </c>
    </row>
    <row r="9" spans="1:39">
      <c r="A9" s="157" t="s">
        <v>73</v>
      </c>
      <c r="B9" s="156" t="s">
        <v>54</v>
      </c>
      <c r="C9" s="155">
        <v>17.7</v>
      </c>
      <c r="D9" s="155">
        <v>0.8</v>
      </c>
      <c r="E9" s="150">
        <f>C9*D9</f>
        <v>14.16</v>
      </c>
      <c r="F9" s="150">
        <f>$F$5*D9</f>
        <v>0</v>
      </c>
      <c r="G9" s="197">
        <f>SUM(E9:F11)</f>
        <v>26.259999999999998</v>
      </c>
      <c r="H9" s="78"/>
      <c r="I9" s="105" t="str">
        <f>A9</f>
        <v>Décompacteur</v>
      </c>
      <c r="J9" s="95"/>
      <c r="K9" s="93"/>
      <c r="L9" s="66">
        <f>G9*J9*K9</f>
        <v>0</v>
      </c>
      <c r="M9" s="95"/>
      <c r="N9" s="93"/>
      <c r="O9" s="66">
        <f>G9*M9*N9</f>
        <v>0</v>
      </c>
      <c r="P9" s="94"/>
      <c r="Q9" s="93"/>
      <c r="R9" s="66">
        <f>G9*P9*Q9</f>
        <v>0</v>
      </c>
      <c r="S9" s="94"/>
      <c r="T9" s="93"/>
      <c r="U9" s="66">
        <f>G9*S9*T9</f>
        <v>0</v>
      </c>
      <c r="V9" s="94"/>
      <c r="W9" s="93"/>
      <c r="X9" s="66">
        <f>$G$9*V9*W9</f>
        <v>0</v>
      </c>
      <c r="Y9" s="94"/>
      <c r="Z9" s="93"/>
      <c r="AA9" s="108">
        <f>G9*Y9*Z9</f>
        <v>0</v>
      </c>
      <c r="AB9" s="82"/>
      <c r="AC9" s="83"/>
      <c r="AD9" s="52">
        <f>K9*AB9*AC9</f>
        <v>0</v>
      </c>
      <c r="AE9" s="82"/>
      <c r="AF9" s="44"/>
      <c r="AG9" s="52">
        <f>N9*AE9*AF9</f>
        <v>0</v>
      </c>
      <c r="AH9" s="82"/>
      <c r="AI9" s="44"/>
      <c r="AJ9" s="52">
        <f>Q9*AH9*AI9</f>
        <v>0</v>
      </c>
      <c r="AK9" s="152"/>
      <c r="AL9" s="151"/>
      <c r="AM9" s="150">
        <f>T9*AK9*AL9</f>
        <v>0</v>
      </c>
    </row>
    <row r="10" spans="1:39">
      <c r="A10" s="104"/>
      <c r="B10" s="98"/>
      <c r="C10" s="97"/>
      <c r="D10" s="97"/>
      <c r="E10" s="97">
        <f>C10*D9</f>
        <v>0</v>
      </c>
      <c r="F10" s="52">
        <f>$F$5*D10</f>
        <v>0</v>
      </c>
      <c r="G10" s="205"/>
      <c r="H10" s="78"/>
      <c r="I10" s="98"/>
      <c r="J10" s="95"/>
      <c r="K10" s="93"/>
      <c r="L10" s="66">
        <f>G9*J10*K10</f>
        <v>0</v>
      </c>
      <c r="M10" s="95"/>
      <c r="N10" s="93"/>
      <c r="O10" s="66">
        <f>G9*M10*N10</f>
        <v>0</v>
      </c>
      <c r="P10" s="94"/>
      <c r="Q10" s="93"/>
      <c r="R10" s="66">
        <f>G9*P10*Q10</f>
        <v>0</v>
      </c>
      <c r="S10" s="94"/>
      <c r="T10" s="93"/>
      <c r="U10" s="66">
        <f>G9*S10*T10</f>
        <v>0</v>
      </c>
      <c r="V10" s="94"/>
      <c r="W10" s="93"/>
      <c r="X10" s="66">
        <f>$G$9*V10*W10</f>
        <v>0</v>
      </c>
      <c r="Y10" s="94"/>
      <c r="Z10" s="93"/>
      <c r="AA10" s="108">
        <f>G9*Y10*Z10</f>
        <v>0</v>
      </c>
      <c r="AB10" s="82"/>
      <c r="AC10" s="83"/>
      <c r="AD10" s="52">
        <f>K9*AB10*AC10</f>
        <v>0</v>
      </c>
      <c r="AE10" s="82"/>
      <c r="AF10" s="44"/>
      <c r="AG10" s="52">
        <f>N9*AE10*AF10</f>
        <v>0</v>
      </c>
      <c r="AH10" s="82"/>
      <c r="AI10" s="44"/>
      <c r="AJ10" s="52">
        <f>Q9*AH10*AI10</f>
        <v>0</v>
      </c>
      <c r="AK10" s="82"/>
      <c r="AL10" s="44"/>
      <c r="AM10" s="52">
        <f>T9*AK10*AL10</f>
        <v>0</v>
      </c>
    </row>
    <row r="11" spans="1:39">
      <c r="A11" s="149"/>
      <c r="B11" s="102" t="s">
        <v>72</v>
      </c>
      <c r="C11" s="148"/>
      <c r="D11" s="148"/>
      <c r="E11" s="148">
        <v>12.1</v>
      </c>
      <c r="F11" s="138"/>
      <c r="G11" s="206"/>
      <c r="H11" s="78"/>
      <c r="I11" s="102"/>
      <c r="J11" s="147"/>
      <c r="K11" s="143"/>
      <c r="L11" s="146"/>
      <c r="M11" s="147"/>
      <c r="N11" s="143"/>
      <c r="O11" s="146"/>
      <c r="P11" s="144"/>
      <c r="Q11" s="143"/>
      <c r="R11" s="146"/>
      <c r="S11" s="144"/>
      <c r="T11" s="143"/>
      <c r="U11" s="146"/>
      <c r="V11" s="144"/>
      <c r="W11" s="143"/>
      <c r="X11" s="146"/>
      <c r="Y11" s="144"/>
      <c r="Z11" s="143"/>
      <c r="AA11" s="142"/>
      <c r="AB11" s="140"/>
      <c r="AC11" s="141"/>
      <c r="AD11" s="138"/>
      <c r="AE11" s="140"/>
      <c r="AF11" s="139"/>
      <c r="AG11" s="138"/>
      <c r="AH11" s="140"/>
      <c r="AI11" s="139"/>
      <c r="AJ11" s="138"/>
      <c r="AK11" s="140"/>
      <c r="AL11" s="139"/>
      <c r="AM11" s="138"/>
    </row>
    <row r="12" spans="1:39">
      <c r="A12" s="157" t="s">
        <v>65</v>
      </c>
      <c r="B12" s="156" t="s">
        <v>54</v>
      </c>
      <c r="C12" s="155">
        <v>17.7</v>
      </c>
      <c r="D12" s="155">
        <v>0.2</v>
      </c>
      <c r="E12" s="150">
        <f>C12*D12</f>
        <v>3.54</v>
      </c>
      <c r="F12" s="150">
        <f>$F$5*D12</f>
        <v>0</v>
      </c>
      <c r="G12" s="197">
        <f>SUM(E12:F14)</f>
        <v>8.14</v>
      </c>
      <c r="H12" s="78"/>
      <c r="I12" s="105" t="str">
        <f>A12</f>
        <v>vibroculteur</v>
      </c>
      <c r="J12" s="95"/>
      <c r="K12" s="93"/>
      <c r="L12" s="66">
        <f>G12*J12*K12</f>
        <v>0</v>
      </c>
      <c r="M12" s="95"/>
      <c r="N12" s="93"/>
      <c r="O12" s="66">
        <f>G12*M12*N12</f>
        <v>0</v>
      </c>
      <c r="P12" s="94"/>
      <c r="Q12" s="93"/>
      <c r="R12" s="66">
        <f>G12*P12*Q12</f>
        <v>0</v>
      </c>
      <c r="S12" s="94"/>
      <c r="T12" s="93"/>
      <c r="U12" s="66">
        <f>G12*S12*T12</f>
        <v>0</v>
      </c>
      <c r="V12" s="94"/>
      <c r="W12" s="93"/>
      <c r="X12" s="66">
        <f>$G$9*V12*W12</f>
        <v>0</v>
      </c>
      <c r="Y12" s="94"/>
      <c r="Z12" s="93"/>
      <c r="AA12" s="108">
        <f>G12*Y12*Z12</f>
        <v>0</v>
      </c>
      <c r="AB12" s="82"/>
      <c r="AC12" s="83"/>
      <c r="AD12" s="52">
        <f>K12*AB12*AC12</f>
        <v>0</v>
      </c>
      <c r="AE12" s="82"/>
      <c r="AF12" s="44"/>
      <c r="AG12" s="52">
        <f>N12*AE12*AF12</f>
        <v>0</v>
      </c>
      <c r="AH12" s="82"/>
      <c r="AI12" s="44"/>
      <c r="AJ12" s="52">
        <f>Q12*AH12*AI12</f>
        <v>0</v>
      </c>
      <c r="AK12" s="152"/>
      <c r="AL12" s="151"/>
      <c r="AM12" s="150">
        <f>T12*AK12*AL12</f>
        <v>0</v>
      </c>
    </row>
    <row r="13" spans="1:39">
      <c r="A13" s="104"/>
      <c r="B13" s="98"/>
      <c r="C13" s="97"/>
      <c r="D13" s="97"/>
      <c r="E13" s="97">
        <f>C13*D12</f>
        <v>0</v>
      </c>
      <c r="F13" s="52">
        <f>$F$5*D13</f>
        <v>0</v>
      </c>
      <c r="G13" s="205"/>
      <c r="H13" s="78"/>
      <c r="I13" s="98"/>
      <c r="J13" s="95"/>
      <c r="K13" s="93"/>
      <c r="L13" s="66">
        <f>G12*J13*K13</f>
        <v>0</v>
      </c>
      <c r="M13" s="95"/>
      <c r="N13" s="93"/>
      <c r="O13" s="66">
        <f>G12*M13*N13</f>
        <v>0</v>
      </c>
      <c r="P13" s="94"/>
      <c r="Q13" s="93"/>
      <c r="R13" s="66">
        <f>G12*P13*Q13</f>
        <v>0</v>
      </c>
      <c r="S13" s="94"/>
      <c r="T13" s="93"/>
      <c r="U13" s="66">
        <f>G12*S13*T13</f>
        <v>0</v>
      </c>
      <c r="V13" s="94"/>
      <c r="W13" s="93"/>
      <c r="X13" s="66">
        <f>$G$9*V13*W13</f>
        <v>0</v>
      </c>
      <c r="Y13" s="94"/>
      <c r="Z13" s="93"/>
      <c r="AA13" s="108">
        <f>G12*Y13*Z13</f>
        <v>0</v>
      </c>
      <c r="AB13" s="82"/>
      <c r="AC13" s="83"/>
      <c r="AD13" s="52">
        <f>K12*AB13*AC13</f>
        <v>0</v>
      </c>
      <c r="AE13" s="82"/>
      <c r="AF13" s="44"/>
      <c r="AG13" s="52">
        <f>N12*AE13*AF13</f>
        <v>0</v>
      </c>
      <c r="AH13" s="82"/>
      <c r="AI13" s="44"/>
      <c r="AJ13" s="52">
        <f>Q12*AH13*AI13</f>
        <v>0</v>
      </c>
      <c r="AK13" s="82"/>
      <c r="AL13" s="44"/>
      <c r="AM13" s="52">
        <f>T12*AK13*AL13</f>
        <v>0</v>
      </c>
    </row>
    <row r="14" spans="1:39">
      <c r="A14" s="149"/>
      <c r="B14" s="102" t="s">
        <v>71</v>
      </c>
      <c r="C14" s="148"/>
      <c r="D14" s="148"/>
      <c r="E14" s="148">
        <v>4.5999999999999996</v>
      </c>
      <c r="F14" s="138"/>
      <c r="G14" s="206"/>
      <c r="H14" s="78"/>
      <c r="I14" s="102"/>
      <c r="J14" s="147"/>
      <c r="K14" s="143"/>
      <c r="L14" s="146"/>
      <c r="M14" s="147"/>
      <c r="N14" s="143"/>
      <c r="O14" s="146"/>
      <c r="P14" s="144"/>
      <c r="Q14" s="143"/>
      <c r="R14" s="146"/>
      <c r="S14" s="144"/>
      <c r="T14" s="143"/>
      <c r="U14" s="146"/>
      <c r="V14" s="144"/>
      <c r="W14" s="143"/>
      <c r="X14" s="146"/>
      <c r="Y14" s="144"/>
      <c r="Z14" s="143"/>
      <c r="AA14" s="142"/>
      <c r="AB14" s="140"/>
      <c r="AC14" s="141"/>
      <c r="AD14" s="138"/>
      <c r="AE14" s="140"/>
      <c r="AF14" s="139"/>
      <c r="AG14" s="138"/>
      <c r="AH14" s="140"/>
      <c r="AI14" s="139"/>
      <c r="AJ14" s="138"/>
      <c r="AK14" s="140"/>
      <c r="AL14" s="139"/>
      <c r="AM14" s="138"/>
    </row>
    <row r="15" spans="1:39">
      <c r="A15" s="106" t="s">
        <v>70</v>
      </c>
      <c r="B15" s="154" t="s">
        <v>54</v>
      </c>
      <c r="C15" s="97">
        <v>17.7</v>
      </c>
      <c r="D15" s="97">
        <v>0.2</v>
      </c>
      <c r="E15" s="52">
        <f>C15*D15</f>
        <v>3.54</v>
      </c>
      <c r="F15" s="52">
        <f t="shared" ref="F15:F46" si="0">$F$5*D15</f>
        <v>0</v>
      </c>
      <c r="G15" s="197">
        <f>SUM(E15:F17)</f>
        <v>15.940000000000001</v>
      </c>
      <c r="H15" s="78"/>
      <c r="I15" s="105" t="str">
        <f>A15</f>
        <v xml:space="preserve">Déchaumage </v>
      </c>
      <c r="J15" s="95">
        <v>73.47</v>
      </c>
      <c r="K15" s="93" t="e">
        <f>COUNTIFS([2]champs!A2:A60,"déchaumeur",[2]champs!M2:M60,"blé")</f>
        <v>#VALUE!</v>
      </c>
      <c r="L15" s="66" t="e">
        <f>G15*J15*K15</f>
        <v>#VALUE!</v>
      </c>
      <c r="M15" s="95">
        <v>41.06</v>
      </c>
      <c r="N15" s="93">
        <v>2</v>
      </c>
      <c r="O15" s="66">
        <f>G15*M15*N15</f>
        <v>1308.9928000000002</v>
      </c>
      <c r="P15" s="94">
        <v>42.07</v>
      </c>
      <c r="Q15" s="93">
        <v>2</v>
      </c>
      <c r="R15" s="66">
        <f>G15*P15*Q15</f>
        <v>1341.1916000000001</v>
      </c>
      <c r="S15" s="94"/>
      <c r="T15" s="93"/>
      <c r="U15" s="66">
        <f>G15*S15*T15</f>
        <v>0</v>
      </c>
      <c r="V15" s="94"/>
      <c r="W15" s="93"/>
      <c r="X15" s="66">
        <f>$G$15*V15*W15</f>
        <v>0</v>
      </c>
      <c r="Y15" s="94"/>
      <c r="Z15" s="93"/>
      <c r="AA15" s="108">
        <f>G15*Y15*Z15</f>
        <v>0</v>
      </c>
      <c r="AB15" s="82"/>
      <c r="AC15" s="83"/>
      <c r="AD15" s="52" t="e">
        <f>K15*AB15*AC15</f>
        <v>#VALUE!</v>
      </c>
      <c r="AE15" s="82"/>
      <c r="AF15" s="44"/>
      <c r="AG15" s="52">
        <f>N15*AE15*AF15</f>
        <v>0</v>
      </c>
      <c r="AH15" s="82"/>
      <c r="AI15" s="44"/>
      <c r="AJ15" s="52">
        <f>Q15*AH15*AI15</f>
        <v>0</v>
      </c>
      <c r="AK15" s="152"/>
      <c r="AL15" s="151"/>
      <c r="AM15" s="150">
        <f>T15*AK15*AL15</f>
        <v>0</v>
      </c>
    </row>
    <row r="16" spans="1:39">
      <c r="A16" s="105" t="s">
        <v>69</v>
      </c>
      <c r="B16" s="98"/>
      <c r="C16" s="97"/>
      <c r="D16" s="97"/>
      <c r="E16" s="97">
        <f>C16*D15</f>
        <v>0</v>
      </c>
      <c r="F16" s="52">
        <f t="shared" si="0"/>
        <v>0</v>
      </c>
      <c r="G16" s="198"/>
      <c r="H16" s="78"/>
      <c r="I16" s="105"/>
      <c r="J16" s="95"/>
      <c r="K16" s="93"/>
      <c r="L16" s="66">
        <f>G15*J16*K16</f>
        <v>0</v>
      </c>
      <c r="M16" s="95"/>
      <c r="N16" s="93"/>
      <c r="O16" s="66">
        <f>G15*M16*N16</f>
        <v>0</v>
      </c>
      <c r="P16" s="94"/>
      <c r="Q16" s="93"/>
      <c r="R16" s="66">
        <f>G15*P16*Q16</f>
        <v>0</v>
      </c>
      <c r="S16" s="94"/>
      <c r="T16" s="93"/>
      <c r="U16" s="66">
        <f>G15*S16*T16</f>
        <v>0</v>
      </c>
      <c r="V16" s="94"/>
      <c r="W16" s="93"/>
      <c r="X16" s="66">
        <f>$G$15*V16*W16</f>
        <v>0</v>
      </c>
      <c r="Y16" s="94"/>
      <c r="Z16" s="93"/>
      <c r="AA16" s="108">
        <f>G15*Y16*Z16</f>
        <v>0</v>
      </c>
      <c r="AB16" s="82"/>
      <c r="AC16" s="83"/>
      <c r="AD16" s="52" t="e">
        <f>K15*AB16*AC16</f>
        <v>#VALUE!</v>
      </c>
      <c r="AE16" s="82"/>
      <c r="AF16" s="44"/>
      <c r="AG16" s="52">
        <f>N15*AE16*AF16</f>
        <v>0</v>
      </c>
      <c r="AH16" s="82"/>
      <c r="AI16" s="44"/>
      <c r="AJ16" s="52">
        <f>Q15*AH16*AI16</f>
        <v>0</v>
      </c>
      <c r="AK16" s="82"/>
      <c r="AL16" s="44"/>
      <c r="AM16" s="52">
        <f>T15*AK16*AL16</f>
        <v>0</v>
      </c>
    </row>
    <row r="17" spans="1:39">
      <c r="A17" s="149"/>
      <c r="B17" s="102" t="s">
        <v>68</v>
      </c>
      <c r="C17" s="148"/>
      <c r="D17" s="148"/>
      <c r="E17" s="148">
        <v>12.4</v>
      </c>
      <c r="F17" s="138">
        <f t="shared" si="0"/>
        <v>0</v>
      </c>
      <c r="G17" s="199"/>
      <c r="H17" s="78"/>
      <c r="I17" s="102"/>
      <c r="J17" s="147"/>
      <c r="K17" s="143"/>
      <c r="L17" s="146">
        <f>G15*J17*K17</f>
        <v>0</v>
      </c>
      <c r="M17" s="147"/>
      <c r="N17" s="143"/>
      <c r="O17" s="146">
        <f>G15*M17*N17</f>
        <v>0</v>
      </c>
      <c r="P17" s="144"/>
      <c r="Q17" s="143"/>
      <c r="R17" s="146">
        <f>G15*P17*Q17</f>
        <v>0</v>
      </c>
      <c r="S17" s="144"/>
      <c r="T17" s="143"/>
      <c r="U17" s="146">
        <f>G15*S17*T17</f>
        <v>0</v>
      </c>
      <c r="V17" s="144"/>
      <c r="W17" s="143"/>
      <c r="X17" s="145">
        <f>$G$15*V17*W17</f>
        <v>0</v>
      </c>
      <c r="Y17" s="144"/>
      <c r="Z17" s="143"/>
      <c r="AA17" s="142">
        <f>G15*Y17*Z17</f>
        <v>0</v>
      </c>
      <c r="AB17" s="140"/>
      <c r="AC17" s="141"/>
      <c r="AD17" s="138" t="e">
        <f>K15*AB17*AC17</f>
        <v>#VALUE!</v>
      </c>
      <c r="AE17" s="140"/>
      <c r="AF17" s="139"/>
      <c r="AG17" s="138">
        <f>N15*AE17*AF17</f>
        <v>0</v>
      </c>
      <c r="AH17" s="140"/>
      <c r="AI17" s="139"/>
      <c r="AJ17" s="138">
        <f>Q15*AH17*AI17</f>
        <v>0</v>
      </c>
      <c r="AK17" s="140"/>
      <c r="AL17" s="139"/>
      <c r="AM17" s="138">
        <f>T15*AK17*AL17</f>
        <v>0</v>
      </c>
    </row>
    <row r="18" spans="1:39" hidden="1">
      <c r="A18" s="106" t="s">
        <v>66</v>
      </c>
      <c r="B18" s="98" t="s">
        <v>67</v>
      </c>
      <c r="C18" s="97"/>
      <c r="D18" s="97">
        <v>0.2</v>
      </c>
      <c r="E18" s="52">
        <f>C18*D18</f>
        <v>0</v>
      </c>
      <c r="F18" s="52">
        <f t="shared" si="0"/>
        <v>0</v>
      </c>
      <c r="G18" s="197">
        <f>SUM(E18:F20)</f>
        <v>0</v>
      </c>
      <c r="H18" s="78"/>
      <c r="I18" s="105" t="s">
        <v>66</v>
      </c>
      <c r="J18" s="95"/>
      <c r="K18" s="93"/>
      <c r="L18" s="66">
        <f>G18*J18*K18</f>
        <v>0</v>
      </c>
      <c r="M18" s="95"/>
      <c r="N18" s="93"/>
      <c r="O18" s="66">
        <f>G18*M18*N18</f>
        <v>0</v>
      </c>
      <c r="P18" s="94"/>
      <c r="Q18" s="93"/>
      <c r="R18" s="66">
        <f>G18*P18*Q18</f>
        <v>0</v>
      </c>
      <c r="S18" s="94"/>
      <c r="T18" s="93"/>
      <c r="U18" s="66">
        <f>G18*S18*T18</f>
        <v>0</v>
      </c>
      <c r="V18" s="94"/>
      <c r="W18" s="93"/>
      <c r="X18" s="66">
        <f>$G$18*V18*W18</f>
        <v>0</v>
      </c>
      <c r="Y18" s="94"/>
      <c r="Z18" s="93"/>
      <c r="AA18" s="108">
        <f>G18*Y18*Z18</f>
        <v>0</v>
      </c>
      <c r="AB18" s="82"/>
      <c r="AC18" s="83"/>
      <c r="AD18" s="52">
        <f>K18*AB18*AC18</f>
        <v>0</v>
      </c>
      <c r="AE18" s="82"/>
      <c r="AF18" s="44"/>
      <c r="AG18" s="52">
        <f>N18*AE18*AF18</f>
        <v>0</v>
      </c>
      <c r="AH18" s="82"/>
      <c r="AI18" s="44"/>
      <c r="AJ18" s="52">
        <f>Q18*AH18*AI18</f>
        <v>0</v>
      </c>
      <c r="AK18" s="40"/>
      <c r="AL18" s="41"/>
      <c r="AM18" s="40">
        <f>T18*AK18*AL18</f>
        <v>0</v>
      </c>
    </row>
    <row r="19" spans="1:39" hidden="1">
      <c r="A19" s="105" t="s">
        <v>65</v>
      </c>
      <c r="B19" s="98" t="s">
        <v>65</v>
      </c>
      <c r="C19" s="97"/>
      <c r="D19" s="97"/>
      <c r="E19" s="97"/>
      <c r="F19" s="52">
        <f t="shared" si="0"/>
        <v>0</v>
      </c>
      <c r="G19" s="198"/>
      <c r="H19" s="78"/>
      <c r="I19" s="105" t="s">
        <v>65</v>
      </c>
      <c r="J19" s="95"/>
      <c r="K19" s="93"/>
      <c r="L19" s="66">
        <f>G18*J19*K19</f>
        <v>0</v>
      </c>
      <c r="M19" s="95"/>
      <c r="N19" s="93"/>
      <c r="O19" s="66">
        <f>G18*M19*N19</f>
        <v>0</v>
      </c>
      <c r="P19" s="94"/>
      <c r="Q19" s="93"/>
      <c r="R19" s="66">
        <f>G18*P19*Q19</f>
        <v>0</v>
      </c>
      <c r="S19" s="94"/>
      <c r="T19" s="93"/>
      <c r="U19" s="66">
        <f>G18*S19*T19</f>
        <v>0</v>
      </c>
      <c r="V19" s="94"/>
      <c r="W19" s="93"/>
      <c r="X19" s="66">
        <f>$G$18*V19*W19</f>
        <v>0</v>
      </c>
      <c r="Y19" s="94"/>
      <c r="Z19" s="93"/>
      <c r="AA19" s="108">
        <f>G18*Y19*Z19</f>
        <v>0</v>
      </c>
      <c r="AB19" s="82"/>
      <c r="AC19" s="83"/>
      <c r="AD19" s="52">
        <f>K18*AB19*AC19</f>
        <v>0</v>
      </c>
      <c r="AE19" s="82"/>
      <c r="AF19" s="44"/>
      <c r="AG19" s="52">
        <f>N18*AE19*AF19</f>
        <v>0</v>
      </c>
      <c r="AH19" s="82"/>
      <c r="AI19" s="44"/>
      <c r="AJ19" s="52">
        <f>Q18*AH19*AI19</f>
        <v>0</v>
      </c>
      <c r="AK19" s="40"/>
      <c r="AL19" s="41"/>
      <c r="AM19" s="40">
        <f>T18*AK19*AL19</f>
        <v>0</v>
      </c>
    </row>
    <row r="20" spans="1:39" hidden="1">
      <c r="A20" s="149"/>
      <c r="B20" s="102" t="s">
        <v>64</v>
      </c>
      <c r="C20" s="148"/>
      <c r="D20" s="148"/>
      <c r="E20" s="138">
        <f>C20*D20</f>
        <v>0</v>
      </c>
      <c r="F20" s="138">
        <f t="shared" si="0"/>
        <v>0</v>
      </c>
      <c r="G20" s="199"/>
      <c r="H20" s="78"/>
      <c r="I20" s="102"/>
      <c r="J20" s="147"/>
      <c r="K20" s="143"/>
      <c r="L20" s="146">
        <f>G18*J20*K20</f>
        <v>0</v>
      </c>
      <c r="M20" s="147"/>
      <c r="N20" s="143"/>
      <c r="O20" s="146">
        <f>G18*M20*N20</f>
        <v>0</v>
      </c>
      <c r="P20" s="144"/>
      <c r="Q20" s="143"/>
      <c r="R20" s="146">
        <f>G18*P20*Q20</f>
        <v>0</v>
      </c>
      <c r="S20" s="144"/>
      <c r="T20" s="143"/>
      <c r="U20" s="146">
        <f>G18*S20*T20</f>
        <v>0</v>
      </c>
      <c r="V20" s="144"/>
      <c r="W20" s="143"/>
      <c r="X20" s="145">
        <f>$G$18*V20*W20</f>
        <v>0</v>
      </c>
      <c r="Y20" s="144"/>
      <c r="Z20" s="143"/>
      <c r="AA20" s="142">
        <f>G18*Y20*Z20</f>
        <v>0</v>
      </c>
      <c r="AB20" s="82"/>
      <c r="AC20" s="83"/>
      <c r="AD20" s="52">
        <f>K18*AB20*AC20</f>
        <v>0</v>
      </c>
      <c r="AE20" s="82"/>
      <c r="AF20" s="44"/>
      <c r="AG20" s="52">
        <f>N18*AE20*AF20</f>
        <v>0</v>
      </c>
      <c r="AH20" s="82"/>
      <c r="AI20" s="44"/>
      <c r="AJ20" s="52">
        <f>Q18*AH20*AI20</f>
        <v>0</v>
      </c>
      <c r="AK20" s="40"/>
      <c r="AL20" s="41"/>
      <c r="AM20" s="40">
        <f>T18*AK20*AL20</f>
        <v>0</v>
      </c>
    </row>
    <row r="21" spans="1:39">
      <c r="A21" s="106"/>
      <c r="B21" s="98"/>
      <c r="C21" s="97"/>
      <c r="D21" s="97"/>
      <c r="E21" s="52">
        <f>C21*D21</f>
        <v>0</v>
      </c>
      <c r="F21" s="52">
        <f t="shared" si="0"/>
        <v>0</v>
      </c>
      <c r="G21" s="197">
        <f>SUM(E21:F23)</f>
        <v>0</v>
      </c>
      <c r="H21" s="78"/>
      <c r="I21" s="105">
        <f>A21</f>
        <v>0</v>
      </c>
      <c r="J21" s="95"/>
      <c r="K21" s="93"/>
      <c r="L21" s="66">
        <f>G21*J21*K21</f>
        <v>0</v>
      </c>
      <c r="M21" s="95"/>
      <c r="N21" s="93"/>
      <c r="O21" s="66">
        <f>G21*M21*N21</f>
        <v>0</v>
      </c>
      <c r="P21" s="94"/>
      <c r="Q21" s="93"/>
      <c r="R21" s="66">
        <f>G21*P21*Q21</f>
        <v>0</v>
      </c>
      <c r="S21" s="94"/>
      <c r="T21" s="93"/>
      <c r="U21" s="66">
        <f>G21*S21*T21</f>
        <v>0</v>
      </c>
      <c r="V21" s="94"/>
      <c r="W21" s="93"/>
      <c r="X21" s="66">
        <f>$G$21*V21*W21</f>
        <v>0</v>
      </c>
      <c r="Y21" s="94"/>
      <c r="Z21" s="93"/>
      <c r="AA21" s="108">
        <f>G21*Y21*Z21</f>
        <v>0</v>
      </c>
      <c r="AB21" s="82"/>
      <c r="AC21" s="83"/>
      <c r="AD21" s="52">
        <f>K21*AB21*AC21</f>
        <v>0</v>
      </c>
      <c r="AE21" s="82"/>
      <c r="AF21" s="44"/>
      <c r="AG21" s="52">
        <f>N21*AE21*AF21</f>
        <v>0</v>
      </c>
      <c r="AH21" s="82"/>
      <c r="AI21" s="44"/>
      <c r="AJ21" s="52">
        <f>Q21*AH21*AI21</f>
        <v>0</v>
      </c>
      <c r="AK21" s="152"/>
      <c r="AL21" s="151"/>
      <c r="AM21" s="150">
        <f>T21*AK21*AL21</f>
        <v>0</v>
      </c>
    </row>
    <row r="22" spans="1:39">
      <c r="A22" s="104"/>
      <c r="B22" s="98"/>
      <c r="C22" s="97"/>
      <c r="D22" s="97"/>
      <c r="E22" s="97">
        <f>C22*D21</f>
        <v>0</v>
      </c>
      <c r="F22" s="52">
        <f t="shared" si="0"/>
        <v>0</v>
      </c>
      <c r="G22" s="198"/>
      <c r="H22" s="78"/>
      <c r="I22" s="98"/>
      <c r="J22" s="95"/>
      <c r="K22" s="93"/>
      <c r="L22" s="66">
        <f>G21*J22*K22</f>
        <v>0</v>
      </c>
      <c r="M22" s="95"/>
      <c r="N22" s="93"/>
      <c r="O22" s="66">
        <f>G21*M22*N22</f>
        <v>0</v>
      </c>
      <c r="P22" s="94"/>
      <c r="Q22" s="93"/>
      <c r="R22" s="66">
        <f>G21*P22*Q22</f>
        <v>0</v>
      </c>
      <c r="S22" s="94"/>
      <c r="T22" s="93"/>
      <c r="U22" s="66">
        <f>G21*S22*T22</f>
        <v>0</v>
      </c>
      <c r="V22" s="94"/>
      <c r="W22" s="93"/>
      <c r="X22" s="66">
        <f>$G$21*V22*W22</f>
        <v>0</v>
      </c>
      <c r="Y22" s="94"/>
      <c r="Z22" s="93"/>
      <c r="AA22" s="108">
        <f>G21*Y22*Z22</f>
        <v>0</v>
      </c>
      <c r="AB22" s="82"/>
      <c r="AC22" s="83"/>
      <c r="AD22" s="52">
        <f>K21*AB22*AC22</f>
        <v>0</v>
      </c>
      <c r="AE22" s="82"/>
      <c r="AF22" s="44"/>
      <c r="AG22" s="52">
        <f>N21*AE22*AF22</f>
        <v>0</v>
      </c>
      <c r="AH22" s="82"/>
      <c r="AI22" s="44"/>
      <c r="AJ22" s="52">
        <f>Q21*AH22*AI22</f>
        <v>0</v>
      </c>
      <c r="AK22" s="82"/>
      <c r="AL22" s="44"/>
      <c r="AM22" s="52">
        <f>T21*AK22*AL22</f>
        <v>0</v>
      </c>
    </row>
    <row r="23" spans="1:39">
      <c r="A23" s="149"/>
      <c r="B23" s="102"/>
      <c r="C23" s="148"/>
      <c r="D23" s="148"/>
      <c r="E23" s="148"/>
      <c r="F23" s="138">
        <f t="shared" si="0"/>
        <v>0</v>
      </c>
      <c r="G23" s="199"/>
      <c r="H23" s="78"/>
      <c r="I23" s="102"/>
      <c r="J23" s="147"/>
      <c r="K23" s="143"/>
      <c r="L23" s="146">
        <f>G21*J23*K23</f>
        <v>0</v>
      </c>
      <c r="M23" s="147"/>
      <c r="N23" s="143"/>
      <c r="O23" s="146">
        <f>G21*M23*N23</f>
        <v>0</v>
      </c>
      <c r="P23" s="144"/>
      <c r="Q23" s="143"/>
      <c r="R23" s="146">
        <f>G21*P23*Q23</f>
        <v>0</v>
      </c>
      <c r="S23" s="144"/>
      <c r="T23" s="143"/>
      <c r="U23" s="146">
        <f>G21*S23*T23</f>
        <v>0</v>
      </c>
      <c r="V23" s="144"/>
      <c r="W23" s="143"/>
      <c r="X23" s="145">
        <f>$G$21*V23*W23</f>
        <v>0</v>
      </c>
      <c r="Y23" s="144"/>
      <c r="Z23" s="143"/>
      <c r="AA23" s="142">
        <f>G21*Y23*Z23</f>
        <v>0</v>
      </c>
      <c r="AB23" s="153"/>
      <c r="AC23" s="139"/>
      <c r="AD23" s="138">
        <f>K21*AB23*AC23</f>
        <v>0</v>
      </c>
      <c r="AE23" s="140"/>
      <c r="AF23" s="139"/>
      <c r="AG23" s="138">
        <f>N21*AE23*AF23</f>
        <v>0</v>
      </c>
      <c r="AH23" s="140"/>
      <c r="AI23" s="139"/>
      <c r="AJ23" s="138">
        <f>Q21*AH23*AI23</f>
        <v>0</v>
      </c>
      <c r="AK23" s="82"/>
      <c r="AL23" s="44"/>
      <c r="AM23" s="52">
        <f>T21*AK23*AL23</f>
        <v>0</v>
      </c>
    </row>
    <row r="24" spans="1:39">
      <c r="A24" s="106"/>
      <c r="B24" s="98"/>
      <c r="C24" s="97"/>
      <c r="D24" s="97"/>
      <c r="E24" s="52">
        <f>C24*D24</f>
        <v>0</v>
      </c>
      <c r="F24" s="52">
        <f t="shared" si="0"/>
        <v>0</v>
      </c>
      <c r="G24" s="197">
        <f>SUM(E24:F26)</f>
        <v>0</v>
      </c>
      <c r="H24" s="78"/>
      <c r="I24" s="105">
        <f>A24</f>
        <v>0</v>
      </c>
      <c r="J24" s="95"/>
      <c r="K24" s="93"/>
      <c r="L24" s="66">
        <f>G24*J24*K24</f>
        <v>0</v>
      </c>
      <c r="M24" s="95"/>
      <c r="N24" s="93"/>
      <c r="O24" s="66">
        <f>G24*M24*N24</f>
        <v>0</v>
      </c>
      <c r="P24" s="94"/>
      <c r="Q24" s="93"/>
      <c r="R24" s="66">
        <f>G24*P24*Q24</f>
        <v>0</v>
      </c>
      <c r="S24" s="94"/>
      <c r="T24" s="93"/>
      <c r="U24" s="66">
        <f>G24*S24*T24</f>
        <v>0</v>
      </c>
      <c r="V24" s="94"/>
      <c r="W24" s="93"/>
      <c r="X24" s="66">
        <f>$G$24*V24*W24</f>
        <v>0</v>
      </c>
      <c r="Y24" s="94"/>
      <c r="Z24" s="93"/>
      <c r="AA24" s="108">
        <f>G24*Y24*Z24</f>
        <v>0</v>
      </c>
      <c r="AB24" s="82"/>
      <c r="AC24" s="83"/>
      <c r="AD24" s="52">
        <f>K24*AB24*AC24</f>
        <v>0</v>
      </c>
      <c r="AE24" s="82"/>
      <c r="AF24" s="44"/>
      <c r="AG24" s="52">
        <f>N24*AE24*AF24</f>
        <v>0</v>
      </c>
      <c r="AH24" s="82"/>
      <c r="AI24" s="44"/>
      <c r="AJ24" s="52">
        <f>Q24*AH24*AI24</f>
        <v>0</v>
      </c>
      <c r="AK24" s="152"/>
      <c r="AL24" s="151"/>
      <c r="AM24" s="150">
        <f>T24*AK24*AL24</f>
        <v>0</v>
      </c>
    </row>
    <row r="25" spans="1:39">
      <c r="A25" s="104"/>
      <c r="B25" s="98"/>
      <c r="C25" s="97"/>
      <c r="D25" s="97"/>
      <c r="E25" s="97">
        <f>C25*D24</f>
        <v>0</v>
      </c>
      <c r="F25" s="52">
        <f t="shared" si="0"/>
        <v>0</v>
      </c>
      <c r="G25" s="198"/>
      <c r="H25" s="78"/>
      <c r="I25" s="98"/>
      <c r="J25" s="95"/>
      <c r="K25" s="93"/>
      <c r="L25" s="66">
        <f>G24*J25*K25</f>
        <v>0</v>
      </c>
      <c r="M25" s="95"/>
      <c r="N25" s="93"/>
      <c r="O25" s="66">
        <f>G24*M25*N25</f>
        <v>0</v>
      </c>
      <c r="P25" s="94"/>
      <c r="Q25" s="93"/>
      <c r="R25" s="66">
        <f>G24*P25*Q25</f>
        <v>0</v>
      </c>
      <c r="S25" s="94"/>
      <c r="T25" s="93"/>
      <c r="U25" s="66">
        <f>G24*S25*T25</f>
        <v>0</v>
      </c>
      <c r="V25" s="94"/>
      <c r="W25" s="93"/>
      <c r="X25" s="66">
        <f>$G$24*V25*W25</f>
        <v>0</v>
      </c>
      <c r="Y25" s="94"/>
      <c r="Z25" s="93"/>
      <c r="AA25" s="108">
        <f>G24*Y25*Z25</f>
        <v>0</v>
      </c>
      <c r="AB25" s="82"/>
      <c r="AC25" s="83"/>
      <c r="AD25" s="52">
        <f>K24*AB25*AC25</f>
        <v>0</v>
      </c>
      <c r="AE25" s="82"/>
      <c r="AF25" s="44"/>
      <c r="AG25" s="52">
        <f>N24*AE25*AF25</f>
        <v>0</v>
      </c>
      <c r="AH25" s="82"/>
      <c r="AI25" s="44"/>
      <c r="AJ25" s="52">
        <f>Q24*AH25*AI25</f>
        <v>0</v>
      </c>
      <c r="AK25" s="82"/>
      <c r="AL25" s="44"/>
      <c r="AM25" s="52">
        <f>T24*AK25*AL25</f>
        <v>0</v>
      </c>
    </row>
    <row r="26" spans="1:39">
      <c r="A26" s="149"/>
      <c r="B26" s="102"/>
      <c r="C26" s="148"/>
      <c r="D26" s="148"/>
      <c r="E26" s="148"/>
      <c r="F26" s="138">
        <f t="shared" si="0"/>
        <v>0</v>
      </c>
      <c r="G26" s="199"/>
      <c r="H26" s="78"/>
      <c r="I26" s="102"/>
      <c r="J26" s="147"/>
      <c r="K26" s="143"/>
      <c r="L26" s="146">
        <f>G24*J26*K26</f>
        <v>0</v>
      </c>
      <c r="M26" s="147"/>
      <c r="N26" s="143"/>
      <c r="O26" s="146">
        <f>G24*M26*N26</f>
        <v>0</v>
      </c>
      <c r="P26" s="144"/>
      <c r="Q26" s="143"/>
      <c r="R26" s="146">
        <f>G24*P26*Q26</f>
        <v>0</v>
      </c>
      <c r="S26" s="144"/>
      <c r="T26" s="143"/>
      <c r="U26" s="146">
        <f>G24*S26*T26</f>
        <v>0</v>
      </c>
      <c r="V26" s="144"/>
      <c r="W26" s="143"/>
      <c r="X26" s="145">
        <f>$G$24*V26*W26</f>
        <v>0</v>
      </c>
      <c r="Y26" s="144"/>
      <c r="Z26" s="143"/>
      <c r="AA26" s="142">
        <f>G24*Y26*Z26</f>
        <v>0</v>
      </c>
      <c r="AB26" s="140"/>
      <c r="AC26" s="141"/>
      <c r="AD26" s="138">
        <f>K24*AB26*AC26</f>
        <v>0</v>
      </c>
      <c r="AE26" s="140"/>
      <c r="AF26" s="139"/>
      <c r="AG26" s="138">
        <f>N24*AE26*AF26</f>
        <v>0</v>
      </c>
      <c r="AH26" s="140"/>
      <c r="AI26" s="139"/>
      <c r="AJ26" s="138">
        <f>Q24*AH26*AI26</f>
        <v>0</v>
      </c>
      <c r="AK26" s="140"/>
      <c r="AL26" s="139"/>
      <c r="AM26" s="138">
        <f>T24*AK26*AL26</f>
        <v>0</v>
      </c>
    </row>
    <row r="27" spans="1:39">
      <c r="A27" s="106" t="s">
        <v>63</v>
      </c>
      <c r="B27" s="98" t="s">
        <v>62</v>
      </c>
      <c r="C27" s="97">
        <v>12.5</v>
      </c>
      <c r="D27" s="97">
        <v>0.2</v>
      </c>
      <c r="E27" s="52">
        <f>C27*D27</f>
        <v>2.5</v>
      </c>
      <c r="F27" s="52">
        <f t="shared" si="0"/>
        <v>0</v>
      </c>
      <c r="G27" s="197">
        <f>SUM(E27:F29)</f>
        <v>9.1</v>
      </c>
      <c r="H27" s="78"/>
      <c r="I27" s="105" t="str">
        <f>A27</f>
        <v>Rouleaux</v>
      </c>
      <c r="J27" s="95"/>
      <c r="K27" s="93"/>
      <c r="L27" s="66">
        <f>G27*J27*K27</f>
        <v>0</v>
      </c>
      <c r="M27" s="95"/>
      <c r="N27" s="93"/>
      <c r="O27" s="66">
        <f>G27*M27*N27</f>
        <v>0</v>
      </c>
      <c r="P27" s="94"/>
      <c r="Q27" s="93"/>
      <c r="R27" s="66">
        <f>G27*P27*Q27</f>
        <v>0</v>
      </c>
      <c r="S27" s="94"/>
      <c r="T27" s="93"/>
      <c r="U27" s="66">
        <f>G27*S27*T27</f>
        <v>0</v>
      </c>
      <c r="V27" s="94"/>
      <c r="W27" s="93"/>
      <c r="X27" s="66">
        <f>$G$27*V27*W27</f>
        <v>0</v>
      </c>
      <c r="Y27" s="94"/>
      <c r="Z27" s="93"/>
      <c r="AA27" s="108">
        <f>G27*Y27*Z27</f>
        <v>0</v>
      </c>
      <c r="AB27" s="82"/>
      <c r="AC27" s="83"/>
      <c r="AD27" s="52">
        <f>K27*AB27*AC27</f>
        <v>0</v>
      </c>
      <c r="AE27" s="82"/>
      <c r="AF27" s="44"/>
      <c r="AG27" s="52">
        <f>G27*AE27*AF27</f>
        <v>0</v>
      </c>
      <c r="AH27" s="82"/>
      <c r="AI27" s="44"/>
      <c r="AJ27" s="52">
        <f>G27*AH27*AI27</f>
        <v>0</v>
      </c>
      <c r="AK27" s="82"/>
      <c r="AL27" s="44"/>
      <c r="AM27" s="52">
        <f>J27*AK27*AL27</f>
        <v>0</v>
      </c>
    </row>
    <row r="28" spans="1:39" ht="13.5" thickBot="1">
      <c r="A28" s="104"/>
      <c r="B28" s="98"/>
      <c r="C28" s="97"/>
      <c r="D28" s="97"/>
      <c r="E28" s="97">
        <f>C28*D27</f>
        <v>0</v>
      </c>
      <c r="F28" s="52">
        <f t="shared" si="0"/>
        <v>0</v>
      </c>
      <c r="G28" s="198"/>
      <c r="H28" s="78"/>
      <c r="I28" s="98"/>
      <c r="J28" s="95"/>
      <c r="K28" s="93"/>
      <c r="L28" s="66">
        <f>G27*J28*K28</f>
        <v>0</v>
      </c>
      <c r="M28" s="95"/>
      <c r="N28" s="93"/>
      <c r="O28" s="66">
        <f>G27*M28*N28</f>
        <v>0</v>
      </c>
      <c r="P28" s="94"/>
      <c r="Q28" s="93"/>
      <c r="R28" s="66">
        <f>G27*P28*Q28</f>
        <v>0</v>
      </c>
      <c r="S28" s="94"/>
      <c r="T28" s="93"/>
      <c r="U28" s="66">
        <f>G27*S28*T28</f>
        <v>0</v>
      </c>
      <c r="V28" s="94"/>
      <c r="W28" s="93"/>
      <c r="X28" s="66">
        <f>$G$27*V28*W28</f>
        <v>0</v>
      </c>
      <c r="Y28" s="94"/>
      <c r="Z28" s="93"/>
      <c r="AA28" s="108">
        <f>G27*Y28*Z28</f>
        <v>0</v>
      </c>
      <c r="AB28" s="136"/>
      <c r="AC28" s="137"/>
      <c r="AD28" s="134">
        <f>K27*AB28*AC28</f>
        <v>0</v>
      </c>
      <c r="AE28" s="136"/>
      <c r="AF28" s="135"/>
      <c r="AG28" s="134">
        <f>N27*AE28*AF28</f>
        <v>0</v>
      </c>
      <c r="AH28" s="136"/>
      <c r="AI28" s="135"/>
      <c r="AJ28" s="134">
        <f>Q27*AH28*AI28</f>
        <v>0</v>
      </c>
      <c r="AK28" s="136"/>
      <c r="AL28" s="135"/>
      <c r="AM28" s="134">
        <f>T27*AK28*AL28</f>
        <v>0</v>
      </c>
    </row>
    <row r="29" spans="1:39" ht="14.25" thickTop="1" thickBot="1">
      <c r="A29" s="80"/>
      <c r="B29" s="77" t="s">
        <v>61</v>
      </c>
      <c r="C29" s="79"/>
      <c r="D29" s="79"/>
      <c r="E29" s="79">
        <v>6.6</v>
      </c>
      <c r="F29" s="49">
        <f t="shared" si="0"/>
        <v>0</v>
      </c>
      <c r="G29" s="199"/>
      <c r="H29" s="78"/>
      <c r="I29" s="133"/>
      <c r="J29" s="133"/>
      <c r="K29" s="128"/>
      <c r="L29" s="132"/>
      <c r="M29" s="133">
        <f>O29/O3</f>
        <v>31.880000000000003</v>
      </c>
      <c r="N29" s="128"/>
      <c r="O29" s="132">
        <f>SUM(O5:O28)</f>
        <v>1308.9928000000002</v>
      </c>
      <c r="P29" s="131">
        <f>R29/R3</f>
        <v>33.581925362491084</v>
      </c>
      <c r="Q29" s="128"/>
      <c r="R29" s="132">
        <f>SUM(R5:R28)</f>
        <v>1412.7916</v>
      </c>
      <c r="S29" s="131" t="e">
        <f>U29/U3</f>
        <v>#DIV/0!</v>
      </c>
      <c r="T29" s="128"/>
      <c r="U29" s="132">
        <f>SUM(U5:U28)</f>
        <v>0</v>
      </c>
      <c r="V29" s="131" t="e">
        <f>X29/X3</f>
        <v>#DIV/0!</v>
      </c>
      <c r="W29" s="128"/>
      <c r="X29" s="130">
        <f>SUM(X5:X28)</f>
        <v>0</v>
      </c>
      <c r="Y29" s="129" t="e">
        <f>AA29/AA3</f>
        <v>#DIV/0!</v>
      </c>
      <c r="Z29" s="128"/>
      <c r="AA29" s="127">
        <f>SUM(AA5:AA28)</f>
        <v>0</v>
      </c>
      <c r="AB29" s="125" t="e">
        <f>AD29/AD3</f>
        <v>#VALUE!</v>
      </c>
      <c r="AC29" s="126"/>
      <c r="AD29" s="123" t="e">
        <f>SUM(AD5:AD28)</f>
        <v>#VALUE!</v>
      </c>
      <c r="AE29" s="125" t="e">
        <f>AG29/AG3</f>
        <v>#DIV/0!</v>
      </c>
      <c r="AF29" s="124"/>
      <c r="AG29" s="123">
        <f>SUM(AG5:AG28)</f>
        <v>0</v>
      </c>
      <c r="AH29" s="125" t="e">
        <f>AJ29/AJ3</f>
        <v>#DIV/0!</v>
      </c>
      <c r="AI29" s="124"/>
      <c r="AJ29" s="123">
        <f>SUM(AJ5:AJ28)</f>
        <v>0</v>
      </c>
      <c r="AK29" s="125" t="e">
        <f>AM29/AM3</f>
        <v>#DIV/0!</v>
      </c>
      <c r="AL29" s="124"/>
      <c r="AM29" s="123">
        <f>SUM(AM5:AM28)</f>
        <v>0</v>
      </c>
    </row>
    <row r="30" spans="1:39">
      <c r="A30" s="122" t="s">
        <v>60</v>
      </c>
      <c r="B30" s="98" t="s">
        <v>46</v>
      </c>
      <c r="C30" s="97">
        <v>12.5</v>
      </c>
      <c r="D30" s="97">
        <v>0.12</v>
      </c>
      <c r="E30" s="52">
        <f>C30*D30</f>
        <v>1.5</v>
      </c>
      <c r="F30" s="52">
        <f t="shared" si="0"/>
        <v>0</v>
      </c>
      <c r="G30" s="195">
        <f>SUM(E30:F32)</f>
        <v>3.6</v>
      </c>
      <c r="H30" s="78"/>
      <c r="I30" s="96" t="s">
        <v>12</v>
      </c>
      <c r="J30" s="207">
        <f>SUMIFS(action!C2:C58,action!A2:A58,I30,action!B2:B58,J3)</f>
        <v>9.14</v>
      </c>
      <c r="K30" s="93">
        <v>1</v>
      </c>
      <c r="L30" s="66">
        <f>G30*J30*K30</f>
        <v>32.904000000000003</v>
      </c>
      <c r="M30" s="207">
        <f>SUMIFS(action!F2:F58,action!D2:D58,L30,action!E2:E58,M3)</f>
        <v>0</v>
      </c>
      <c r="N30" s="93">
        <v>1</v>
      </c>
      <c r="O30" s="66">
        <f>G30*M30*N30</f>
        <v>0</v>
      </c>
      <c r="P30" s="211">
        <f>SUMIFS(action!$C$2:$C$58,action!$B$2:$B$58,P3,action!$A$2:$A$58,I30)</f>
        <v>91.2</v>
      </c>
      <c r="Q30" s="93">
        <v>1</v>
      </c>
      <c r="R30" s="66">
        <f>G30*P30*Q30</f>
        <v>328.32</v>
      </c>
      <c r="S30" s="94"/>
      <c r="T30" s="93"/>
      <c r="U30" s="66">
        <f>G30*S30*T30</f>
        <v>0</v>
      </c>
      <c r="V30" s="94"/>
      <c r="W30" s="93"/>
      <c r="X30" s="66">
        <f>$G$30*V30*W30</f>
        <v>0</v>
      </c>
      <c r="Y30" s="94"/>
      <c r="Z30" s="93"/>
      <c r="AA30" s="108">
        <f>G30*Y30*Z30</f>
        <v>0</v>
      </c>
      <c r="AB30" s="82"/>
      <c r="AC30" s="83"/>
      <c r="AD30" s="52">
        <f>K30*AB30*AC30</f>
        <v>0</v>
      </c>
      <c r="AE30" s="82"/>
      <c r="AF30" s="44"/>
      <c r="AG30" s="52">
        <f>N30*AE30*AF30</f>
        <v>0</v>
      </c>
      <c r="AH30" s="82"/>
      <c r="AI30" s="44"/>
      <c r="AJ30" s="52">
        <f>Q30*AH30*AI30</f>
        <v>0</v>
      </c>
      <c r="AK30" s="82"/>
      <c r="AL30" s="44"/>
      <c r="AM30" s="52">
        <f>T30*AK30*AL30</f>
        <v>0</v>
      </c>
    </row>
    <row r="31" spans="1:39">
      <c r="A31" s="106"/>
      <c r="B31" s="98"/>
      <c r="C31" s="97"/>
      <c r="D31" s="97"/>
      <c r="E31" s="97">
        <f>C31*D30</f>
        <v>0</v>
      </c>
      <c r="F31" s="52">
        <f t="shared" si="0"/>
        <v>0</v>
      </c>
      <c r="G31" s="203"/>
      <c r="H31" s="78"/>
      <c r="I31" s="105" t="s">
        <v>59</v>
      </c>
      <c r="J31" s="208"/>
      <c r="K31" s="121"/>
      <c r="L31" s="66">
        <f>G30*J31*K31</f>
        <v>0</v>
      </c>
      <c r="M31" s="208"/>
      <c r="N31" s="121"/>
      <c r="O31" s="66">
        <f>G30*M31*N31</f>
        <v>0</v>
      </c>
      <c r="P31" s="210"/>
      <c r="Q31" s="93"/>
      <c r="R31" s="66">
        <f>G30*P31*Q31</f>
        <v>0</v>
      </c>
      <c r="S31" s="94"/>
      <c r="T31" s="93"/>
      <c r="U31" s="66">
        <f>G30*S31*T31</f>
        <v>0</v>
      </c>
      <c r="V31" s="94"/>
      <c r="W31" s="93"/>
      <c r="X31" s="66">
        <f>$G$30*V31*W31</f>
        <v>0</v>
      </c>
      <c r="Y31" s="94"/>
      <c r="Z31" s="93"/>
      <c r="AA31" s="108">
        <f>G30*Y31*Z31</f>
        <v>0</v>
      </c>
      <c r="AB31" s="82"/>
      <c r="AC31" s="83"/>
      <c r="AD31" s="52">
        <f>K30*AB31*AC31</f>
        <v>0</v>
      </c>
      <c r="AE31" s="82"/>
      <c r="AF31" s="44"/>
      <c r="AG31" s="52">
        <f>N30*AE31*AF31</f>
        <v>0</v>
      </c>
      <c r="AH31" s="82"/>
      <c r="AI31" s="44"/>
      <c r="AJ31" s="52">
        <f>Q30*AH31*AI31</f>
        <v>0</v>
      </c>
      <c r="AK31" s="82"/>
      <c r="AL31" s="44"/>
      <c r="AM31" s="52">
        <f>T30*AK31*AL31</f>
        <v>0</v>
      </c>
    </row>
    <row r="32" spans="1:39">
      <c r="A32" s="120"/>
      <c r="B32" s="118" t="s">
        <v>44</v>
      </c>
      <c r="C32" s="119"/>
      <c r="D32" s="119"/>
      <c r="E32" s="119">
        <v>2.1</v>
      </c>
      <c r="F32" s="109">
        <f t="shared" si="0"/>
        <v>0</v>
      </c>
      <c r="G32" s="204"/>
      <c r="H32" s="78"/>
      <c r="I32" s="118"/>
      <c r="J32" s="209"/>
      <c r="K32" s="114"/>
      <c r="L32" s="117">
        <f>G30*J32*K32</f>
        <v>0</v>
      </c>
      <c r="M32" s="209"/>
      <c r="N32" s="114"/>
      <c r="O32" s="117">
        <f>G30*M32*N32</f>
        <v>0</v>
      </c>
      <c r="P32" s="212"/>
      <c r="Q32" s="114"/>
      <c r="R32" s="117">
        <f>G30*P32*Q32</f>
        <v>0</v>
      </c>
      <c r="S32" s="115"/>
      <c r="T32" s="114"/>
      <c r="U32" s="117">
        <f>G30*S32*T32</f>
        <v>0</v>
      </c>
      <c r="V32" s="115"/>
      <c r="W32" s="114"/>
      <c r="X32" s="116">
        <f>$G$30*V32*W32</f>
        <v>0</v>
      </c>
      <c r="Y32" s="115"/>
      <c r="Z32" s="114"/>
      <c r="AA32" s="113">
        <f>G30*Y32*Z32</f>
        <v>0</v>
      </c>
      <c r="AB32" s="111"/>
      <c r="AC32" s="112"/>
      <c r="AD32" s="109">
        <f>K30*AB32*AC32</f>
        <v>0</v>
      </c>
      <c r="AE32" s="111"/>
      <c r="AF32" s="110"/>
      <c r="AG32" s="109">
        <f>N30*AE32*AF32</f>
        <v>0</v>
      </c>
      <c r="AH32" s="111"/>
      <c r="AI32" s="110"/>
      <c r="AJ32" s="109">
        <f>Q30*AH32*AI32</f>
        <v>0</v>
      </c>
      <c r="AK32" s="111"/>
      <c r="AL32" s="110"/>
      <c r="AM32" s="109">
        <f>T30*AK32*AL32</f>
        <v>0</v>
      </c>
    </row>
    <row r="33" spans="1:39">
      <c r="A33" s="99" t="s">
        <v>58</v>
      </c>
      <c r="B33" s="98" t="s">
        <v>57</v>
      </c>
      <c r="C33" s="97">
        <v>12.2</v>
      </c>
      <c r="D33" s="97">
        <v>0.15</v>
      </c>
      <c r="E33" s="52">
        <f>D33*C33</f>
        <v>1.8299999999999998</v>
      </c>
      <c r="F33" s="52">
        <f t="shared" si="0"/>
        <v>0</v>
      </c>
      <c r="G33" s="201">
        <f>SUM(E33:F35)</f>
        <v>3.2299999999999995</v>
      </c>
      <c r="H33" s="78"/>
      <c r="I33" s="96" t="str">
        <f>A33</f>
        <v>antilimace</v>
      </c>
      <c r="J33" s="208"/>
      <c r="K33" s="93"/>
      <c r="L33" s="66">
        <f>$G$33*J33*K33</f>
        <v>0</v>
      </c>
      <c r="M33" s="208"/>
      <c r="N33" s="93"/>
      <c r="O33" s="66">
        <f>$G$33*M33*N33</f>
        <v>0</v>
      </c>
      <c r="P33" s="210"/>
      <c r="Q33" s="93"/>
      <c r="R33" s="66">
        <f>$G$33*P33*Q33</f>
        <v>0</v>
      </c>
      <c r="S33" s="94"/>
      <c r="T33" s="93"/>
      <c r="U33" s="66">
        <f>$G$33*S33*T33</f>
        <v>0</v>
      </c>
      <c r="V33" s="94"/>
      <c r="W33" s="93"/>
      <c r="X33" s="66">
        <f>$G$33*V33*W33</f>
        <v>0</v>
      </c>
      <c r="Y33" s="94"/>
      <c r="Z33" s="93"/>
      <c r="AA33" s="108">
        <f>$G$33*Y33*Z33</f>
        <v>0</v>
      </c>
      <c r="AB33" s="82"/>
      <c r="AC33" s="83"/>
      <c r="AD33" s="52">
        <f>$G$33*AB33*AC33</f>
        <v>0</v>
      </c>
      <c r="AE33" s="82"/>
      <c r="AF33" s="44"/>
      <c r="AG33" s="52">
        <f>$G$33*AE33*AF33</f>
        <v>0</v>
      </c>
      <c r="AH33" s="82"/>
      <c r="AI33" s="44"/>
      <c r="AJ33" s="52">
        <f>$G$33*AH33*AI33</f>
        <v>0</v>
      </c>
      <c r="AK33" s="82"/>
      <c r="AL33" s="44"/>
      <c r="AM33" s="52">
        <f>$G$33*AK33*AL33</f>
        <v>0</v>
      </c>
    </row>
    <row r="34" spans="1:39">
      <c r="A34" s="104"/>
      <c r="B34" s="98"/>
      <c r="C34" s="97"/>
      <c r="D34" s="97"/>
      <c r="E34" s="97"/>
      <c r="F34" s="52">
        <f t="shared" si="0"/>
        <v>0</v>
      </c>
      <c r="G34" s="198"/>
      <c r="H34" s="78"/>
      <c r="I34" s="98"/>
      <c r="J34" s="208"/>
      <c r="K34" s="93"/>
      <c r="L34" s="66">
        <f>$G$33*J34*K34</f>
        <v>0</v>
      </c>
      <c r="M34" s="210"/>
      <c r="N34" s="93"/>
      <c r="O34" s="66">
        <f>$G$33*M34*N34</f>
        <v>0</v>
      </c>
      <c r="P34" s="210"/>
      <c r="Q34" s="93"/>
      <c r="R34" s="66">
        <f>$G$33*P34*Q34</f>
        <v>0</v>
      </c>
      <c r="S34" s="94"/>
      <c r="T34" s="93"/>
      <c r="U34" s="66">
        <f>$G$33*S34*T34</f>
        <v>0</v>
      </c>
      <c r="V34" s="94"/>
      <c r="W34" s="93"/>
      <c r="X34" s="66">
        <f>$G$33*V34*W34</f>
        <v>0</v>
      </c>
      <c r="Y34" s="94"/>
      <c r="Z34" s="93"/>
      <c r="AA34" s="108">
        <f>$G$33*Y34*Z34</f>
        <v>0</v>
      </c>
      <c r="AB34" s="82"/>
      <c r="AC34" s="83"/>
      <c r="AD34" s="52">
        <f>$G$33*AB34*AC34</f>
        <v>0</v>
      </c>
      <c r="AE34" s="82"/>
      <c r="AF34" s="44"/>
      <c r="AG34" s="52">
        <f>$G$33*AE34*AF34</f>
        <v>0</v>
      </c>
      <c r="AH34" s="82"/>
      <c r="AI34" s="44"/>
      <c r="AJ34" s="52">
        <f>$G$33*AH34*AI34</f>
        <v>0</v>
      </c>
      <c r="AK34" s="82"/>
      <c r="AL34" s="44"/>
      <c r="AM34" s="52">
        <f>$G$33*AK34*AL34</f>
        <v>0</v>
      </c>
    </row>
    <row r="35" spans="1:39" ht="13.5" thickBot="1">
      <c r="A35" s="80"/>
      <c r="B35" s="77" t="s">
        <v>56</v>
      </c>
      <c r="C35" s="79"/>
      <c r="D35" s="79"/>
      <c r="E35" s="49">
        <v>1.4</v>
      </c>
      <c r="F35" s="49">
        <f t="shared" si="0"/>
        <v>0</v>
      </c>
      <c r="G35" s="202"/>
      <c r="H35" s="78"/>
      <c r="I35" s="77"/>
      <c r="J35" s="174"/>
      <c r="K35" s="73"/>
      <c r="L35" s="72">
        <f>$G$33*J35*K35</f>
        <v>0</v>
      </c>
      <c r="M35" s="174"/>
      <c r="N35" s="73"/>
      <c r="O35" s="72">
        <f>$G$33*M35*N35</f>
        <v>0</v>
      </c>
      <c r="P35" s="172"/>
      <c r="Q35" s="73"/>
      <c r="R35" s="72">
        <f>$G$33*P35*Q35</f>
        <v>0</v>
      </c>
      <c r="S35" s="74"/>
      <c r="T35" s="73"/>
      <c r="U35" s="72">
        <f>$G$33*S35*T35</f>
        <v>0</v>
      </c>
      <c r="V35" s="74"/>
      <c r="W35" s="73"/>
      <c r="X35" s="72">
        <f>$G$33*V35*W35</f>
        <v>0</v>
      </c>
      <c r="Y35" s="74"/>
      <c r="Z35" s="73"/>
      <c r="AA35" s="107">
        <f>$G$33*Y35*Z35</f>
        <v>0</v>
      </c>
      <c r="AB35" s="48"/>
      <c r="AC35" s="71"/>
      <c r="AD35" s="49">
        <f>$G$33*AB35*AC35</f>
        <v>0</v>
      </c>
      <c r="AE35" s="48"/>
      <c r="AF35" s="60"/>
      <c r="AG35" s="49">
        <f>$G$33*AE35*AF35</f>
        <v>0</v>
      </c>
      <c r="AH35" s="48"/>
      <c r="AI35" s="60"/>
      <c r="AJ35" s="49">
        <f>$G$33*AH35*AI35</f>
        <v>0</v>
      </c>
      <c r="AK35" s="48"/>
      <c r="AL35" s="60"/>
      <c r="AM35" s="49">
        <f>$G$33*AK35*AL35</f>
        <v>0</v>
      </c>
    </row>
    <row r="36" spans="1:39">
      <c r="A36" s="99" t="s">
        <v>55</v>
      </c>
      <c r="B36" s="98"/>
      <c r="C36" s="97"/>
      <c r="D36" s="97"/>
      <c r="E36" s="52">
        <f>C36*D36</f>
        <v>0</v>
      </c>
      <c r="F36" s="52">
        <f t="shared" si="0"/>
        <v>0</v>
      </c>
      <c r="G36" s="195">
        <f>SUM(E36:F39)</f>
        <v>23.265000000000001</v>
      </c>
      <c r="H36" s="78"/>
      <c r="I36" s="96" t="s">
        <v>18</v>
      </c>
      <c r="J36" s="207">
        <f>SUMIFS(action!$C$2:$C$58,action!$B$2:$B$58,J3,action!$A$2:$A$58,I36)</f>
        <v>51.11</v>
      </c>
      <c r="K36" s="93">
        <v>1</v>
      </c>
      <c r="L36" s="66">
        <f>G36*J36*K36</f>
        <v>1189.0741499999999</v>
      </c>
      <c r="M36" s="207">
        <f>SUMIFS(action!$C$2:$C$58,action!$B$2:$B$58,M3,action!$A$2:$A$58,I36)</f>
        <v>41.06</v>
      </c>
      <c r="N36" s="93">
        <v>1</v>
      </c>
      <c r="O36" s="66">
        <f>G36*M36*N36</f>
        <v>955.26090000000011</v>
      </c>
      <c r="P36" s="211">
        <f>SUMIFS(action!$C$2:$C$58,action!$B$2:$B$58,$P$3,action!$A$2:$A$58,I36)</f>
        <v>0</v>
      </c>
      <c r="Q36" s="93">
        <v>1</v>
      </c>
      <c r="R36" s="66">
        <f>G36*P36*Q36</f>
        <v>0</v>
      </c>
      <c r="S36" s="94"/>
      <c r="T36" s="93"/>
      <c r="U36" s="66">
        <f>G36*S36*T36</f>
        <v>0</v>
      </c>
      <c r="V36" s="94">
        <f>X3</f>
        <v>0</v>
      </c>
      <c r="W36" s="93"/>
      <c r="X36" s="66">
        <f>$G$36*V36*W36</f>
        <v>0</v>
      </c>
      <c r="Y36" s="94"/>
      <c r="Z36" s="93"/>
      <c r="AA36" s="66">
        <f>G36*Y36*Z36</f>
        <v>0</v>
      </c>
      <c r="AB36" s="82"/>
      <c r="AC36" s="83"/>
      <c r="AD36" s="52">
        <f>K36*AB36*AC36</f>
        <v>0</v>
      </c>
      <c r="AE36" s="82"/>
      <c r="AF36" s="44"/>
      <c r="AG36" s="52">
        <f>G36*AE36*AF36</f>
        <v>0</v>
      </c>
      <c r="AH36" s="82"/>
      <c r="AI36" s="44"/>
      <c r="AJ36" s="52">
        <f>G36*AH36*AI36</f>
        <v>0</v>
      </c>
      <c r="AK36" s="81"/>
      <c r="AL36" s="64"/>
      <c r="AM36" s="58">
        <f>J36*AK36*AL36</f>
        <v>0</v>
      </c>
    </row>
    <row r="37" spans="1:39">
      <c r="A37" s="106"/>
      <c r="B37" s="98" t="s">
        <v>54</v>
      </c>
      <c r="C37" s="97">
        <v>17.7</v>
      </c>
      <c r="D37" s="97">
        <v>0.45</v>
      </c>
      <c r="E37" s="52">
        <f>C37*D37</f>
        <v>7.9649999999999999</v>
      </c>
      <c r="F37" s="52">
        <f t="shared" si="0"/>
        <v>0</v>
      </c>
      <c r="G37" s="203"/>
      <c r="H37" s="78"/>
      <c r="I37" s="105"/>
      <c r="J37" s="208"/>
      <c r="K37" s="93"/>
      <c r="L37" s="66">
        <f>G36*J37*K37</f>
        <v>0</v>
      </c>
      <c r="M37" s="208"/>
      <c r="N37" s="93"/>
      <c r="O37" s="66">
        <f>G36*M37*N37</f>
        <v>0</v>
      </c>
      <c r="P37" s="210"/>
      <c r="Q37" s="93"/>
      <c r="R37" s="66">
        <f>G36*P37*Q37</f>
        <v>0</v>
      </c>
      <c r="S37" s="94"/>
      <c r="T37" s="93"/>
      <c r="U37" s="66">
        <f>G36*S37*T37</f>
        <v>0</v>
      </c>
      <c r="V37" s="94"/>
      <c r="W37" s="93"/>
      <c r="X37" s="66">
        <f>$G$36*V37*W37</f>
        <v>0</v>
      </c>
      <c r="Y37" s="94"/>
      <c r="Z37" s="93"/>
      <c r="AA37" s="66">
        <f>G36*Y37*Z37</f>
        <v>0</v>
      </c>
      <c r="AB37" s="82"/>
      <c r="AC37" s="83"/>
      <c r="AD37" s="52">
        <f>K36*AB37*AC37</f>
        <v>0</v>
      </c>
      <c r="AE37" s="82"/>
      <c r="AF37" s="44"/>
      <c r="AG37" s="52">
        <f>N36*AE37*AF37</f>
        <v>0</v>
      </c>
      <c r="AH37" s="82"/>
      <c r="AI37" s="44"/>
      <c r="AJ37" s="52">
        <f>Q36*AH37*AI37</f>
        <v>0</v>
      </c>
      <c r="AK37" s="82"/>
      <c r="AL37" s="44"/>
      <c r="AM37" s="52">
        <f>T36*AK37*AL37</f>
        <v>0</v>
      </c>
    </row>
    <row r="38" spans="1:39">
      <c r="A38" s="104"/>
      <c r="B38" s="98" t="s">
        <v>53</v>
      </c>
      <c r="C38" s="97"/>
      <c r="D38" s="97"/>
      <c r="E38" s="97">
        <v>15.3</v>
      </c>
      <c r="F38" s="52">
        <f t="shared" si="0"/>
        <v>0</v>
      </c>
      <c r="G38" s="203"/>
      <c r="H38" s="78"/>
      <c r="I38" s="98"/>
      <c r="J38" s="208"/>
      <c r="K38" s="93"/>
      <c r="L38" s="66">
        <f>G36*J38*K38</f>
        <v>0</v>
      </c>
      <c r="M38" s="208"/>
      <c r="N38" s="93"/>
      <c r="O38" s="66">
        <f>G36*M38*N38</f>
        <v>0</v>
      </c>
      <c r="P38" s="210"/>
      <c r="Q38" s="93"/>
      <c r="R38" s="66">
        <f>G36*P38*Q38</f>
        <v>0</v>
      </c>
      <c r="S38" s="94"/>
      <c r="T38" s="93"/>
      <c r="U38" s="66">
        <f>G36*S38*T38</f>
        <v>0</v>
      </c>
      <c r="V38" s="94"/>
      <c r="W38" s="93"/>
      <c r="X38" s="66">
        <f>$G$36*V38*W38</f>
        <v>0</v>
      </c>
      <c r="Y38" s="94"/>
      <c r="Z38" s="93"/>
      <c r="AA38" s="66">
        <f>G36*Y38*Z38</f>
        <v>0</v>
      </c>
      <c r="AB38" s="82"/>
      <c r="AC38" s="83"/>
      <c r="AD38" s="52">
        <f>K36*AB38*AC38</f>
        <v>0</v>
      </c>
      <c r="AE38" s="82"/>
      <c r="AF38" s="44"/>
      <c r="AG38" s="52">
        <f>N36*AE38*AF38</f>
        <v>0</v>
      </c>
      <c r="AH38" s="82"/>
      <c r="AI38" s="44"/>
      <c r="AJ38" s="52">
        <f>Q36*AH38*AI38</f>
        <v>0</v>
      </c>
      <c r="AK38" s="82"/>
      <c r="AL38" s="44"/>
      <c r="AM38" s="52">
        <f>T36*AK38*AL38</f>
        <v>0</v>
      </c>
    </row>
    <row r="39" spans="1:39" ht="13.5" thickBot="1">
      <c r="A39" s="80"/>
      <c r="B39" s="77"/>
      <c r="C39" s="79"/>
      <c r="D39" s="79"/>
      <c r="E39" s="79"/>
      <c r="F39" s="49">
        <f t="shared" si="0"/>
        <v>0</v>
      </c>
      <c r="G39" s="202"/>
      <c r="H39" s="78"/>
      <c r="I39" s="77"/>
      <c r="J39" s="174"/>
      <c r="K39" s="73"/>
      <c r="L39" s="72">
        <f>G36*J39*K39</f>
        <v>0</v>
      </c>
      <c r="M39" s="174"/>
      <c r="N39" s="73"/>
      <c r="O39" s="72">
        <f>G36*M39*N39</f>
        <v>0</v>
      </c>
      <c r="P39" s="172"/>
      <c r="Q39" s="73"/>
      <c r="R39" s="72">
        <f>G36*P39*Q39</f>
        <v>0</v>
      </c>
      <c r="S39" s="74"/>
      <c r="T39" s="73"/>
      <c r="U39" s="72">
        <f>G36*S39*T39</f>
        <v>0</v>
      </c>
      <c r="V39" s="74"/>
      <c r="W39" s="73"/>
      <c r="X39" s="75">
        <f>$G$36*V39*W39</f>
        <v>0</v>
      </c>
      <c r="Y39" s="74"/>
      <c r="Z39" s="73"/>
      <c r="AA39" s="72">
        <f>G36*Y39*Z39</f>
        <v>0</v>
      </c>
      <c r="AB39" s="48"/>
      <c r="AC39" s="71"/>
      <c r="AD39" s="49">
        <f>K36*AB39*AC39</f>
        <v>0</v>
      </c>
      <c r="AE39" s="48"/>
      <c r="AF39" s="60"/>
      <c r="AG39" s="49">
        <f>N36*AE39*AF39</f>
        <v>0</v>
      </c>
      <c r="AH39" s="48"/>
      <c r="AI39" s="60"/>
      <c r="AJ39" s="49">
        <f>Q36*AH39*AI39</f>
        <v>0</v>
      </c>
      <c r="AK39" s="48"/>
      <c r="AL39" s="60"/>
      <c r="AM39" s="49">
        <f>T36*AK39*AL39</f>
        <v>0</v>
      </c>
    </row>
    <row r="40" spans="1:39">
      <c r="A40" s="99" t="s">
        <v>52</v>
      </c>
      <c r="B40" s="98" t="s">
        <v>46</v>
      </c>
      <c r="C40" s="97">
        <f>C30</f>
        <v>12.5</v>
      </c>
      <c r="D40" s="97">
        <v>0.2</v>
      </c>
      <c r="E40" s="52">
        <f>D40*C40</f>
        <v>2.5</v>
      </c>
      <c r="F40" s="52">
        <f t="shared" si="0"/>
        <v>0</v>
      </c>
      <c r="G40" s="201">
        <f>SUM(E40:F42)</f>
        <v>9.5</v>
      </c>
      <c r="H40" s="78"/>
      <c r="I40" s="96" t="s">
        <v>2</v>
      </c>
      <c r="J40" s="207">
        <f>SUMIFS(action!$C$2:$C$58,action!$A$2:$A$58,I40,action!$B$2:$B$58,J3)</f>
        <v>79</v>
      </c>
      <c r="K40" s="93">
        <v>1</v>
      </c>
      <c r="L40" s="66">
        <f>G40*J40*K40</f>
        <v>750.5</v>
      </c>
      <c r="M40" s="207">
        <f>SUMIFS(action!$C$2:$C$58,action!$B$2:$B$58,M3,action!$A$2:$A$58,I40)</f>
        <v>44.980000000000004</v>
      </c>
      <c r="N40" s="93">
        <v>1</v>
      </c>
      <c r="O40" s="66">
        <f>G40*M40*N40</f>
        <v>427.31000000000006</v>
      </c>
      <c r="P40" s="211">
        <f>SUMIFS(action!$C$2:$C$58,action!$B$2:$B$58,$P$3,action!$A$2:$A$58,I40)</f>
        <v>88.320000000000007</v>
      </c>
      <c r="Q40" s="93">
        <v>1</v>
      </c>
      <c r="R40" s="66">
        <f>G40*P40*Q40</f>
        <v>839.04000000000008</v>
      </c>
      <c r="S40" s="94"/>
      <c r="T40" s="93"/>
      <c r="U40" s="66">
        <f>G40*S40*T40</f>
        <v>0</v>
      </c>
      <c r="V40" s="94"/>
      <c r="W40" s="93"/>
      <c r="X40" s="87">
        <f>$G$40*V40*W40</f>
        <v>0</v>
      </c>
      <c r="Y40" s="94"/>
      <c r="Z40" s="93"/>
      <c r="AA40" s="66">
        <f>G40*Y40*Z40</f>
        <v>0</v>
      </c>
      <c r="AB40" s="82"/>
      <c r="AC40" s="83"/>
      <c r="AD40" s="52">
        <f>K40*AB40*AC40</f>
        <v>0</v>
      </c>
      <c r="AE40" s="82"/>
      <c r="AF40" s="44"/>
      <c r="AG40" s="52">
        <f>N40*AE40*AF40</f>
        <v>0</v>
      </c>
      <c r="AH40" s="82"/>
      <c r="AI40" s="44"/>
      <c r="AJ40" s="52">
        <f>G40*AH40*AI40</f>
        <v>0</v>
      </c>
      <c r="AK40" s="81"/>
      <c r="AL40" s="64"/>
      <c r="AM40" s="58">
        <f>J40*AK40*AL40</f>
        <v>0</v>
      </c>
    </row>
    <row r="41" spans="1:39">
      <c r="A41" s="99"/>
      <c r="B41" s="98" t="s">
        <v>51</v>
      </c>
      <c r="C41" s="97"/>
      <c r="D41" s="97"/>
      <c r="E41" s="97">
        <v>7</v>
      </c>
      <c r="F41" s="52">
        <f t="shared" si="0"/>
        <v>0</v>
      </c>
      <c r="G41" s="198"/>
      <c r="H41" s="78"/>
      <c r="I41" s="96" t="s">
        <v>50</v>
      </c>
      <c r="J41" s="95"/>
      <c r="K41" s="93"/>
      <c r="L41" s="66">
        <f>G40*J41*K41</f>
        <v>0</v>
      </c>
      <c r="M41" s="95"/>
      <c r="N41" s="93"/>
      <c r="O41" s="66">
        <f>G40*M41*N41</f>
        <v>0</v>
      </c>
      <c r="P41" s="94"/>
      <c r="Q41" s="93"/>
      <c r="R41" s="66">
        <f>G40*P41*Q41</f>
        <v>0</v>
      </c>
      <c r="S41" s="94"/>
      <c r="T41" s="93"/>
      <c r="U41" s="66">
        <f>G40*S41*T41</f>
        <v>0</v>
      </c>
      <c r="V41" s="94"/>
      <c r="W41" s="93"/>
      <c r="X41" s="103">
        <f>$G$40*V41*W41</f>
        <v>0</v>
      </c>
      <c r="Y41" s="94"/>
      <c r="Z41" s="93"/>
      <c r="AA41" s="66">
        <f>G40*Y41*Z41</f>
        <v>0</v>
      </c>
      <c r="AB41" s="82"/>
      <c r="AC41" s="83"/>
      <c r="AD41" s="52">
        <f>K40*AB41*AC41</f>
        <v>0</v>
      </c>
      <c r="AE41" s="82"/>
      <c r="AF41" s="44"/>
      <c r="AG41" s="52">
        <f>N40*AE41*AF41</f>
        <v>0</v>
      </c>
      <c r="AH41" s="82"/>
      <c r="AI41" s="44"/>
      <c r="AJ41" s="52">
        <f>Q40*AH41*AI41</f>
        <v>0</v>
      </c>
      <c r="AK41" s="82"/>
      <c r="AL41" s="44"/>
      <c r="AM41" s="52">
        <f>T40*AK41*AL41</f>
        <v>0</v>
      </c>
    </row>
    <row r="42" spans="1:39" ht="13.5" thickBot="1">
      <c r="A42" s="99"/>
      <c r="B42" s="102"/>
      <c r="C42" s="97"/>
      <c r="D42" s="97"/>
      <c r="E42" s="101"/>
      <c r="F42" s="100">
        <f t="shared" si="0"/>
        <v>0</v>
      </c>
      <c r="G42" s="202"/>
      <c r="H42" s="78"/>
      <c r="I42" s="96"/>
      <c r="J42" s="95"/>
      <c r="K42" s="93"/>
      <c r="L42" s="66">
        <f>G40*J42*K42</f>
        <v>0</v>
      </c>
      <c r="M42" s="95"/>
      <c r="N42" s="93"/>
      <c r="O42" s="66">
        <f>G40*M42*N42</f>
        <v>0</v>
      </c>
      <c r="P42" s="94"/>
      <c r="Q42" s="93"/>
      <c r="R42" s="66">
        <f>G40*P42*Q42</f>
        <v>0</v>
      </c>
      <c r="S42" s="74"/>
      <c r="T42" s="93"/>
      <c r="U42" s="66">
        <f>G40*S42*T42</f>
        <v>0</v>
      </c>
      <c r="V42" s="94"/>
      <c r="W42" s="93"/>
      <c r="X42" s="75">
        <f>$G$40*V42*W42</f>
        <v>0</v>
      </c>
      <c r="Y42" s="94"/>
      <c r="Z42" s="93"/>
      <c r="AA42" s="66"/>
      <c r="AB42" s="48"/>
      <c r="AC42" s="71"/>
      <c r="AD42" s="49"/>
      <c r="AE42" s="48"/>
      <c r="AF42" s="60"/>
      <c r="AG42" s="49"/>
      <c r="AH42" s="48"/>
      <c r="AI42" s="60"/>
      <c r="AJ42" s="49"/>
      <c r="AK42" s="48"/>
      <c r="AL42" s="60"/>
      <c r="AM42" s="49"/>
    </row>
    <row r="43" spans="1:39">
      <c r="A43" s="92" t="s">
        <v>48</v>
      </c>
      <c r="B43" s="91" t="s">
        <v>49</v>
      </c>
      <c r="C43" s="90">
        <v>77</v>
      </c>
      <c r="D43" s="90">
        <v>0.5</v>
      </c>
      <c r="E43" s="66">
        <f>C43*D43</f>
        <v>38.5</v>
      </c>
      <c r="F43" s="52">
        <f t="shared" si="0"/>
        <v>0</v>
      </c>
      <c r="G43" s="195">
        <f>SUM(E43:F44)</f>
        <v>38.5</v>
      </c>
      <c r="H43" s="78"/>
      <c r="I43" s="89" t="s">
        <v>48</v>
      </c>
      <c r="J43" s="88"/>
      <c r="K43" s="85"/>
      <c r="L43" s="84">
        <f>$G$43*J43*K43</f>
        <v>0</v>
      </c>
      <c r="M43" s="88"/>
      <c r="N43" s="85"/>
      <c r="O43" s="84">
        <f>$G$43*M43*N43</f>
        <v>0</v>
      </c>
      <c r="P43" s="86"/>
      <c r="Q43" s="85"/>
      <c r="R43" s="84">
        <f>$G$43*P43*Q43</f>
        <v>0</v>
      </c>
      <c r="S43" s="86"/>
      <c r="T43" s="85"/>
      <c r="U43" s="84">
        <f>$G$43*S43*T43</f>
        <v>0</v>
      </c>
      <c r="V43" s="86"/>
      <c r="W43" s="85"/>
      <c r="X43" s="66">
        <f>$G$43*V43*W43</f>
        <v>0</v>
      </c>
      <c r="Y43" s="86"/>
      <c r="Z43" s="85"/>
      <c r="AA43" s="84">
        <f>$G$43*Y43*Z43</f>
        <v>0</v>
      </c>
      <c r="AB43" s="82"/>
      <c r="AC43" s="83"/>
      <c r="AD43" s="52">
        <f>$G$43*AB43*AC43</f>
        <v>0</v>
      </c>
      <c r="AE43" s="82"/>
      <c r="AF43" s="44"/>
      <c r="AG43" s="52">
        <f>$G$43*AE43*AF43</f>
        <v>0</v>
      </c>
      <c r="AH43" s="82"/>
      <c r="AI43" s="44"/>
      <c r="AJ43" s="52">
        <f>$G$43*AH43*AI43</f>
        <v>0</v>
      </c>
      <c r="AK43" s="81"/>
      <c r="AL43" s="64"/>
      <c r="AM43" s="58">
        <f>$G$43*AK43*AL43</f>
        <v>0</v>
      </c>
    </row>
    <row r="44" spans="1:39" ht="13.5" thickBot="1">
      <c r="A44" s="99"/>
      <c r="B44" s="98"/>
      <c r="C44" s="97"/>
      <c r="D44" s="97"/>
      <c r="E44" s="97"/>
      <c r="F44" s="49">
        <f t="shared" si="0"/>
        <v>0</v>
      </c>
      <c r="G44" s="200"/>
      <c r="H44" s="78"/>
      <c r="I44" s="96"/>
      <c r="J44" s="95"/>
      <c r="K44" s="93"/>
      <c r="L44" s="75">
        <f>$G$43*J44*K44</f>
        <v>0</v>
      </c>
      <c r="M44" s="95"/>
      <c r="N44" s="93"/>
      <c r="O44" s="75"/>
      <c r="P44" s="94"/>
      <c r="Q44" s="93"/>
      <c r="R44" s="75">
        <f>$G$43*P44*Q44</f>
        <v>0</v>
      </c>
      <c r="S44" s="94"/>
      <c r="T44" s="93"/>
      <c r="U44" s="75">
        <f>$G$43*S44*T44</f>
        <v>0</v>
      </c>
      <c r="V44" s="94"/>
      <c r="W44" s="93"/>
      <c r="X44" s="75">
        <f>$G$43*V44*W44</f>
        <v>0</v>
      </c>
      <c r="Y44" s="94"/>
      <c r="Z44" s="93"/>
      <c r="AA44" s="75">
        <f>$G$43*Y44*Z44</f>
        <v>0</v>
      </c>
      <c r="AB44" s="48"/>
      <c r="AC44" s="71"/>
      <c r="AD44" s="49">
        <f>$G$43*AB44*AC44</f>
        <v>0</v>
      </c>
      <c r="AE44" s="48"/>
      <c r="AF44" s="60"/>
      <c r="AG44" s="49">
        <f>$G$43*AE44*AF44</f>
        <v>0</v>
      </c>
      <c r="AH44" s="48"/>
      <c r="AI44" s="60"/>
      <c r="AJ44" s="49">
        <f>$G$43*AH44*AI44</f>
        <v>0</v>
      </c>
      <c r="AK44" s="48"/>
      <c r="AL44" s="60"/>
      <c r="AM44" s="49">
        <f>$G$43*AK44*AL44</f>
        <v>0</v>
      </c>
    </row>
    <row r="45" spans="1:39">
      <c r="A45" s="92" t="s">
        <v>47</v>
      </c>
      <c r="B45" s="91" t="s">
        <v>46</v>
      </c>
      <c r="C45" s="90">
        <f>C30</f>
        <v>12.5</v>
      </c>
      <c r="D45" s="90">
        <v>0.25</v>
      </c>
      <c r="E45" s="58">
        <f>C45*D45</f>
        <v>3.125</v>
      </c>
      <c r="F45" s="52">
        <f t="shared" si="0"/>
        <v>0</v>
      </c>
      <c r="G45" s="195">
        <f>SUM(E45:F46)</f>
        <v>11.525</v>
      </c>
      <c r="H45" s="78"/>
      <c r="I45" s="89" t="s">
        <v>45</v>
      </c>
      <c r="J45" s="88"/>
      <c r="K45" s="85"/>
      <c r="L45" s="84">
        <f>G45*J45*K45</f>
        <v>0</v>
      </c>
      <c r="M45" s="88"/>
      <c r="N45" s="85"/>
      <c r="O45" s="66">
        <f>G45*M45*N45</f>
        <v>0</v>
      </c>
      <c r="P45" s="86">
        <v>13</v>
      </c>
      <c r="Q45" s="85">
        <v>1</v>
      </c>
      <c r="R45" s="66">
        <f>G45*P45*Q45</f>
        <v>149.82500000000002</v>
      </c>
      <c r="S45" s="86"/>
      <c r="T45" s="85"/>
      <c r="U45" s="84">
        <f>G45*S45*T45</f>
        <v>0</v>
      </c>
      <c r="V45" s="86"/>
      <c r="W45" s="85"/>
      <c r="X45" s="87">
        <f>$G$45*V45*W45</f>
        <v>0</v>
      </c>
      <c r="Y45" s="86"/>
      <c r="Z45" s="85"/>
      <c r="AA45" s="84">
        <f>G45*Y45*Z45</f>
        <v>0</v>
      </c>
      <c r="AB45" s="82"/>
      <c r="AC45" s="83"/>
      <c r="AD45" s="52">
        <f>K45*AB45*AC45</f>
        <v>0</v>
      </c>
      <c r="AE45" s="82"/>
      <c r="AF45" s="44"/>
      <c r="AG45" s="52">
        <f>N45*AE45*AF45</f>
        <v>0</v>
      </c>
      <c r="AH45" s="82"/>
      <c r="AI45" s="44"/>
      <c r="AJ45" s="52">
        <f>Q45*AH45*AI45</f>
        <v>0</v>
      </c>
      <c r="AK45" s="81"/>
      <c r="AL45" s="64"/>
      <c r="AM45" s="58">
        <f>T45*AK45*AL45</f>
        <v>0</v>
      </c>
    </row>
    <row r="46" spans="1:39" ht="13.5" thickBot="1">
      <c r="A46" s="80"/>
      <c r="B46" s="77" t="s">
        <v>44</v>
      </c>
      <c r="C46" s="79"/>
      <c r="D46" s="79"/>
      <c r="E46" s="79">
        <v>8.4</v>
      </c>
      <c r="F46" s="49">
        <f t="shared" si="0"/>
        <v>0</v>
      </c>
      <c r="G46" s="196"/>
      <c r="H46" s="78"/>
      <c r="I46" s="77" t="s">
        <v>43</v>
      </c>
      <c r="J46" s="76"/>
      <c r="K46" s="73"/>
      <c r="L46" s="72">
        <f>G40*J46*K46</f>
        <v>0</v>
      </c>
      <c r="M46" s="76"/>
      <c r="N46" s="73"/>
      <c r="O46" s="72">
        <f>G45*M46*N46</f>
        <v>0</v>
      </c>
      <c r="P46" s="74"/>
      <c r="Q46" s="73"/>
      <c r="R46" s="72">
        <f>G40*P46*Q46</f>
        <v>0</v>
      </c>
      <c r="S46" s="74"/>
      <c r="T46" s="73"/>
      <c r="U46" s="72">
        <f>G40*S46*T46</f>
        <v>0</v>
      </c>
      <c r="V46" s="74"/>
      <c r="W46" s="73"/>
      <c r="X46" s="75">
        <f>$G$45*V46*W46</f>
        <v>0</v>
      </c>
      <c r="Y46" s="74"/>
      <c r="Z46" s="73"/>
      <c r="AA46" s="72">
        <f>G40*Y46*Z46</f>
        <v>0</v>
      </c>
      <c r="AB46" s="48"/>
      <c r="AC46" s="71"/>
      <c r="AD46" s="49">
        <f>K40*AB46*AC46</f>
        <v>0</v>
      </c>
      <c r="AE46" s="48"/>
      <c r="AF46" s="60"/>
      <c r="AG46" s="49">
        <f>N40*AE46*AF46</f>
        <v>0</v>
      </c>
      <c r="AH46" s="48"/>
      <c r="AI46" s="60"/>
      <c r="AJ46" s="49">
        <f>Q40*AH46*AI46</f>
        <v>0</v>
      </c>
      <c r="AK46" s="48"/>
      <c r="AL46" s="60"/>
      <c r="AM46" s="49">
        <f>T40*AK46*AL46</f>
        <v>0</v>
      </c>
    </row>
    <row r="47" spans="1:39" s="59" customFormat="1">
      <c r="A47" s="39"/>
      <c r="B47" s="39"/>
      <c r="C47" s="39"/>
      <c r="D47" s="39"/>
      <c r="E47" s="39"/>
      <c r="F47" s="39"/>
      <c r="G47" s="39"/>
      <c r="H47" s="63"/>
      <c r="I47" s="70" t="s">
        <v>42</v>
      </c>
      <c r="J47" s="69">
        <f>L48/L3</f>
        <v>26.847395535592756</v>
      </c>
      <c r="K47" s="67"/>
      <c r="L47" s="66"/>
      <c r="M47" s="69">
        <f>O48/O3</f>
        <v>65.551965416463716</v>
      </c>
      <c r="N47" s="67"/>
      <c r="O47" s="66"/>
      <c r="P47" s="68">
        <f>R48/R3</f>
        <v>64.891290705966242</v>
      </c>
      <c r="Q47" s="67"/>
      <c r="R47" s="66"/>
      <c r="S47" s="68" t="e">
        <f>U48/U3</f>
        <v>#DIV/0!</v>
      </c>
      <c r="T47" s="67"/>
      <c r="U47" s="66"/>
      <c r="V47" s="68" t="e">
        <f>X48/X3</f>
        <v>#DIV/0!</v>
      </c>
      <c r="W47" s="67"/>
      <c r="X47" s="66"/>
      <c r="Y47" s="68" t="e">
        <f>AA48/AA3</f>
        <v>#DIV/0!</v>
      </c>
      <c r="Z47" s="67"/>
      <c r="AA47" s="66"/>
      <c r="AB47" s="65" t="e">
        <f>AD48/AD3</f>
        <v>#VALUE!</v>
      </c>
      <c r="AC47" s="64"/>
      <c r="AD47" s="58"/>
      <c r="AE47" s="65" t="e">
        <f>AG48/AG3</f>
        <v>#DIV/0!</v>
      </c>
      <c r="AF47" s="64"/>
      <c r="AG47" s="58"/>
      <c r="AH47" s="65" t="e">
        <f>AJ48/AJ3</f>
        <v>#DIV/0!</v>
      </c>
      <c r="AI47" s="64"/>
      <c r="AJ47" s="58"/>
      <c r="AK47" s="65" t="e">
        <f>AM48/AM3</f>
        <v>#DIV/0!</v>
      </c>
      <c r="AL47" s="64"/>
      <c r="AM47" s="58"/>
    </row>
    <row r="48" spans="1:39" s="59" customFormat="1" ht="12.95" customHeight="1" thickBot="1">
      <c r="A48" s="39"/>
      <c r="B48" s="39"/>
      <c r="C48" s="39"/>
      <c r="D48" s="39"/>
      <c r="E48" s="39"/>
      <c r="F48" s="39"/>
      <c r="G48" s="39"/>
      <c r="H48" s="63"/>
      <c r="I48" s="62" t="s">
        <v>41</v>
      </c>
      <c r="J48" s="48"/>
      <c r="K48" s="60"/>
      <c r="L48" s="61">
        <f>SUM(L29:L46)</f>
        <v>1972.4781499999999</v>
      </c>
      <c r="M48" s="48"/>
      <c r="N48" s="60"/>
      <c r="O48" s="61">
        <f>SUM(O29:O46)</f>
        <v>2691.5637000000002</v>
      </c>
      <c r="P48" s="50"/>
      <c r="Q48" s="60"/>
      <c r="R48" s="61">
        <f>SUM(R29:R46)</f>
        <v>2729.9766</v>
      </c>
      <c r="S48" s="50"/>
      <c r="T48" s="60"/>
      <c r="U48" s="61">
        <f>SUM(U29:U46)</f>
        <v>0</v>
      </c>
      <c r="V48" s="50"/>
      <c r="W48" s="60"/>
      <c r="X48" s="61">
        <f>SUM(X29:X46)</f>
        <v>0</v>
      </c>
      <c r="Y48" s="50"/>
      <c r="Z48" s="60"/>
      <c r="AA48" s="61">
        <f>SUM(AA29:AA46)</f>
        <v>0</v>
      </c>
      <c r="AB48" s="48"/>
      <c r="AC48" s="60"/>
      <c r="AD48" s="49" t="e">
        <f>SUM(AD29:AD46)</f>
        <v>#VALUE!</v>
      </c>
      <c r="AE48" s="48"/>
      <c r="AF48" s="60"/>
      <c r="AG48" s="49">
        <f>SUM(AG29:AG46)</f>
        <v>0</v>
      </c>
      <c r="AH48" s="48"/>
      <c r="AI48" s="60"/>
      <c r="AJ48" s="49">
        <f>SUM(AJ29:AJ46)</f>
        <v>0</v>
      </c>
      <c r="AK48" s="48"/>
      <c r="AL48" s="60"/>
      <c r="AM48" s="49">
        <f>SUM(AM29:AM46)</f>
        <v>0</v>
      </c>
    </row>
    <row r="49" spans="7:27">
      <c r="G49" s="45"/>
      <c r="H49" s="45"/>
      <c r="J49" s="43"/>
      <c r="K49" s="44"/>
      <c r="L49" s="43"/>
      <c r="M49" s="43"/>
      <c r="N49" s="44"/>
      <c r="O49" s="43"/>
      <c r="P49" s="43"/>
      <c r="Q49" s="43"/>
      <c r="R49" s="43"/>
      <c r="S49" s="43"/>
      <c r="T49" s="43"/>
      <c r="U49" s="58"/>
      <c r="V49" s="57"/>
      <c r="W49" s="56"/>
      <c r="X49" s="53"/>
      <c r="Y49" s="55"/>
      <c r="Z49" s="54"/>
      <c r="AA49" s="53"/>
    </row>
    <row r="50" spans="7:27" ht="13.5" thickBot="1">
      <c r="G50" s="45"/>
      <c r="H50" s="45"/>
      <c r="J50" s="43"/>
      <c r="K50" s="44"/>
      <c r="L50" s="43"/>
      <c r="M50" s="43"/>
      <c r="N50" s="44"/>
      <c r="O50" s="43"/>
      <c r="P50" s="43"/>
      <c r="Q50" s="43"/>
      <c r="R50" s="43"/>
      <c r="S50" s="43"/>
      <c r="T50" s="43"/>
      <c r="U50" s="52"/>
      <c r="V50" s="51" t="s">
        <v>40</v>
      </c>
      <c r="W50" s="50"/>
      <c r="X50" s="49"/>
      <c r="Y50" s="48"/>
      <c r="Z50" s="47"/>
      <c r="AA50" s="46" t="e">
        <f>L48+O48+R48+U48+X48+AA48+AD48+AG48+AJ48</f>
        <v>#VALUE!</v>
      </c>
    </row>
    <row r="51" spans="7:27">
      <c r="G51" s="45"/>
      <c r="H51" s="45"/>
      <c r="J51" s="43"/>
      <c r="K51" s="44"/>
      <c r="L51" s="43"/>
      <c r="M51" s="43"/>
      <c r="N51" s="44"/>
      <c r="O51" s="43"/>
      <c r="P51" s="43"/>
      <c r="Q51" s="43"/>
      <c r="R51" s="43"/>
      <c r="S51" s="43"/>
      <c r="T51" s="43"/>
      <c r="U51" s="43"/>
    </row>
    <row r="52" spans="7:27">
      <c r="G52" s="45"/>
      <c r="H52" s="45"/>
      <c r="J52" s="43"/>
      <c r="K52" s="44"/>
      <c r="L52" s="43"/>
      <c r="M52" s="43"/>
      <c r="N52" s="44"/>
      <c r="O52" s="43"/>
      <c r="P52" s="43"/>
      <c r="Q52" s="43"/>
      <c r="R52" s="43"/>
      <c r="S52" s="43"/>
      <c r="T52" s="43"/>
      <c r="U52" s="43"/>
    </row>
  </sheetData>
  <mergeCells count="14">
    <mergeCell ref="G6:G8"/>
    <mergeCell ref="G9:G11"/>
    <mergeCell ref="G15:G17"/>
    <mergeCell ref="G18:G20"/>
    <mergeCell ref="G12:G14"/>
    <mergeCell ref="G45:G46"/>
    <mergeCell ref="G21:G23"/>
    <mergeCell ref="G24:G26"/>
    <mergeCell ref="G27:G29"/>
    <mergeCell ref="G43:G44"/>
    <mergeCell ref="G33:G35"/>
    <mergeCell ref="G40:G42"/>
    <mergeCell ref="G36:G39"/>
    <mergeCell ref="G30:G32"/>
  </mergeCells>
  <printOptions horizontalCentered="1" verticalCentered="1"/>
  <pageMargins left="0" right="0" top="0" bottom="0" header="0.51181102362204722" footer="0.51181102362204722"/>
  <pageSetup paperSize="9" scale="85" orientation="landscape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8" enableFormatConditionsCalculation="0"/>
  <dimension ref="A1:CH1148"/>
  <sheetViews>
    <sheetView showGridLines="0" showZeros="0" workbookViewId="0">
      <pane ySplit="1" topLeftCell="A2" activePane="bottomLeft" state="frozen"/>
      <selection pane="bottomLeft" activeCell="C2" sqref="C2"/>
    </sheetView>
  </sheetViews>
  <sheetFormatPr defaultColWidth="12.875" defaultRowHeight="12.75"/>
  <cols>
    <col min="1" max="1" width="17.625" style="1" customWidth="1"/>
    <col min="2" max="3" width="18.5" style="3" customWidth="1"/>
    <col min="4" max="4" width="30.125" style="1" customWidth="1"/>
    <col min="5" max="5" width="16.125" style="1" customWidth="1"/>
    <col min="6" max="8" width="15.5" style="1" customWidth="1"/>
    <col min="9" max="9" width="27.5" style="1" customWidth="1"/>
    <col min="10" max="10" width="25.375" style="2" customWidth="1"/>
    <col min="11" max="12" width="15.125" style="1" customWidth="1"/>
    <col min="13" max="13" width="15.125" style="2" customWidth="1"/>
    <col min="14" max="14" width="21" style="1" customWidth="1"/>
    <col min="15" max="17" width="12.875" style="1"/>
    <col min="18" max="18" width="12.875" style="2"/>
    <col min="19" max="19" width="31.375" style="1" customWidth="1"/>
    <col min="20" max="22" width="12.875" style="1"/>
    <col min="23" max="23" width="14" style="2" customWidth="1"/>
    <col min="24" max="24" width="22.5" style="1" customWidth="1"/>
    <col min="25" max="27" width="12.875" style="1"/>
    <col min="28" max="28" width="15" style="2" customWidth="1"/>
    <col min="29" max="29" width="24.5" style="1" customWidth="1"/>
    <col min="30" max="32" width="12.875" style="1"/>
    <col min="33" max="33" width="14" style="2" customWidth="1"/>
    <col min="34" max="34" width="23.125" style="1" customWidth="1"/>
    <col min="35" max="37" width="12.875" style="1"/>
    <col min="38" max="38" width="14.5" style="2" customWidth="1"/>
    <col min="39" max="40" width="12.875" style="1"/>
    <col min="41" max="41" width="13.125" style="1" bestFit="1" customWidth="1"/>
    <col min="42" max="16384" width="12.875" style="1"/>
  </cols>
  <sheetData>
    <row r="1" spans="1:86" s="33" customFormat="1" ht="24" thickBot="1">
      <c r="A1" s="38"/>
      <c r="B1" s="38" t="s">
        <v>39</v>
      </c>
      <c r="C1" s="38" t="s">
        <v>38</v>
      </c>
      <c r="D1" s="38" t="s">
        <v>37</v>
      </c>
      <c r="E1" s="38" t="s">
        <v>30</v>
      </c>
      <c r="F1" s="38" t="s">
        <v>29</v>
      </c>
      <c r="G1" s="35" t="s">
        <v>28</v>
      </c>
      <c r="H1" s="35" t="s">
        <v>27</v>
      </c>
      <c r="I1" s="38" t="s">
        <v>36</v>
      </c>
      <c r="J1" s="38" t="s">
        <v>30</v>
      </c>
      <c r="K1" s="38" t="s">
        <v>29</v>
      </c>
      <c r="L1" s="36" t="s">
        <v>28</v>
      </c>
      <c r="M1" s="35" t="s">
        <v>27</v>
      </c>
      <c r="N1" s="38" t="s">
        <v>35</v>
      </c>
      <c r="O1" s="38" t="s">
        <v>30</v>
      </c>
      <c r="P1" s="38" t="s">
        <v>29</v>
      </c>
      <c r="Q1" s="36" t="s">
        <v>28</v>
      </c>
      <c r="R1" s="35" t="s">
        <v>27</v>
      </c>
      <c r="S1" s="38" t="s">
        <v>34</v>
      </c>
      <c r="T1" s="38" t="s">
        <v>30</v>
      </c>
      <c r="U1" s="38" t="s">
        <v>29</v>
      </c>
      <c r="V1" s="36" t="s">
        <v>28</v>
      </c>
      <c r="W1" s="35" t="s">
        <v>27</v>
      </c>
      <c r="X1" s="38" t="s">
        <v>33</v>
      </c>
      <c r="Y1" s="38" t="s">
        <v>30</v>
      </c>
      <c r="Z1" s="38" t="s">
        <v>29</v>
      </c>
      <c r="AA1" s="36" t="s">
        <v>28</v>
      </c>
      <c r="AB1" s="35" t="s">
        <v>27</v>
      </c>
      <c r="AC1" s="37" t="s">
        <v>32</v>
      </c>
      <c r="AD1" s="37" t="s">
        <v>30</v>
      </c>
      <c r="AE1" s="37" t="s">
        <v>29</v>
      </c>
      <c r="AF1" s="36" t="s">
        <v>28</v>
      </c>
      <c r="AG1" s="35" t="s">
        <v>27</v>
      </c>
      <c r="AH1" s="37" t="s">
        <v>31</v>
      </c>
      <c r="AI1" s="37" t="s">
        <v>30</v>
      </c>
      <c r="AJ1" s="37" t="s">
        <v>29</v>
      </c>
      <c r="AK1" s="36" t="s">
        <v>28</v>
      </c>
      <c r="AL1" s="35" t="s">
        <v>27</v>
      </c>
      <c r="AM1" s="34" t="s">
        <v>26</v>
      </c>
    </row>
    <row r="2" spans="1:86">
      <c r="A2" s="193" t="s">
        <v>12</v>
      </c>
      <c r="B2" s="32" t="s">
        <v>1</v>
      </c>
      <c r="C2" s="194">
        <v>24.36</v>
      </c>
      <c r="D2" s="31" t="s">
        <v>15</v>
      </c>
      <c r="E2" s="29">
        <v>5</v>
      </c>
      <c r="F2" s="29">
        <v>0.43</v>
      </c>
      <c r="G2" s="18" t="e">
        <f>IF(D2=0,"",VLOOKUP(D2,[2]stocks!$B$2:$M$69,12,FALSE))</f>
        <v>#N/A</v>
      </c>
      <c r="H2" s="28" t="e">
        <f t="shared" ref="H2:H33" si="0">IF(G2="","",G2*F2*C2)</f>
        <v>#N/A</v>
      </c>
      <c r="I2" s="30" t="s">
        <v>4</v>
      </c>
      <c r="J2" s="29">
        <v>10</v>
      </c>
      <c r="K2" s="29">
        <v>0.85</v>
      </c>
      <c r="L2" s="18">
        <f>IF(I2=0,"",VLOOKUP(I2,[2]stocks!$B$2:$M$69,12,FALSE))</f>
        <v>3.24</v>
      </c>
      <c r="M2" s="28">
        <f t="shared" ref="M2:M18" si="1">IF(L2="","",L2*K2*C2)</f>
        <v>67.087440000000001</v>
      </c>
      <c r="N2" s="30" t="s">
        <v>14</v>
      </c>
      <c r="O2" s="29">
        <v>0.01</v>
      </c>
      <c r="P2" s="29" t="s">
        <v>13</v>
      </c>
      <c r="Q2" s="18">
        <f>IF(N2=0,"",VLOOKUP(N2,[2]stocks!$B$2:$M$69,12,FALSE))</f>
        <v>47.98</v>
      </c>
      <c r="R2" s="28">
        <f t="shared" ref="R2:R18" si="2">IF(Q2="","",Q2*P2*C2)</f>
        <v>1.1687927999999999</v>
      </c>
      <c r="S2" s="30"/>
      <c r="T2" s="29"/>
      <c r="U2" s="29"/>
      <c r="V2" s="18" t="str">
        <f>IF(S2=0,"",VLOOKUP(S2,[2]stocks!$B$2:$M$69,12,FALSE))</f>
        <v/>
      </c>
      <c r="W2" s="28" t="str">
        <f t="shared" ref="W2:W18" si="3">IF(V2="","",V2*U2*C2)</f>
        <v/>
      </c>
      <c r="X2" s="30"/>
      <c r="Y2" s="29"/>
      <c r="Z2" s="29"/>
      <c r="AA2" s="18" t="str">
        <f>IF(X2=0,"",VLOOKUP(X2,[2]stocks!$B$2:$M$69,12,FALSE))</f>
        <v/>
      </c>
      <c r="AB2" s="28" t="str">
        <f t="shared" ref="AB2:AB18" si="4">IF(AA2="","",AA2*Z2*C2)</f>
        <v/>
      </c>
      <c r="AC2" s="30"/>
      <c r="AD2" s="29"/>
      <c r="AE2" s="29"/>
      <c r="AF2" s="18" t="str">
        <f>IF(AC2=0,"",VLOOKUP(AC2,[2]stocks!$B$2:$M$69,12,FALSE))</f>
        <v/>
      </c>
      <c r="AG2" s="28" t="str">
        <f t="shared" ref="AG2:AG18" si="5">IF(AF2="","",AF2*AE2*C2)</f>
        <v/>
      </c>
      <c r="AH2" s="30">
        <v>0</v>
      </c>
      <c r="AI2" s="29">
        <v>0</v>
      </c>
      <c r="AJ2" s="29">
        <v>0</v>
      </c>
      <c r="AK2" s="18" t="str">
        <f>IF(AH2=0,"",VLOOKUP(AH2,[2]stocks!$B$2:$M$69,12,FALSE))</f>
        <v/>
      </c>
      <c r="AL2" s="28" t="str">
        <f t="shared" ref="AL2:AL18" si="6">IF(AK2="","",AK2*AJ2*C2)</f>
        <v/>
      </c>
      <c r="AN2" s="25" t="str">
        <f>[2]Saisie!Q2</f>
        <v>engrais</v>
      </c>
      <c r="AO2" s="26">
        <f>[2]Saisie!F6</f>
        <v>41566</v>
      </c>
      <c r="AP2" s="25" t="str">
        <f>[2]Saisie!$B$17</f>
        <v>bas d'hui</v>
      </c>
      <c r="AQ2" s="25">
        <f>[2]Saisie!$B$18</f>
        <v>0</v>
      </c>
      <c r="AR2" s="25">
        <f>[2]Saisie!$B$19</f>
        <v>0</v>
      </c>
      <c r="AS2" s="25">
        <f>[2]Saisie!$B$20</f>
        <v>0</v>
      </c>
      <c r="AT2" s="25">
        <f>[2]Saisie!$B$21</f>
        <v>0</v>
      </c>
      <c r="AU2" s="25">
        <f>[2]Saisie!$B$22</f>
        <v>0</v>
      </c>
      <c r="AV2" s="25">
        <f>[2]Saisie!$B$23</f>
        <v>0</v>
      </c>
      <c r="AW2" s="25">
        <f>[2]Saisie!$B$24</f>
        <v>0</v>
      </c>
      <c r="AX2" s="25">
        <f>[2]Saisie!$B$25</f>
        <v>0</v>
      </c>
      <c r="AY2" s="25">
        <f>[2]Saisie!$B$26</f>
        <v>0</v>
      </c>
      <c r="AZ2" s="25" t="str">
        <f>[2]Saisie!A16</f>
        <v>blé tendre d'hiver</v>
      </c>
      <c r="BA2" s="25" t="str">
        <f>[2]Saisie!Q5</f>
        <v>9,14</v>
      </c>
      <c r="BB2" s="27">
        <f>[2]Saisie!E16</f>
        <v>0</v>
      </c>
      <c r="BC2" s="27">
        <f>[2]Saisie!D16</f>
        <v>0</v>
      </c>
      <c r="BD2" s="27">
        <f>[2]Saisie!F16</f>
        <v>0</v>
      </c>
      <c r="BE2" s="27"/>
      <c r="BF2" s="27"/>
      <c r="BG2" s="27">
        <f>[2]Saisie!E17</f>
        <v>0</v>
      </c>
      <c r="BH2" s="27">
        <f>[2]Saisie!D17</f>
        <v>0</v>
      </c>
      <c r="BI2" s="27">
        <f>[2]Saisie!F17</f>
        <v>0</v>
      </c>
      <c r="BJ2" s="27"/>
      <c r="BK2" s="27"/>
      <c r="BL2" s="27">
        <f>[2]Saisie!E18</f>
        <v>0</v>
      </c>
      <c r="BM2" s="27">
        <f>[2]Saisie!D18</f>
        <v>0</v>
      </c>
      <c r="BN2" s="27">
        <f>[2]Saisie!F18</f>
        <v>0</v>
      </c>
      <c r="BO2" s="27"/>
      <c r="BP2" s="27"/>
      <c r="BQ2" s="27">
        <f>[2]Saisie!E19</f>
        <v>0</v>
      </c>
      <c r="BR2" s="2">
        <f>[2]Saisie!D19</f>
        <v>0</v>
      </c>
      <c r="BS2" s="2">
        <f>[2]Saisie!F19</f>
        <v>0</v>
      </c>
      <c r="BT2" s="2"/>
      <c r="BU2" s="2"/>
      <c r="BV2" s="1">
        <f>[2]Saisie!E20</f>
        <v>0</v>
      </c>
      <c r="BW2" s="2">
        <f>[2]Saisie!D20</f>
        <v>0</v>
      </c>
      <c r="BX2" s="2">
        <f>[2]Saisie!F20</f>
        <v>0</v>
      </c>
      <c r="BY2" s="2"/>
      <c r="BZ2" s="2"/>
      <c r="CA2" s="1">
        <f>[2]Saisie!E21</f>
        <v>0</v>
      </c>
      <c r="CB2" s="2">
        <f>[2]Saisie!D21</f>
        <v>0</v>
      </c>
      <c r="CC2" s="2">
        <f>[2]Saisie!F21</f>
        <v>0</v>
      </c>
      <c r="CD2" s="2"/>
      <c r="CE2" s="2"/>
      <c r="CF2" s="1">
        <f>[2]Saisie!E22</f>
        <v>0</v>
      </c>
      <c r="CG2" s="2">
        <f>[2]Saisie!D22</f>
        <v>0</v>
      </c>
      <c r="CH2" s="2">
        <f>[2]Saisie!F22</f>
        <v>0</v>
      </c>
    </row>
    <row r="3" spans="1:86">
      <c r="A3" s="22" t="s">
        <v>12</v>
      </c>
      <c r="B3" s="21" t="s">
        <v>1</v>
      </c>
      <c r="C3" s="20">
        <v>24.36</v>
      </c>
      <c r="D3" s="19" t="s">
        <v>15</v>
      </c>
      <c r="E3" s="15">
        <v>10</v>
      </c>
      <c r="F3" s="15">
        <v>0.44</v>
      </c>
      <c r="G3" s="18" t="e">
        <f>IF(D3=0,"",VLOOKUP(D3,[2]stocks!$B$2:$M$69,12,FALSE))</f>
        <v>#N/A</v>
      </c>
      <c r="H3" s="14" t="e">
        <f t="shared" si="0"/>
        <v>#N/A</v>
      </c>
      <c r="I3" s="16" t="s">
        <v>4</v>
      </c>
      <c r="J3" s="15">
        <v>15</v>
      </c>
      <c r="K3" s="15">
        <v>0.66</v>
      </c>
      <c r="L3" s="15">
        <f>IF(I3=0,"",VLOOKUP(I3,[2]stocks!$B$2:$M$69,12,FALSE))</f>
        <v>3.24</v>
      </c>
      <c r="M3" s="14">
        <f t="shared" si="1"/>
        <v>52.091424000000004</v>
      </c>
      <c r="N3" s="16" t="s">
        <v>14</v>
      </c>
      <c r="O3" s="15">
        <v>0.02</v>
      </c>
      <c r="P3" s="15" t="s">
        <v>13</v>
      </c>
      <c r="Q3" s="15">
        <f>IF(N3=0,"",VLOOKUP(N3,[2]stocks!$B$2:$M$69,12,FALSE))</f>
        <v>47.98</v>
      </c>
      <c r="R3" s="14">
        <f t="shared" si="2"/>
        <v>1.1687927999999999</v>
      </c>
      <c r="S3" s="16"/>
      <c r="T3" s="15"/>
      <c r="U3" s="15"/>
      <c r="V3" s="15" t="str">
        <f>IF(S3=0,"",VLOOKUP(S3,[2]stocks!$B$2:$M$69,12,FALSE))</f>
        <v/>
      </c>
      <c r="W3" s="14" t="str">
        <f t="shared" si="3"/>
        <v/>
      </c>
      <c r="X3" s="16"/>
      <c r="Y3" s="15"/>
      <c r="Z3" s="15"/>
      <c r="AA3" s="15" t="str">
        <f>IF(X3=0,"",VLOOKUP(X3,[2]stocks!$B$2:$M$69,12,FALSE))</f>
        <v/>
      </c>
      <c r="AB3" s="14" t="str">
        <f t="shared" si="4"/>
        <v/>
      </c>
      <c r="AC3" s="16"/>
      <c r="AD3" s="15"/>
      <c r="AE3" s="15"/>
      <c r="AF3" s="15" t="str">
        <f>IF(AC3=0,"",VLOOKUP(AC3,[2]stocks!$B$2:$M$69,12,FALSE))</f>
        <v/>
      </c>
      <c r="AG3" s="14" t="str">
        <f t="shared" si="5"/>
        <v/>
      </c>
      <c r="AH3" s="16">
        <v>0</v>
      </c>
      <c r="AI3" s="15">
        <v>0</v>
      </c>
      <c r="AJ3" s="15">
        <v>0</v>
      </c>
      <c r="AK3" s="15" t="str">
        <f>IF(AH3=0,"",VLOOKUP(AH3,[2]stocks!$B$2:$M$69,12,FALSE))</f>
        <v/>
      </c>
      <c r="AL3" s="14" t="str">
        <f t="shared" si="6"/>
        <v/>
      </c>
      <c r="AN3" s="25" t="str">
        <f>[2]Saisie!Q2</f>
        <v>engrais</v>
      </c>
      <c r="AO3" s="26">
        <f>[2]Saisie!F6</f>
        <v>41566</v>
      </c>
      <c r="AP3" s="25" t="str">
        <f>[2]Saisie!$B$17</f>
        <v>bas d'hui</v>
      </c>
      <c r="AQ3" s="25">
        <f>[2]Saisie!$B$18</f>
        <v>0</v>
      </c>
      <c r="AR3" s="25">
        <f>[2]Saisie!$B$19</f>
        <v>0</v>
      </c>
      <c r="AS3" s="25">
        <f>[2]Saisie!$B$20</f>
        <v>0</v>
      </c>
      <c r="AT3" s="25">
        <f>[2]Saisie!$B$21</f>
        <v>0</v>
      </c>
      <c r="AU3" s="25">
        <f>[2]Saisie!$B$22</f>
        <v>0</v>
      </c>
      <c r="AV3" s="25">
        <f>[2]Saisie!$B$23</f>
        <v>0</v>
      </c>
      <c r="AW3" s="25">
        <f>[2]Saisie!$B$24</f>
        <v>0</v>
      </c>
      <c r="AX3" s="25">
        <f>[2]Saisie!$B$25</f>
        <v>0</v>
      </c>
      <c r="AY3" s="25">
        <f>[2]Saisie!$B$26</f>
        <v>0</v>
      </c>
      <c r="AZ3" s="25" t="str">
        <f>[2]Saisie!A16</f>
        <v>blé tendre d'hiver</v>
      </c>
      <c r="BA3" s="25" t="str">
        <f>[2]Saisie!Q5</f>
        <v>9,14</v>
      </c>
      <c r="BB3" s="1" t="str">
        <f>[2]Saisie!E25</f>
        <v>12,52</v>
      </c>
      <c r="BC3" s="2">
        <f>[2]Saisie!D25</f>
        <v>1371</v>
      </c>
      <c r="BD3" s="2" t="str">
        <f>[2]Saisie!F25</f>
        <v>150</v>
      </c>
      <c r="BE3" s="2"/>
      <c r="BF3" s="2"/>
      <c r="BG3" s="1" t="str">
        <f>[2]Saisie!E26</f>
        <v/>
      </c>
      <c r="BH3" s="2" t="str">
        <f>[2]Saisie!D26</f>
        <v/>
      </c>
      <c r="BI3" s="2" t="str">
        <f>[2]Saisie!F26</f>
        <v/>
      </c>
      <c r="BJ3" s="2"/>
      <c r="BK3" s="2"/>
      <c r="BL3" s="1" t="str">
        <f>[2]Saisie!E27</f>
        <v/>
      </c>
      <c r="BM3" s="2" t="str">
        <f>[2]Saisie!D27</f>
        <v/>
      </c>
      <c r="BN3" s="2" t="str">
        <f>[2]Saisie!F27</f>
        <v/>
      </c>
      <c r="BO3" s="2"/>
      <c r="BP3" s="2"/>
      <c r="BQ3" s="1">
        <f>[2]Saisie!E28</f>
        <v>0</v>
      </c>
      <c r="BR3" s="2">
        <f>[2]Saisie!D28</f>
        <v>0</v>
      </c>
      <c r="BS3" s="2">
        <f>[2]Saisie!F28</f>
        <v>0</v>
      </c>
      <c r="BT3" s="2"/>
      <c r="BU3" s="2"/>
    </row>
    <row r="4" spans="1:86">
      <c r="A4" s="22" t="s">
        <v>12</v>
      </c>
      <c r="B4" s="21" t="s">
        <v>7</v>
      </c>
      <c r="C4" s="20">
        <v>9.14</v>
      </c>
      <c r="D4" s="19">
        <v>0</v>
      </c>
      <c r="E4" s="15">
        <v>0</v>
      </c>
      <c r="F4" s="15">
        <v>0</v>
      </c>
      <c r="G4" s="18" t="str">
        <f>IF(D4=0,"",VLOOKUP(D4,[2]stocks!$B$2:$M$69,12,FALSE))</f>
        <v/>
      </c>
      <c r="H4" s="14" t="str">
        <f t="shared" si="0"/>
        <v/>
      </c>
      <c r="I4" s="16">
        <v>0</v>
      </c>
      <c r="J4" s="15">
        <v>0</v>
      </c>
      <c r="K4" s="15">
        <v>0</v>
      </c>
      <c r="L4" s="15" t="str">
        <f>IF(I4=0,"",VLOOKUP(I4,[2]stocks!$B$2:$M$69,12,FALSE))</f>
        <v/>
      </c>
      <c r="M4" s="14" t="str">
        <f t="shared" si="1"/>
        <v/>
      </c>
      <c r="N4" s="16">
        <v>0</v>
      </c>
      <c r="O4" s="15">
        <v>0</v>
      </c>
      <c r="P4" s="15">
        <v>0</v>
      </c>
      <c r="Q4" s="15" t="str">
        <f>IF(N4=0,"",VLOOKUP(N4,[2]stocks!$B$2:$M$69,12,FALSE))</f>
        <v/>
      </c>
      <c r="R4" s="14" t="str">
        <f t="shared" si="2"/>
        <v/>
      </c>
      <c r="S4" s="16" t="s">
        <v>25</v>
      </c>
      <c r="T4" s="15">
        <v>638.4</v>
      </c>
      <c r="U4" s="15">
        <v>140</v>
      </c>
      <c r="V4" s="15">
        <f>IF(S4=0,"",VLOOKUP(S4,[2]stocks!$B$2:$M$69,12,FALSE))</f>
        <v>0.13</v>
      </c>
      <c r="W4" s="14">
        <f t="shared" si="3"/>
        <v>166.34800000000001</v>
      </c>
      <c r="X4" s="16">
        <v>0</v>
      </c>
      <c r="Y4" s="15">
        <v>0</v>
      </c>
      <c r="Z4" s="15">
        <v>0</v>
      </c>
      <c r="AA4" s="15" t="str">
        <f>IF(X4=0,"",VLOOKUP(X4,[2]stocks!$B$2:$M$69,12,FALSE))</f>
        <v/>
      </c>
      <c r="AB4" s="14" t="str">
        <f t="shared" si="4"/>
        <v/>
      </c>
      <c r="AC4" s="16">
        <v>0</v>
      </c>
      <c r="AD4" s="15">
        <v>0</v>
      </c>
      <c r="AE4" s="15">
        <v>0</v>
      </c>
      <c r="AF4" s="15" t="str">
        <f>IF(AC4=0,"",VLOOKUP(AC4,[2]stocks!$B$2:$M$69,12,FALSE))</f>
        <v/>
      </c>
      <c r="AG4" s="14" t="str">
        <f t="shared" si="5"/>
        <v/>
      </c>
      <c r="AH4" s="16">
        <v>0</v>
      </c>
      <c r="AI4" s="15">
        <v>0</v>
      </c>
      <c r="AJ4" s="15">
        <v>0</v>
      </c>
      <c r="AK4" s="15" t="str">
        <f>IF(AH4=0,"",VLOOKUP(AH4,[2]stocks!$B$2:$M$69,12,FALSE))</f>
        <v/>
      </c>
      <c r="AL4" s="14" t="str">
        <f t="shared" si="6"/>
        <v/>
      </c>
      <c r="AN4" s="25" t="str">
        <f>[2]Saisie!Q2</f>
        <v>engrais</v>
      </c>
      <c r="AO4" s="26">
        <f>[2]Saisie!F6</f>
        <v>41566</v>
      </c>
      <c r="AP4" s="25" t="str">
        <f>[2]Saisie!$B$17</f>
        <v>bas d'hui</v>
      </c>
      <c r="AQ4" s="25">
        <f>[2]Saisie!$B$18</f>
        <v>0</v>
      </c>
      <c r="AR4" s="25">
        <f>[2]Saisie!$B$19</f>
        <v>0</v>
      </c>
      <c r="AS4" s="25">
        <f>[2]Saisie!$B$20</f>
        <v>0</v>
      </c>
      <c r="AT4" s="25">
        <f>[2]Saisie!$B$21</f>
        <v>0</v>
      </c>
      <c r="AU4" s="25">
        <f>[2]Saisie!$B$22</f>
        <v>0</v>
      </c>
      <c r="AV4" s="25">
        <f>[2]Saisie!$B$23</f>
        <v>0</v>
      </c>
      <c r="AW4" s="25">
        <f>[2]Saisie!$B$24</f>
        <v>0</v>
      </c>
      <c r="AX4" s="25">
        <f>[2]Saisie!$B$25</f>
        <v>0</v>
      </c>
      <c r="AY4" s="25">
        <f>[2]Saisie!$B$26</f>
        <v>0</v>
      </c>
      <c r="AZ4" s="25" t="str">
        <f>[2]Saisie!A16</f>
        <v>blé tendre d'hiver</v>
      </c>
      <c r="BA4" s="25" t="str">
        <f>[2]Saisie!Q5</f>
        <v>9,14</v>
      </c>
      <c r="BB4" s="1">
        <f>[2]Saisie!E31</f>
        <v>0</v>
      </c>
      <c r="BC4" s="2">
        <f>[2]Saisie!D31</f>
        <v>0</v>
      </c>
      <c r="BD4" s="2">
        <f>[2]Saisie!F31</f>
        <v>0</v>
      </c>
      <c r="BG4" s="1">
        <f>[2]Saisie!E32</f>
        <v>0</v>
      </c>
      <c r="BH4" s="2">
        <f>[2]Saisie!D32</f>
        <v>0</v>
      </c>
      <c r="BI4" s="2">
        <f>[2]Saisie!F32</f>
        <v>0</v>
      </c>
      <c r="BL4" s="1">
        <f>[2]Saisie!E33</f>
        <v>0</v>
      </c>
      <c r="BM4" s="2">
        <f>[2]Saisie!D33</f>
        <v>0</v>
      </c>
      <c r="BN4" s="2">
        <f>[2]Saisie!F33</f>
        <v>0</v>
      </c>
      <c r="BQ4" s="2">
        <f>[2]Saisie!E39</f>
        <v>0</v>
      </c>
      <c r="BR4" s="2">
        <f>[2]Saisie!D39</f>
        <v>0</v>
      </c>
      <c r="BS4" s="2">
        <f>[2]Saisie!F39</f>
        <v>0</v>
      </c>
      <c r="BV4" s="1">
        <f>[2]Saisie!E40</f>
        <v>0</v>
      </c>
      <c r="BW4" s="2">
        <f>[2]Saisie!D40</f>
        <v>0</v>
      </c>
      <c r="BX4" s="2">
        <f>[2]Saisie!F40</f>
        <v>0</v>
      </c>
      <c r="CA4" s="1">
        <f>[2]Saisie!E41</f>
        <v>0</v>
      </c>
      <c r="CB4" s="2">
        <f>[2]Saisie!D41</f>
        <v>0</v>
      </c>
      <c r="CC4" s="2">
        <f>[2]Saisie!F41</f>
        <v>0</v>
      </c>
      <c r="CF4" s="1">
        <f>[2]Saisie!E42</f>
        <v>0</v>
      </c>
      <c r="CG4" s="2">
        <f>[2]Saisie!D42</f>
        <v>0</v>
      </c>
      <c r="CH4" s="2">
        <f>[2]Saisie!F42</f>
        <v>0</v>
      </c>
    </row>
    <row r="5" spans="1:86">
      <c r="A5" s="22" t="s">
        <v>12</v>
      </c>
      <c r="B5" s="21" t="s">
        <v>1</v>
      </c>
      <c r="C5" s="20">
        <v>25.81</v>
      </c>
      <c r="D5" s="19">
        <v>0</v>
      </c>
      <c r="E5" s="15">
        <v>0</v>
      </c>
      <c r="F5" s="15">
        <v>0</v>
      </c>
      <c r="G5" s="18" t="str">
        <f>IF(D5=0,"",VLOOKUP(D5,[2]stocks!$B$2:$M$69,12,FALSE))</f>
        <v/>
      </c>
      <c r="H5" s="14" t="str">
        <f t="shared" si="0"/>
        <v/>
      </c>
      <c r="I5" s="16">
        <v>0</v>
      </c>
      <c r="J5" s="15">
        <v>0</v>
      </c>
      <c r="K5" s="15">
        <v>0</v>
      </c>
      <c r="L5" s="15" t="str">
        <f>IF(I5=0,"",VLOOKUP(I5,[2]stocks!$B$2:$M$69,12,FALSE))</f>
        <v/>
      </c>
      <c r="M5" s="14" t="str">
        <f t="shared" si="1"/>
        <v/>
      </c>
      <c r="N5" s="16">
        <v>0</v>
      </c>
      <c r="O5" s="15">
        <v>0</v>
      </c>
      <c r="P5" s="15">
        <v>0</v>
      </c>
      <c r="Q5" s="15" t="str">
        <f>IF(N5=0,"",VLOOKUP(N5,[2]stocks!$B$2:$M$69,12,FALSE))</f>
        <v/>
      </c>
      <c r="R5" s="14" t="str">
        <f t="shared" si="2"/>
        <v/>
      </c>
      <c r="S5" s="16" t="s">
        <v>22</v>
      </c>
      <c r="T5" s="15">
        <v>1281</v>
      </c>
      <c r="U5" s="15">
        <v>140</v>
      </c>
      <c r="V5" s="15">
        <f>IF(S5=0,"",VLOOKUP(S5,[2]stocks!$B$2:$M$69,12,FALSE))</f>
        <v>0.13</v>
      </c>
      <c r="W5" s="14">
        <f t="shared" si="3"/>
        <v>469.74199999999996</v>
      </c>
      <c r="X5" s="16">
        <v>0</v>
      </c>
      <c r="Y5" s="15">
        <v>0</v>
      </c>
      <c r="Z5" s="15">
        <v>0</v>
      </c>
      <c r="AA5" s="15" t="str">
        <f>IF(X5=0,"",VLOOKUP(X5,[2]stocks!$B$2:$M$69,12,FALSE))</f>
        <v/>
      </c>
      <c r="AB5" s="14" t="str">
        <f t="shared" si="4"/>
        <v/>
      </c>
      <c r="AC5" s="16">
        <v>0</v>
      </c>
      <c r="AD5" s="15">
        <v>0</v>
      </c>
      <c r="AE5" s="15">
        <v>0</v>
      </c>
      <c r="AF5" s="15" t="str">
        <f>IF(AC5=0,"",VLOOKUP(AC5,[2]stocks!$B$2:$M$69,12,FALSE))</f>
        <v/>
      </c>
      <c r="AG5" s="14" t="str">
        <f t="shared" si="5"/>
        <v/>
      </c>
      <c r="AH5" s="16">
        <v>0</v>
      </c>
      <c r="AI5" s="15">
        <v>0</v>
      </c>
      <c r="AJ5" s="15">
        <v>0</v>
      </c>
      <c r="AK5" s="15" t="str">
        <f>IF(AH5=0,"",VLOOKUP(AH5,[2]stocks!$B$2:$M$69,12,FALSE))</f>
        <v/>
      </c>
      <c r="AL5" s="14" t="str">
        <f t="shared" si="6"/>
        <v/>
      </c>
    </row>
    <row r="6" spans="1:86">
      <c r="A6" s="22" t="s">
        <v>12</v>
      </c>
      <c r="B6" s="21" t="s">
        <v>1</v>
      </c>
      <c r="C6" s="20">
        <v>16.669999999999998</v>
      </c>
      <c r="D6" s="19">
        <v>0</v>
      </c>
      <c r="E6" s="15">
        <v>0</v>
      </c>
      <c r="F6" s="15">
        <v>0</v>
      </c>
      <c r="G6" s="18" t="str">
        <f>IF(D6=0,"",VLOOKUP(D6,[2]stocks!$B$2:$M$69,12,FALSE))</f>
        <v/>
      </c>
      <c r="H6" s="14" t="str">
        <f t="shared" si="0"/>
        <v/>
      </c>
      <c r="I6" s="16">
        <v>0</v>
      </c>
      <c r="J6" s="15">
        <v>0</v>
      </c>
      <c r="K6" s="15">
        <v>0</v>
      </c>
      <c r="L6" s="15" t="str">
        <f>IF(I6=0,"",VLOOKUP(I6,[2]stocks!$B$2:$M$69,12,FALSE))</f>
        <v/>
      </c>
      <c r="M6" s="14" t="str">
        <f t="shared" si="1"/>
        <v/>
      </c>
      <c r="N6" s="16">
        <v>0</v>
      </c>
      <c r="O6" s="15">
        <v>0</v>
      </c>
      <c r="P6" s="15">
        <v>0</v>
      </c>
      <c r="Q6" s="15" t="str">
        <f>IF(N6=0,"",VLOOKUP(N6,[2]stocks!$B$2:$M$69,12,FALSE))</f>
        <v/>
      </c>
      <c r="R6" s="14" t="str">
        <f t="shared" si="2"/>
        <v/>
      </c>
      <c r="S6" s="16" t="s">
        <v>22</v>
      </c>
      <c r="T6" s="15">
        <v>2856</v>
      </c>
      <c r="U6" s="15">
        <v>140</v>
      </c>
      <c r="V6" s="15">
        <f>IF(S6=0,"",VLOOKUP(S6,[2]stocks!$B$2:$M$69,12,FALSE))</f>
        <v>0.13</v>
      </c>
      <c r="W6" s="14">
        <f t="shared" si="3"/>
        <v>303.39399999999995</v>
      </c>
      <c r="X6" s="16">
        <v>0</v>
      </c>
      <c r="Y6" s="15">
        <v>0</v>
      </c>
      <c r="Z6" s="15">
        <v>0</v>
      </c>
      <c r="AA6" s="15" t="str">
        <f>IF(X6=0,"",VLOOKUP(X6,[2]stocks!$B$2:$M$69,12,FALSE))</f>
        <v/>
      </c>
      <c r="AB6" s="14" t="str">
        <f t="shared" si="4"/>
        <v/>
      </c>
      <c r="AC6" s="16">
        <v>0</v>
      </c>
      <c r="AD6" s="15">
        <v>0</v>
      </c>
      <c r="AE6" s="15">
        <v>0</v>
      </c>
      <c r="AF6" s="15" t="str">
        <f>IF(AC6=0,"",VLOOKUP(AC6,[2]stocks!$B$2:$M$69,12,FALSE))</f>
        <v/>
      </c>
      <c r="AG6" s="14" t="str">
        <f t="shared" si="5"/>
        <v/>
      </c>
      <c r="AH6" s="16">
        <v>0</v>
      </c>
      <c r="AI6" s="15">
        <v>0</v>
      </c>
      <c r="AJ6" s="15">
        <v>0</v>
      </c>
      <c r="AK6" s="15" t="str">
        <f>IF(AH6=0,"",VLOOKUP(AH6,[2]stocks!$B$2:$M$69,12,FALSE))</f>
        <v/>
      </c>
      <c r="AL6" s="14" t="str">
        <f t="shared" si="6"/>
        <v/>
      </c>
    </row>
    <row r="7" spans="1:86">
      <c r="A7" s="21" t="s">
        <v>2</v>
      </c>
      <c r="B7" s="21" t="s">
        <v>1</v>
      </c>
      <c r="C7" s="24">
        <v>11.75</v>
      </c>
      <c r="D7" s="19" t="s">
        <v>24</v>
      </c>
      <c r="E7" s="15">
        <v>15</v>
      </c>
      <c r="F7" s="15">
        <v>1.02</v>
      </c>
      <c r="G7" s="18">
        <f>IF(D7=0,"",VLOOKUP(D7,[2]stocks!$B$2:$M$69,12,FALSE))</f>
        <v>9.4</v>
      </c>
      <c r="H7" s="14">
        <f t="shared" si="0"/>
        <v>112.65900000000001</v>
      </c>
      <c r="I7" s="16" t="s">
        <v>23</v>
      </c>
      <c r="J7" s="15">
        <v>15</v>
      </c>
      <c r="K7" s="15">
        <v>1.02</v>
      </c>
      <c r="L7" s="15">
        <f>IF(I7=0,"",VLOOKUP(I7,[2]stocks!$B$2:$M$69,12,FALSE))</f>
        <v>0</v>
      </c>
      <c r="M7" s="14">
        <f t="shared" si="1"/>
        <v>0</v>
      </c>
      <c r="N7" s="16" t="s">
        <v>4</v>
      </c>
      <c r="O7" s="15">
        <v>7</v>
      </c>
      <c r="P7" s="15">
        <v>0.48</v>
      </c>
      <c r="Q7" s="15">
        <f>IF(N7=0,"",VLOOKUP(N7,[2]stocks!$B$2:$M$69,12,FALSE))</f>
        <v>3.24</v>
      </c>
      <c r="R7" s="14">
        <f t="shared" si="2"/>
        <v>18.273600000000002</v>
      </c>
      <c r="S7" s="16" t="s">
        <v>14</v>
      </c>
      <c r="T7" s="15">
        <v>0.01</v>
      </c>
      <c r="U7" s="15" t="s">
        <v>13</v>
      </c>
      <c r="V7" s="15">
        <f>IF(S7=0,"",VLOOKUP(S7,[2]stocks!$B$2:$M$69,12,FALSE))</f>
        <v>47.98</v>
      </c>
      <c r="W7" s="14">
        <f t="shared" si="3"/>
        <v>0.56376499999999996</v>
      </c>
      <c r="X7" s="16"/>
      <c r="Y7" s="15"/>
      <c r="Z7" s="15"/>
      <c r="AA7" s="15" t="str">
        <f>IF(X7=0,"",VLOOKUP(X7,[2]stocks!$B$2:$M$69,12,FALSE))</f>
        <v/>
      </c>
      <c r="AB7" s="14" t="str">
        <f t="shared" si="4"/>
        <v/>
      </c>
      <c r="AC7" s="16"/>
      <c r="AD7" s="15"/>
      <c r="AE7" s="15"/>
      <c r="AF7" s="15" t="str">
        <f>IF(AC7=0,"",VLOOKUP(AC7,[2]stocks!$B$2:$M$69,12,FALSE))</f>
        <v/>
      </c>
      <c r="AG7" s="14" t="str">
        <f t="shared" si="5"/>
        <v/>
      </c>
      <c r="AH7" s="16">
        <v>0</v>
      </c>
      <c r="AI7" s="15">
        <v>0</v>
      </c>
      <c r="AJ7" s="15">
        <v>0</v>
      </c>
      <c r="AK7" s="15" t="str">
        <f>IF(AH7=0,"",VLOOKUP(AH7,[2]stocks!$B$2:$M$69,12,FALSE))</f>
        <v/>
      </c>
      <c r="AL7" s="14" t="str">
        <f t="shared" si="6"/>
        <v/>
      </c>
    </row>
    <row r="8" spans="1:86">
      <c r="A8" s="21" t="s">
        <v>2</v>
      </c>
      <c r="B8" s="21" t="s">
        <v>1</v>
      </c>
      <c r="C8" s="24">
        <v>22.75</v>
      </c>
      <c r="D8" s="19">
        <v>0</v>
      </c>
      <c r="E8" s="15">
        <v>0</v>
      </c>
      <c r="F8" s="15">
        <v>0</v>
      </c>
      <c r="G8" s="18" t="str">
        <f>IF(D8=0,"",VLOOKUP(D8,[2]stocks!$B$2:$M$69,12,FALSE))</f>
        <v/>
      </c>
      <c r="H8" s="14" t="str">
        <f t="shared" si="0"/>
        <v/>
      </c>
      <c r="I8" s="16">
        <v>0</v>
      </c>
      <c r="J8" s="15">
        <v>0</v>
      </c>
      <c r="K8" s="15">
        <v>0</v>
      </c>
      <c r="L8" s="15" t="str">
        <f>IF(I8=0,"",VLOOKUP(I8,[2]stocks!$B$2:$M$69,12,FALSE))</f>
        <v/>
      </c>
      <c r="M8" s="14" t="str">
        <f t="shared" si="1"/>
        <v/>
      </c>
      <c r="N8" s="16">
        <v>0</v>
      </c>
      <c r="O8" s="15">
        <v>0</v>
      </c>
      <c r="P8" s="15">
        <v>0</v>
      </c>
      <c r="Q8" s="15" t="str">
        <f>IF(N8=0,"",VLOOKUP(N8,[2]stocks!$B$2:$M$69,12,FALSE))</f>
        <v/>
      </c>
      <c r="R8" s="14" t="str">
        <f t="shared" si="2"/>
        <v/>
      </c>
      <c r="S8" s="16" t="s">
        <v>22</v>
      </c>
      <c r="T8" s="15">
        <v>996</v>
      </c>
      <c r="U8" s="15">
        <v>120</v>
      </c>
      <c r="V8" s="15">
        <f>IF(S8=0,"",VLOOKUP(S8,[2]stocks!$B$2:$M$69,12,FALSE))</f>
        <v>0.13</v>
      </c>
      <c r="W8" s="14">
        <f t="shared" si="3"/>
        <v>354.90000000000003</v>
      </c>
      <c r="X8" s="16">
        <v>0</v>
      </c>
      <c r="Y8" s="15">
        <v>0</v>
      </c>
      <c r="Z8" s="15">
        <v>0</v>
      </c>
      <c r="AA8" s="15" t="str">
        <f>IF(X8=0,"",VLOOKUP(X8,[2]stocks!$B$2:$M$69,12,FALSE))</f>
        <v/>
      </c>
      <c r="AB8" s="14" t="str">
        <f t="shared" si="4"/>
        <v/>
      </c>
      <c r="AC8" s="16">
        <v>0</v>
      </c>
      <c r="AD8" s="15">
        <v>0</v>
      </c>
      <c r="AE8" s="15">
        <v>0</v>
      </c>
      <c r="AF8" s="15" t="str">
        <f>IF(AC8=0,"",VLOOKUP(AC8,[2]stocks!$B$2:$M$69,12,FALSE))</f>
        <v/>
      </c>
      <c r="AG8" s="14" t="str">
        <f t="shared" si="5"/>
        <v/>
      </c>
      <c r="AH8" s="16">
        <v>0</v>
      </c>
      <c r="AI8" s="15">
        <v>0</v>
      </c>
      <c r="AJ8" s="15">
        <v>0</v>
      </c>
      <c r="AK8" s="15" t="str">
        <f>IF(AH8=0,"",VLOOKUP(AH8,[2]stocks!$B$2:$M$69,12,FALSE))</f>
        <v/>
      </c>
      <c r="AL8" s="14" t="str">
        <f t="shared" si="6"/>
        <v/>
      </c>
    </row>
    <row r="9" spans="1:86">
      <c r="A9" s="22" t="s">
        <v>2</v>
      </c>
      <c r="B9" s="21" t="s">
        <v>7</v>
      </c>
      <c r="C9" s="20">
        <v>14.670000000000002</v>
      </c>
      <c r="D9" s="19">
        <v>0</v>
      </c>
      <c r="E9" s="15">
        <v>0</v>
      </c>
      <c r="F9" s="15">
        <v>0</v>
      </c>
      <c r="G9" s="18" t="str">
        <f>IF(D9=0,"",VLOOKUP(D9,[2]stocks!$B$2:$M$69,12,FALSE))</f>
        <v/>
      </c>
      <c r="H9" s="14" t="str">
        <f t="shared" si="0"/>
        <v/>
      </c>
      <c r="I9" s="16">
        <v>0</v>
      </c>
      <c r="J9" s="15">
        <v>0</v>
      </c>
      <c r="K9" s="15">
        <v>0</v>
      </c>
      <c r="L9" s="15" t="str">
        <f>IF(I9=0,"",VLOOKUP(I9,[2]stocks!$B$2:$M$69,12,FALSE))</f>
        <v/>
      </c>
      <c r="M9" s="14" t="str">
        <f t="shared" si="1"/>
        <v/>
      </c>
      <c r="N9" s="16">
        <v>0</v>
      </c>
      <c r="O9" s="15">
        <v>0</v>
      </c>
      <c r="P9" s="15">
        <v>0</v>
      </c>
      <c r="Q9" s="15" t="str">
        <f>IF(N9=0,"",VLOOKUP(N9,[2]stocks!$B$2:$M$69,12,FALSE))</f>
        <v/>
      </c>
      <c r="R9" s="14" t="str">
        <f t="shared" si="2"/>
        <v/>
      </c>
      <c r="S9" s="16" t="s">
        <v>22</v>
      </c>
      <c r="T9" s="15">
        <v>1131</v>
      </c>
      <c r="U9" s="15">
        <v>130</v>
      </c>
      <c r="V9" s="15">
        <f>IF(S9=0,"",VLOOKUP(S9,[2]stocks!$B$2:$M$69,12,FALSE))</f>
        <v>0.13</v>
      </c>
      <c r="W9" s="14">
        <f t="shared" si="3"/>
        <v>247.92300000000006</v>
      </c>
      <c r="X9" s="16">
        <v>0</v>
      </c>
      <c r="Y9" s="15">
        <v>0</v>
      </c>
      <c r="Z9" s="15">
        <v>0</v>
      </c>
      <c r="AA9" s="15" t="str">
        <f>IF(X9=0,"",VLOOKUP(X9,[2]stocks!$B$2:$M$69,12,FALSE))</f>
        <v/>
      </c>
      <c r="AB9" s="14" t="str">
        <f t="shared" si="4"/>
        <v/>
      </c>
      <c r="AC9" s="16">
        <v>0</v>
      </c>
      <c r="AD9" s="15">
        <v>0</v>
      </c>
      <c r="AE9" s="15">
        <v>0</v>
      </c>
      <c r="AF9" s="15" t="str">
        <f>IF(AC9=0,"",VLOOKUP(AC9,[2]stocks!$B$2:$M$69,12,FALSE))</f>
        <v/>
      </c>
      <c r="AG9" s="14" t="str">
        <f t="shared" si="5"/>
        <v/>
      </c>
      <c r="AH9" s="16">
        <v>0</v>
      </c>
      <c r="AI9" s="15">
        <v>0</v>
      </c>
      <c r="AJ9" s="15">
        <v>0</v>
      </c>
      <c r="AK9" s="15" t="str">
        <f>IF(AH9=0,"",VLOOKUP(AH9,[2]stocks!$B$2:$M$69,12,FALSE))</f>
        <v/>
      </c>
      <c r="AL9" s="14" t="str">
        <f t="shared" si="6"/>
        <v/>
      </c>
    </row>
    <row r="10" spans="1:86">
      <c r="A10" s="22" t="s">
        <v>2</v>
      </c>
      <c r="B10" s="21" t="s">
        <v>17</v>
      </c>
      <c r="C10" s="20">
        <v>13.92</v>
      </c>
      <c r="D10" s="19" t="s">
        <v>20</v>
      </c>
      <c r="E10" s="15">
        <v>40</v>
      </c>
      <c r="F10" s="15">
        <v>2.87</v>
      </c>
      <c r="G10" s="18">
        <f>IF(D10=0,"",VLOOKUP(D10,[2]stocks!$B$2:$M$69,12,FALSE))</f>
        <v>17.89</v>
      </c>
      <c r="H10" s="14">
        <f t="shared" si="0"/>
        <v>714.71265600000004</v>
      </c>
      <c r="I10" s="16"/>
      <c r="J10" s="15"/>
      <c r="K10" s="15"/>
      <c r="L10" s="15" t="str">
        <f>IF(I10=0,"",VLOOKUP(I10,[2]stocks!$B$2:$M$69,12,FALSE))</f>
        <v/>
      </c>
      <c r="M10" s="14" t="str">
        <f t="shared" si="1"/>
        <v/>
      </c>
      <c r="N10" s="16"/>
      <c r="O10" s="15"/>
      <c r="P10" s="15"/>
      <c r="Q10" s="15" t="str">
        <f>IF(N10=0,"",VLOOKUP(N10,[2]stocks!$B$2:$M$69,12,FALSE))</f>
        <v/>
      </c>
      <c r="R10" s="14" t="str">
        <f t="shared" si="2"/>
        <v/>
      </c>
      <c r="S10" s="16"/>
      <c r="T10" s="15"/>
      <c r="U10" s="15"/>
      <c r="V10" s="15" t="str">
        <f>IF(S10=0,"",VLOOKUP(S10,[2]stocks!$B$2:$M$69,12,FALSE))</f>
        <v/>
      </c>
      <c r="W10" s="14" t="str">
        <f t="shared" si="3"/>
        <v/>
      </c>
      <c r="X10" s="16"/>
      <c r="Y10" s="15"/>
      <c r="Z10" s="15"/>
      <c r="AA10" s="15" t="str">
        <f>IF(X10=0,"",VLOOKUP(X10,[2]stocks!$B$2:$M$69,12,FALSE))</f>
        <v/>
      </c>
      <c r="AB10" s="14" t="str">
        <f t="shared" si="4"/>
        <v/>
      </c>
      <c r="AC10" s="16"/>
      <c r="AD10" s="15"/>
      <c r="AE10" s="15"/>
      <c r="AF10" s="15" t="str">
        <f>IF(AC10=0,"",VLOOKUP(AC10,[2]stocks!$B$2:$M$69,12,FALSE))</f>
        <v/>
      </c>
      <c r="AG10" s="14" t="str">
        <f t="shared" si="5"/>
        <v/>
      </c>
      <c r="AH10" s="16">
        <v>0</v>
      </c>
      <c r="AI10" s="15">
        <v>0</v>
      </c>
      <c r="AJ10" s="15">
        <v>0</v>
      </c>
      <c r="AK10" s="15" t="str">
        <f>IF(AH10=0,"",VLOOKUP(AH10,[2]stocks!$B$2:$M$69,12,FALSE))</f>
        <v/>
      </c>
      <c r="AL10" s="14" t="str">
        <f t="shared" si="6"/>
        <v/>
      </c>
    </row>
    <row r="11" spans="1:86">
      <c r="A11" s="22" t="s">
        <v>2</v>
      </c>
      <c r="B11" s="21" t="s">
        <v>17</v>
      </c>
      <c r="C11" s="20">
        <v>13.36</v>
      </c>
      <c r="D11" s="19" t="s">
        <v>21</v>
      </c>
      <c r="E11" s="15">
        <v>1531.2</v>
      </c>
      <c r="F11" s="15">
        <v>110</v>
      </c>
      <c r="G11" s="18">
        <f>IF(D11=0,"",VLOOKUP(D11,[2]stocks!$B$2:$M$69,12,FALSE))</f>
        <v>7.2400000000000006E-2</v>
      </c>
      <c r="H11" s="14">
        <f t="shared" si="0"/>
        <v>106.39904</v>
      </c>
      <c r="I11" s="16">
        <v>0</v>
      </c>
      <c r="J11" s="15">
        <v>0</v>
      </c>
      <c r="K11" s="15">
        <v>0</v>
      </c>
      <c r="L11" s="15" t="str">
        <f>IF(I11=0,"",VLOOKUP(I11,[2]stocks!$B$2:$M$69,12,FALSE))</f>
        <v/>
      </c>
      <c r="M11" s="14" t="str">
        <f t="shared" si="1"/>
        <v/>
      </c>
      <c r="N11" s="16">
        <v>0</v>
      </c>
      <c r="O11" s="15">
        <v>0</v>
      </c>
      <c r="P11" s="15">
        <v>0</v>
      </c>
      <c r="Q11" s="15" t="str">
        <f>IF(N11=0,"",VLOOKUP(N11,[2]stocks!$B$2:$M$69,12,FALSE))</f>
        <v/>
      </c>
      <c r="R11" s="14" t="str">
        <f t="shared" si="2"/>
        <v/>
      </c>
      <c r="S11" s="16">
        <v>0</v>
      </c>
      <c r="T11" s="15">
        <v>0</v>
      </c>
      <c r="U11" s="15">
        <v>0</v>
      </c>
      <c r="V11" s="15" t="str">
        <f>IF(S11=0,"",VLOOKUP(S11,[2]stocks!$B$2:$M$69,12,FALSE))</f>
        <v/>
      </c>
      <c r="W11" s="14" t="str">
        <f t="shared" si="3"/>
        <v/>
      </c>
      <c r="X11" s="16">
        <v>0</v>
      </c>
      <c r="Y11" s="15">
        <v>0</v>
      </c>
      <c r="Z11" s="15">
        <v>0</v>
      </c>
      <c r="AA11" s="15" t="str">
        <f>IF(X11=0,"",VLOOKUP(X11,[2]stocks!$B$2:$M$69,12,FALSE))</f>
        <v/>
      </c>
      <c r="AB11" s="14" t="str">
        <f t="shared" si="4"/>
        <v/>
      </c>
      <c r="AC11" s="16">
        <v>0</v>
      </c>
      <c r="AD11" s="15">
        <v>0</v>
      </c>
      <c r="AE11" s="15">
        <v>0</v>
      </c>
      <c r="AF11" s="15" t="str">
        <f>IF(AC11=0,"",VLOOKUP(AC11,[2]stocks!$B$2:$M$69,12,FALSE))</f>
        <v/>
      </c>
      <c r="AG11" s="14" t="str">
        <f t="shared" si="5"/>
        <v/>
      </c>
      <c r="AH11" s="16">
        <v>0</v>
      </c>
      <c r="AI11" s="15">
        <v>0</v>
      </c>
      <c r="AJ11" s="15">
        <v>0</v>
      </c>
      <c r="AK11" s="15" t="str">
        <f>IF(AH11=0,"",VLOOKUP(AH11,[2]stocks!$B$2:$M$69,12,FALSE))</f>
        <v/>
      </c>
      <c r="AL11" s="14" t="str">
        <f t="shared" si="6"/>
        <v/>
      </c>
    </row>
    <row r="12" spans="1:86">
      <c r="A12" s="22" t="s">
        <v>2</v>
      </c>
      <c r="B12" s="21" t="s">
        <v>17</v>
      </c>
      <c r="C12" s="20">
        <v>17.7</v>
      </c>
      <c r="D12" s="19" t="s">
        <v>20</v>
      </c>
      <c r="E12" s="15">
        <v>30</v>
      </c>
      <c r="F12" s="15">
        <v>2.25</v>
      </c>
      <c r="G12" s="18">
        <f>IF(D12=0,"",VLOOKUP(D12,[2]stocks!$B$2:$M$69,12,FALSE))</f>
        <v>17.89</v>
      </c>
      <c r="H12" s="14">
        <f t="shared" si="0"/>
        <v>712.46924999999987</v>
      </c>
      <c r="I12" s="16"/>
      <c r="J12" s="15"/>
      <c r="K12" s="15"/>
      <c r="L12" s="15" t="str">
        <f>IF(I12=0,"",VLOOKUP(I12,[2]stocks!$B$2:$M$69,12,FALSE))</f>
        <v/>
      </c>
      <c r="M12" s="14" t="str">
        <f t="shared" si="1"/>
        <v/>
      </c>
      <c r="N12" s="16"/>
      <c r="O12" s="15"/>
      <c r="P12" s="15"/>
      <c r="Q12" s="15" t="str">
        <f>IF(N12=0,"",VLOOKUP(N12,[2]stocks!$B$2:$M$69,12,FALSE))</f>
        <v/>
      </c>
      <c r="R12" s="14" t="str">
        <f t="shared" si="2"/>
        <v/>
      </c>
      <c r="S12" s="16"/>
      <c r="T12" s="15"/>
      <c r="U12" s="15"/>
      <c r="V12" s="15" t="str">
        <f>IF(S12=0,"",VLOOKUP(S12,[2]stocks!$B$2:$M$69,12,FALSE))</f>
        <v/>
      </c>
      <c r="W12" s="14" t="str">
        <f t="shared" si="3"/>
        <v/>
      </c>
      <c r="X12" s="16"/>
      <c r="Y12" s="15"/>
      <c r="Z12" s="15"/>
      <c r="AA12" s="15" t="str">
        <f>IF(X12=0,"",VLOOKUP(X12,[2]stocks!$B$2:$M$69,12,FALSE))</f>
        <v/>
      </c>
      <c r="AB12" s="14" t="str">
        <f t="shared" si="4"/>
        <v/>
      </c>
      <c r="AC12" s="16"/>
      <c r="AD12" s="15"/>
      <c r="AE12" s="15"/>
      <c r="AF12" s="15" t="str">
        <f>IF(AC12=0,"",VLOOKUP(AC12,[2]stocks!$B$2:$M$69,12,FALSE))</f>
        <v/>
      </c>
      <c r="AG12" s="14" t="str">
        <f t="shared" si="5"/>
        <v/>
      </c>
      <c r="AH12" s="16">
        <v>0</v>
      </c>
      <c r="AI12" s="15">
        <v>0</v>
      </c>
      <c r="AJ12" s="15">
        <v>0</v>
      </c>
      <c r="AK12" s="15" t="str">
        <f>IF(AH12=0,"",VLOOKUP(AH12,[2]stocks!$B$2:$M$69,12,FALSE))</f>
        <v/>
      </c>
      <c r="AL12" s="14" t="str">
        <f t="shared" si="6"/>
        <v/>
      </c>
    </row>
    <row r="13" spans="1:86">
      <c r="A13" s="22" t="s">
        <v>2</v>
      </c>
      <c r="B13" s="21" t="s">
        <v>1</v>
      </c>
      <c r="C13" s="20">
        <v>11.75</v>
      </c>
      <c r="D13" s="19" t="s">
        <v>21</v>
      </c>
      <c r="E13" s="15">
        <v>662</v>
      </c>
      <c r="F13" s="15">
        <v>100</v>
      </c>
      <c r="G13" s="18">
        <f>IF(D13=0,"",VLOOKUP(D13,[2]stocks!$B$2:$M$69,12,FALSE))</f>
        <v>7.2400000000000006E-2</v>
      </c>
      <c r="H13" s="14">
        <f t="shared" si="0"/>
        <v>85.070000000000007</v>
      </c>
      <c r="I13" s="16">
        <v>0</v>
      </c>
      <c r="J13" s="15">
        <v>0</v>
      </c>
      <c r="K13" s="15">
        <v>0</v>
      </c>
      <c r="L13" s="15" t="str">
        <f>IF(I13=0,"",VLOOKUP(I13,[2]stocks!$B$2:$M$69,12,FALSE))</f>
        <v/>
      </c>
      <c r="M13" s="14" t="str">
        <f t="shared" si="1"/>
        <v/>
      </c>
      <c r="N13" s="16">
        <v>0</v>
      </c>
      <c r="O13" s="15">
        <v>0</v>
      </c>
      <c r="P13" s="15">
        <v>0</v>
      </c>
      <c r="Q13" s="15" t="str">
        <f>IF(N13=0,"",VLOOKUP(N13,[2]stocks!$B$2:$M$69,12,FALSE))</f>
        <v/>
      </c>
      <c r="R13" s="14" t="str">
        <f t="shared" si="2"/>
        <v/>
      </c>
      <c r="S13" s="16">
        <v>0</v>
      </c>
      <c r="T13" s="15">
        <v>0</v>
      </c>
      <c r="U13" s="15">
        <v>0</v>
      </c>
      <c r="V13" s="15" t="str">
        <f>IF(S13=0,"",VLOOKUP(S13,[2]stocks!$B$2:$M$69,12,FALSE))</f>
        <v/>
      </c>
      <c r="W13" s="14" t="str">
        <f t="shared" si="3"/>
        <v/>
      </c>
      <c r="X13" s="16">
        <v>0</v>
      </c>
      <c r="Y13" s="15">
        <v>0</v>
      </c>
      <c r="Z13" s="15">
        <v>0</v>
      </c>
      <c r="AA13" s="15" t="str">
        <f>IF(X13=0,"",VLOOKUP(X13,[2]stocks!$B$2:$M$69,12,FALSE))</f>
        <v/>
      </c>
      <c r="AB13" s="14" t="str">
        <f t="shared" si="4"/>
        <v/>
      </c>
      <c r="AC13" s="16">
        <v>0</v>
      </c>
      <c r="AD13" s="15">
        <v>0</v>
      </c>
      <c r="AE13" s="15">
        <v>0</v>
      </c>
      <c r="AF13" s="15" t="str">
        <f>IF(AC13=0,"",VLOOKUP(AC13,[2]stocks!$B$2:$M$69,12,FALSE))</f>
        <v/>
      </c>
      <c r="AG13" s="14" t="str">
        <f t="shared" si="5"/>
        <v/>
      </c>
      <c r="AH13" s="16">
        <v>0</v>
      </c>
      <c r="AI13" s="15">
        <v>0</v>
      </c>
      <c r="AJ13" s="15">
        <v>0</v>
      </c>
      <c r="AK13" s="15" t="str">
        <f>IF(AH13=0,"",VLOOKUP(AH13,[2]stocks!$B$2:$M$69,12,FALSE))</f>
        <v/>
      </c>
      <c r="AL13" s="14" t="str">
        <f t="shared" si="6"/>
        <v/>
      </c>
    </row>
    <row r="14" spans="1:86">
      <c r="A14" s="22" t="s">
        <v>2</v>
      </c>
      <c r="B14" s="21" t="s">
        <v>7</v>
      </c>
      <c r="C14" s="20">
        <v>30.15</v>
      </c>
      <c r="D14" s="19" t="s">
        <v>16</v>
      </c>
      <c r="E14" s="15">
        <v>741.4</v>
      </c>
      <c r="F14" s="15">
        <v>110</v>
      </c>
      <c r="G14" s="18">
        <f>IF(D14=0,"",VLOOKUP(D14,[2]stocks!$B$2:$M$69,12,FALSE))</f>
        <v>7.0199999999999999E-2</v>
      </c>
      <c r="H14" s="14">
        <f t="shared" si="0"/>
        <v>232.81829999999997</v>
      </c>
      <c r="I14" s="16">
        <v>0</v>
      </c>
      <c r="J14" s="15">
        <v>0</v>
      </c>
      <c r="K14" s="15">
        <v>0</v>
      </c>
      <c r="L14" s="15" t="str">
        <f>IF(I14=0,"",VLOOKUP(I14,[2]stocks!$B$2:$M$69,12,FALSE))</f>
        <v/>
      </c>
      <c r="M14" s="14" t="str">
        <f t="shared" si="1"/>
        <v/>
      </c>
      <c r="N14" s="16">
        <v>0</v>
      </c>
      <c r="O14" s="15">
        <v>0</v>
      </c>
      <c r="P14" s="15">
        <v>0</v>
      </c>
      <c r="Q14" s="15" t="str">
        <f>IF(N14=0,"",VLOOKUP(N14,[2]stocks!$B$2:$M$69,12,FALSE))</f>
        <v/>
      </c>
      <c r="R14" s="14" t="str">
        <f t="shared" si="2"/>
        <v/>
      </c>
      <c r="S14" s="16">
        <v>0</v>
      </c>
      <c r="T14" s="15">
        <v>0</v>
      </c>
      <c r="U14" s="15">
        <v>0</v>
      </c>
      <c r="V14" s="15" t="str">
        <f>IF(S14=0,"",VLOOKUP(S14,[2]stocks!$B$2:$M$69,12,FALSE))</f>
        <v/>
      </c>
      <c r="W14" s="14" t="str">
        <f t="shared" si="3"/>
        <v/>
      </c>
      <c r="X14" s="16">
        <v>0</v>
      </c>
      <c r="Y14" s="15">
        <v>0</v>
      </c>
      <c r="Z14" s="15">
        <v>0</v>
      </c>
      <c r="AA14" s="15" t="str">
        <f>IF(X14=0,"",VLOOKUP(X14,[2]stocks!$B$2:$M$69,12,FALSE))</f>
        <v/>
      </c>
      <c r="AB14" s="14" t="str">
        <f t="shared" si="4"/>
        <v/>
      </c>
      <c r="AC14" s="16">
        <v>0</v>
      </c>
      <c r="AD14" s="15">
        <v>0</v>
      </c>
      <c r="AE14" s="15">
        <v>0</v>
      </c>
      <c r="AF14" s="15" t="str">
        <f>IF(AC14=0,"",VLOOKUP(AC14,[2]stocks!$B$2:$M$69,12,FALSE))</f>
        <v/>
      </c>
      <c r="AG14" s="14" t="str">
        <f t="shared" si="5"/>
        <v/>
      </c>
      <c r="AH14" s="16">
        <v>0</v>
      </c>
      <c r="AI14" s="15">
        <v>0</v>
      </c>
      <c r="AJ14" s="15">
        <v>0</v>
      </c>
      <c r="AK14" s="15" t="str">
        <f>IF(AH14=0,"",VLOOKUP(AH14,[2]stocks!$B$2:$M$69,12,FALSE))</f>
        <v/>
      </c>
      <c r="AL14" s="14" t="str">
        <f t="shared" si="6"/>
        <v/>
      </c>
    </row>
    <row r="15" spans="1:86">
      <c r="A15" s="22" t="s">
        <v>2</v>
      </c>
      <c r="B15" s="21" t="s">
        <v>7</v>
      </c>
      <c r="C15" s="20">
        <v>34.18</v>
      </c>
      <c r="D15" s="19" t="s">
        <v>20</v>
      </c>
      <c r="E15" s="15">
        <v>35</v>
      </c>
      <c r="F15" s="15">
        <v>1.98</v>
      </c>
      <c r="G15" s="18">
        <f>IF(D15=0,"",VLOOKUP(D15,[2]stocks!$B$2:$M$69,12,FALSE))</f>
        <v>17.89</v>
      </c>
      <c r="H15" s="14">
        <f t="shared" si="0"/>
        <v>1210.7307960000001</v>
      </c>
      <c r="I15" s="16" t="s">
        <v>19</v>
      </c>
      <c r="J15" s="15">
        <v>20</v>
      </c>
      <c r="K15" s="15">
        <v>1.1299999999999999</v>
      </c>
      <c r="L15" s="15">
        <f>IF(I15=0,"",VLOOKUP(I15,[2]stocks!$B$2:$M$69,12,FALSE))</f>
        <v>3.8</v>
      </c>
      <c r="M15" s="14">
        <f t="shared" si="1"/>
        <v>146.76891999999998</v>
      </c>
      <c r="N15" s="16" t="s">
        <v>4</v>
      </c>
      <c r="O15" s="15">
        <v>15</v>
      </c>
      <c r="P15" s="15">
        <v>0.85</v>
      </c>
      <c r="Q15" s="15">
        <f>IF(N15=0,"",VLOOKUP(N15,[2]stocks!$B$2:$M$69,12,FALSE))</f>
        <v>3.24</v>
      </c>
      <c r="R15" s="14">
        <f t="shared" si="2"/>
        <v>94.131720000000001</v>
      </c>
      <c r="S15" s="16"/>
      <c r="T15" s="15"/>
      <c r="U15" s="15"/>
      <c r="V15" s="15" t="str">
        <f>IF(S15=0,"",VLOOKUP(S15,[2]stocks!$B$2:$M$69,12,FALSE))</f>
        <v/>
      </c>
      <c r="W15" s="14" t="str">
        <f t="shared" si="3"/>
        <v/>
      </c>
      <c r="X15" s="16"/>
      <c r="Y15" s="15"/>
      <c r="Z15" s="15"/>
      <c r="AA15" s="15" t="str">
        <f>IF(X15=0,"",VLOOKUP(X15,[2]stocks!$B$2:$M$69,12,FALSE))</f>
        <v/>
      </c>
      <c r="AB15" s="14" t="str">
        <f t="shared" si="4"/>
        <v/>
      </c>
      <c r="AC15" s="16"/>
      <c r="AD15" s="15"/>
      <c r="AE15" s="15"/>
      <c r="AF15" s="15" t="str">
        <f>IF(AC15=0,"",VLOOKUP(AC15,[2]stocks!$B$2:$M$69,12,FALSE))</f>
        <v/>
      </c>
      <c r="AG15" s="14" t="str">
        <f t="shared" si="5"/>
        <v/>
      </c>
      <c r="AH15" s="16">
        <v>0</v>
      </c>
      <c r="AI15" s="15">
        <v>0</v>
      </c>
      <c r="AJ15" s="15">
        <v>0</v>
      </c>
      <c r="AK15" s="15" t="str">
        <f>IF(AH15=0,"",VLOOKUP(AH15,[2]stocks!$B$2:$M$69,12,FALSE))</f>
        <v/>
      </c>
      <c r="AL15" s="14" t="str">
        <f t="shared" si="6"/>
        <v/>
      </c>
    </row>
    <row r="16" spans="1:86">
      <c r="A16" s="22" t="s">
        <v>2</v>
      </c>
      <c r="B16" s="21" t="s">
        <v>1</v>
      </c>
      <c r="C16" s="20">
        <v>16.670000000000002</v>
      </c>
      <c r="D16" s="19" t="s">
        <v>16</v>
      </c>
      <c r="E16" s="15">
        <v>1947</v>
      </c>
      <c r="F16" s="15">
        <v>110</v>
      </c>
      <c r="G16" s="18">
        <f>IF(D16=0,"",VLOOKUP(D16,[2]stocks!$B$2:$M$69,12,FALSE))</f>
        <v>7.0199999999999999E-2</v>
      </c>
      <c r="H16" s="14">
        <f t="shared" si="0"/>
        <v>128.72574</v>
      </c>
      <c r="I16" s="16">
        <v>0</v>
      </c>
      <c r="J16" s="15">
        <v>0</v>
      </c>
      <c r="K16" s="15">
        <v>0</v>
      </c>
      <c r="L16" s="15" t="str">
        <f>IF(I16=0,"",VLOOKUP(I16,[2]stocks!$B$2:$M$69,12,FALSE))</f>
        <v/>
      </c>
      <c r="M16" s="14" t="str">
        <f t="shared" si="1"/>
        <v/>
      </c>
      <c r="N16" s="16">
        <v>0</v>
      </c>
      <c r="O16" s="15">
        <v>0</v>
      </c>
      <c r="P16" s="15">
        <v>0</v>
      </c>
      <c r="Q16" s="15" t="str">
        <f>IF(N16=0,"",VLOOKUP(N16,[2]stocks!$B$2:$M$69,12,FALSE))</f>
        <v/>
      </c>
      <c r="R16" s="14" t="str">
        <f t="shared" si="2"/>
        <v/>
      </c>
      <c r="S16" s="16">
        <v>0</v>
      </c>
      <c r="T16" s="15">
        <v>0</v>
      </c>
      <c r="U16" s="15">
        <v>0</v>
      </c>
      <c r="V16" s="15" t="str">
        <f>IF(S16=0,"",VLOOKUP(S16,[2]stocks!$B$2:$M$69,12,FALSE))</f>
        <v/>
      </c>
      <c r="W16" s="14" t="str">
        <f t="shared" si="3"/>
        <v/>
      </c>
      <c r="X16" s="16">
        <v>0</v>
      </c>
      <c r="Y16" s="15">
        <v>0</v>
      </c>
      <c r="Z16" s="15">
        <v>0</v>
      </c>
      <c r="AA16" s="15" t="str">
        <f>IF(X16=0,"",VLOOKUP(X16,[2]stocks!$B$2:$M$69,12,FALSE))</f>
        <v/>
      </c>
      <c r="AB16" s="14" t="str">
        <f t="shared" si="4"/>
        <v/>
      </c>
      <c r="AC16" s="16">
        <v>0</v>
      </c>
      <c r="AD16" s="15">
        <v>0</v>
      </c>
      <c r="AE16" s="15">
        <v>0</v>
      </c>
      <c r="AF16" s="15" t="str">
        <f>IF(AC16=0,"",VLOOKUP(AC16,[2]stocks!$B$2:$M$69,12,FALSE))</f>
        <v/>
      </c>
      <c r="AG16" s="14" t="str">
        <f t="shared" si="5"/>
        <v/>
      </c>
      <c r="AH16" s="16">
        <v>0</v>
      </c>
      <c r="AI16" s="15">
        <v>0</v>
      </c>
      <c r="AJ16" s="15">
        <v>0</v>
      </c>
      <c r="AK16" s="15" t="str">
        <f>IF(AH16=0,"",VLOOKUP(AH16,[2]stocks!$B$2:$M$69,12,FALSE))</f>
        <v/>
      </c>
      <c r="AL16" s="14" t="str">
        <f t="shared" si="6"/>
        <v/>
      </c>
    </row>
    <row r="17" spans="1:38">
      <c r="A17" s="22" t="s">
        <v>2</v>
      </c>
      <c r="B17" s="21" t="s">
        <v>1</v>
      </c>
      <c r="C17" s="20">
        <v>12.79</v>
      </c>
      <c r="D17" s="19" t="s">
        <v>11</v>
      </c>
      <c r="E17" s="15">
        <v>40</v>
      </c>
      <c r="F17" s="15">
        <v>1.64</v>
      </c>
      <c r="G17" s="18">
        <f>IF(D17=0,"",VLOOKUP(D17,[2]stocks!$B$2:$M$69,12,FALSE))</f>
        <v>5.15</v>
      </c>
      <c r="H17" s="14">
        <f t="shared" si="0"/>
        <v>108.02434</v>
      </c>
      <c r="I17" s="16" t="s">
        <v>10</v>
      </c>
      <c r="J17" s="15">
        <v>50</v>
      </c>
      <c r="K17" s="15">
        <v>2.0499999999999998</v>
      </c>
      <c r="L17" s="15">
        <f>IF(I17=0,"",VLOOKUP(I17,[2]stocks!$B$2:$M$69,12,FALSE))</f>
        <v>0.375</v>
      </c>
      <c r="M17" s="14">
        <f t="shared" si="1"/>
        <v>9.8323124999999987</v>
      </c>
      <c r="N17" s="16" t="s">
        <v>9</v>
      </c>
      <c r="O17" s="15" t="s">
        <v>8</v>
      </c>
      <c r="P17" s="15">
        <v>0.02</v>
      </c>
      <c r="Q17" s="15">
        <f>IF(N17=0,"",VLOOKUP(N17,[2]stocks!$B$2:$M$69,12,FALSE))</f>
        <v>0.9</v>
      </c>
      <c r="R17" s="14">
        <f t="shared" si="2"/>
        <v>0.23022000000000001</v>
      </c>
      <c r="S17" s="16"/>
      <c r="T17" s="15"/>
      <c r="U17" s="15"/>
      <c r="V17" s="15" t="str">
        <f>IF(S17=0,"",VLOOKUP(S17,[2]stocks!$B$2:$M$69,12,FALSE))</f>
        <v/>
      </c>
      <c r="W17" s="14" t="str">
        <f t="shared" si="3"/>
        <v/>
      </c>
      <c r="X17" s="16"/>
      <c r="Y17" s="15"/>
      <c r="Z17" s="15"/>
      <c r="AA17" s="15" t="str">
        <f>IF(X17=0,"",VLOOKUP(X17,[2]stocks!$B$2:$M$69,12,FALSE))</f>
        <v/>
      </c>
      <c r="AB17" s="14" t="str">
        <f t="shared" si="4"/>
        <v/>
      </c>
      <c r="AC17" s="16"/>
      <c r="AD17" s="15"/>
      <c r="AE17" s="15"/>
      <c r="AF17" s="15" t="str">
        <f>IF(AC17=0,"",VLOOKUP(AC17,[2]stocks!$B$2:$M$69,12,FALSE))</f>
        <v/>
      </c>
      <c r="AG17" s="14" t="str">
        <f t="shared" si="5"/>
        <v/>
      </c>
      <c r="AH17" s="16">
        <v>0</v>
      </c>
      <c r="AI17" s="15">
        <v>0</v>
      </c>
      <c r="AJ17" s="15">
        <v>0</v>
      </c>
      <c r="AK17" s="15" t="str">
        <f>IF(AH17=0,"",VLOOKUP(AH17,[2]stocks!$B$2:$M$69,12,FALSE))</f>
        <v/>
      </c>
      <c r="AL17" s="14" t="str">
        <f t="shared" si="6"/>
        <v/>
      </c>
    </row>
    <row r="18" spans="1:38">
      <c r="A18" s="22" t="s">
        <v>2</v>
      </c>
      <c r="B18" s="21" t="s">
        <v>1</v>
      </c>
      <c r="C18" s="20">
        <v>12.61</v>
      </c>
      <c r="D18" s="23">
        <v>12.52</v>
      </c>
      <c r="E18" s="15">
        <v>2645</v>
      </c>
      <c r="F18" s="15">
        <v>108.58</v>
      </c>
      <c r="G18" s="18">
        <f>IF(D18=0,"",VLOOKUP(D18,[2]stocks!$B$2:$M$69,12,FALSE))</f>
        <v>0.48799999999999999</v>
      </c>
      <c r="H18" s="14">
        <f t="shared" si="0"/>
        <v>668.16657439999994</v>
      </c>
      <c r="I18" s="16"/>
      <c r="J18" s="15"/>
      <c r="K18" s="15"/>
      <c r="L18" s="15" t="str">
        <f>IF(I18=0,"",VLOOKUP(I18,[2]stocks!$B$2:$M$69,12,FALSE))</f>
        <v/>
      </c>
      <c r="M18" s="14" t="str">
        <f t="shared" si="1"/>
        <v/>
      </c>
      <c r="N18" s="16"/>
      <c r="O18" s="15"/>
      <c r="P18" s="15"/>
      <c r="Q18" s="15" t="str">
        <f>IF(N18=0,"",VLOOKUP(N18,[2]stocks!$B$2:$M$69,12,FALSE))</f>
        <v/>
      </c>
      <c r="R18" s="14" t="str">
        <f t="shared" si="2"/>
        <v/>
      </c>
      <c r="S18" s="16">
        <v>0</v>
      </c>
      <c r="T18" s="15">
        <v>0</v>
      </c>
      <c r="U18" s="15">
        <v>0</v>
      </c>
      <c r="V18" s="15" t="str">
        <f>IF(S18=0,"",VLOOKUP(S18,[2]stocks!$B$2:$M$69,12,FALSE))</f>
        <v/>
      </c>
      <c r="W18" s="14" t="str">
        <f t="shared" si="3"/>
        <v/>
      </c>
      <c r="X18" s="16"/>
      <c r="Y18" s="15"/>
      <c r="Z18" s="15"/>
      <c r="AA18" s="15" t="str">
        <f>IF(X18=0,"",VLOOKUP(X18,[2]stocks!$B$2:$M$69,12,FALSE))</f>
        <v/>
      </c>
      <c r="AB18" s="14" t="str">
        <f t="shared" si="4"/>
        <v/>
      </c>
      <c r="AC18" s="16"/>
      <c r="AD18" s="15"/>
      <c r="AE18" s="15"/>
      <c r="AF18" s="15" t="str">
        <f>IF(AC18=0,"",VLOOKUP(AC18,[2]stocks!$B$2:$M$69,12,FALSE))</f>
        <v/>
      </c>
      <c r="AG18" s="14" t="str">
        <f t="shared" si="5"/>
        <v/>
      </c>
      <c r="AH18" s="16"/>
      <c r="AI18" s="15"/>
      <c r="AJ18" s="15"/>
      <c r="AK18" s="15" t="str">
        <f>IF(AH18=0,"",VLOOKUP(AH18,[2]stocks!$B$2:$M$69,12,FALSE))</f>
        <v/>
      </c>
      <c r="AL18" s="14" t="str">
        <f t="shared" si="6"/>
        <v/>
      </c>
    </row>
    <row r="19" spans="1:38">
      <c r="A19" s="21" t="s">
        <v>18</v>
      </c>
      <c r="B19" s="21" t="s">
        <v>7</v>
      </c>
      <c r="C19" s="24">
        <v>4.5600000000000005</v>
      </c>
      <c r="D19" s="19">
        <v>12.52</v>
      </c>
      <c r="E19" s="15">
        <v>1371</v>
      </c>
      <c r="F19" s="15">
        <v>150</v>
      </c>
      <c r="G19" s="18">
        <f>IF(D19=0,"",VLOOKUP(D19,[2]stocks!$B$2:$M$69,12,FALSE))</f>
        <v>0.48799999999999999</v>
      </c>
      <c r="H19" s="14">
        <f t="shared" si="0"/>
        <v>333.79200000000003</v>
      </c>
      <c r="I19" s="16"/>
      <c r="J19" s="15"/>
      <c r="K19" s="15"/>
      <c r="L19" s="15"/>
      <c r="M19" s="14"/>
      <c r="N19" s="16"/>
      <c r="O19" s="15"/>
      <c r="P19" s="15"/>
      <c r="Q19" s="15"/>
      <c r="R19" s="14"/>
      <c r="S19" s="16">
        <v>0</v>
      </c>
      <c r="T19" s="15">
        <v>0</v>
      </c>
      <c r="U19" s="15">
        <v>0</v>
      </c>
      <c r="V19" s="15"/>
      <c r="W19" s="14"/>
      <c r="X19" s="16"/>
      <c r="Y19" s="15"/>
      <c r="Z19" s="15"/>
      <c r="AA19" s="15"/>
      <c r="AB19" s="14"/>
      <c r="AC19" s="16"/>
      <c r="AD19" s="15"/>
      <c r="AE19" s="15"/>
      <c r="AF19" s="15"/>
      <c r="AG19" s="14"/>
      <c r="AH19" s="16"/>
      <c r="AI19" s="15"/>
      <c r="AJ19" s="15"/>
      <c r="AK19" s="15"/>
      <c r="AL19" s="14"/>
    </row>
    <row r="20" spans="1:38">
      <c r="A20" s="21" t="s">
        <v>18</v>
      </c>
      <c r="B20" s="21" t="s">
        <v>7</v>
      </c>
      <c r="C20" s="24">
        <v>9.15</v>
      </c>
      <c r="D20" s="19">
        <v>12.52</v>
      </c>
      <c r="E20" s="15">
        <v>3000</v>
      </c>
      <c r="F20" s="15">
        <v>116.23</v>
      </c>
      <c r="G20" s="18">
        <f>IF(D20=0,"",VLOOKUP(D20,[2]stocks!$B$2:$M$69,12,FALSE))</f>
        <v>0.48799999999999999</v>
      </c>
      <c r="H20" s="14">
        <f t="shared" si="0"/>
        <v>518.99019600000008</v>
      </c>
      <c r="I20" s="16"/>
      <c r="J20" s="15"/>
      <c r="K20" s="15"/>
      <c r="L20" s="15" t="str">
        <f>IF(I20=0,"",VLOOKUP(I20,[2]stocks!$B$2:$M$69,12,FALSE))</f>
        <v/>
      </c>
      <c r="M20" s="14" t="str">
        <f t="shared" ref="M20:M58" si="7">IF(L20="","",L20*K20*C20)</f>
        <v/>
      </c>
      <c r="N20" s="16"/>
      <c r="O20" s="15"/>
      <c r="P20" s="15"/>
      <c r="Q20" s="15" t="str">
        <f>IF(N20=0,"",VLOOKUP(N20,[2]stocks!$B$2:$M$69,12,FALSE))</f>
        <v/>
      </c>
      <c r="R20" s="14" t="str">
        <f t="shared" ref="R20:R58" si="8">IF(Q20="","",Q20*P20*C20)</f>
        <v/>
      </c>
      <c r="S20" s="16">
        <v>0</v>
      </c>
      <c r="T20" s="15">
        <v>0</v>
      </c>
      <c r="U20" s="15">
        <v>0</v>
      </c>
      <c r="V20" s="15" t="str">
        <f>IF(S20=0,"",VLOOKUP(S20,[2]stocks!$B$2:$M$69,12,FALSE))</f>
        <v/>
      </c>
      <c r="W20" s="14" t="str">
        <f t="shared" ref="W20:W58" si="9">IF(V20="","",V20*U20*C20)</f>
        <v/>
      </c>
      <c r="X20" s="16"/>
      <c r="Y20" s="15"/>
      <c r="Z20" s="15"/>
      <c r="AA20" s="15" t="str">
        <f>IF(X20=0,"",VLOOKUP(X20,[2]stocks!$B$2:$M$69,12,FALSE))</f>
        <v/>
      </c>
      <c r="AB20" s="14" t="str">
        <f t="shared" ref="AB20:AB58" si="10">IF(AA20="","",AA20*Z20*C20)</f>
        <v/>
      </c>
      <c r="AC20" s="16"/>
      <c r="AD20" s="15"/>
      <c r="AE20" s="15"/>
      <c r="AF20" s="15" t="str">
        <f>IF(AC20=0,"",VLOOKUP(AC20,[2]stocks!$B$2:$M$69,12,FALSE))</f>
        <v/>
      </c>
      <c r="AG20" s="14" t="str">
        <f t="shared" ref="AG20:AG58" si="11">IF(AF20="","",AF20*AE20*C20)</f>
        <v/>
      </c>
      <c r="AH20" s="16"/>
      <c r="AI20" s="15"/>
      <c r="AJ20" s="15"/>
      <c r="AK20" s="15" t="str">
        <f>IF(AH20=0,"",VLOOKUP(AH20,[2]stocks!$B$2:$M$69,12,FALSE))</f>
        <v/>
      </c>
      <c r="AL20" s="14" t="str">
        <f t="shared" ref="AL20:AL58" si="12">IF(AK20="","",AK20*AJ20*C20)</f>
        <v/>
      </c>
    </row>
    <row r="21" spans="1:38">
      <c r="A21" s="21" t="s">
        <v>18</v>
      </c>
      <c r="B21" s="21" t="s">
        <v>7</v>
      </c>
      <c r="C21" s="24">
        <v>20.399999999999999</v>
      </c>
      <c r="D21" s="23" t="s">
        <v>15</v>
      </c>
      <c r="E21" s="15">
        <v>5</v>
      </c>
      <c r="F21" s="15">
        <v>0.43</v>
      </c>
      <c r="G21" s="18" t="e">
        <f>IF(D21=0,"",VLOOKUP(D21,[2]stocks!$B$2:$M$69,12,FALSE))</f>
        <v>#N/A</v>
      </c>
      <c r="H21" s="14" t="e">
        <f t="shared" si="0"/>
        <v>#N/A</v>
      </c>
      <c r="I21" s="16" t="s">
        <v>4</v>
      </c>
      <c r="J21" s="15">
        <v>10</v>
      </c>
      <c r="K21" s="15">
        <v>0.85</v>
      </c>
      <c r="L21" s="15">
        <f>IF(I21=0,"",VLOOKUP(I21,[2]stocks!$B$2:$M$69,12,FALSE))</f>
        <v>3.24</v>
      </c>
      <c r="M21" s="14">
        <f t="shared" si="7"/>
        <v>56.181599999999996</v>
      </c>
      <c r="N21" s="16" t="s">
        <v>14</v>
      </c>
      <c r="O21" s="15">
        <v>0.01</v>
      </c>
      <c r="P21" s="15" t="s">
        <v>13</v>
      </c>
      <c r="Q21" s="15">
        <f>IF(N21=0,"",VLOOKUP(N21,[2]stocks!$B$2:$M$69,12,FALSE))</f>
        <v>47.98</v>
      </c>
      <c r="R21" s="14">
        <f t="shared" si="8"/>
        <v>0.97879199999999977</v>
      </c>
      <c r="S21" s="16"/>
      <c r="T21" s="15"/>
      <c r="U21" s="15"/>
      <c r="V21" s="15" t="str">
        <f>IF(S21=0,"",VLOOKUP(S21,[2]stocks!$B$2:$M$69,12,FALSE))</f>
        <v/>
      </c>
      <c r="W21" s="14" t="str">
        <f t="shared" si="9"/>
        <v/>
      </c>
      <c r="X21" s="16"/>
      <c r="Y21" s="15"/>
      <c r="Z21" s="15"/>
      <c r="AA21" s="15" t="str">
        <f>IF(X21=0,"",VLOOKUP(X21,[2]stocks!$B$2:$M$69,12,FALSE))</f>
        <v/>
      </c>
      <c r="AB21" s="14" t="str">
        <f t="shared" si="10"/>
        <v/>
      </c>
      <c r="AC21" s="16"/>
      <c r="AD21" s="15"/>
      <c r="AE21" s="15"/>
      <c r="AF21" s="15" t="str">
        <f>IF(AC21=0,"",VLOOKUP(AC21,[2]stocks!$B$2:$M$69,12,FALSE))</f>
        <v/>
      </c>
      <c r="AG21" s="14" t="str">
        <f t="shared" si="11"/>
        <v/>
      </c>
      <c r="AH21" s="16">
        <v>0</v>
      </c>
      <c r="AI21" s="15">
        <v>0</v>
      </c>
      <c r="AJ21" s="15">
        <v>0</v>
      </c>
      <c r="AK21" s="15" t="str">
        <f>IF(AH21=0,"",VLOOKUP(AH21,[2]stocks!$B$2:$M$69,12,FALSE))</f>
        <v/>
      </c>
      <c r="AL21" s="14" t="str">
        <f t="shared" si="12"/>
        <v/>
      </c>
    </row>
    <row r="22" spans="1:38">
      <c r="A22" s="22" t="s">
        <v>18</v>
      </c>
      <c r="B22" s="21" t="s">
        <v>7</v>
      </c>
      <c r="C22" s="20">
        <v>8.3000000000000007</v>
      </c>
      <c r="D22" s="19" t="s">
        <v>11</v>
      </c>
      <c r="E22" s="15">
        <v>30</v>
      </c>
      <c r="F22" s="15">
        <v>1.8</v>
      </c>
      <c r="G22" s="18">
        <f>IF(D22=0,"",VLOOKUP(D22,[2]stocks!$B$2:$M$69,12,FALSE))</f>
        <v>5.15</v>
      </c>
      <c r="H22" s="14">
        <f t="shared" si="0"/>
        <v>76.941000000000017</v>
      </c>
      <c r="I22" s="16" t="s">
        <v>10</v>
      </c>
      <c r="J22" s="15">
        <v>25</v>
      </c>
      <c r="K22" s="15">
        <v>1.5</v>
      </c>
      <c r="L22" s="15">
        <f>IF(I22=0,"",VLOOKUP(I22,[2]stocks!$B$2:$M$69,12,FALSE))</f>
        <v>0.375</v>
      </c>
      <c r="M22" s="14">
        <f t="shared" si="7"/>
        <v>4.6687500000000002</v>
      </c>
      <c r="N22" s="16" t="s">
        <v>9</v>
      </c>
      <c r="O22" s="15" t="s">
        <v>8</v>
      </c>
      <c r="P22" s="15">
        <v>0.03</v>
      </c>
      <c r="Q22" s="15">
        <f>IF(N22=0,"",VLOOKUP(N22,[2]stocks!$B$2:$M$69,12,FALSE))</f>
        <v>0.9</v>
      </c>
      <c r="R22" s="14">
        <f t="shared" si="8"/>
        <v>0.22410000000000002</v>
      </c>
      <c r="S22" s="16"/>
      <c r="T22" s="15"/>
      <c r="U22" s="15"/>
      <c r="V22" s="15" t="str">
        <f>IF(S22=0,"",VLOOKUP(S22,[2]stocks!$B$2:$M$69,12,FALSE))</f>
        <v/>
      </c>
      <c r="W22" s="14" t="str">
        <f t="shared" si="9"/>
        <v/>
      </c>
      <c r="X22" s="16"/>
      <c r="Y22" s="15"/>
      <c r="Z22" s="15"/>
      <c r="AA22" s="15" t="str">
        <f>IF(X22=0,"",VLOOKUP(X22,[2]stocks!$B$2:$M$69,12,FALSE))</f>
        <v/>
      </c>
      <c r="AB22" s="14" t="str">
        <f t="shared" si="10"/>
        <v/>
      </c>
      <c r="AC22" s="16"/>
      <c r="AD22" s="15"/>
      <c r="AE22" s="15"/>
      <c r="AF22" s="15" t="str">
        <f>IF(AC22=0,"",VLOOKUP(AC22,[2]stocks!$B$2:$M$69,12,FALSE))</f>
        <v/>
      </c>
      <c r="AG22" s="14" t="str">
        <f t="shared" si="11"/>
        <v/>
      </c>
      <c r="AH22" s="16">
        <v>0</v>
      </c>
      <c r="AI22" s="15">
        <v>0</v>
      </c>
      <c r="AJ22" s="15">
        <v>0</v>
      </c>
      <c r="AK22" s="15" t="str">
        <f>IF(AH22=0,"",VLOOKUP(AH22,[2]stocks!$B$2:$M$69,12,FALSE))</f>
        <v/>
      </c>
      <c r="AL22" s="14" t="str">
        <f t="shared" si="12"/>
        <v/>
      </c>
    </row>
    <row r="23" spans="1:38">
      <c r="A23" s="22" t="s">
        <v>18</v>
      </c>
      <c r="B23" s="21" t="s">
        <v>7</v>
      </c>
      <c r="C23" s="20">
        <v>8.6999999999999993</v>
      </c>
      <c r="D23" s="19" t="s">
        <v>6</v>
      </c>
      <c r="E23" s="15">
        <v>10</v>
      </c>
      <c r="F23" s="15">
        <v>0.33</v>
      </c>
      <c r="G23" s="18">
        <f>IF(D23=0,"",VLOOKUP(D23,[2]stocks!$B$2:$M$69,12,FALSE))</f>
        <v>93.4</v>
      </c>
      <c r="H23" s="14">
        <f t="shared" si="0"/>
        <v>268.15140000000002</v>
      </c>
      <c r="I23" s="16" t="s">
        <v>5</v>
      </c>
      <c r="J23" s="15">
        <v>65</v>
      </c>
      <c r="K23" s="15">
        <v>2.16</v>
      </c>
      <c r="L23" s="15">
        <f>IF(I23=0,"",VLOOKUP(I23,[2]stocks!$B$2:$M$69,12,FALSE))</f>
        <v>14.600000000000001</v>
      </c>
      <c r="M23" s="14">
        <f t="shared" si="7"/>
        <v>274.36320000000001</v>
      </c>
      <c r="N23" s="16" t="s">
        <v>4</v>
      </c>
      <c r="O23" s="15">
        <v>20</v>
      </c>
      <c r="P23" s="15">
        <v>0.66</v>
      </c>
      <c r="Q23" s="15">
        <f>IF(N23=0,"",VLOOKUP(N23,[2]stocks!$B$2:$M$69,12,FALSE))</f>
        <v>3.24</v>
      </c>
      <c r="R23" s="14">
        <f t="shared" si="8"/>
        <v>18.60408</v>
      </c>
      <c r="S23" s="16"/>
      <c r="T23" s="15"/>
      <c r="U23" s="15"/>
      <c r="V23" s="15" t="str">
        <f>IF(S23=0,"",VLOOKUP(S23,[2]stocks!$B$2:$M$69,12,FALSE))</f>
        <v/>
      </c>
      <c r="W23" s="14" t="str">
        <f t="shared" si="9"/>
        <v/>
      </c>
      <c r="X23" s="16"/>
      <c r="Y23" s="15"/>
      <c r="Z23" s="15"/>
      <c r="AA23" s="15" t="str">
        <f>IF(X23=0,"",VLOOKUP(X23,[2]stocks!$B$2:$M$69,12,FALSE))</f>
        <v/>
      </c>
      <c r="AB23" s="14" t="str">
        <f t="shared" si="10"/>
        <v/>
      </c>
      <c r="AC23" s="16"/>
      <c r="AD23" s="15"/>
      <c r="AE23" s="15"/>
      <c r="AF23" s="15" t="str">
        <f>IF(AC23=0,"",VLOOKUP(AC23,[2]stocks!$B$2:$M$69,12,FALSE))</f>
        <v/>
      </c>
      <c r="AG23" s="14" t="str">
        <f t="shared" si="11"/>
        <v/>
      </c>
      <c r="AH23" s="16">
        <v>0</v>
      </c>
      <c r="AI23" s="15">
        <v>0</v>
      </c>
      <c r="AJ23" s="15">
        <v>0</v>
      </c>
      <c r="AK23" s="15" t="str">
        <f>IF(AH23=0,"",VLOOKUP(AH23,[2]stocks!$B$2:$M$69,12,FALSE))</f>
        <v/>
      </c>
      <c r="AL23" s="14" t="str">
        <f t="shared" si="12"/>
        <v/>
      </c>
    </row>
    <row r="24" spans="1:38">
      <c r="A24" s="22" t="s">
        <v>18</v>
      </c>
      <c r="B24" s="21" t="s">
        <v>17</v>
      </c>
      <c r="C24" s="20">
        <v>13.92</v>
      </c>
      <c r="D24" s="19" t="s">
        <v>6</v>
      </c>
      <c r="E24" s="15">
        <v>15</v>
      </c>
      <c r="F24" s="15">
        <v>0.44</v>
      </c>
      <c r="G24" s="18">
        <f>IF(D24=0,"",VLOOKUP(D24,[2]stocks!$B$2:$M$69,12,FALSE))</f>
        <v>93.4</v>
      </c>
      <c r="H24" s="14">
        <f t="shared" si="0"/>
        <v>572.05632000000003</v>
      </c>
      <c r="I24" s="16" t="s">
        <v>5</v>
      </c>
      <c r="J24" s="15">
        <v>70</v>
      </c>
      <c r="K24" s="15">
        <v>2.0499999999999998</v>
      </c>
      <c r="L24" s="15">
        <f>IF(I24=0,"",VLOOKUP(I24,[2]stocks!$B$2:$M$69,12,FALSE))</f>
        <v>14.600000000000001</v>
      </c>
      <c r="M24" s="14">
        <f t="shared" si="7"/>
        <v>416.62560000000002</v>
      </c>
      <c r="N24" s="16" t="s">
        <v>4</v>
      </c>
      <c r="O24" s="15">
        <v>20</v>
      </c>
      <c r="P24" s="15">
        <v>0.59</v>
      </c>
      <c r="Q24" s="15">
        <f>IF(N24=0,"",VLOOKUP(N24,[2]stocks!$B$2:$M$69,12,FALSE))</f>
        <v>3.24</v>
      </c>
      <c r="R24" s="14">
        <f t="shared" si="8"/>
        <v>26.609472</v>
      </c>
      <c r="S24" s="16"/>
      <c r="T24" s="15"/>
      <c r="U24" s="15"/>
      <c r="V24" s="15" t="str">
        <f>IF(S24=0,"",VLOOKUP(S24,[2]stocks!$B$2:$M$69,12,FALSE))</f>
        <v/>
      </c>
      <c r="W24" s="14" t="str">
        <f t="shared" si="9"/>
        <v/>
      </c>
      <c r="X24" s="16"/>
      <c r="Y24" s="15"/>
      <c r="Z24" s="15"/>
      <c r="AA24" s="15" t="str">
        <f>IF(X24=0,"",VLOOKUP(X24,[2]stocks!$B$2:$M$69,12,FALSE))</f>
        <v/>
      </c>
      <c r="AB24" s="14" t="str">
        <f t="shared" si="10"/>
        <v/>
      </c>
      <c r="AC24" s="16"/>
      <c r="AD24" s="15"/>
      <c r="AE24" s="15"/>
      <c r="AF24" s="15" t="str">
        <f>IF(AC24=0,"",VLOOKUP(AC24,[2]stocks!$B$2:$M$69,12,FALSE))</f>
        <v/>
      </c>
      <c r="AG24" s="14" t="str">
        <f t="shared" si="11"/>
        <v/>
      </c>
      <c r="AH24" s="16">
        <v>0</v>
      </c>
      <c r="AI24" s="15">
        <v>0</v>
      </c>
      <c r="AJ24" s="15">
        <v>0</v>
      </c>
      <c r="AK24" s="15" t="str">
        <f>IF(AH24=0,"",VLOOKUP(AH24,[2]stocks!$B$2:$M$69,12,FALSE))</f>
        <v/>
      </c>
      <c r="AL24" s="14" t="str">
        <f t="shared" si="12"/>
        <v/>
      </c>
    </row>
    <row r="25" spans="1:38">
      <c r="A25" s="22" t="s">
        <v>18</v>
      </c>
      <c r="B25" s="21" t="s">
        <v>17</v>
      </c>
      <c r="C25" s="20">
        <v>6.62</v>
      </c>
      <c r="D25" s="19" t="s">
        <v>4</v>
      </c>
      <c r="E25" s="15">
        <v>10</v>
      </c>
      <c r="F25" s="15">
        <v>0.6</v>
      </c>
      <c r="G25" s="18">
        <f>IF(D25=0,"",VLOOKUP(D25,[2]stocks!$B$2:$M$69,12,FALSE))</f>
        <v>3.24</v>
      </c>
      <c r="H25" s="14">
        <f t="shared" si="0"/>
        <v>12.86928</v>
      </c>
      <c r="I25" s="16" t="s">
        <v>3</v>
      </c>
      <c r="J25" s="15">
        <v>25</v>
      </c>
      <c r="K25" s="15">
        <v>1.5</v>
      </c>
      <c r="L25" s="15">
        <f>IF(I25=0,"",VLOOKUP(I25,[2]stocks!$B$2:$M$69,12,FALSE))</f>
        <v>32.670540000000003</v>
      </c>
      <c r="M25" s="14">
        <f t="shared" si="7"/>
        <v>324.41846220000002</v>
      </c>
      <c r="N25" s="16"/>
      <c r="O25" s="15"/>
      <c r="P25" s="15"/>
      <c r="Q25" s="15" t="str">
        <f>IF(N25=0,"",VLOOKUP(N25,[2]stocks!$B$2:$M$69,12,FALSE))</f>
        <v/>
      </c>
      <c r="R25" s="14" t="str">
        <f t="shared" si="8"/>
        <v/>
      </c>
      <c r="S25" s="16"/>
      <c r="T25" s="15"/>
      <c r="U25" s="15"/>
      <c r="V25" s="15"/>
      <c r="W25" s="14" t="str">
        <f t="shared" si="9"/>
        <v/>
      </c>
      <c r="X25" s="16"/>
      <c r="Y25" s="15"/>
      <c r="Z25" s="15"/>
      <c r="AA25" s="15"/>
      <c r="AB25" s="14" t="str">
        <f t="shared" si="10"/>
        <v/>
      </c>
      <c r="AC25" s="16"/>
      <c r="AD25" s="15"/>
      <c r="AE25" s="15"/>
      <c r="AF25" s="15"/>
      <c r="AG25" s="14" t="str">
        <f t="shared" si="11"/>
        <v/>
      </c>
      <c r="AH25" s="16">
        <v>0</v>
      </c>
      <c r="AI25" s="15">
        <v>0</v>
      </c>
      <c r="AJ25" s="15">
        <v>0</v>
      </c>
      <c r="AK25" s="15"/>
      <c r="AL25" s="14" t="str">
        <f t="shared" si="12"/>
        <v/>
      </c>
    </row>
    <row r="26" spans="1:38">
      <c r="A26" s="22" t="s">
        <v>18</v>
      </c>
      <c r="B26" s="21" t="s">
        <v>17</v>
      </c>
      <c r="C26" s="20">
        <v>6.74</v>
      </c>
      <c r="D26" s="19" t="s">
        <v>4</v>
      </c>
      <c r="E26" s="15">
        <v>10</v>
      </c>
      <c r="F26" s="15">
        <v>0.78</v>
      </c>
      <c r="G26" s="18">
        <f>IF(D26=0,"",VLOOKUP(D26,[2]stocks!$B$2:$M$69,12,FALSE))</f>
        <v>3.24</v>
      </c>
      <c r="H26" s="14">
        <f t="shared" si="0"/>
        <v>17.033328000000001</v>
      </c>
      <c r="I26" s="16" t="s">
        <v>3</v>
      </c>
      <c r="J26" s="15">
        <v>20</v>
      </c>
      <c r="K26" s="15">
        <v>1.56</v>
      </c>
      <c r="L26" s="15">
        <f>IF(I26=0,"",VLOOKUP(I26,[2]stocks!$B$2:$M$69,12,FALSE))</f>
        <v>32.670540000000003</v>
      </c>
      <c r="M26" s="14">
        <f t="shared" si="7"/>
        <v>343.51112577600003</v>
      </c>
      <c r="N26" s="16"/>
      <c r="O26" s="15"/>
      <c r="P26" s="15"/>
      <c r="Q26" s="15" t="str">
        <f>IF(N26=0,"",VLOOKUP(N26,[2]stocks!$B$2:$M$69,12,FALSE))</f>
        <v/>
      </c>
      <c r="R26" s="14" t="str">
        <f t="shared" si="8"/>
        <v/>
      </c>
      <c r="S26" s="16"/>
      <c r="T26" s="15"/>
      <c r="U26" s="15"/>
      <c r="V26" s="15"/>
      <c r="W26" s="14" t="str">
        <f t="shared" si="9"/>
        <v/>
      </c>
      <c r="X26" s="16"/>
      <c r="Y26" s="15"/>
      <c r="Z26" s="15"/>
      <c r="AA26" s="15"/>
      <c r="AB26" s="14" t="str">
        <f t="shared" si="10"/>
        <v/>
      </c>
      <c r="AC26" s="16"/>
      <c r="AD26" s="15"/>
      <c r="AE26" s="15"/>
      <c r="AF26" s="15"/>
      <c r="AG26" s="14" t="str">
        <f t="shared" si="11"/>
        <v/>
      </c>
      <c r="AH26" s="16">
        <v>0</v>
      </c>
      <c r="AI26" s="15">
        <v>0</v>
      </c>
      <c r="AJ26" s="15">
        <v>0</v>
      </c>
      <c r="AK26" s="15"/>
      <c r="AL26" s="14" t="str">
        <f t="shared" si="12"/>
        <v/>
      </c>
    </row>
    <row r="27" spans="1:38">
      <c r="A27" s="22" t="s">
        <v>18</v>
      </c>
      <c r="B27" s="21" t="s">
        <v>17</v>
      </c>
      <c r="C27" s="20">
        <v>13.78</v>
      </c>
      <c r="D27" s="19" t="s">
        <v>0</v>
      </c>
      <c r="E27" s="15">
        <v>20</v>
      </c>
      <c r="F27" s="15">
        <v>1.59</v>
      </c>
      <c r="G27" s="18">
        <f>IF(D27=0,"",VLOOKUP(D27,[2]stocks!$B$2:$M$69,12,FALSE))</f>
        <v>0</v>
      </c>
      <c r="H27" s="14">
        <f t="shared" si="0"/>
        <v>0</v>
      </c>
      <c r="I27" s="16"/>
      <c r="J27" s="15"/>
      <c r="K27" s="15"/>
      <c r="L27" s="15"/>
      <c r="M27" s="14" t="str">
        <f t="shared" si="7"/>
        <v/>
      </c>
      <c r="N27" s="16"/>
      <c r="O27" s="15"/>
      <c r="P27" s="15"/>
      <c r="Q27" s="15"/>
      <c r="R27" s="14" t="str">
        <f t="shared" si="8"/>
        <v/>
      </c>
      <c r="S27" s="16"/>
      <c r="T27" s="15"/>
      <c r="U27" s="15"/>
      <c r="V27" s="15"/>
      <c r="W27" s="14" t="str">
        <f t="shared" si="9"/>
        <v/>
      </c>
      <c r="X27" s="16"/>
      <c r="Y27" s="15"/>
      <c r="Z27" s="15"/>
      <c r="AA27" s="15"/>
      <c r="AB27" s="14" t="str">
        <f t="shared" si="10"/>
        <v/>
      </c>
      <c r="AC27" s="16"/>
      <c r="AD27" s="15"/>
      <c r="AE27" s="15"/>
      <c r="AF27" s="15"/>
      <c r="AG27" s="14" t="str">
        <f t="shared" si="11"/>
        <v/>
      </c>
      <c r="AH27" s="16">
        <v>0</v>
      </c>
      <c r="AI27" s="15">
        <v>0</v>
      </c>
      <c r="AJ27" s="15">
        <v>0</v>
      </c>
      <c r="AK27" s="15"/>
      <c r="AL27" s="14" t="str">
        <f t="shared" si="12"/>
        <v/>
      </c>
    </row>
    <row r="28" spans="1:38">
      <c r="A28" s="22"/>
      <c r="B28" s="21"/>
      <c r="C28" s="20"/>
      <c r="D28" s="19"/>
      <c r="E28" s="15"/>
      <c r="F28" s="15"/>
      <c r="G28" s="18" t="str">
        <f>IF(D28=0,"",VLOOKUP(D28,[2]stocks!$B$2:$M$69,12,FALSE))</f>
        <v/>
      </c>
      <c r="H28" s="14" t="str">
        <f t="shared" si="0"/>
        <v/>
      </c>
      <c r="I28" s="16"/>
      <c r="J28" s="15"/>
      <c r="K28" s="15"/>
      <c r="L28" s="15" t="str">
        <f>IF(I28=0,"",VLOOKUP(I28,[2]stocks!$B$2:$M$69,12,FALSE))</f>
        <v/>
      </c>
      <c r="M28" s="14" t="str">
        <f t="shared" si="7"/>
        <v/>
      </c>
      <c r="N28" s="16"/>
      <c r="O28" s="15"/>
      <c r="P28" s="15"/>
      <c r="Q28" s="15" t="str">
        <f>IF(N28=0,"",VLOOKUP(N28,[2]stocks!$B$2:$M$69,12,FALSE))</f>
        <v/>
      </c>
      <c r="R28" s="14" t="str">
        <f t="shared" si="8"/>
        <v/>
      </c>
      <c r="S28" s="16"/>
      <c r="T28" s="15"/>
      <c r="U28" s="15"/>
      <c r="V28" s="15" t="str">
        <f>IF(S28=0,"",VLOOKUP(S28,[2]stocks!$B$2:$M$69,12,FALSE))</f>
        <v/>
      </c>
      <c r="W28" s="14" t="str">
        <f t="shared" si="9"/>
        <v/>
      </c>
      <c r="X28" s="16"/>
      <c r="Y28" s="15"/>
      <c r="Z28" s="15"/>
      <c r="AA28" s="15" t="str">
        <f>IF(X28=0,"",VLOOKUP(X28,[2]stocks!$B$2:$M$69,12,FALSE))</f>
        <v/>
      </c>
      <c r="AB28" s="14" t="str">
        <f t="shared" si="10"/>
        <v/>
      </c>
      <c r="AC28" s="16"/>
      <c r="AD28" s="15"/>
      <c r="AE28" s="15"/>
      <c r="AF28" s="15" t="str">
        <f>IF(AC28=0,"",VLOOKUP(AC28,[2]stocks!$B$2:$M$69,12,FALSE))</f>
        <v/>
      </c>
      <c r="AG28" s="14" t="str">
        <f t="shared" si="11"/>
        <v/>
      </c>
      <c r="AH28" s="16"/>
      <c r="AI28" s="15"/>
      <c r="AJ28" s="15"/>
      <c r="AK28" s="15" t="str">
        <f>IF(AH28=0,"",VLOOKUP(AH28,[2]stocks!$B$2:$M$69,12,FALSE))</f>
        <v/>
      </c>
      <c r="AL28" s="14" t="str">
        <f t="shared" si="12"/>
        <v/>
      </c>
    </row>
    <row r="29" spans="1:38">
      <c r="A29" s="22"/>
      <c r="B29" s="21"/>
      <c r="C29" s="20"/>
      <c r="D29" s="19"/>
      <c r="E29" s="15"/>
      <c r="F29" s="15"/>
      <c r="G29" s="18" t="str">
        <f>IF(D29=0,"",VLOOKUP(D29,[2]stocks!$B$2:$M$69,12,FALSE))</f>
        <v/>
      </c>
      <c r="H29" s="14" t="str">
        <f t="shared" si="0"/>
        <v/>
      </c>
      <c r="I29" s="16"/>
      <c r="J29" s="15"/>
      <c r="K29" s="15"/>
      <c r="L29" s="15" t="str">
        <f>IF(I29=0,"",VLOOKUP(I29,[2]stocks!$B$2:$M$69,12,FALSE))</f>
        <v/>
      </c>
      <c r="M29" s="14" t="str">
        <f t="shared" si="7"/>
        <v/>
      </c>
      <c r="N29" s="16"/>
      <c r="O29" s="15"/>
      <c r="P29" s="15"/>
      <c r="Q29" s="15" t="str">
        <f>IF(N29=0,"",VLOOKUP(N29,[2]stocks!$B$2:$M$69,12,FALSE))</f>
        <v/>
      </c>
      <c r="R29" s="14" t="str">
        <f t="shared" si="8"/>
        <v/>
      </c>
      <c r="S29" s="16"/>
      <c r="T29" s="15"/>
      <c r="U29" s="15"/>
      <c r="V29" s="15" t="str">
        <f>IF(S29=0,"",VLOOKUP(S29,[2]stocks!$B$2:$M$69,12,FALSE))</f>
        <v/>
      </c>
      <c r="W29" s="14" t="str">
        <f t="shared" si="9"/>
        <v/>
      </c>
      <c r="X29" s="16"/>
      <c r="Y29" s="15"/>
      <c r="Z29" s="15"/>
      <c r="AA29" s="15" t="str">
        <f>IF(X29=0,"",VLOOKUP(X29,[2]stocks!$B$2:$M$69,12,FALSE))</f>
        <v/>
      </c>
      <c r="AB29" s="14" t="str">
        <f t="shared" si="10"/>
        <v/>
      </c>
      <c r="AC29" s="16"/>
      <c r="AD29" s="15"/>
      <c r="AE29" s="15"/>
      <c r="AF29" s="15" t="str">
        <f>IF(AC29=0,"",VLOOKUP(AC29,[2]stocks!$B$2:$M$69,12,FALSE))</f>
        <v/>
      </c>
      <c r="AG29" s="14" t="str">
        <f t="shared" si="11"/>
        <v/>
      </c>
      <c r="AH29" s="16"/>
      <c r="AI29" s="15"/>
      <c r="AJ29" s="15"/>
      <c r="AK29" s="15" t="str">
        <f>IF(AH29=0,"",VLOOKUP(AH29,[2]stocks!$B$2:$M$69,12,FALSE))</f>
        <v/>
      </c>
      <c r="AL29" s="14" t="str">
        <f t="shared" si="12"/>
        <v/>
      </c>
    </row>
    <row r="30" spans="1:38">
      <c r="A30" s="22"/>
      <c r="B30" s="21"/>
      <c r="C30" s="20"/>
      <c r="D30" s="19"/>
      <c r="E30" s="15"/>
      <c r="F30" s="15"/>
      <c r="G30" s="18" t="str">
        <f>IF(D30=0,"",VLOOKUP(D30,[2]stocks!$B$2:$M$69,12,FALSE))</f>
        <v/>
      </c>
      <c r="H30" s="14" t="str">
        <f t="shared" si="0"/>
        <v/>
      </c>
      <c r="I30" s="16"/>
      <c r="J30" s="15"/>
      <c r="K30" s="15"/>
      <c r="L30" s="15" t="str">
        <f>IF(I30=0,"",VLOOKUP(I30,[2]stocks!$B$2:$M$69,12,FALSE))</f>
        <v/>
      </c>
      <c r="M30" s="14" t="str">
        <f t="shared" si="7"/>
        <v/>
      </c>
      <c r="N30" s="16"/>
      <c r="O30" s="15"/>
      <c r="P30" s="15"/>
      <c r="Q30" s="15" t="str">
        <f>IF(N30=0,"",VLOOKUP(N30,[2]stocks!$B$2:$M$69,12,FALSE))</f>
        <v/>
      </c>
      <c r="R30" s="14" t="str">
        <f t="shared" si="8"/>
        <v/>
      </c>
      <c r="S30" s="16"/>
      <c r="T30" s="15"/>
      <c r="U30" s="15"/>
      <c r="V30" s="15" t="str">
        <f>IF(S30=0,"",VLOOKUP(S30,[2]stocks!$B$2:$M$69,12,FALSE))</f>
        <v/>
      </c>
      <c r="W30" s="14" t="str">
        <f t="shared" si="9"/>
        <v/>
      </c>
      <c r="X30" s="16"/>
      <c r="Y30" s="15"/>
      <c r="Z30" s="15"/>
      <c r="AA30" s="15" t="str">
        <f>IF(X30=0,"",VLOOKUP(X30,[2]stocks!$B$2:$M$69,12,FALSE))</f>
        <v/>
      </c>
      <c r="AB30" s="14" t="str">
        <f t="shared" si="10"/>
        <v/>
      </c>
      <c r="AC30" s="16"/>
      <c r="AD30" s="15"/>
      <c r="AE30" s="15"/>
      <c r="AF30" s="15" t="str">
        <f>IF(AC30=0,"",VLOOKUP(AC30,[2]stocks!$B$2:$M$69,12,FALSE))</f>
        <v/>
      </c>
      <c r="AG30" s="14" t="str">
        <f t="shared" si="11"/>
        <v/>
      </c>
      <c r="AH30" s="16"/>
      <c r="AI30" s="15"/>
      <c r="AJ30" s="15"/>
      <c r="AK30" s="15" t="str">
        <f>IF(AH30=0,"",VLOOKUP(AH30,[2]stocks!$B$2:$M$69,12,FALSE))</f>
        <v/>
      </c>
      <c r="AL30" s="14" t="str">
        <f t="shared" si="12"/>
        <v/>
      </c>
    </row>
    <row r="31" spans="1:38">
      <c r="A31" s="22"/>
      <c r="B31" s="21"/>
      <c r="C31" s="20"/>
      <c r="D31" s="19"/>
      <c r="E31" s="15"/>
      <c r="F31" s="15"/>
      <c r="G31" s="18" t="str">
        <f>IF(D31=0,"",VLOOKUP(D31,[2]stocks!$B$2:$M$69,12,FALSE))</f>
        <v/>
      </c>
      <c r="H31" s="14" t="str">
        <f t="shared" si="0"/>
        <v/>
      </c>
      <c r="I31" s="16"/>
      <c r="J31" s="15"/>
      <c r="K31" s="15"/>
      <c r="L31" s="15" t="str">
        <f>IF(I31=0,"",VLOOKUP(I31,[2]stocks!$B$2:$M$69,12,FALSE))</f>
        <v/>
      </c>
      <c r="M31" s="14" t="str">
        <f t="shared" si="7"/>
        <v/>
      </c>
      <c r="N31" s="16"/>
      <c r="O31" s="15"/>
      <c r="P31" s="15"/>
      <c r="Q31" s="15" t="str">
        <f>IF(N31=0,"",VLOOKUP(N31,[2]stocks!$B$2:$M$69,12,FALSE))</f>
        <v/>
      </c>
      <c r="R31" s="14" t="str">
        <f t="shared" si="8"/>
        <v/>
      </c>
      <c r="S31" s="16"/>
      <c r="T31" s="15"/>
      <c r="U31" s="15"/>
      <c r="V31" s="15" t="str">
        <f>IF(S31=0,"",VLOOKUP(S31,[2]stocks!$B$2:$M$69,12,FALSE))</f>
        <v/>
      </c>
      <c r="W31" s="14" t="str">
        <f t="shared" si="9"/>
        <v/>
      </c>
      <c r="X31" s="16"/>
      <c r="Y31" s="15"/>
      <c r="Z31" s="15"/>
      <c r="AA31" s="15" t="str">
        <f>IF(X31=0,"",VLOOKUP(X31,[2]stocks!$B$2:$M$69,12,FALSE))</f>
        <v/>
      </c>
      <c r="AB31" s="14" t="str">
        <f t="shared" si="10"/>
        <v/>
      </c>
      <c r="AC31" s="16"/>
      <c r="AD31" s="15"/>
      <c r="AE31" s="15"/>
      <c r="AF31" s="15" t="str">
        <f>IF(AC31=0,"",VLOOKUP(AC31,[2]stocks!$B$2:$M$69,12,FALSE))</f>
        <v/>
      </c>
      <c r="AG31" s="14" t="str">
        <f t="shared" si="11"/>
        <v/>
      </c>
      <c r="AH31" s="16"/>
      <c r="AI31" s="15"/>
      <c r="AJ31" s="15"/>
      <c r="AK31" s="15" t="str">
        <f>IF(AH31=0,"",VLOOKUP(AH31,[2]stocks!$B$2:$M$69,12,FALSE))</f>
        <v/>
      </c>
      <c r="AL31" s="14" t="str">
        <f t="shared" si="12"/>
        <v/>
      </c>
    </row>
    <row r="32" spans="1:38">
      <c r="A32" s="22"/>
      <c r="B32" s="21"/>
      <c r="C32" s="20"/>
      <c r="D32" s="19"/>
      <c r="E32" s="15"/>
      <c r="F32" s="15"/>
      <c r="G32" s="18" t="str">
        <f>IF(D32=0,"",VLOOKUP(D32,[2]stocks!$B$2:$M$69,12,FALSE))</f>
        <v/>
      </c>
      <c r="H32" s="14" t="str">
        <f t="shared" si="0"/>
        <v/>
      </c>
      <c r="I32" s="16"/>
      <c r="J32" s="15"/>
      <c r="K32" s="15"/>
      <c r="L32" s="15" t="str">
        <f>IF(I32=0,"",VLOOKUP(I32,[2]stocks!$B$2:$M$69,12,FALSE))</f>
        <v/>
      </c>
      <c r="M32" s="14" t="str">
        <f t="shared" si="7"/>
        <v/>
      </c>
      <c r="N32" s="16"/>
      <c r="O32" s="15"/>
      <c r="P32" s="15"/>
      <c r="Q32" s="15" t="str">
        <f>IF(N32=0,"",VLOOKUP(N32,[2]stocks!$B$2:$M$69,12,FALSE))</f>
        <v/>
      </c>
      <c r="R32" s="14" t="str">
        <f t="shared" si="8"/>
        <v/>
      </c>
      <c r="S32" s="16"/>
      <c r="T32" s="15"/>
      <c r="U32" s="15"/>
      <c r="V32" s="15" t="str">
        <f>IF(S32=0,"",VLOOKUP(S32,[2]stocks!$B$2:$M$69,12,FALSE))</f>
        <v/>
      </c>
      <c r="W32" s="14" t="str">
        <f t="shared" si="9"/>
        <v/>
      </c>
      <c r="X32" s="16"/>
      <c r="Y32" s="15"/>
      <c r="Z32" s="15"/>
      <c r="AA32" s="15" t="str">
        <f>IF(X32=0,"",VLOOKUP(X32,[2]stocks!$B$2:$M$69,12,FALSE))</f>
        <v/>
      </c>
      <c r="AB32" s="14" t="str">
        <f t="shared" si="10"/>
        <v/>
      </c>
      <c r="AC32" s="16"/>
      <c r="AD32" s="15"/>
      <c r="AE32" s="15"/>
      <c r="AF32" s="15" t="str">
        <f>IF(AC32=0,"",VLOOKUP(AC32,[2]stocks!$B$2:$M$69,12,FALSE))</f>
        <v/>
      </c>
      <c r="AG32" s="14" t="str">
        <f t="shared" si="11"/>
        <v/>
      </c>
      <c r="AH32" s="16"/>
      <c r="AI32" s="15"/>
      <c r="AJ32" s="15"/>
      <c r="AK32" s="15" t="str">
        <f>IF(AH32=0,"",VLOOKUP(AH32,[2]stocks!$B$2:$M$69,12,FALSE))</f>
        <v/>
      </c>
      <c r="AL32" s="14" t="str">
        <f t="shared" si="12"/>
        <v/>
      </c>
    </row>
    <row r="33" spans="1:38">
      <c r="A33" s="22"/>
      <c r="B33" s="21"/>
      <c r="C33" s="20"/>
      <c r="D33" s="19"/>
      <c r="E33" s="15"/>
      <c r="F33" s="15"/>
      <c r="G33" s="18" t="str">
        <f>IF(D33=0,"",VLOOKUP(D33,[2]stocks!$B$2:$M$69,12,FALSE))</f>
        <v/>
      </c>
      <c r="H33" s="14" t="str">
        <f t="shared" si="0"/>
        <v/>
      </c>
      <c r="I33" s="16"/>
      <c r="J33" s="15"/>
      <c r="K33" s="15"/>
      <c r="L33" s="15" t="str">
        <f>IF(I33=0,"",VLOOKUP(I33,[2]stocks!$B$2:$M$69,12,FALSE))</f>
        <v/>
      </c>
      <c r="M33" s="14" t="str">
        <f t="shared" si="7"/>
        <v/>
      </c>
      <c r="N33" s="16"/>
      <c r="O33" s="15"/>
      <c r="P33" s="15"/>
      <c r="Q33" s="15" t="str">
        <f>IF(N33=0,"",VLOOKUP(N33,[2]stocks!$B$2:$M$69,12,FALSE))</f>
        <v/>
      </c>
      <c r="R33" s="14" t="str">
        <f t="shared" si="8"/>
        <v/>
      </c>
      <c r="S33" s="16"/>
      <c r="T33" s="15"/>
      <c r="U33" s="15"/>
      <c r="V33" s="15" t="str">
        <f>IF(S33=0,"",VLOOKUP(S33,[2]stocks!$B$2:$M$69,12,FALSE))</f>
        <v/>
      </c>
      <c r="W33" s="14" t="str">
        <f t="shared" si="9"/>
        <v/>
      </c>
      <c r="X33" s="16"/>
      <c r="Y33" s="15"/>
      <c r="Z33" s="15"/>
      <c r="AA33" s="15" t="str">
        <f>IF(X33=0,"",VLOOKUP(X33,[2]stocks!$B$2:$M$69,12,FALSE))</f>
        <v/>
      </c>
      <c r="AB33" s="14" t="str">
        <f t="shared" si="10"/>
        <v/>
      </c>
      <c r="AC33" s="16"/>
      <c r="AD33" s="15"/>
      <c r="AE33" s="15"/>
      <c r="AF33" s="15" t="str">
        <f>IF(AC33=0,"",VLOOKUP(AC33,[2]stocks!$B$2:$M$69,12,FALSE))</f>
        <v/>
      </c>
      <c r="AG33" s="14" t="str">
        <f t="shared" si="11"/>
        <v/>
      </c>
      <c r="AH33" s="16"/>
      <c r="AI33" s="15"/>
      <c r="AJ33" s="15"/>
      <c r="AK33" s="15" t="str">
        <f>IF(AH33=0,"",VLOOKUP(AH33,[2]stocks!$B$2:$M$69,12,FALSE))</f>
        <v/>
      </c>
      <c r="AL33" s="14" t="str">
        <f t="shared" si="12"/>
        <v/>
      </c>
    </row>
    <row r="34" spans="1:38">
      <c r="A34" s="22"/>
      <c r="B34" s="21"/>
      <c r="C34" s="20"/>
      <c r="D34" s="19"/>
      <c r="E34" s="15"/>
      <c r="F34" s="15"/>
      <c r="G34" s="18" t="str">
        <f>IF(D34=0,"",VLOOKUP(D34,[2]stocks!$B$2:$M$69,12,FALSE))</f>
        <v/>
      </c>
      <c r="H34" s="14" t="str">
        <f t="shared" ref="H34:H58" si="13">IF(G34="","",G34*F34*C34)</f>
        <v/>
      </c>
      <c r="I34" s="16"/>
      <c r="J34" s="15"/>
      <c r="K34" s="15"/>
      <c r="L34" s="15" t="str">
        <f>IF(I34=0,"",VLOOKUP(I34,[2]stocks!$B$2:$M$69,12,FALSE))</f>
        <v/>
      </c>
      <c r="M34" s="14" t="str">
        <f t="shared" si="7"/>
        <v/>
      </c>
      <c r="N34" s="16"/>
      <c r="O34" s="15"/>
      <c r="P34" s="15"/>
      <c r="Q34" s="15" t="str">
        <f>IF(N34=0,"",VLOOKUP(N34,[2]stocks!$B$2:$M$69,12,FALSE))</f>
        <v/>
      </c>
      <c r="R34" s="14" t="str">
        <f t="shared" si="8"/>
        <v/>
      </c>
      <c r="S34" s="16"/>
      <c r="T34" s="15"/>
      <c r="U34" s="15"/>
      <c r="V34" s="15" t="str">
        <f>IF(S34=0,"",VLOOKUP(S34,[2]stocks!$B$2:$M$69,12,FALSE))</f>
        <v/>
      </c>
      <c r="W34" s="14" t="str">
        <f t="shared" si="9"/>
        <v/>
      </c>
      <c r="X34" s="16"/>
      <c r="Y34" s="15"/>
      <c r="Z34" s="15"/>
      <c r="AA34" s="15" t="str">
        <f>IF(X34=0,"",VLOOKUP(X34,[2]stocks!$B$2:$M$69,12,FALSE))</f>
        <v/>
      </c>
      <c r="AB34" s="14" t="str">
        <f t="shared" si="10"/>
        <v/>
      </c>
      <c r="AC34" s="16"/>
      <c r="AD34" s="15"/>
      <c r="AE34" s="15"/>
      <c r="AF34" s="15" t="str">
        <f>IF(AC34=0,"",VLOOKUP(AC34,[2]stocks!$B$2:$M$69,12,FALSE))</f>
        <v/>
      </c>
      <c r="AG34" s="14" t="str">
        <f t="shared" si="11"/>
        <v/>
      </c>
      <c r="AH34" s="16"/>
      <c r="AI34" s="15"/>
      <c r="AJ34" s="15"/>
      <c r="AK34" s="15" t="str">
        <f>IF(AH34=0,"",VLOOKUP(AH34,[2]stocks!$B$2:$M$69,12,FALSE))</f>
        <v/>
      </c>
      <c r="AL34" s="14" t="str">
        <f t="shared" si="12"/>
        <v/>
      </c>
    </row>
    <row r="35" spans="1:38">
      <c r="A35" s="22"/>
      <c r="B35" s="21"/>
      <c r="C35" s="20"/>
      <c r="D35" s="19"/>
      <c r="E35" s="15"/>
      <c r="F35" s="15"/>
      <c r="G35" s="18" t="str">
        <f>IF(D35=0,"",VLOOKUP(D35,[2]stocks!$B$2:$M$69,12,FALSE))</f>
        <v/>
      </c>
      <c r="H35" s="14" t="str">
        <f t="shared" si="13"/>
        <v/>
      </c>
      <c r="I35" s="16"/>
      <c r="J35" s="15"/>
      <c r="K35" s="15"/>
      <c r="L35" s="15" t="str">
        <f>IF(I35=0,"",VLOOKUP(I35,[2]stocks!$B$2:$M$69,12,FALSE))</f>
        <v/>
      </c>
      <c r="M35" s="14" t="str">
        <f t="shared" si="7"/>
        <v/>
      </c>
      <c r="N35" s="16"/>
      <c r="O35" s="15"/>
      <c r="P35" s="15"/>
      <c r="Q35" s="15" t="str">
        <f>IF(N35=0,"",VLOOKUP(N35,[2]stocks!$B$2:$M$69,12,FALSE))</f>
        <v/>
      </c>
      <c r="R35" s="14" t="str">
        <f t="shared" si="8"/>
        <v/>
      </c>
      <c r="S35" s="16"/>
      <c r="T35" s="15"/>
      <c r="U35" s="15"/>
      <c r="V35" s="15" t="str">
        <f>IF(S35=0,"",VLOOKUP(S35,[2]stocks!$B$2:$M$69,12,FALSE))</f>
        <v/>
      </c>
      <c r="W35" s="14" t="str">
        <f t="shared" si="9"/>
        <v/>
      </c>
      <c r="X35" s="16"/>
      <c r="Y35" s="15"/>
      <c r="Z35" s="15"/>
      <c r="AA35" s="15" t="str">
        <f>IF(X35=0,"",VLOOKUP(X35,[2]stocks!$B$2:$M$69,12,FALSE))</f>
        <v/>
      </c>
      <c r="AB35" s="14" t="str">
        <f t="shared" si="10"/>
        <v/>
      </c>
      <c r="AC35" s="16"/>
      <c r="AD35" s="15"/>
      <c r="AE35" s="15"/>
      <c r="AF35" s="15" t="str">
        <f>IF(AC35=0,"",VLOOKUP(AC35,[2]stocks!$B$2:$M$69,12,FALSE))</f>
        <v/>
      </c>
      <c r="AG35" s="14" t="str">
        <f t="shared" si="11"/>
        <v/>
      </c>
      <c r="AH35" s="16"/>
      <c r="AI35" s="15"/>
      <c r="AJ35" s="15"/>
      <c r="AK35" s="15" t="str">
        <f>IF(AH35=0,"",VLOOKUP(AH35,[2]stocks!$B$2:$M$69,12,FALSE))</f>
        <v/>
      </c>
      <c r="AL35" s="14" t="str">
        <f t="shared" si="12"/>
        <v/>
      </c>
    </row>
    <row r="36" spans="1:38">
      <c r="A36" s="22"/>
      <c r="B36" s="21"/>
      <c r="C36" s="20"/>
      <c r="D36" s="19"/>
      <c r="E36" s="15"/>
      <c r="F36" s="15"/>
      <c r="G36" s="18" t="str">
        <f>IF(D36=0,"",VLOOKUP(D36,[2]stocks!$B$2:$M$69,12,FALSE))</f>
        <v/>
      </c>
      <c r="H36" s="14" t="str">
        <f t="shared" si="13"/>
        <v/>
      </c>
      <c r="I36" s="16"/>
      <c r="J36" s="15"/>
      <c r="K36" s="15"/>
      <c r="L36" s="15" t="str">
        <f>IF(I36=0,"",VLOOKUP(I36,[2]stocks!$B$2:$M$69,12,FALSE))</f>
        <v/>
      </c>
      <c r="M36" s="14" t="str">
        <f t="shared" si="7"/>
        <v/>
      </c>
      <c r="N36" s="16"/>
      <c r="O36" s="15"/>
      <c r="P36" s="15"/>
      <c r="Q36" s="15" t="str">
        <f>IF(N36=0,"",VLOOKUP(N36,[2]stocks!$B$2:$M$69,12,FALSE))</f>
        <v/>
      </c>
      <c r="R36" s="14" t="str">
        <f t="shared" si="8"/>
        <v/>
      </c>
      <c r="S36" s="16"/>
      <c r="T36" s="15"/>
      <c r="U36" s="15"/>
      <c r="V36" s="15" t="str">
        <f>IF(S36=0,"",VLOOKUP(S36,[2]stocks!$B$2:$M$69,12,FALSE))</f>
        <v/>
      </c>
      <c r="W36" s="14" t="str">
        <f t="shared" si="9"/>
        <v/>
      </c>
      <c r="X36" s="16"/>
      <c r="Y36" s="15"/>
      <c r="Z36" s="15"/>
      <c r="AA36" s="15" t="str">
        <f>IF(X36=0,"",VLOOKUP(X36,[2]stocks!$B$2:$M$69,12,FALSE))</f>
        <v/>
      </c>
      <c r="AB36" s="14" t="str">
        <f t="shared" si="10"/>
        <v/>
      </c>
      <c r="AC36" s="16"/>
      <c r="AD36" s="15"/>
      <c r="AE36" s="15"/>
      <c r="AF36" s="15" t="str">
        <f>IF(AC36=0,"",VLOOKUP(AC36,[2]stocks!$B$2:$M$69,12,FALSE))</f>
        <v/>
      </c>
      <c r="AG36" s="14" t="str">
        <f t="shared" si="11"/>
        <v/>
      </c>
      <c r="AH36" s="16"/>
      <c r="AI36" s="15"/>
      <c r="AJ36" s="15"/>
      <c r="AK36" s="15" t="str">
        <f>IF(AH36=0,"",VLOOKUP(AH36,[2]stocks!$B$2:$M$69,12,FALSE))</f>
        <v/>
      </c>
      <c r="AL36" s="14" t="str">
        <f t="shared" si="12"/>
        <v/>
      </c>
    </row>
    <row r="37" spans="1:38">
      <c r="A37" s="22"/>
      <c r="B37" s="21"/>
      <c r="C37" s="20"/>
      <c r="D37" s="19"/>
      <c r="E37" s="15"/>
      <c r="F37" s="15"/>
      <c r="G37" s="18" t="str">
        <f>IF(D37=0,"",VLOOKUP(D37,[2]stocks!$B$2:$M$69,12,FALSE))</f>
        <v/>
      </c>
      <c r="H37" s="14" t="str">
        <f t="shared" si="13"/>
        <v/>
      </c>
      <c r="I37" s="16"/>
      <c r="J37" s="17"/>
      <c r="K37" s="15"/>
      <c r="L37" s="15" t="str">
        <f>IF(I37=0,"",VLOOKUP(I37,[2]stocks!$B$2:$M$69,12,FALSE))</f>
        <v/>
      </c>
      <c r="M37" s="14" t="str">
        <f t="shared" si="7"/>
        <v/>
      </c>
      <c r="N37" s="16"/>
      <c r="O37" s="15"/>
      <c r="P37" s="15"/>
      <c r="Q37" s="15" t="str">
        <f>IF(N37=0,"",VLOOKUP(N37,[2]stocks!$B$2:$M$69,12,FALSE))</f>
        <v/>
      </c>
      <c r="R37" s="14" t="str">
        <f t="shared" si="8"/>
        <v/>
      </c>
      <c r="S37" s="16"/>
      <c r="T37" s="15"/>
      <c r="U37" s="15"/>
      <c r="V37" s="15" t="str">
        <f>IF(S37=0,"",VLOOKUP(S37,[2]stocks!$B$2:$M$69,12,FALSE))</f>
        <v/>
      </c>
      <c r="W37" s="14" t="str">
        <f t="shared" si="9"/>
        <v/>
      </c>
      <c r="X37" s="16"/>
      <c r="Y37" s="15"/>
      <c r="Z37" s="15"/>
      <c r="AA37" s="15" t="str">
        <f>IF(X37=0,"",VLOOKUP(X37,[2]stocks!$B$2:$M$69,12,FALSE))</f>
        <v/>
      </c>
      <c r="AB37" s="14" t="str">
        <f t="shared" si="10"/>
        <v/>
      </c>
      <c r="AC37" s="16"/>
      <c r="AD37" s="15"/>
      <c r="AE37" s="15"/>
      <c r="AF37" s="15" t="str">
        <f>IF(AC37=0,"",VLOOKUP(AC37,[2]stocks!$B$2:$M$69,12,FALSE))</f>
        <v/>
      </c>
      <c r="AG37" s="14" t="str">
        <f t="shared" si="11"/>
        <v/>
      </c>
      <c r="AH37" s="16"/>
      <c r="AI37" s="15"/>
      <c r="AJ37" s="15"/>
      <c r="AK37" s="15" t="str">
        <f>IF(AH37=0,"",VLOOKUP(AH37,[2]stocks!$B$2:$M$69,12,FALSE))</f>
        <v/>
      </c>
      <c r="AL37" s="14" t="str">
        <f t="shared" si="12"/>
        <v/>
      </c>
    </row>
    <row r="38" spans="1:38">
      <c r="A38" s="22"/>
      <c r="B38" s="21"/>
      <c r="C38" s="20"/>
      <c r="D38" s="19"/>
      <c r="E38" s="15"/>
      <c r="F38" s="15"/>
      <c r="G38" s="18" t="str">
        <f>IF(D38=0,"",VLOOKUP(D38,[2]stocks!$B$2:$M$69,12,FALSE))</f>
        <v/>
      </c>
      <c r="H38" s="14" t="str">
        <f t="shared" si="13"/>
        <v/>
      </c>
      <c r="I38" s="16"/>
      <c r="J38" s="17"/>
      <c r="K38" s="15"/>
      <c r="L38" s="15" t="str">
        <f>IF(I38=0,"",VLOOKUP(I38,[2]stocks!$B$2:$M$69,12,FALSE))</f>
        <v/>
      </c>
      <c r="M38" s="14" t="str">
        <f t="shared" si="7"/>
        <v/>
      </c>
      <c r="N38" s="16"/>
      <c r="O38" s="15"/>
      <c r="P38" s="15"/>
      <c r="Q38" s="15" t="str">
        <f>IF(N38=0,"",VLOOKUP(N38,[2]stocks!$B$2:$M$69,12,FALSE))</f>
        <v/>
      </c>
      <c r="R38" s="14" t="str">
        <f t="shared" si="8"/>
        <v/>
      </c>
      <c r="S38" s="16"/>
      <c r="T38" s="15"/>
      <c r="U38" s="15"/>
      <c r="V38" s="15" t="str">
        <f>IF(S38=0,"",VLOOKUP(S38,[2]stocks!$B$2:$M$69,12,FALSE))</f>
        <v/>
      </c>
      <c r="W38" s="14" t="str">
        <f t="shared" si="9"/>
        <v/>
      </c>
      <c r="X38" s="16"/>
      <c r="Y38" s="15"/>
      <c r="Z38" s="15"/>
      <c r="AA38" s="15" t="str">
        <f>IF(X38=0,"",VLOOKUP(X38,[2]stocks!$B$2:$M$69,12,FALSE))</f>
        <v/>
      </c>
      <c r="AB38" s="14" t="str">
        <f t="shared" si="10"/>
        <v/>
      </c>
      <c r="AC38" s="16"/>
      <c r="AD38" s="15"/>
      <c r="AE38" s="15"/>
      <c r="AF38" s="15" t="str">
        <f>IF(AC38=0,"",VLOOKUP(AC38,[2]stocks!$B$2:$M$69,12,FALSE))</f>
        <v/>
      </c>
      <c r="AG38" s="14" t="str">
        <f t="shared" si="11"/>
        <v/>
      </c>
      <c r="AH38" s="16"/>
      <c r="AI38" s="15"/>
      <c r="AJ38" s="15"/>
      <c r="AK38" s="15" t="str">
        <f>IF(AH38=0,"",VLOOKUP(AH38,[2]stocks!$B$2:$M$69,12,FALSE))</f>
        <v/>
      </c>
      <c r="AL38" s="14" t="str">
        <f t="shared" si="12"/>
        <v/>
      </c>
    </row>
    <row r="39" spans="1:38">
      <c r="A39" s="22"/>
      <c r="B39" s="21"/>
      <c r="C39" s="20"/>
      <c r="D39" s="19"/>
      <c r="E39" s="15"/>
      <c r="F39" s="15"/>
      <c r="G39" s="18" t="str">
        <f>IF(D39=0,"",VLOOKUP(D39,[2]stocks!$B$2:$M$69,12,FALSE))</f>
        <v/>
      </c>
      <c r="H39" s="14" t="str">
        <f t="shared" si="13"/>
        <v/>
      </c>
      <c r="I39" s="16"/>
      <c r="J39" s="17"/>
      <c r="K39" s="15"/>
      <c r="L39" s="15" t="str">
        <f>IF(I39=0,"",VLOOKUP(I39,[2]stocks!$B$2:$M$69,12,FALSE))</f>
        <v/>
      </c>
      <c r="M39" s="14" t="str">
        <f t="shared" si="7"/>
        <v/>
      </c>
      <c r="N39" s="16"/>
      <c r="O39" s="15"/>
      <c r="P39" s="15"/>
      <c r="Q39" s="15" t="str">
        <f>IF(N39=0,"",VLOOKUP(N39,[2]stocks!$B$2:$M$69,12,FALSE))</f>
        <v/>
      </c>
      <c r="R39" s="14" t="str">
        <f t="shared" si="8"/>
        <v/>
      </c>
      <c r="S39" s="16"/>
      <c r="T39" s="15"/>
      <c r="U39" s="15"/>
      <c r="V39" s="15" t="str">
        <f>IF(S39=0,"",VLOOKUP(S39,[2]stocks!$B$2:$M$69,12,FALSE))</f>
        <v/>
      </c>
      <c r="W39" s="14" t="str">
        <f t="shared" si="9"/>
        <v/>
      </c>
      <c r="X39" s="16"/>
      <c r="Y39" s="15"/>
      <c r="Z39" s="15"/>
      <c r="AA39" s="15" t="str">
        <f>IF(X39=0,"",VLOOKUP(X39,[2]stocks!$B$2:$M$69,12,FALSE))</f>
        <v/>
      </c>
      <c r="AB39" s="14" t="str">
        <f t="shared" si="10"/>
        <v/>
      </c>
      <c r="AC39" s="16"/>
      <c r="AD39" s="15"/>
      <c r="AE39" s="15"/>
      <c r="AF39" s="15" t="str">
        <f>IF(AC39=0,"",VLOOKUP(AC39,[2]stocks!$B$2:$M$69,12,FALSE))</f>
        <v/>
      </c>
      <c r="AG39" s="14" t="str">
        <f t="shared" si="11"/>
        <v/>
      </c>
      <c r="AH39" s="16"/>
      <c r="AI39" s="15"/>
      <c r="AJ39" s="15"/>
      <c r="AK39" s="15" t="str">
        <f>IF(AH39=0,"",VLOOKUP(AH39,[2]stocks!$B$2:$M$69,12,FALSE))</f>
        <v/>
      </c>
      <c r="AL39" s="14" t="str">
        <f t="shared" si="12"/>
        <v/>
      </c>
    </row>
    <row r="40" spans="1:38">
      <c r="A40" s="22"/>
      <c r="B40" s="21"/>
      <c r="C40" s="20"/>
      <c r="D40" s="19"/>
      <c r="E40" s="15"/>
      <c r="F40" s="15"/>
      <c r="G40" s="18" t="str">
        <f>IF(D40=0,"",VLOOKUP(D40,[2]stocks!$B$2:$M$69,12,FALSE))</f>
        <v/>
      </c>
      <c r="H40" s="14" t="str">
        <f t="shared" si="13"/>
        <v/>
      </c>
      <c r="I40" s="16"/>
      <c r="J40" s="17"/>
      <c r="K40" s="15"/>
      <c r="L40" s="15" t="str">
        <f>IF(I40=0,"",VLOOKUP(I40,[2]stocks!$B$2:$M$69,12,FALSE))</f>
        <v/>
      </c>
      <c r="M40" s="14" t="str">
        <f t="shared" si="7"/>
        <v/>
      </c>
      <c r="N40" s="16"/>
      <c r="O40" s="15"/>
      <c r="P40" s="15"/>
      <c r="Q40" s="15" t="str">
        <f>IF(N40=0,"",VLOOKUP(N40,[2]stocks!$B$2:$M$69,12,FALSE))</f>
        <v/>
      </c>
      <c r="R40" s="14" t="str">
        <f t="shared" si="8"/>
        <v/>
      </c>
      <c r="S40" s="16"/>
      <c r="T40" s="15"/>
      <c r="U40" s="15"/>
      <c r="V40" s="15" t="str">
        <f>IF(S40=0,"",VLOOKUP(S40,[2]stocks!$B$2:$M$69,12,FALSE))</f>
        <v/>
      </c>
      <c r="W40" s="14" t="str">
        <f t="shared" si="9"/>
        <v/>
      </c>
      <c r="X40" s="16"/>
      <c r="Y40" s="15"/>
      <c r="Z40" s="15"/>
      <c r="AA40" s="15" t="str">
        <f>IF(X40=0,"",VLOOKUP(X40,[2]stocks!$B$2:$M$69,12,FALSE))</f>
        <v/>
      </c>
      <c r="AB40" s="14" t="str">
        <f t="shared" si="10"/>
        <v/>
      </c>
      <c r="AC40" s="16"/>
      <c r="AD40" s="15"/>
      <c r="AE40" s="15"/>
      <c r="AF40" s="15" t="str">
        <f>IF(AC40=0,"",VLOOKUP(AC40,[2]stocks!$B$2:$M$69,12,FALSE))</f>
        <v/>
      </c>
      <c r="AG40" s="14" t="str">
        <f t="shared" si="11"/>
        <v/>
      </c>
      <c r="AH40" s="16"/>
      <c r="AI40" s="15"/>
      <c r="AJ40" s="15"/>
      <c r="AK40" s="15" t="str">
        <f>IF(AH40=0,"",VLOOKUP(AH40,[2]stocks!$B$2:$M$69,12,FALSE))</f>
        <v/>
      </c>
      <c r="AL40" s="14" t="str">
        <f t="shared" si="12"/>
        <v/>
      </c>
    </row>
    <row r="41" spans="1:38">
      <c r="A41" s="22"/>
      <c r="B41" s="21"/>
      <c r="C41" s="20"/>
      <c r="D41" s="19"/>
      <c r="E41" s="15"/>
      <c r="F41" s="15"/>
      <c r="G41" s="18" t="str">
        <f>IF(D41=0,"",VLOOKUP(D41,[2]stocks!$B$2:$M$69,12,FALSE))</f>
        <v/>
      </c>
      <c r="H41" s="14" t="str">
        <f t="shared" si="13"/>
        <v/>
      </c>
      <c r="I41" s="16"/>
      <c r="J41" s="17"/>
      <c r="K41" s="15"/>
      <c r="L41" s="15" t="str">
        <f>IF(I41=0,"",VLOOKUP(I41,[2]stocks!$B$2:$M$69,12,FALSE))</f>
        <v/>
      </c>
      <c r="M41" s="14" t="str">
        <f t="shared" si="7"/>
        <v/>
      </c>
      <c r="N41" s="16"/>
      <c r="O41" s="15"/>
      <c r="P41" s="15"/>
      <c r="Q41" s="15" t="str">
        <f>IF(N41=0,"",VLOOKUP(N41,[2]stocks!$B$2:$M$69,12,FALSE))</f>
        <v/>
      </c>
      <c r="R41" s="14" t="str">
        <f t="shared" si="8"/>
        <v/>
      </c>
      <c r="S41" s="16"/>
      <c r="T41" s="15"/>
      <c r="U41" s="15"/>
      <c r="V41" s="15" t="str">
        <f>IF(S41=0,"",VLOOKUP(S41,[2]stocks!$B$2:$M$69,12,FALSE))</f>
        <v/>
      </c>
      <c r="W41" s="14" t="str">
        <f t="shared" si="9"/>
        <v/>
      </c>
      <c r="X41" s="16"/>
      <c r="Y41" s="15"/>
      <c r="Z41" s="15"/>
      <c r="AA41" s="15" t="str">
        <f>IF(X41=0,"",VLOOKUP(X41,[2]stocks!$B$2:$M$69,12,FALSE))</f>
        <v/>
      </c>
      <c r="AB41" s="14" t="str">
        <f t="shared" si="10"/>
        <v/>
      </c>
      <c r="AC41" s="16"/>
      <c r="AD41" s="15"/>
      <c r="AE41" s="15"/>
      <c r="AF41" s="15" t="str">
        <f>IF(AC41=0,"",VLOOKUP(AC41,[2]stocks!$B$2:$M$69,12,FALSE))</f>
        <v/>
      </c>
      <c r="AG41" s="14" t="str">
        <f t="shared" si="11"/>
        <v/>
      </c>
      <c r="AH41" s="16"/>
      <c r="AI41" s="15"/>
      <c r="AJ41" s="15"/>
      <c r="AK41" s="15" t="str">
        <f>IF(AH41=0,"",VLOOKUP(AH41,[2]stocks!$B$2:$M$69,12,FALSE))</f>
        <v/>
      </c>
      <c r="AL41" s="14" t="str">
        <f t="shared" si="12"/>
        <v/>
      </c>
    </row>
    <row r="42" spans="1:38">
      <c r="A42" s="22"/>
      <c r="B42" s="21"/>
      <c r="C42" s="20"/>
      <c r="D42" s="19"/>
      <c r="E42" s="15"/>
      <c r="F42" s="15"/>
      <c r="G42" s="18" t="str">
        <f>IF(D42=0,"",VLOOKUP(D42,[2]stocks!$B$2:$M$69,12,FALSE))</f>
        <v/>
      </c>
      <c r="H42" s="14" t="str">
        <f t="shared" si="13"/>
        <v/>
      </c>
      <c r="I42" s="16"/>
      <c r="J42" s="17"/>
      <c r="K42" s="15"/>
      <c r="L42" s="15" t="str">
        <f>IF(I42=0,"",VLOOKUP(I42,[2]stocks!$B$2:$M$69,12,FALSE))</f>
        <v/>
      </c>
      <c r="M42" s="14" t="str">
        <f t="shared" si="7"/>
        <v/>
      </c>
      <c r="N42" s="16"/>
      <c r="O42" s="15"/>
      <c r="P42" s="15"/>
      <c r="Q42" s="15" t="str">
        <f>IF(N42=0,"",VLOOKUP(N42,[2]stocks!$B$2:$M$69,12,FALSE))</f>
        <v/>
      </c>
      <c r="R42" s="14" t="str">
        <f t="shared" si="8"/>
        <v/>
      </c>
      <c r="S42" s="16"/>
      <c r="T42" s="15"/>
      <c r="U42" s="15"/>
      <c r="V42" s="15" t="str">
        <f>IF(S42=0,"",VLOOKUP(S42,[2]stocks!$B$2:$M$69,12,FALSE))</f>
        <v/>
      </c>
      <c r="W42" s="14" t="str">
        <f t="shared" si="9"/>
        <v/>
      </c>
      <c r="X42" s="16"/>
      <c r="Y42" s="15"/>
      <c r="Z42" s="15"/>
      <c r="AA42" s="15" t="str">
        <f>IF(X42=0,"",VLOOKUP(X42,[2]stocks!$B$2:$M$69,12,FALSE))</f>
        <v/>
      </c>
      <c r="AB42" s="14" t="str">
        <f t="shared" si="10"/>
        <v/>
      </c>
      <c r="AC42" s="16"/>
      <c r="AD42" s="15"/>
      <c r="AE42" s="15"/>
      <c r="AF42" s="15" t="str">
        <f>IF(AC42=0,"",VLOOKUP(AC42,[2]stocks!$B$2:$M$69,12,FALSE))</f>
        <v/>
      </c>
      <c r="AG42" s="14" t="str">
        <f t="shared" si="11"/>
        <v/>
      </c>
      <c r="AH42" s="16"/>
      <c r="AI42" s="15"/>
      <c r="AJ42" s="15"/>
      <c r="AK42" s="15" t="str">
        <f>IF(AH42=0,"",VLOOKUP(AH42,[2]stocks!$B$2:$M$69,12,FALSE))</f>
        <v/>
      </c>
      <c r="AL42" s="14" t="str">
        <f t="shared" si="12"/>
        <v/>
      </c>
    </row>
    <row r="43" spans="1:38">
      <c r="A43" s="22"/>
      <c r="B43" s="21"/>
      <c r="C43" s="20"/>
      <c r="D43" s="19"/>
      <c r="E43" s="15"/>
      <c r="F43" s="15"/>
      <c r="G43" s="18" t="str">
        <f>IF(D43=0,"",VLOOKUP(D43,[2]stocks!$B$2:$M$69,12,FALSE))</f>
        <v/>
      </c>
      <c r="H43" s="14" t="str">
        <f t="shared" si="13"/>
        <v/>
      </c>
      <c r="I43" s="16"/>
      <c r="J43" s="17"/>
      <c r="K43" s="15"/>
      <c r="L43" s="15" t="str">
        <f>IF(I43=0,"",VLOOKUP(I43,[2]stocks!$B$2:$M$69,12,FALSE))</f>
        <v/>
      </c>
      <c r="M43" s="14" t="str">
        <f t="shared" si="7"/>
        <v/>
      </c>
      <c r="N43" s="16"/>
      <c r="O43" s="15"/>
      <c r="P43" s="15"/>
      <c r="Q43" s="15" t="str">
        <f>IF(N43=0,"",VLOOKUP(N43,[2]stocks!$B$2:$M$69,12,FALSE))</f>
        <v/>
      </c>
      <c r="R43" s="14" t="str">
        <f t="shared" si="8"/>
        <v/>
      </c>
      <c r="S43" s="16"/>
      <c r="T43" s="15"/>
      <c r="U43" s="15"/>
      <c r="V43" s="15" t="str">
        <f>IF(S43=0,"",VLOOKUP(S43,[2]stocks!$B$2:$M$69,12,FALSE))</f>
        <v/>
      </c>
      <c r="W43" s="14" t="str">
        <f t="shared" si="9"/>
        <v/>
      </c>
      <c r="X43" s="16"/>
      <c r="Y43" s="15"/>
      <c r="Z43" s="15"/>
      <c r="AA43" s="15" t="str">
        <f>IF(X43=0,"",VLOOKUP(X43,[2]stocks!$B$2:$M$69,12,FALSE))</f>
        <v/>
      </c>
      <c r="AB43" s="14" t="str">
        <f t="shared" si="10"/>
        <v/>
      </c>
      <c r="AC43" s="16"/>
      <c r="AD43" s="15"/>
      <c r="AE43" s="15"/>
      <c r="AF43" s="15" t="str">
        <f>IF(AC43=0,"",VLOOKUP(AC43,[2]stocks!$B$2:$M$69,12,FALSE))</f>
        <v/>
      </c>
      <c r="AG43" s="14" t="str">
        <f t="shared" si="11"/>
        <v/>
      </c>
      <c r="AH43" s="16"/>
      <c r="AI43" s="15"/>
      <c r="AJ43" s="15"/>
      <c r="AK43" s="15" t="str">
        <f>IF(AH43=0,"",VLOOKUP(AH43,[2]stocks!$B$2:$M$69,12,FALSE))</f>
        <v/>
      </c>
      <c r="AL43" s="14" t="str">
        <f t="shared" si="12"/>
        <v/>
      </c>
    </row>
    <row r="44" spans="1:38">
      <c r="A44" s="22"/>
      <c r="B44" s="21"/>
      <c r="C44" s="20"/>
      <c r="D44" s="19"/>
      <c r="E44" s="15"/>
      <c r="F44" s="15"/>
      <c r="G44" s="18" t="str">
        <f>IF(D44=0,"",VLOOKUP(D44,[2]stocks!$B$2:$M$69,12,FALSE))</f>
        <v/>
      </c>
      <c r="H44" s="14" t="str">
        <f t="shared" si="13"/>
        <v/>
      </c>
      <c r="I44" s="16"/>
      <c r="J44" s="17"/>
      <c r="K44" s="15"/>
      <c r="L44" s="15" t="str">
        <f>IF(I44=0,"",VLOOKUP(I44,[2]stocks!$B$2:$M$69,12,FALSE))</f>
        <v/>
      </c>
      <c r="M44" s="14" t="str">
        <f t="shared" si="7"/>
        <v/>
      </c>
      <c r="N44" s="16"/>
      <c r="O44" s="15"/>
      <c r="P44" s="15"/>
      <c r="Q44" s="15" t="str">
        <f>IF(N44=0,"",VLOOKUP(N44,[2]stocks!$B$2:$M$69,12,FALSE))</f>
        <v/>
      </c>
      <c r="R44" s="14" t="str">
        <f t="shared" si="8"/>
        <v/>
      </c>
      <c r="S44" s="16"/>
      <c r="T44" s="15"/>
      <c r="U44" s="15"/>
      <c r="V44" s="15" t="str">
        <f>IF(S44=0,"",VLOOKUP(S44,[2]stocks!$B$2:$M$69,12,FALSE))</f>
        <v/>
      </c>
      <c r="W44" s="14" t="str">
        <f t="shared" si="9"/>
        <v/>
      </c>
      <c r="X44" s="16"/>
      <c r="Y44" s="15"/>
      <c r="Z44" s="15"/>
      <c r="AA44" s="15" t="str">
        <f>IF(X44=0,"",VLOOKUP(X44,[2]stocks!$B$2:$M$69,12,FALSE))</f>
        <v/>
      </c>
      <c r="AB44" s="14" t="str">
        <f t="shared" si="10"/>
        <v/>
      </c>
      <c r="AC44" s="16"/>
      <c r="AD44" s="15"/>
      <c r="AE44" s="15"/>
      <c r="AF44" s="15" t="str">
        <f>IF(AC44=0,"",VLOOKUP(AC44,[2]stocks!$B$2:$M$69,12,FALSE))</f>
        <v/>
      </c>
      <c r="AG44" s="14" t="str">
        <f t="shared" si="11"/>
        <v/>
      </c>
      <c r="AH44" s="16"/>
      <c r="AI44" s="15"/>
      <c r="AJ44" s="15"/>
      <c r="AK44" s="15" t="str">
        <f>IF(AH44=0,"",VLOOKUP(AH44,[2]stocks!$B$2:$M$69,12,FALSE))</f>
        <v/>
      </c>
      <c r="AL44" s="14" t="str">
        <f t="shared" si="12"/>
        <v/>
      </c>
    </row>
    <row r="45" spans="1:38">
      <c r="A45" s="22"/>
      <c r="B45" s="21"/>
      <c r="C45" s="20"/>
      <c r="D45" s="19"/>
      <c r="E45" s="15"/>
      <c r="F45" s="15"/>
      <c r="G45" s="18" t="str">
        <f>IF(D45=0,"",VLOOKUP(D45,[2]stocks!$B$2:$M$69,12,FALSE))</f>
        <v/>
      </c>
      <c r="H45" s="14" t="str">
        <f t="shared" si="13"/>
        <v/>
      </c>
      <c r="I45" s="16"/>
      <c r="J45" s="17"/>
      <c r="K45" s="15"/>
      <c r="L45" s="15" t="str">
        <f>IF(I45=0,"",VLOOKUP(I45,[2]stocks!$B$2:$M$69,12,FALSE))</f>
        <v/>
      </c>
      <c r="M45" s="14" t="str">
        <f t="shared" si="7"/>
        <v/>
      </c>
      <c r="N45" s="16"/>
      <c r="O45" s="15"/>
      <c r="P45" s="15"/>
      <c r="Q45" s="15" t="str">
        <f>IF(N45=0,"",VLOOKUP(N45,[2]stocks!$B$2:$M$69,12,FALSE))</f>
        <v/>
      </c>
      <c r="R45" s="14" t="str">
        <f t="shared" si="8"/>
        <v/>
      </c>
      <c r="S45" s="16"/>
      <c r="T45" s="15"/>
      <c r="U45" s="15"/>
      <c r="V45" s="15" t="str">
        <f>IF(S45=0,"",VLOOKUP(S45,[2]stocks!$B$2:$M$69,12,FALSE))</f>
        <v/>
      </c>
      <c r="W45" s="14" t="str">
        <f t="shared" si="9"/>
        <v/>
      </c>
      <c r="X45" s="16"/>
      <c r="Y45" s="15"/>
      <c r="Z45" s="15"/>
      <c r="AA45" s="15" t="str">
        <f>IF(X45=0,"",VLOOKUP(X45,[2]stocks!$B$2:$M$69,12,FALSE))</f>
        <v/>
      </c>
      <c r="AB45" s="14" t="str">
        <f t="shared" si="10"/>
        <v/>
      </c>
      <c r="AC45" s="16"/>
      <c r="AD45" s="15"/>
      <c r="AE45" s="15"/>
      <c r="AF45" s="15" t="str">
        <f>IF(AC45=0,"",VLOOKUP(AC45,[2]stocks!$B$2:$M$69,12,FALSE))</f>
        <v/>
      </c>
      <c r="AG45" s="14" t="str">
        <f t="shared" si="11"/>
        <v/>
      </c>
      <c r="AH45" s="16"/>
      <c r="AI45" s="15"/>
      <c r="AJ45" s="15"/>
      <c r="AK45" s="15" t="str">
        <f>IF(AH45=0,"",VLOOKUP(AH45,[2]stocks!$B$2:$M$69,12,FALSE))</f>
        <v/>
      </c>
      <c r="AL45" s="14" t="str">
        <f t="shared" si="12"/>
        <v/>
      </c>
    </row>
    <row r="46" spans="1:38">
      <c r="A46" s="22"/>
      <c r="B46" s="21"/>
      <c r="C46" s="20"/>
      <c r="D46" s="19"/>
      <c r="E46" s="15"/>
      <c r="F46" s="15"/>
      <c r="G46" s="18" t="str">
        <f>IF(D46=0,"",VLOOKUP(D46,[2]stocks!$B$2:$M$69,12,FALSE))</f>
        <v/>
      </c>
      <c r="H46" s="14" t="str">
        <f t="shared" si="13"/>
        <v/>
      </c>
      <c r="I46" s="16"/>
      <c r="J46" s="17"/>
      <c r="K46" s="15"/>
      <c r="L46" s="15" t="str">
        <f>IF(I46=0,"",VLOOKUP(I46,[2]stocks!$B$2:$M$69,12,FALSE))</f>
        <v/>
      </c>
      <c r="M46" s="14" t="str">
        <f t="shared" si="7"/>
        <v/>
      </c>
      <c r="N46" s="16"/>
      <c r="O46" s="15"/>
      <c r="P46" s="15"/>
      <c r="Q46" s="15" t="str">
        <f>IF(N46=0,"",VLOOKUP(N46,[2]stocks!$B$2:$M$69,12,FALSE))</f>
        <v/>
      </c>
      <c r="R46" s="14" t="str">
        <f t="shared" si="8"/>
        <v/>
      </c>
      <c r="S46" s="16"/>
      <c r="T46" s="15"/>
      <c r="U46" s="15"/>
      <c r="V46" s="15" t="str">
        <f>IF(S46=0,"",VLOOKUP(S46,[2]stocks!$B$2:$M$69,12,FALSE))</f>
        <v/>
      </c>
      <c r="W46" s="14" t="str">
        <f t="shared" si="9"/>
        <v/>
      </c>
      <c r="X46" s="16"/>
      <c r="Y46" s="15"/>
      <c r="Z46" s="15"/>
      <c r="AA46" s="15" t="str">
        <f>IF(X46=0,"",VLOOKUP(X46,[2]stocks!$B$2:$M$69,12,FALSE))</f>
        <v/>
      </c>
      <c r="AB46" s="14" t="str">
        <f t="shared" si="10"/>
        <v/>
      </c>
      <c r="AC46" s="16"/>
      <c r="AD46" s="15"/>
      <c r="AE46" s="15"/>
      <c r="AF46" s="15" t="str">
        <f>IF(AC46=0,"",VLOOKUP(AC46,[2]stocks!$B$2:$M$69,12,FALSE))</f>
        <v/>
      </c>
      <c r="AG46" s="14" t="str">
        <f t="shared" si="11"/>
        <v/>
      </c>
      <c r="AH46" s="16"/>
      <c r="AI46" s="15"/>
      <c r="AJ46" s="15"/>
      <c r="AK46" s="15" t="str">
        <f>IF(AH46=0,"",VLOOKUP(AH46,[2]stocks!$B$2:$M$69,12,FALSE))</f>
        <v/>
      </c>
      <c r="AL46" s="14" t="str">
        <f t="shared" si="12"/>
        <v/>
      </c>
    </row>
    <row r="47" spans="1:38">
      <c r="A47" s="22"/>
      <c r="B47" s="21"/>
      <c r="C47" s="20"/>
      <c r="D47" s="19"/>
      <c r="E47" s="15"/>
      <c r="F47" s="15"/>
      <c r="G47" s="18" t="str">
        <f>IF(D47=0,"",VLOOKUP(D47,[2]stocks!$B$2:$M$69,12,FALSE))</f>
        <v/>
      </c>
      <c r="H47" s="14" t="str">
        <f t="shared" si="13"/>
        <v/>
      </c>
      <c r="I47" s="16"/>
      <c r="J47" s="17"/>
      <c r="K47" s="15"/>
      <c r="L47" s="15" t="str">
        <f>IF(I47=0,"",VLOOKUP(I47,[2]stocks!$B$2:$M$69,12,FALSE))</f>
        <v/>
      </c>
      <c r="M47" s="14" t="str">
        <f t="shared" si="7"/>
        <v/>
      </c>
      <c r="N47" s="16"/>
      <c r="O47" s="15"/>
      <c r="P47" s="15"/>
      <c r="Q47" s="15" t="str">
        <f>IF(N47=0,"",VLOOKUP(N47,[2]stocks!$B$2:$M$69,12,FALSE))</f>
        <v/>
      </c>
      <c r="R47" s="14" t="str">
        <f t="shared" si="8"/>
        <v/>
      </c>
      <c r="S47" s="16"/>
      <c r="T47" s="15"/>
      <c r="U47" s="15"/>
      <c r="V47" s="15" t="str">
        <f>IF(S47=0,"",VLOOKUP(S47,[2]stocks!$B$2:$M$69,12,FALSE))</f>
        <v/>
      </c>
      <c r="W47" s="14" t="str">
        <f t="shared" si="9"/>
        <v/>
      </c>
      <c r="X47" s="16"/>
      <c r="Y47" s="15"/>
      <c r="Z47" s="15"/>
      <c r="AA47" s="15" t="str">
        <f>IF(X47=0,"",VLOOKUP(X47,[2]stocks!$B$2:$M$69,12,FALSE))</f>
        <v/>
      </c>
      <c r="AB47" s="14" t="str">
        <f t="shared" si="10"/>
        <v/>
      </c>
      <c r="AC47" s="16"/>
      <c r="AD47" s="15"/>
      <c r="AE47" s="15"/>
      <c r="AF47" s="15" t="str">
        <f>IF(AC47=0,"",VLOOKUP(AC47,[2]stocks!$B$2:$M$69,12,FALSE))</f>
        <v/>
      </c>
      <c r="AG47" s="14" t="str">
        <f t="shared" si="11"/>
        <v/>
      </c>
      <c r="AH47" s="16"/>
      <c r="AI47" s="15"/>
      <c r="AJ47" s="15"/>
      <c r="AK47" s="15" t="str">
        <f>IF(AH47=0,"",VLOOKUP(AH47,[2]stocks!$B$2:$M$69,12,FALSE))</f>
        <v/>
      </c>
      <c r="AL47" s="14" t="str">
        <f t="shared" si="12"/>
        <v/>
      </c>
    </row>
    <row r="48" spans="1:38">
      <c r="A48" s="22"/>
      <c r="B48" s="21"/>
      <c r="C48" s="20"/>
      <c r="D48" s="19"/>
      <c r="E48" s="15"/>
      <c r="F48" s="15"/>
      <c r="G48" s="18" t="str">
        <f>IF(D48=0,"",VLOOKUP(D48,[2]stocks!$B$2:$M$69,12,FALSE))</f>
        <v/>
      </c>
      <c r="H48" s="14" t="str">
        <f t="shared" si="13"/>
        <v/>
      </c>
      <c r="I48" s="16"/>
      <c r="J48" s="17"/>
      <c r="K48" s="15"/>
      <c r="L48" s="15" t="str">
        <f>IF(I48=0,"",VLOOKUP(I48,[2]stocks!$B$2:$M$69,12,FALSE))</f>
        <v/>
      </c>
      <c r="M48" s="14" t="str">
        <f t="shared" si="7"/>
        <v/>
      </c>
      <c r="N48" s="16"/>
      <c r="O48" s="15"/>
      <c r="P48" s="15"/>
      <c r="Q48" s="15" t="str">
        <f>IF(N48=0,"",VLOOKUP(N48,[2]stocks!$B$2:$M$69,12,FALSE))</f>
        <v/>
      </c>
      <c r="R48" s="14" t="str">
        <f t="shared" si="8"/>
        <v/>
      </c>
      <c r="S48" s="16"/>
      <c r="T48" s="15"/>
      <c r="U48" s="15"/>
      <c r="V48" s="15" t="str">
        <f>IF(S48=0,"",VLOOKUP(S48,[2]stocks!$B$2:$M$69,12,FALSE))</f>
        <v/>
      </c>
      <c r="W48" s="14" t="str">
        <f t="shared" si="9"/>
        <v/>
      </c>
      <c r="X48" s="16"/>
      <c r="Y48" s="15"/>
      <c r="Z48" s="15"/>
      <c r="AA48" s="15" t="str">
        <f>IF(X48=0,"",VLOOKUP(X48,[2]stocks!$B$2:$M$69,12,FALSE))</f>
        <v/>
      </c>
      <c r="AB48" s="14" t="str">
        <f t="shared" si="10"/>
        <v/>
      </c>
      <c r="AC48" s="16"/>
      <c r="AD48" s="15"/>
      <c r="AE48" s="15"/>
      <c r="AF48" s="15" t="str">
        <f>IF(AC48=0,"",VLOOKUP(AC48,[2]stocks!$B$2:$M$69,12,FALSE))</f>
        <v/>
      </c>
      <c r="AG48" s="14" t="str">
        <f t="shared" si="11"/>
        <v/>
      </c>
      <c r="AH48" s="16"/>
      <c r="AI48" s="15"/>
      <c r="AJ48" s="15"/>
      <c r="AK48" s="15" t="str">
        <f>IF(AH48=0,"",VLOOKUP(AH48,[2]stocks!$B$2:$M$69,12,FALSE))</f>
        <v/>
      </c>
      <c r="AL48" s="14" t="str">
        <f t="shared" si="12"/>
        <v/>
      </c>
    </row>
    <row r="49" spans="1:38">
      <c r="A49" s="22"/>
      <c r="B49" s="21"/>
      <c r="C49" s="20"/>
      <c r="D49" s="19"/>
      <c r="E49" s="15"/>
      <c r="F49" s="15"/>
      <c r="G49" s="18" t="str">
        <f>IF(D49=0,"",VLOOKUP(D49,[2]stocks!$B$2:$M$69,12,FALSE))</f>
        <v/>
      </c>
      <c r="H49" s="14" t="str">
        <f t="shared" si="13"/>
        <v/>
      </c>
      <c r="I49" s="16"/>
      <c r="J49" s="17"/>
      <c r="K49" s="15"/>
      <c r="L49" s="15" t="str">
        <f>IF(I49=0,"",VLOOKUP(I49,[2]stocks!$B$2:$M$69,12,FALSE))</f>
        <v/>
      </c>
      <c r="M49" s="14" t="str">
        <f t="shared" si="7"/>
        <v/>
      </c>
      <c r="N49" s="16"/>
      <c r="O49" s="15"/>
      <c r="P49" s="15"/>
      <c r="Q49" s="15" t="str">
        <f>IF(N49=0,"",VLOOKUP(N49,[2]stocks!$B$2:$M$69,12,FALSE))</f>
        <v/>
      </c>
      <c r="R49" s="14" t="str">
        <f t="shared" si="8"/>
        <v/>
      </c>
      <c r="S49" s="16"/>
      <c r="T49" s="15"/>
      <c r="U49" s="15"/>
      <c r="V49" s="15" t="str">
        <f>IF(S49=0,"",VLOOKUP(S49,[2]stocks!$B$2:$M$69,12,FALSE))</f>
        <v/>
      </c>
      <c r="W49" s="14" t="str">
        <f t="shared" si="9"/>
        <v/>
      </c>
      <c r="X49" s="16"/>
      <c r="Y49" s="15"/>
      <c r="Z49" s="15"/>
      <c r="AA49" s="15" t="str">
        <f>IF(X49=0,"",VLOOKUP(X49,[2]stocks!$B$2:$M$69,12,FALSE))</f>
        <v/>
      </c>
      <c r="AB49" s="14" t="str">
        <f t="shared" si="10"/>
        <v/>
      </c>
      <c r="AC49" s="16"/>
      <c r="AD49" s="15"/>
      <c r="AE49" s="15"/>
      <c r="AF49" s="15" t="str">
        <f>IF(AC49=0,"",VLOOKUP(AC49,[2]stocks!$B$2:$M$69,12,FALSE))</f>
        <v/>
      </c>
      <c r="AG49" s="14" t="str">
        <f t="shared" si="11"/>
        <v/>
      </c>
      <c r="AH49" s="16"/>
      <c r="AI49" s="15"/>
      <c r="AJ49" s="15"/>
      <c r="AK49" s="15" t="str">
        <f>IF(AH49=0,"",VLOOKUP(AH49,[2]stocks!$B$2:$M$69,12,FALSE))</f>
        <v/>
      </c>
      <c r="AL49" s="14" t="str">
        <f t="shared" si="12"/>
        <v/>
      </c>
    </row>
    <row r="50" spans="1:38">
      <c r="A50" s="22"/>
      <c r="B50" s="21"/>
      <c r="C50" s="20"/>
      <c r="D50" s="19"/>
      <c r="E50" s="15"/>
      <c r="F50" s="15"/>
      <c r="G50" s="18" t="str">
        <f>IF(D50=0,"",VLOOKUP(D50,[2]stocks!$B$2:$M$69,12,FALSE))</f>
        <v/>
      </c>
      <c r="H50" s="14" t="str">
        <f t="shared" si="13"/>
        <v/>
      </c>
      <c r="I50" s="16"/>
      <c r="J50" s="17"/>
      <c r="K50" s="15"/>
      <c r="L50" s="15" t="str">
        <f>IF(I50=0,"",VLOOKUP(I50,[2]stocks!$B$2:$M$69,12,FALSE))</f>
        <v/>
      </c>
      <c r="M50" s="14" t="str">
        <f t="shared" si="7"/>
        <v/>
      </c>
      <c r="N50" s="16"/>
      <c r="O50" s="15"/>
      <c r="P50" s="15"/>
      <c r="Q50" s="15" t="str">
        <f>IF(N50=0,"",VLOOKUP(N50,[2]stocks!$B$2:$M$69,12,FALSE))</f>
        <v/>
      </c>
      <c r="R50" s="14" t="str">
        <f t="shared" si="8"/>
        <v/>
      </c>
      <c r="S50" s="16"/>
      <c r="T50" s="15"/>
      <c r="U50" s="15"/>
      <c r="V50" s="15" t="str">
        <f>IF(S50=0,"",VLOOKUP(S50,[2]stocks!$B$2:$M$69,12,FALSE))</f>
        <v/>
      </c>
      <c r="W50" s="14" t="str">
        <f t="shared" si="9"/>
        <v/>
      </c>
      <c r="X50" s="16"/>
      <c r="Y50" s="15"/>
      <c r="Z50" s="15"/>
      <c r="AA50" s="15" t="str">
        <f>IF(X50=0,"",VLOOKUP(X50,[2]stocks!$B$2:$M$69,12,FALSE))</f>
        <v/>
      </c>
      <c r="AB50" s="14" t="str">
        <f t="shared" si="10"/>
        <v/>
      </c>
      <c r="AC50" s="16"/>
      <c r="AD50" s="15"/>
      <c r="AE50" s="15"/>
      <c r="AF50" s="15" t="str">
        <f>IF(AC50=0,"",VLOOKUP(AC50,[2]stocks!$B$2:$M$69,12,FALSE))</f>
        <v/>
      </c>
      <c r="AG50" s="14" t="str">
        <f t="shared" si="11"/>
        <v/>
      </c>
      <c r="AH50" s="16"/>
      <c r="AI50" s="15"/>
      <c r="AJ50" s="15"/>
      <c r="AK50" s="15" t="str">
        <f>IF(AH50=0,"",VLOOKUP(AH50,[2]stocks!$B$2:$M$69,12,FALSE))</f>
        <v/>
      </c>
      <c r="AL50" s="14" t="str">
        <f t="shared" si="12"/>
        <v/>
      </c>
    </row>
    <row r="51" spans="1:38">
      <c r="A51" s="22"/>
      <c r="B51" s="21"/>
      <c r="C51" s="20"/>
      <c r="D51" s="19"/>
      <c r="E51" s="15"/>
      <c r="F51" s="15"/>
      <c r="G51" s="18" t="str">
        <f>IF(D51=0,"",VLOOKUP(D51,[2]stocks!$B$2:$M$69,12,FALSE))</f>
        <v/>
      </c>
      <c r="H51" s="14" t="str">
        <f t="shared" si="13"/>
        <v/>
      </c>
      <c r="I51" s="16"/>
      <c r="J51" s="17"/>
      <c r="K51" s="15"/>
      <c r="L51" s="15" t="str">
        <f>IF(I51=0,"",VLOOKUP(I51,[2]stocks!$B$2:$M$69,12,FALSE))</f>
        <v/>
      </c>
      <c r="M51" s="14" t="str">
        <f t="shared" si="7"/>
        <v/>
      </c>
      <c r="N51" s="16"/>
      <c r="O51" s="15"/>
      <c r="P51" s="15"/>
      <c r="Q51" s="15" t="str">
        <f>IF(N51=0,"",VLOOKUP(N51,[2]stocks!$B$2:$M$69,12,FALSE))</f>
        <v/>
      </c>
      <c r="R51" s="14" t="str">
        <f t="shared" si="8"/>
        <v/>
      </c>
      <c r="S51" s="16"/>
      <c r="T51" s="15"/>
      <c r="U51" s="15"/>
      <c r="V51" s="15" t="str">
        <f>IF(S51=0,"",VLOOKUP(S51,[2]stocks!$B$2:$M$69,12,FALSE))</f>
        <v/>
      </c>
      <c r="W51" s="14" t="str">
        <f t="shared" si="9"/>
        <v/>
      </c>
      <c r="X51" s="16"/>
      <c r="Y51" s="15"/>
      <c r="Z51" s="15"/>
      <c r="AA51" s="15" t="str">
        <f>IF(X51=0,"",VLOOKUP(X51,[2]stocks!$B$2:$M$69,12,FALSE))</f>
        <v/>
      </c>
      <c r="AB51" s="14" t="str">
        <f t="shared" si="10"/>
        <v/>
      </c>
      <c r="AC51" s="16"/>
      <c r="AD51" s="15"/>
      <c r="AE51" s="15"/>
      <c r="AF51" s="15" t="str">
        <f>IF(AC51=0,"",VLOOKUP(AC51,[2]stocks!$B$2:$M$69,12,FALSE))</f>
        <v/>
      </c>
      <c r="AG51" s="14" t="str">
        <f t="shared" si="11"/>
        <v/>
      </c>
      <c r="AH51" s="16"/>
      <c r="AI51" s="15"/>
      <c r="AJ51" s="15"/>
      <c r="AK51" s="15" t="str">
        <f>IF(AH51=0,"",VLOOKUP(AH51,[2]stocks!$B$2:$M$69,12,FALSE))</f>
        <v/>
      </c>
      <c r="AL51" s="14" t="str">
        <f t="shared" si="12"/>
        <v/>
      </c>
    </row>
    <row r="52" spans="1:38">
      <c r="A52" s="22"/>
      <c r="B52" s="21"/>
      <c r="C52" s="20"/>
      <c r="D52" s="19"/>
      <c r="E52" s="15"/>
      <c r="F52" s="15"/>
      <c r="G52" s="18" t="str">
        <f>IF(D52=0,"",VLOOKUP(D52,[2]stocks!$B$2:$M$69,12,FALSE))</f>
        <v/>
      </c>
      <c r="H52" s="14" t="str">
        <f t="shared" si="13"/>
        <v/>
      </c>
      <c r="I52" s="16"/>
      <c r="J52" s="17"/>
      <c r="K52" s="15"/>
      <c r="L52" s="15" t="str">
        <f>IF(I52=0,"",VLOOKUP(I52,[2]stocks!$B$2:$M$69,12,FALSE))</f>
        <v/>
      </c>
      <c r="M52" s="14" t="str">
        <f t="shared" si="7"/>
        <v/>
      </c>
      <c r="N52" s="16"/>
      <c r="O52" s="15"/>
      <c r="P52" s="15"/>
      <c r="Q52" s="15" t="str">
        <f>IF(N52=0,"",VLOOKUP(N52,[2]stocks!$B$2:$M$69,12,FALSE))</f>
        <v/>
      </c>
      <c r="R52" s="14" t="str">
        <f t="shared" si="8"/>
        <v/>
      </c>
      <c r="S52" s="16"/>
      <c r="T52" s="15"/>
      <c r="U52" s="15"/>
      <c r="V52" s="15" t="str">
        <f>IF(S52=0,"",VLOOKUP(S52,[2]stocks!$B$2:$M$69,12,FALSE))</f>
        <v/>
      </c>
      <c r="W52" s="14" t="str">
        <f t="shared" si="9"/>
        <v/>
      </c>
      <c r="X52" s="16"/>
      <c r="Y52" s="15"/>
      <c r="Z52" s="15"/>
      <c r="AA52" s="15" t="str">
        <f>IF(X52=0,"",VLOOKUP(X52,[2]stocks!$B$2:$M$69,12,FALSE))</f>
        <v/>
      </c>
      <c r="AB52" s="14" t="str">
        <f t="shared" si="10"/>
        <v/>
      </c>
      <c r="AC52" s="16"/>
      <c r="AD52" s="15"/>
      <c r="AE52" s="15"/>
      <c r="AF52" s="15" t="str">
        <f>IF(AC52=0,"",VLOOKUP(AC52,[2]stocks!$B$2:$M$69,12,FALSE))</f>
        <v/>
      </c>
      <c r="AG52" s="14" t="str">
        <f t="shared" si="11"/>
        <v/>
      </c>
      <c r="AH52" s="16"/>
      <c r="AI52" s="15"/>
      <c r="AJ52" s="15"/>
      <c r="AK52" s="15" t="str">
        <f>IF(AH52=0,"",VLOOKUP(AH52,[2]stocks!$B$2:$M$69,12,FALSE))</f>
        <v/>
      </c>
      <c r="AL52" s="14" t="str">
        <f t="shared" si="12"/>
        <v/>
      </c>
    </row>
    <row r="53" spans="1:38">
      <c r="A53" s="22"/>
      <c r="B53" s="21"/>
      <c r="C53" s="20"/>
      <c r="D53" s="19"/>
      <c r="E53" s="15"/>
      <c r="F53" s="15"/>
      <c r="G53" s="18" t="str">
        <f>IF(D53=0,"",VLOOKUP(D53,[2]stocks!$B$2:$M$69,12,FALSE))</f>
        <v/>
      </c>
      <c r="H53" s="14" t="str">
        <f t="shared" si="13"/>
        <v/>
      </c>
      <c r="I53" s="16"/>
      <c r="J53" s="17"/>
      <c r="K53" s="15"/>
      <c r="L53" s="15" t="str">
        <f>IF(I53=0,"",VLOOKUP(I53,[2]stocks!$B$2:$M$69,12,FALSE))</f>
        <v/>
      </c>
      <c r="M53" s="14" t="str">
        <f t="shared" si="7"/>
        <v/>
      </c>
      <c r="N53" s="16"/>
      <c r="O53" s="15"/>
      <c r="P53" s="15"/>
      <c r="Q53" s="15" t="str">
        <f>IF(N53=0,"",VLOOKUP(N53,[2]stocks!$B$2:$M$69,12,FALSE))</f>
        <v/>
      </c>
      <c r="R53" s="14" t="str">
        <f t="shared" si="8"/>
        <v/>
      </c>
      <c r="S53" s="16"/>
      <c r="T53" s="15"/>
      <c r="U53" s="15"/>
      <c r="V53" s="15" t="str">
        <f>IF(S53=0,"",VLOOKUP(S53,[2]stocks!$B$2:$M$69,12,FALSE))</f>
        <v/>
      </c>
      <c r="W53" s="14" t="str">
        <f t="shared" si="9"/>
        <v/>
      </c>
      <c r="X53" s="16"/>
      <c r="Y53" s="15"/>
      <c r="Z53" s="15"/>
      <c r="AA53" s="15" t="str">
        <f>IF(X53=0,"",VLOOKUP(X53,[2]stocks!$B$2:$M$69,12,FALSE))</f>
        <v/>
      </c>
      <c r="AB53" s="14" t="str">
        <f t="shared" si="10"/>
        <v/>
      </c>
      <c r="AC53" s="16"/>
      <c r="AD53" s="15"/>
      <c r="AE53" s="15"/>
      <c r="AF53" s="15" t="str">
        <f>IF(AC53=0,"",VLOOKUP(AC53,[2]stocks!$B$2:$M$69,12,FALSE))</f>
        <v/>
      </c>
      <c r="AG53" s="14" t="str">
        <f t="shared" si="11"/>
        <v/>
      </c>
      <c r="AH53" s="16"/>
      <c r="AI53" s="15"/>
      <c r="AJ53" s="15"/>
      <c r="AK53" s="15" t="str">
        <f>IF(AH53=0,"",VLOOKUP(AH53,[2]stocks!$B$2:$M$69,12,FALSE))</f>
        <v/>
      </c>
      <c r="AL53" s="14" t="str">
        <f t="shared" si="12"/>
        <v/>
      </c>
    </row>
    <row r="54" spans="1:38">
      <c r="A54" s="22"/>
      <c r="B54" s="21"/>
      <c r="C54" s="20"/>
      <c r="D54" s="19"/>
      <c r="E54" s="15"/>
      <c r="F54" s="15"/>
      <c r="G54" s="18" t="str">
        <f>IF(D54=0,"",VLOOKUP(D54,[2]stocks!$B$2:$M$69,12,FALSE))</f>
        <v/>
      </c>
      <c r="H54" s="14" t="str">
        <f t="shared" si="13"/>
        <v/>
      </c>
      <c r="I54" s="16"/>
      <c r="J54" s="17"/>
      <c r="K54" s="15"/>
      <c r="L54" s="15" t="str">
        <f>IF(I54=0,"",VLOOKUP(I54,[2]stocks!$B$2:$M$69,12,FALSE))</f>
        <v/>
      </c>
      <c r="M54" s="14" t="str">
        <f t="shared" si="7"/>
        <v/>
      </c>
      <c r="N54" s="16"/>
      <c r="O54" s="15"/>
      <c r="P54" s="15"/>
      <c r="Q54" s="15" t="str">
        <f>IF(N54=0,"",VLOOKUP(N54,[2]stocks!$B$2:$M$69,12,FALSE))</f>
        <v/>
      </c>
      <c r="R54" s="14" t="str">
        <f t="shared" si="8"/>
        <v/>
      </c>
      <c r="S54" s="16"/>
      <c r="T54" s="15"/>
      <c r="U54" s="15"/>
      <c r="V54" s="15" t="str">
        <f>IF(S54=0,"",VLOOKUP(S54,[2]stocks!$B$2:$M$69,12,FALSE))</f>
        <v/>
      </c>
      <c r="W54" s="14" t="str">
        <f t="shared" si="9"/>
        <v/>
      </c>
      <c r="X54" s="16"/>
      <c r="Y54" s="15"/>
      <c r="Z54" s="15"/>
      <c r="AA54" s="15" t="str">
        <f>IF(X54=0,"",VLOOKUP(X54,[2]stocks!$B$2:$M$69,12,FALSE))</f>
        <v/>
      </c>
      <c r="AB54" s="14" t="str">
        <f t="shared" si="10"/>
        <v/>
      </c>
      <c r="AC54" s="16"/>
      <c r="AD54" s="15"/>
      <c r="AE54" s="15"/>
      <c r="AF54" s="15" t="str">
        <f>IF(AC54=0,"",VLOOKUP(AC54,[2]stocks!$B$2:$M$69,12,FALSE))</f>
        <v/>
      </c>
      <c r="AG54" s="14" t="str">
        <f t="shared" si="11"/>
        <v/>
      </c>
      <c r="AH54" s="16"/>
      <c r="AI54" s="15"/>
      <c r="AJ54" s="15"/>
      <c r="AK54" s="15" t="str">
        <f>IF(AH54=0,"",VLOOKUP(AH54,[2]stocks!$B$2:$M$69,12,FALSE))</f>
        <v/>
      </c>
      <c r="AL54" s="14" t="str">
        <f t="shared" si="12"/>
        <v/>
      </c>
    </row>
    <row r="55" spans="1:38">
      <c r="A55" s="22"/>
      <c r="B55" s="21"/>
      <c r="C55" s="20"/>
      <c r="D55" s="19"/>
      <c r="E55" s="15"/>
      <c r="F55" s="15"/>
      <c r="G55" s="18" t="str">
        <f>IF(D55=0,"",VLOOKUP(D55,[2]stocks!$B$2:$M$69,12,FALSE))</f>
        <v/>
      </c>
      <c r="H55" s="14" t="str">
        <f t="shared" si="13"/>
        <v/>
      </c>
      <c r="I55" s="16"/>
      <c r="J55" s="17"/>
      <c r="K55" s="15"/>
      <c r="L55" s="15" t="str">
        <f>IF(I55=0,"",VLOOKUP(I55,[2]stocks!$B$2:$M$69,12,FALSE))</f>
        <v/>
      </c>
      <c r="M55" s="14" t="str">
        <f t="shared" si="7"/>
        <v/>
      </c>
      <c r="N55" s="16"/>
      <c r="O55" s="15"/>
      <c r="P55" s="15"/>
      <c r="Q55" s="15" t="str">
        <f>IF(N55=0,"",VLOOKUP(N55,[2]stocks!$B$2:$M$69,12,FALSE))</f>
        <v/>
      </c>
      <c r="R55" s="14" t="str">
        <f t="shared" si="8"/>
        <v/>
      </c>
      <c r="S55" s="16"/>
      <c r="T55" s="15"/>
      <c r="U55" s="15"/>
      <c r="V55" s="15" t="str">
        <f>IF(S55=0,"",VLOOKUP(S55,[2]stocks!$B$2:$M$69,12,FALSE))</f>
        <v/>
      </c>
      <c r="W55" s="14" t="str">
        <f t="shared" si="9"/>
        <v/>
      </c>
      <c r="X55" s="16"/>
      <c r="Y55" s="15"/>
      <c r="Z55" s="15"/>
      <c r="AA55" s="15" t="str">
        <f>IF(X55=0,"",VLOOKUP(X55,[2]stocks!$B$2:$M$69,12,FALSE))</f>
        <v/>
      </c>
      <c r="AB55" s="14" t="str">
        <f t="shared" si="10"/>
        <v/>
      </c>
      <c r="AC55" s="16"/>
      <c r="AD55" s="15"/>
      <c r="AE55" s="15"/>
      <c r="AF55" s="15" t="str">
        <f>IF(AC55=0,"",VLOOKUP(AC55,[2]stocks!$B$2:$M$69,12,FALSE))</f>
        <v/>
      </c>
      <c r="AG55" s="14" t="str">
        <f t="shared" si="11"/>
        <v/>
      </c>
      <c r="AH55" s="16"/>
      <c r="AI55" s="15"/>
      <c r="AJ55" s="15"/>
      <c r="AK55" s="15" t="str">
        <f>IF(AH55=0,"",VLOOKUP(AH55,[2]stocks!$B$2:$M$69,12,FALSE))</f>
        <v/>
      </c>
      <c r="AL55" s="14" t="str">
        <f t="shared" si="12"/>
        <v/>
      </c>
    </row>
    <row r="56" spans="1:38">
      <c r="A56" s="22"/>
      <c r="B56" s="21"/>
      <c r="C56" s="20"/>
      <c r="D56" s="19"/>
      <c r="E56" s="15"/>
      <c r="F56" s="15"/>
      <c r="G56" s="18" t="str">
        <f>IF(D56=0,"",VLOOKUP(D56,[2]stocks!$B$2:$M$69,12,FALSE))</f>
        <v/>
      </c>
      <c r="H56" s="14" t="str">
        <f t="shared" si="13"/>
        <v/>
      </c>
      <c r="I56" s="16"/>
      <c r="J56" s="17"/>
      <c r="K56" s="15"/>
      <c r="L56" s="15" t="str">
        <f>IF(I56=0,"",VLOOKUP(I56,[2]stocks!$B$2:$M$69,12,FALSE))</f>
        <v/>
      </c>
      <c r="M56" s="14" t="str">
        <f t="shared" si="7"/>
        <v/>
      </c>
      <c r="N56" s="16"/>
      <c r="O56" s="15"/>
      <c r="P56" s="15"/>
      <c r="Q56" s="15" t="str">
        <f>IF(N56=0,"",VLOOKUP(N56,[2]stocks!$B$2:$M$69,12,FALSE))</f>
        <v/>
      </c>
      <c r="R56" s="14" t="str">
        <f t="shared" si="8"/>
        <v/>
      </c>
      <c r="S56" s="16"/>
      <c r="T56" s="15"/>
      <c r="U56" s="15"/>
      <c r="V56" s="15" t="str">
        <f>IF(S56=0,"",VLOOKUP(S56,[2]stocks!$B$2:$M$69,12,FALSE))</f>
        <v/>
      </c>
      <c r="W56" s="14" t="str">
        <f t="shared" si="9"/>
        <v/>
      </c>
      <c r="X56" s="16"/>
      <c r="Y56" s="15"/>
      <c r="Z56" s="15"/>
      <c r="AA56" s="15" t="str">
        <f>IF(X56=0,"",VLOOKUP(X56,[2]stocks!$B$2:$M$69,12,FALSE))</f>
        <v/>
      </c>
      <c r="AB56" s="14" t="str">
        <f t="shared" si="10"/>
        <v/>
      </c>
      <c r="AC56" s="16"/>
      <c r="AD56" s="15"/>
      <c r="AE56" s="15"/>
      <c r="AF56" s="15" t="str">
        <f>IF(AC56=0,"",VLOOKUP(AC56,[2]stocks!$B$2:$M$69,12,FALSE))</f>
        <v/>
      </c>
      <c r="AG56" s="14" t="str">
        <f t="shared" si="11"/>
        <v/>
      </c>
      <c r="AH56" s="16"/>
      <c r="AI56" s="15"/>
      <c r="AJ56" s="15"/>
      <c r="AK56" s="15" t="str">
        <f>IF(AH56=0,"",VLOOKUP(AH56,[2]stocks!$B$2:$M$69,12,FALSE))</f>
        <v/>
      </c>
      <c r="AL56" s="14" t="str">
        <f t="shared" si="12"/>
        <v/>
      </c>
    </row>
    <row r="57" spans="1:38">
      <c r="A57" s="22"/>
      <c r="B57" s="21"/>
      <c r="C57" s="20"/>
      <c r="D57" s="19"/>
      <c r="E57" s="15"/>
      <c r="F57" s="15"/>
      <c r="G57" s="18" t="str">
        <f>IF(D57=0,"",VLOOKUP(D57,[2]stocks!$B$2:$M$69,12,FALSE))</f>
        <v/>
      </c>
      <c r="H57" s="14" t="str">
        <f t="shared" si="13"/>
        <v/>
      </c>
      <c r="I57" s="16"/>
      <c r="J57" s="17"/>
      <c r="K57" s="15"/>
      <c r="L57" s="15" t="str">
        <f>IF(I57=0,"",VLOOKUP(I57,[2]stocks!$B$2:$M$69,12,FALSE))</f>
        <v/>
      </c>
      <c r="M57" s="14" t="str">
        <f t="shared" si="7"/>
        <v/>
      </c>
      <c r="N57" s="16"/>
      <c r="O57" s="15"/>
      <c r="P57" s="15"/>
      <c r="Q57" s="15" t="str">
        <f>IF(N57=0,"",VLOOKUP(N57,[2]stocks!$B$2:$M$69,12,FALSE))</f>
        <v/>
      </c>
      <c r="R57" s="14" t="str">
        <f t="shared" si="8"/>
        <v/>
      </c>
      <c r="S57" s="16"/>
      <c r="T57" s="15"/>
      <c r="U57" s="15"/>
      <c r="V57" s="15" t="str">
        <f>IF(S57=0,"",VLOOKUP(S57,[2]stocks!$B$2:$M$69,12,FALSE))</f>
        <v/>
      </c>
      <c r="W57" s="14" t="str">
        <f t="shared" si="9"/>
        <v/>
      </c>
      <c r="X57" s="16"/>
      <c r="Y57" s="15"/>
      <c r="Z57" s="15"/>
      <c r="AA57" s="15" t="str">
        <f>IF(X57=0,"",VLOOKUP(X57,[2]stocks!$B$2:$M$69,12,FALSE))</f>
        <v/>
      </c>
      <c r="AB57" s="14" t="str">
        <f t="shared" si="10"/>
        <v/>
      </c>
      <c r="AC57" s="16"/>
      <c r="AD57" s="15"/>
      <c r="AE57" s="15"/>
      <c r="AF57" s="15" t="str">
        <f>IF(AC57=0,"",VLOOKUP(AC57,[2]stocks!$B$2:$M$69,12,FALSE))</f>
        <v/>
      </c>
      <c r="AG57" s="14" t="str">
        <f t="shared" si="11"/>
        <v/>
      </c>
      <c r="AH57" s="16"/>
      <c r="AI57" s="15"/>
      <c r="AJ57" s="15"/>
      <c r="AK57" s="15" t="str">
        <f>IF(AH57=0,"",VLOOKUP(AH57,[2]stocks!$B$2:$M$69,12,FALSE))</f>
        <v/>
      </c>
      <c r="AL57" s="14" t="str">
        <f t="shared" si="12"/>
        <v/>
      </c>
    </row>
    <row r="58" spans="1:38" ht="13.5" thickBot="1">
      <c r="A58" s="13"/>
      <c r="B58" s="12"/>
      <c r="C58" s="11"/>
      <c r="D58" s="10"/>
      <c r="E58" s="7"/>
      <c r="F58" s="7"/>
      <c r="G58" s="7" t="str">
        <f>IF(D58=0,"",VLOOKUP(D58,[2]stocks!$B$2:$M$69,12,FALSE))</f>
        <v/>
      </c>
      <c r="H58" s="6" t="str">
        <f t="shared" si="13"/>
        <v/>
      </c>
      <c r="I58" s="8"/>
      <c r="J58" s="9"/>
      <c r="K58" s="7"/>
      <c r="L58" s="7" t="str">
        <f>IF(I58=0,"",VLOOKUP(I58,[2]stocks!$B$2:$M$69,12,FALSE))</f>
        <v/>
      </c>
      <c r="M58" s="6" t="str">
        <f t="shared" si="7"/>
        <v/>
      </c>
      <c r="N58" s="8"/>
      <c r="O58" s="7"/>
      <c r="P58" s="7"/>
      <c r="Q58" s="7" t="str">
        <f>IF(N58=0,"",VLOOKUP(N58,[2]stocks!$B$2:$M$69,12,FALSE))</f>
        <v/>
      </c>
      <c r="R58" s="6" t="str">
        <f t="shared" si="8"/>
        <v/>
      </c>
      <c r="S58" s="8"/>
      <c r="T58" s="7"/>
      <c r="U58" s="7"/>
      <c r="V58" s="7" t="str">
        <f>IF(S58=0,"",VLOOKUP(S58,[2]stocks!$B$2:$M$69,12,FALSE))</f>
        <v/>
      </c>
      <c r="W58" s="6" t="str">
        <f t="shared" si="9"/>
        <v/>
      </c>
      <c r="X58" s="8"/>
      <c r="Y58" s="7"/>
      <c r="Z58" s="7"/>
      <c r="AA58" s="7" t="str">
        <f>IF(X58=0,"",VLOOKUP(X58,[2]stocks!$B$2:$M$69,12,FALSE))</f>
        <v/>
      </c>
      <c r="AB58" s="6" t="str">
        <f t="shared" si="10"/>
        <v/>
      </c>
      <c r="AC58" s="8"/>
      <c r="AD58" s="7"/>
      <c r="AE58" s="7"/>
      <c r="AF58" s="7" t="str">
        <f>IF(AC58=0,"",VLOOKUP(AC58,[2]stocks!$B$2:$M$69,12,FALSE))</f>
        <v/>
      </c>
      <c r="AG58" s="6" t="str">
        <f t="shared" si="11"/>
        <v/>
      </c>
      <c r="AH58" s="8"/>
      <c r="AI58" s="7"/>
      <c r="AJ58" s="7"/>
      <c r="AK58" s="7" t="str">
        <f>IF(AH58=0,"",VLOOKUP(AH58,[2]stocks!$B$2:$M$69,12,FALSE))</f>
        <v/>
      </c>
      <c r="AL58" s="6" t="str">
        <f t="shared" si="12"/>
        <v/>
      </c>
    </row>
    <row r="59" spans="1:38">
      <c r="B59" s="1"/>
      <c r="C59" s="1"/>
      <c r="H59" s="2"/>
    </row>
    <row r="60" spans="1:38">
      <c r="B60" s="1"/>
      <c r="C60" s="1"/>
    </row>
    <row r="61" spans="1:38">
      <c r="B61" s="1"/>
      <c r="C61" s="1"/>
    </row>
    <row r="62" spans="1:38">
      <c r="B62" s="1"/>
      <c r="C62" s="1"/>
    </row>
    <row r="63" spans="1:38">
      <c r="A63" s="4"/>
      <c r="B63" s="1"/>
      <c r="C63" s="1"/>
    </row>
    <row r="64" spans="1:38">
      <c r="B64" s="1"/>
      <c r="C64" s="1"/>
    </row>
    <row r="65" spans="1:3">
      <c r="B65" s="1"/>
      <c r="C65" s="1"/>
    </row>
    <row r="66" spans="1:3">
      <c r="B66" s="1"/>
      <c r="C66" s="1"/>
    </row>
    <row r="67" spans="1:3">
      <c r="B67" s="1"/>
      <c r="C67" s="1"/>
    </row>
    <row r="68" spans="1:3">
      <c r="B68" s="1"/>
      <c r="C68" s="1"/>
    </row>
    <row r="69" spans="1:3">
      <c r="B69" s="1"/>
      <c r="C69" s="1"/>
    </row>
    <row r="70" spans="1:3">
      <c r="B70" s="1"/>
      <c r="C70" s="1"/>
    </row>
    <row r="71" spans="1:3">
      <c r="A71" s="4"/>
      <c r="B71" s="1"/>
      <c r="C71" s="1"/>
    </row>
    <row r="72" spans="1:3">
      <c r="B72" s="1"/>
      <c r="C72" s="1"/>
    </row>
    <row r="73" spans="1:3">
      <c r="B73" s="1"/>
      <c r="C73" s="1"/>
    </row>
    <row r="74" spans="1:3">
      <c r="B74" s="1"/>
      <c r="C74" s="1"/>
    </row>
    <row r="75" spans="1:3">
      <c r="B75" s="1"/>
      <c r="C75" s="1"/>
    </row>
    <row r="76" spans="1:3">
      <c r="B76" s="1"/>
      <c r="C76" s="1"/>
    </row>
    <row r="77" spans="1:3">
      <c r="B77" s="1"/>
      <c r="C77" s="1"/>
    </row>
    <row r="78" spans="1:3">
      <c r="B78" s="1"/>
      <c r="C78" s="1"/>
    </row>
    <row r="79" spans="1:3">
      <c r="B79" s="1"/>
      <c r="C79" s="1"/>
    </row>
    <row r="80" spans="1:3">
      <c r="B80" s="1"/>
      <c r="C80" s="1"/>
    </row>
    <row r="81" spans="2:3">
      <c r="B81" s="1"/>
      <c r="C81" s="1"/>
    </row>
    <row r="82" spans="2:3">
      <c r="B82" s="1"/>
      <c r="C82" s="1"/>
    </row>
    <row r="83" spans="2:3">
      <c r="B83" s="1"/>
      <c r="C83" s="1"/>
    </row>
    <row r="84" spans="2:3">
      <c r="B84" s="1"/>
      <c r="C84" s="1"/>
    </row>
    <row r="85" spans="2:3">
      <c r="B85" s="1"/>
      <c r="C85" s="1"/>
    </row>
    <row r="86" spans="2:3">
      <c r="B86" s="1"/>
      <c r="C86" s="1"/>
    </row>
    <row r="87" spans="2:3">
      <c r="B87" s="1"/>
      <c r="C87" s="1"/>
    </row>
    <row r="88" spans="2:3">
      <c r="B88" s="1"/>
      <c r="C88" s="1"/>
    </row>
    <row r="89" spans="2:3">
      <c r="B89" s="1"/>
      <c r="C89" s="1"/>
    </row>
    <row r="90" spans="2:3">
      <c r="B90" s="1"/>
      <c r="C90" s="1"/>
    </row>
    <row r="91" spans="2:3">
      <c r="B91" s="1"/>
      <c r="C91" s="1"/>
    </row>
    <row r="92" spans="2:3">
      <c r="B92" s="1"/>
      <c r="C92" s="1"/>
    </row>
    <row r="93" spans="2:3">
      <c r="B93" s="1"/>
      <c r="C93" s="1"/>
    </row>
    <row r="94" spans="2:3">
      <c r="B94" s="1"/>
      <c r="C94" s="1"/>
    </row>
    <row r="95" spans="2:3">
      <c r="B95" s="1"/>
      <c r="C95" s="1"/>
    </row>
    <row r="96" spans="2:3">
      <c r="B96" s="1"/>
      <c r="C96" s="1"/>
    </row>
    <row r="97" spans="2:3">
      <c r="B97" s="1"/>
      <c r="C97" s="1"/>
    </row>
    <row r="98" spans="2:3">
      <c r="B98" s="1"/>
      <c r="C98" s="1"/>
    </row>
    <row r="99" spans="2:3">
      <c r="B99" s="1"/>
      <c r="C99" s="1"/>
    </row>
    <row r="100" spans="2:3">
      <c r="B100" s="1"/>
      <c r="C100" s="1"/>
    </row>
    <row r="101" spans="2:3">
      <c r="B101" s="1"/>
      <c r="C101" s="1"/>
    </row>
    <row r="102" spans="2:3">
      <c r="B102" s="1"/>
      <c r="C102" s="1"/>
    </row>
    <row r="103" spans="2:3">
      <c r="B103" s="1"/>
      <c r="C103" s="1"/>
    </row>
    <row r="104" spans="2:3">
      <c r="B104" s="1"/>
      <c r="C104" s="1"/>
    </row>
    <row r="105" spans="2:3">
      <c r="B105" s="1"/>
      <c r="C105" s="1"/>
    </row>
    <row r="106" spans="2:3">
      <c r="B106" s="1"/>
      <c r="C106" s="1"/>
    </row>
    <row r="107" spans="2:3">
      <c r="B107" s="1"/>
      <c r="C107" s="1"/>
    </row>
    <row r="108" spans="2:3">
      <c r="B108" s="1"/>
      <c r="C108" s="1"/>
    </row>
    <row r="109" spans="2:3">
      <c r="B109" s="1"/>
      <c r="C109" s="1"/>
    </row>
    <row r="110" spans="2:3">
      <c r="B110" s="1"/>
      <c r="C110" s="1"/>
    </row>
    <row r="111" spans="2:3">
      <c r="B111" s="1"/>
      <c r="C111" s="1"/>
    </row>
    <row r="112" spans="2:3">
      <c r="B112" s="1"/>
      <c r="C112" s="1"/>
    </row>
    <row r="113" spans="2:3">
      <c r="B113" s="1"/>
      <c r="C113" s="1"/>
    </row>
    <row r="114" spans="2:3">
      <c r="B114" s="1"/>
      <c r="C114" s="1"/>
    </row>
    <row r="115" spans="2:3">
      <c r="B115" s="1"/>
      <c r="C115" s="1"/>
    </row>
    <row r="116" spans="2:3">
      <c r="B116" s="1"/>
      <c r="C116" s="1"/>
    </row>
    <row r="117" spans="2:3">
      <c r="B117" s="1"/>
      <c r="C117" s="1"/>
    </row>
    <row r="118" spans="2:3">
      <c r="B118" s="1"/>
      <c r="C118" s="1"/>
    </row>
    <row r="119" spans="2:3">
      <c r="B119" s="1"/>
      <c r="C119" s="1"/>
    </row>
    <row r="120" spans="2:3">
      <c r="B120" s="1"/>
      <c r="C120" s="1"/>
    </row>
    <row r="121" spans="2:3">
      <c r="B121" s="1"/>
      <c r="C121" s="1"/>
    </row>
    <row r="122" spans="2:3">
      <c r="B122" s="1"/>
      <c r="C122" s="1"/>
    </row>
    <row r="123" spans="2:3">
      <c r="B123" s="1"/>
      <c r="C123" s="1"/>
    </row>
    <row r="124" spans="2:3">
      <c r="B124" s="1"/>
      <c r="C124" s="1"/>
    </row>
    <row r="125" spans="2:3">
      <c r="B125" s="1"/>
      <c r="C125" s="1"/>
    </row>
    <row r="126" spans="2:3">
      <c r="B126" s="1"/>
      <c r="C126" s="1"/>
    </row>
    <row r="127" spans="2:3">
      <c r="B127" s="1"/>
      <c r="C127" s="1"/>
    </row>
    <row r="128" spans="2:3">
      <c r="B128" s="1"/>
      <c r="C128" s="1"/>
    </row>
    <row r="129" spans="2:3">
      <c r="B129" s="1"/>
      <c r="C129" s="1"/>
    </row>
    <row r="130" spans="2:3">
      <c r="B130" s="1"/>
      <c r="C130" s="1"/>
    </row>
    <row r="131" spans="2:3">
      <c r="B131" s="1"/>
      <c r="C131" s="1"/>
    </row>
    <row r="132" spans="2:3">
      <c r="B132" s="1"/>
      <c r="C132" s="1"/>
    </row>
    <row r="133" spans="2:3">
      <c r="B133" s="1"/>
      <c r="C133" s="1"/>
    </row>
    <row r="134" spans="2:3">
      <c r="B134" s="1"/>
      <c r="C134" s="1"/>
    </row>
    <row r="135" spans="2:3">
      <c r="B135" s="1"/>
      <c r="C135" s="1"/>
    </row>
    <row r="136" spans="2:3">
      <c r="B136" s="1"/>
      <c r="C136" s="1"/>
    </row>
    <row r="137" spans="2:3">
      <c r="B137" s="1"/>
      <c r="C137" s="1"/>
    </row>
    <row r="138" spans="2:3">
      <c r="B138" s="1"/>
      <c r="C138" s="1"/>
    </row>
    <row r="139" spans="2:3">
      <c r="B139" s="1"/>
      <c r="C139" s="1"/>
    </row>
    <row r="140" spans="2:3">
      <c r="B140" s="1"/>
      <c r="C140" s="1"/>
    </row>
    <row r="141" spans="2:3">
      <c r="B141" s="1"/>
      <c r="C141" s="1"/>
    </row>
    <row r="142" spans="2:3">
      <c r="B142" s="1"/>
      <c r="C142" s="1"/>
    </row>
    <row r="143" spans="2:3">
      <c r="B143" s="1"/>
      <c r="C143" s="1"/>
    </row>
    <row r="144" spans="2:3">
      <c r="B144" s="1"/>
      <c r="C144" s="1"/>
    </row>
    <row r="145" spans="2:3">
      <c r="B145" s="1"/>
      <c r="C145" s="1"/>
    </row>
    <row r="146" spans="2:3">
      <c r="B146" s="1"/>
      <c r="C146" s="1"/>
    </row>
    <row r="147" spans="2:3">
      <c r="B147" s="1"/>
      <c r="C147" s="1"/>
    </row>
    <row r="148" spans="2:3">
      <c r="B148" s="1"/>
      <c r="C148" s="1"/>
    </row>
    <row r="149" spans="2:3">
      <c r="B149" s="1"/>
      <c r="C149" s="1"/>
    </row>
    <row r="150" spans="2:3">
      <c r="B150" s="1"/>
      <c r="C150" s="1"/>
    </row>
    <row r="151" spans="2:3">
      <c r="B151" s="1"/>
      <c r="C151" s="1"/>
    </row>
    <row r="152" spans="2:3">
      <c r="B152" s="1"/>
      <c r="C152" s="1"/>
    </row>
    <row r="153" spans="2:3">
      <c r="B153" s="1"/>
      <c r="C153" s="1"/>
    </row>
    <row r="154" spans="2:3">
      <c r="B154" s="1"/>
      <c r="C154" s="1"/>
    </row>
    <row r="155" spans="2:3">
      <c r="B155" s="1"/>
      <c r="C155" s="1"/>
    </row>
    <row r="156" spans="2:3">
      <c r="B156" s="1"/>
      <c r="C156" s="1"/>
    </row>
    <row r="157" spans="2:3">
      <c r="B157" s="1"/>
      <c r="C157" s="1"/>
    </row>
    <row r="158" spans="2:3">
      <c r="B158" s="1"/>
      <c r="C158" s="1"/>
    </row>
    <row r="159" spans="2:3">
      <c r="B159" s="1"/>
      <c r="C159" s="1"/>
    </row>
    <row r="160" spans="2:3">
      <c r="B160" s="1"/>
      <c r="C160" s="1"/>
    </row>
    <row r="161" spans="2:3">
      <c r="B161" s="1"/>
      <c r="C161" s="1"/>
    </row>
    <row r="162" spans="2:3">
      <c r="B162" s="1"/>
      <c r="C162" s="1"/>
    </row>
    <row r="163" spans="2:3">
      <c r="B163" s="1"/>
      <c r="C163" s="1"/>
    </row>
    <row r="164" spans="2:3">
      <c r="B164" s="1"/>
      <c r="C164" s="1"/>
    </row>
    <row r="165" spans="2:3">
      <c r="B165" s="1"/>
      <c r="C165" s="1"/>
    </row>
    <row r="166" spans="2:3">
      <c r="B166" s="1"/>
      <c r="C166" s="1"/>
    </row>
    <row r="167" spans="2:3">
      <c r="B167" s="1"/>
      <c r="C167" s="1"/>
    </row>
    <row r="168" spans="2:3">
      <c r="B168" s="1"/>
      <c r="C168" s="1"/>
    </row>
    <row r="169" spans="2:3">
      <c r="B169" s="1"/>
      <c r="C169" s="1"/>
    </row>
    <row r="170" spans="2:3">
      <c r="B170" s="1"/>
      <c r="C170" s="1"/>
    </row>
    <row r="171" spans="2:3">
      <c r="B171" s="1"/>
      <c r="C171" s="1"/>
    </row>
    <row r="172" spans="2:3">
      <c r="B172" s="1"/>
      <c r="C172" s="1"/>
    </row>
    <row r="173" spans="2:3">
      <c r="B173" s="1"/>
      <c r="C173" s="1"/>
    </row>
    <row r="174" spans="2:3">
      <c r="B174" s="1"/>
      <c r="C174" s="1"/>
    </row>
    <row r="175" spans="2:3">
      <c r="B175" s="1"/>
      <c r="C175" s="1"/>
    </row>
    <row r="176" spans="2:3">
      <c r="B176" s="1"/>
      <c r="C176" s="1"/>
    </row>
    <row r="177" spans="2:3">
      <c r="B177" s="1"/>
      <c r="C177" s="1"/>
    </row>
    <row r="178" spans="2:3">
      <c r="B178" s="1"/>
      <c r="C178" s="1"/>
    </row>
    <row r="179" spans="2:3">
      <c r="B179" s="1"/>
      <c r="C179" s="1"/>
    </row>
    <row r="180" spans="2:3">
      <c r="B180" s="1"/>
      <c r="C180" s="1"/>
    </row>
    <row r="181" spans="2:3">
      <c r="B181" s="1"/>
      <c r="C181" s="1"/>
    </row>
    <row r="182" spans="2:3">
      <c r="B182" s="1"/>
      <c r="C182" s="1"/>
    </row>
    <row r="183" spans="2:3">
      <c r="B183" s="1"/>
      <c r="C183" s="1"/>
    </row>
    <row r="184" spans="2:3">
      <c r="B184" s="1"/>
      <c r="C184" s="1"/>
    </row>
    <row r="185" spans="2:3">
      <c r="B185" s="1"/>
      <c r="C185" s="1"/>
    </row>
    <row r="186" spans="2:3">
      <c r="B186" s="1"/>
      <c r="C186" s="1"/>
    </row>
    <row r="187" spans="2:3">
      <c r="B187" s="1"/>
      <c r="C187" s="1"/>
    </row>
    <row r="188" spans="2:3">
      <c r="B188" s="1"/>
      <c r="C188" s="1"/>
    </row>
    <row r="189" spans="2:3">
      <c r="B189" s="1"/>
      <c r="C189" s="1"/>
    </row>
    <row r="190" spans="2:3">
      <c r="B190" s="1"/>
      <c r="C190" s="1"/>
    </row>
    <row r="191" spans="2:3">
      <c r="B191" s="1"/>
      <c r="C191" s="1"/>
    </row>
    <row r="192" spans="2:3">
      <c r="B192" s="1"/>
      <c r="C192" s="1"/>
    </row>
    <row r="193" spans="2:3">
      <c r="B193" s="1"/>
      <c r="C193" s="1"/>
    </row>
    <row r="194" spans="2:3">
      <c r="B194" s="1"/>
      <c r="C194" s="1"/>
    </row>
    <row r="195" spans="2:3">
      <c r="B195" s="1"/>
      <c r="C195" s="1"/>
    </row>
    <row r="196" spans="2:3">
      <c r="B196" s="1"/>
      <c r="C196" s="1"/>
    </row>
    <row r="197" spans="2:3">
      <c r="B197" s="1"/>
      <c r="C197" s="1"/>
    </row>
    <row r="198" spans="2:3">
      <c r="B198" s="1"/>
      <c r="C198" s="1"/>
    </row>
    <row r="199" spans="2:3">
      <c r="B199" s="1"/>
      <c r="C199" s="1"/>
    </row>
    <row r="200" spans="2:3">
      <c r="B200" s="1"/>
      <c r="C200" s="1"/>
    </row>
    <row r="201" spans="2:3">
      <c r="B201" s="1"/>
      <c r="C201" s="1"/>
    </row>
    <row r="202" spans="2:3">
      <c r="B202" s="1"/>
      <c r="C202" s="1"/>
    </row>
    <row r="203" spans="2:3">
      <c r="B203" s="1"/>
      <c r="C203" s="1"/>
    </row>
    <row r="204" spans="2:3">
      <c r="B204" s="1"/>
      <c r="C204" s="1"/>
    </row>
    <row r="205" spans="2:3">
      <c r="B205" s="1"/>
      <c r="C205" s="1"/>
    </row>
    <row r="206" spans="2:3">
      <c r="B206" s="1"/>
      <c r="C206" s="1"/>
    </row>
    <row r="207" spans="2:3">
      <c r="B207" s="1"/>
      <c r="C207" s="1"/>
    </row>
    <row r="208" spans="2:3">
      <c r="B208" s="1"/>
      <c r="C208" s="1"/>
    </row>
    <row r="209" spans="2:3">
      <c r="B209" s="1"/>
      <c r="C209" s="1"/>
    </row>
    <row r="210" spans="2:3">
      <c r="B210" s="1"/>
      <c r="C210" s="1"/>
    </row>
    <row r="211" spans="2:3">
      <c r="B211" s="1"/>
      <c r="C211" s="1"/>
    </row>
    <row r="212" spans="2:3">
      <c r="B212" s="1"/>
      <c r="C212" s="1"/>
    </row>
    <row r="213" spans="2:3">
      <c r="B213" s="1"/>
      <c r="C213" s="1"/>
    </row>
    <row r="214" spans="2:3">
      <c r="B214" s="1"/>
      <c r="C214" s="1"/>
    </row>
    <row r="215" spans="2:3">
      <c r="B215" s="1"/>
      <c r="C215" s="1"/>
    </row>
    <row r="216" spans="2:3">
      <c r="B216" s="1"/>
      <c r="C216" s="1"/>
    </row>
    <row r="217" spans="2:3">
      <c r="B217" s="1"/>
      <c r="C217" s="1"/>
    </row>
    <row r="218" spans="2:3">
      <c r="B218" s="1"/>
      <c r="C218" s="1"/>
    </row>
    <row r="219" spans="2:3">
      <c r="B219" s="1"/>
      <c r="C219" s="1"/>
    </row>
    <row r="220" spans="2:3">
      <c r="B220" s="1"/>
      <c r="C220" s="1"/>
    </row>
    <row r="221" spans="2:3">
      <c r="B221" s="1"/>
      <c r="C221" s="1"/>
    </row>
    <row r="222" spans="2:3">
      <c r="B222" s="1"/>
      <c r="C222" s="1"/>
    </row>
    <row r="223" spans="2:3">
      <c r="B223" s="1"/>
      <c r="C223" s="1"/>
    </row>
    <row r="224" spans="2:3">
      <c r="B224" s="1"/>
      <c r="C224" s="1"/>
    </row>
    <row r="225" spans="2:3">
      <c r="B225" s="1"/>
      <c r="C225" s="1"/>
    </row>
    <row r="226" spans="2:3">
      <c r="B226" s="1"/>
      <c r="C226" s="1"/>
    </row>
    <row r="227" spans="2:3">
      <c r="B227" s="1"/>
      <c r="C227" s="1"/>
    </row>
    <row r="228" spans="2:3">
      <c r="B228" s="1"/>
      <c r="C228" s="1"/>
    </row>
    <row r="229" spans="2:3">
      <c r="B229" s="1"/>
      <c r="C229" s="1"/>
    </row>
    <row r="230" spans="2:3">
      <c r="B230" s="1"/>
      <c r="C230" s="1"/>
    </row>
    <row r="231" spans="2:3">
      <c r="B231" s="1"/>
      <c r="C231" s="1"/>
    </row>
    <row r="232" spans="2:3">
      <c r="B232" s="1"/>
      <c r="C232" s="1"/>
    </row>
    <row r="233" spans="2:3">
      <c r="B233" s="1"/>
      <c r="C233" s="1"/>
    </row>
    <row r="234" spans="2:3">
      <c r="B234" s="1"/>
      <c r="C234" s="1"/>
    </row>
    <row r="235" spans="2:3">
      <c r="B235" s="1"/>
      <c r="C235" s="1"/>
    </row>
    <row r="236" spans="2:3">
      <c r="B236" s="1"/>
      <c r="C236" s="1"/>
    </row>
    <row r="237" spans="2:3">
      <c r="B237" s="1"/>
      <c r="C237" s="1"/>
    </row>
    <row r="238" spans="2:3">
      <c r="B238" s="1"/>
      <c r="C238" s="1"/>
    </row>
    <row r="239" spans="2:3">
      <c r="B239" s="1"/>
      <c r="C239" s="1"/>
    </row>
    <row r="240" spans="2:3">
      <c r="B240" s="1"/>
      <c r="C240" s="1"/>
    </row>
    <row r="241" spans="2:3">
      <c r="B241" s="1"/>
      <c r="C241" s="1"/>
    </row>
    <row r="242" spans="2:3">
      <c r="B242" s="1"/>
      <c r="C242" s="1"/>
    </row>
    <row r="243" spans="2:3">
      <c r="B243" s="1"/>
      <c r="C243" s="1"/>
    </row>
    <row r="244" spans="2:3">
      <c r="B244" s="1"/>
      <c r="C244" s="1"/>
    </row>
    <row r="245" spans="2:3">
      <c r="B245" s="1"/>
      <c r="C245" s="1"/>
    </row>
    <row r="246" spans="2:3">
      <c r="B246" s="1"/>
      <c r="C246" s="1"/>
    </row>
    <row r="247" spans="2:3">
      <c r="B247" s="1"/>
      <c r="C247" s="1"/>
    </row>
    <row r="248" spans="2:3">
      <c r="B248" s="1"/>
      <c r="C248" s="1"/>
    </row>
    <row r="249" spans="2:3">
      <c r="B249" s="1"/>
      <c r="C249" s="1"/>
    </row>
    <row r="250" spans="2:3">
      <c r="B250" s="1"/>
      <c r="C250" s="1"/>
    </row>
    <row r="251" spans="2:3">
      <c r="B251" s="1"/>
      <c r="C251" s="1"/>
    </row>
    <row r="252" spans="2:3">
      <c r="B252" s="1"/>
      <c r="C252" s="1"/>
    </row>
    <row r="253" spans="2:3">
      <c r="B253" s="1"/>
      <c r="C253" s="1"/>
    </row>
    <row r="254" spans="2:3">
      <c r="B254" s="1"/>
      <c r="C254" s="1"/>
    </row>
    <row r="255" spans="2:3">
      <c r="B255" s="1"/>
      <c r="C255" s="1"/>
    </row>
    <row r="256" spans="2:3">
      <c r="B256" s="1"/>
      <c r="C256" s="1"/>
    </row>
    <row r="257" spans="2:3">
      <c r="B257" s="1"/>
      <c r="C257" s="1"/>
    </row>
    <row r="258" spans="2:3">
      <c r="B258" s="1"/>
      <c r="C258" s="1"/>
    </row>
    <row r="259" spans="2:3">
      <c r="B259" s="1"/>
      <c r="C259" s="1"/>
    </row>
    <row r="260" spans="2:3">
      <c r="B260" s="1"/>
      <c r="C260" s="1"/>
    </row>
    <row r="261" spans="2:3">
      <c r="B261" s="1"/>
      <c r="C261" s="1"/>
    </row>
    <row r="262" spans="2:3">
      <c r="B262" s="1"/>
      <c r="C262" s="1"/>
    </row>
    <row r="263" spans="2:3">
      <c r="B263" s="1"/>
      <c r="C263" s="1"/>
    </row>
    <row r="264" spans="2:3">
      <c r="B264" s="1"/>
      <c r="C264" s="1"/>
    </row>
    <row r="265" spans="2:3">
      <c r="B265" s="1"/>
      <c r="C265" s="1"/>
    </row>
    <row r="266" spans="2:3">
      <c r="B266" s="1"/>
      <c r="C266" s="1"/>
    </row>
    <row r="267" spans="2:3">
      <c r="B267" s="1"/>
      <c r="C267" s="1"/>
    </row>
    <row r="268" spans="2:3">
      <c r="B268" s="1"/>
      <c r="C268" s="1"/>
    </row>
    <row r="269" spans="2:3">
      <c r="B269" s="1"/>
      <c r="C269" s="1"/>
    </row>
    <row r="270" spans="2:3">
      <c r="B270" s="1"/>
      <c r="C270" s="1"/>
    </row>
    <row r="271" spans="2:3">
      <c r="B271" s="1"/>
      <c r="C271" s="1"/>
    </row>
    <row r="272" spans="2:3">
      <c r="B272" s="1"/>
      <c r="C272" s="1"/>
    </row>
    <row r="273" spans="2:3">
      <c r="B273" s="1"/>
      <c r="C273" s="1"/>
    </row>
    <row r="274" spans="2:3">
      <c r="B274" s="1"/>
      <c r="C274" s="1"/>
    </row>
    <row r="275" spans="2:3">
      <c r="B275" s="1"/>
      <c r="C275" s="1"/>
    </row>
    <row r="276" spans="2:3">
      <c r="B276" s="1"/>
      <c r="C276" s="1"/>
    </row>
    <row r="277" spans="2:3">
      <c r="B277" s="1"/>
      <c r="C277" s="1"/>
    </row>
    <row r="278" spans="2:3">
      <c r="B278" s="1"/>
      <c r="C278" s="1"/>
    </row>
    <row r="279" spans="2:3">
      <c r="B279" s="1"/>
      <c r="C279" s="1"/>
    </row>
    <row r="280" spans="2:3">
      <c r="B280" s="1"/>
      <c r="C280" s="1"/>
    </row>
    <row r="281" spans="2:3">
      <c r="B281" s="1"/>
      <c r="C281" s="1"/>
    </row>
    <row r="282" spans="2:3">
      <c r="B282" s="1"/>
      <c r="C282" s="1"/>
    </row>
    <row r="283" spans="2:3">
      <c r="B283" s="1"/>
      <c r="C283" s="1"/>
    </row>
    <row r="284" spans="2:3">
      <c r="B284" s="1"/>
      <c r="C284" s="1"/>
    </row>
    <row r="285" spans="2:3">
      <c r="B285" s="1"/>
      <c r="C285" s="1"/>
    </row>
    <row r="286" spans="2:3">
      <c r="B286" s="1"/>
      <c r="C286" s="1"/>
    </row>
    <row r="287" spans="2:3">
      <c r="B287" s="1"/>
      <c r="C287" s="1"/>
    </row>
    <row r="288" spans="2:3">
      <c r="B288" s="1"/>
      <c r="C288" s="1"/>
    </row>
    <row r="289" spans="2:3">
      <c r="B289" s="1"/>
      <c r="C289" s="1"/>
    </row>
    <row r="290" spans="2:3">
      <c r="B290" s="1"/>
      <c r="C290" s="1"/>
    </row>
    <row r="291" spans="2:3">
      <c r="B291" s="1"/>
      <c r="C291" s="1"/>
    </row>
    <row r="292" spans="2:3">
      <c r="B292" s="1"/>
      <c r="C292" s="1"/>
    </row>
    <row r="293" spans="2:3">
      <c r="B293" s="1"/>
      <c r="C293" s="1"/>
    </row>
    <row r="294" spans="2:3">
      <c r="B294" s="1"/>
      <c r="C294" s="1"/>
    </row>
    <row r="295" spans="2:3">
      <c r="B295" s="1"/>
      <c r="C295" s="1"/>
    </row>
    <row r="296" spans="2:3">
      <c r="B296" s="1"/>
      <c r="C296" s="1"/>
    </row>
    <row r="297" spans="2:3">
      <c r="B297" s="1"/>
      <c r="C297" s="1"/>
    </row>
    <row r="298" spans="2:3">
      <c r="B298" s="1"/>
      <c r="C298" s="1"/>
    </row>
    <row r="299" spans="2:3">
      <c r="B299" s="1"/>
      <c r="C299" s="1"/>
    </row>
    <row r="300" spans="2:3">
      <c r="B300" s="1"/>
      <c r="C300" s="1"/>
    </row>
    <row r="301" spans="2:3">
      <c r="B301" s="1"/>
      <c r="C301" s="1"/>
    </row>
    <row r="302" spans="2:3">
      <c r="B302" s="1"/>
      <c r="C302" s="1"/>
    </row>
    <row r="303" spans="2:3">
      <c r="B303" s="1"/>
      <c r="C303" s="1"/>
    </row>
    <row r="304" spans="2:3">
      <c r="B304" s="1"/>
      <c r="C304" s="1"/>
    </row>
    <row r="305" spans="2:3">
      <c r="B305" s="1"/>
      <c r="C305" s="1"/>
    </row>
    <row r="306" spans="2:3">
      <c r="B306" s="1"/>
      <c r="C306" s="1"/>
    </row>
    <row r="307" spans="2:3">
      <c r="B307" s="1"/>
      <c r="C307" s="1"/>
    </row>
    <row r="308" spans="2:3">
      <c r="B308" s="1"/>
      <c r="C308" s="1"/>
    </row>
    <row r="309" spans="2:3">
      <c r="B309" s="1"/>
      <c r="C309" s="1"/>
    </row>
    <row r="310" spans="2:3">
      <c r="B310" s="1"/>
      <c r="C310" s="1"/>
    </row>
    <row r="311" spans="2:3">
      <c r="B311" s="1"/>
      <c r="C311" s="1"/>
    </row>
    <row r="312" spans="2:3">
      <c r="B312" s="1"/>
      <c r="C312" s="1"/>
    </row>
    <row r="313" spans="2:3">
      <c r="B313" s="1"/>
      <c r="C313" s="1"/>
    </row>
    <row r="314" spans="2:3">
      <c r="B314" s="1"/>
      <c r="C314" s="1"/>
    </row>
    <row r="315" spans="2:3">
      <c r="B315" s="1"/>
      <c r="C315" s="1"/>
    </row>
    <row r="316" spans="2:3">
      <c r="B316" s="1"/>
      <c r="C316" s="1"/>
    </row>
    <row r="317" spans="2:3">
      <c r="B317" s="1"/>
      <c r="C317" s="1"/>
    </row>
    <row r="318" spans="2:3">
      <c r="B318" s="1"/>
      <c r="C318" s="1"/>
    </row>
    <row r="319" spans="2:3">
      <c r="B319" s="1"/>
      <c r="C319" s="1"/>
    </row>
    <row r="320" spans="2:3">
      <c r="B320" s="1"/>
      <c r="C320" s="1"/>
    </row>
    <row r="321" spans="2:3">
      <c r="B321" s="1"/>
      <c r="C321" s="1"/>
    </row>
    <row r="322" spans="2:3">
      <c r="B322" s="1"/>
      <c r="C322" s="1"/>
    </row>
    <row r="323" spans="2:3">
      <c r="B323" s="1"/>
      <c r="C323" s="1"/>
    </row>
    <row r="324" spans="2:3">
      <c r="B324" s="1"/>
      <c r="C324" s="1"/>
    </row>
    <row r="325" spans="2:3">
      <c r="B325" s="1"/>
      <c r="C325" s="1"/>
    </row>
    <row r="326" spans="2:3">
      <c r="B326" s="1"/>
      <c r="C326" s="1"/>
    </row>
    <row r="327" spans="2:3">
      <c r="B327" s="1"/>
      <c r="C327" s="1"/>
    </row>
    <row r="328" spans="2:3">
      <c r="B328" s="1"/>
      <c r="C328" s="1"/>
    </row>
    <row r="329" spans="2:3">
      <c r="B329" s="1"/>
      <c r="C329" s="1"/>
    </row>
    <row r="330" spans="2:3">
      <c r="B330" s="1"/>
      <c r="C330" s="1"/>
    </row>
    <row r="331" spans="2:3">
      <c r="B331" s="1"/>
      <c r="C331" s="1"/>
    </row>
    <row r="332" spans="2:3">
      <c r="B332" s="1"/>
      <c r="C332" s="1"/>
    </row>
    <row r="333" spans="2:3">
      <c r="B333" s="1"/>
      <c r="C333" s="1"/>
    </row>
    <row r="334" spans="2:3">
      <c r="B334" s="1"/>
      <c r="C334" s="1"/>
    </row>
    <row r="335" spans="2:3">
      <c r="B335" s="1"/>
      <c r="C335" s="1"/>
    </row>
    <row r="336" spans="2:3">
      <c r="B336" s="1"/>
      <c r="C336" s="1"/>
    </row>
    <row r="337" spans="2:3">
      <c r="B337" s="1"/>
      <c r="C337" s="1"/>
    </row>
    <row r="338" spans="2:3">
      <c r="B338" s="1"/>
      <c r="C338" s="1"/>
    </row>
    <row r="339" spans="2:3">
      <c r="B339" s="1"/>
      <c r="C339" s="1"/>
    </row>
    <row r="340" spans="2:3">
      <c r="B340" s="1"/>
      <c r="C340" s="1"/>
    </row>
    <row r="341" spans="2:3">
      <c r="B341" s="1"/>
      <c r="C341" s="1"/>
    </row>
    <row r="342" spans="2:3">
      <c r="B342" s="1"/>
      <c r="C342" s="1"/>
    </row>
    <row r="343" spans="2:3">
      <c r="B343" s="1"/>
      <c r="C343" s="1"/>
    </row>
    <row r="344" spans="2:3">
      <c r="B344" s="1"/>
      <c r="C344" s="1"/>
    </row>
    <row r="345" spans="2:3">
      <c r="B345" s="1"/>
      <c r="C345" s="1"/>
    </row>
    <row r="346" spans="2:3">
      <c r="B346" s="1"/>
      <c r="C346" s="1"/>
    </row>
    <row r="347" spans="2:3">
      <c r="B347" s="1"/>
      <c r="C347" s="1"/>
    </row>
    <row r="348" spans="2:3">
      <c r="B348" s="1"/>
      <c r="C348" s="1"/>
    </row>
    <row r="349" spans="2:3">
      <c r="B349" s="1"/>
      <c r="C349" s="1"/>
    </row>
    <row r="350" spans="2:3">
      <c r="B350" s="1"/>
      <c r="C350" s="1"/>
    </row>
    <row r="351" spans="2:3">
      <c r="B351" s="1"/>
      <c r="C351" s="1"/>
    </row>
    <row r="352" spans="2:3">
      <c r="B352" s="1"/>
      <c r="C352" s="1"/>
    </row>
    <row r="353" spans="2:3">
      <c r="B353" s="1"/>
      <c r="C353" s="1"/>
    </row>
    <row r="354" spans="2:3">
      <c r="B354" s="1"/>
      <c r="C354" s="1"/>
    </row>
    <row r="355" spans="2:3">
      <c r="B355" s="1"/>
      <c r="C355" s="1"/>
    </row>
    <row r="356" spans="2:3">
      <c r="B356" s="1"/>
      <c r="C356" s="1"/>
    </row>
    <row r="357" spans="2:3">
      <c r="B357" s="1"/>
      <c r="C357" s="1"/>
    </row>
    <row r="358" spans="2:3">
      <c r="B358" s="1"/>
      <c r="C358" s="1"/>
    </row>
    <row r="359" spans="2:3">
      <c r="B359" s="1"/>
      <c r="C359" s="1"/>
    </row>
    <row r="360" spans="2:3">
      <c r="B360" s="1"/>
      <c r="C360" s="1"/>
    </row>
    <row r="361" spans="2:3">
      <c r="B361" s="1"/>
      <c r="C361" s="1"/>
    </row>
    <row r="362" spans="2:3">
      <c r="B362" s="1"/>
      <c r="C362" s="1"/>
    </row>
    <row r="363" spans="2:3">
      <c r="B363" s="1"/>
      <c r="C363" s="1"/>
    </row>
    <row r="364" spans="2:3">
      <c r="B364" s="1"/>
      <c r="C364" s="1"/>
    </row>
    <row r="365" spans="2:3">
      <c r="B365" s="1"/>
      <c r="C365" s="1"/>
    </row>
    <row r="366" spans="2:3">
      <c r="B366" s="1"/>
      <c r="C366" s="1"/>
    </row>
    <row r="367" spans="2:3">
      <c r="B367" s="1"/>
      <c r="C367" s="1"/>
    </row>
    <row r="368" spans="2:3">
      <c r="B368" s="1"/>
      <c r="C368" s="1"/>
    </row>
    <row r="369" spans="2:3">
      <c r="B369" s="1"/>
      <c r="C369" s="1"/>
    </row>
    <row r="370" spans="2:3">
      <c r="B370" s="1"/>
      <c r="C370" s="1"/>
    </row>
    <row r="371" spans="2:3">
      <c r="B371" s="1"/>
      <c r="C371" s="1"/>
    </row>
    <row r="372" spans="2:3">
      <c r="B372" s="1"/>
      <c r="C372" s="1"/>
    </row>
    <row r="373" spans="2:3">
      <c r="B373" s="1"/>
      <c r="C373" s="1"/>
    </row>
    <row r="374" spans="2:3">
      <c r="B374" s="1"/>
      <c r="C374" s="1"/>
    </row>
    <row r="375" spans="2:3">
      <c r="B375" s="1"/>
      <c r="C375" s="1"/>
    </row>
    <row r="376" spans="2:3">
      <c r="B376" s="1"/>
      <c r="C376" s="1"/>
    </row>
    <row r="377" spans="2:3">
      <c r="B377" s="1"/>
      <c r="C377" s="1"/>
    </row>
    <row r="378" spans="2:3">
      <c r="B378" s="1"/>
      <c r="C378" s="1"/>
    </row>
    <row r="379" spans="2:3">
      <c r="B379" s="1"/>
      <c r="C379" s="1"/>
    </row>
    <row r="380" spans="2:3">
      <c r="B380" s="1"/>
      <c r="C380" s="1"/>
    </row>
    <row r="381" spans="2:3">
      <c r="B381" s="1"/>
      <c r="C381" s="1"/>
    </row>
    <row r="382" spans="2:3">
      <c r="B382" s="1"/>
      <c r="C382" s="1"/>
    </row>
    <row r="383" spans="2:3">
      <c r="B383" s="1"/>
      <c r="C383" s="1"/>
    </row>
    <row r="384" spans="2:3">
      <c r="B384" s="1"/>
      <c r="C384" s="1"/>
    </row>
    <row r="385" spans="2:3">
      <c r="B385" s="1"/>
      <c r="C385" s="1"/>
    </row>
    <row r="386" spans="2:3">
      <c r="B386" s="1"/>
      <c r="C386" s="1"/>
    </row>
    <row r="387" spans="2:3">
      <c r="B387" s="1"/>
      <c r="C387" s="1"/>
    </row>
    <row r="388" spans="2:3">
      <c r="B388" s="1"/>
      <c r="C388" s="1"/>
    </row>
    <row r="389" spans="2:3">
      <c r="B389" s="1"/>
      <c r="C389" s="1"/>
    </row>
    <row r="390" spans="2:3">
      <c r="B390" s="1"/>
      <c r="C390" s="1"/>
    </row>
    <row r="391" spans="2:3">
      <c r="B391" s="1"/>
      <c r="C391" s="1"/>
    </row>
    <row r="392" spans="2:3">
      <c r="B392" s="1"/>
      <c r="C392" s="1"/>
    </row>
    <row r="393" spans="2:3">
      <c r="B393" s="1"/>
      <c r="C393" s="1"/>
    </row>
    <row r="394" spans="2:3">
      <c r="B394" s="1"/>
      <c r="C394" s="1"/>
    </row>
    <row r="395" spans="2:3">
      <c r="B395" s="1"/>
      <c r="C395" s="1"/>
    </row>
    <row r="396" spans="2:3">
      <c r="B396" s="1"/>
      <c r="C396" s="1"/>
    </row>
    <row r="397" spans="2:3">
      <c r="B397" s="1"/>
      <c r="C397" s="1"/>
    </row>
    <row r="398" spans="2:3">
      <c r="B398" s="1"/>
      <c r="C398" s="1"/>
    </row>
    <row r="399" spans="2:3">
      <c r="B399" s="1"/>
      <c r="C399" s="1"/>
    </row>
    <row r="400" spans="2:3">
      <c r="B400" s="1"/>
      <c r="C400" s="1"/>
    </row>
    <row r="401" spans="2:3">
      <c r="B401" s="1"/>
      <c r="C401" s="1"/>
    </row>
    <row r="402" spans="2:3">
      <c r="B402" s="1"/>
      <c r="C402" s="1"/>
    </row>
    <row r="403" spans="2:3">
      <c r="B403" s="1"/>
      <c r="C403" s="1"/>
    </row>
    <row r="404" spans="2:3">
      <c r="B404" s="1"/>
      <c r="C404" s="1"/>
    </row>
    <row r="405" spans="2:3">
      <c r="B405" s="1"/>
      <c r="C405" s="1"/>
    </row>
    <row r="406" spans="2:3">
      <c r="B406" s="1"/>
      <c r="C406" s="1"/>
    </row>
    <row r="407" spans="2:3">
      <c r="B407" s="1"/>
      <c r="C407" s="1"/>
    </row>
    <row r="408" spans="2:3">
      <c r="B408" s="1"/>
      <c r="C408" s="1"/>
    </row>
    <row r="409" spans="2:3">
      <c r="B409" s="1"/>
      <c r="C409" s="1"/>
    </row>
    <row r="410" spans="2:3">
      <c r="B410" s="1"/>
      <c r="C410" s="1"/>
    </row>
    <row r="411" spans="2:3">
      <c r="B411" s="1"/>
      <c r="C411" s="1"/>
    </row>
    <row r="412" spans="2:3">
      <c r="B412" s="1"/>
      <c r="C412" s="1"/>
    </row>
    <row r="413" spans="2:3">
      <c r="B413" s="1"/>
      <c r="C413" s="1"/>
    </row>
    <row r="414" spans="2:3">
      <c r="B414" s="1"/>
      <c r="C414" s="1"/>
    </row>
    <row r="415" spans="2:3">
      <c r="B415" s="1"/>
      <c r="C415" s="1"/>
    </row>
    <row r="416" spans="2:3">
      <c r="B416" s="1"/>
      <c r="C416" s="1"/>
    </row>
    <row r="417" spans="2:3">
      <c r="B417" s="1"/>
      <c r="C417" s="1"/>
    </row>
    <row r="418" spans="2:3">
      <c r="B418" s="1"/>
      <c r="C418" s="1"/>
    </row>
    <row r="419" spans="2:3">
      <c r="B419" s="1"/>
      <c r="C419" s="1"/>
    </row>
    <row r="420" spans="2:3">
      <c r="B420" s="1"/>
      <c r="C420" s="1"/>
    </row>
    <row r="421" spans="2:3">
      <c r="B421" s="1"/>
      <c r="C421" s="1"/>
    </row>
    <row r="422" spans="2:3">
      <c r="B422" s="1"/>
      <c r="C422" s="1"/>
    </row>
    <row r="423" spans="2:3">
      <c r="B423" s="1"/>
      <c r="C423" s="1"/>
    </row>
    <row r="424" spans="2:3">
      <c r="B424" s="1"/>
      <c r="C424" s="1"/>
    </row>
    <row r="425" spans="2:3">
      <c r="B425" s="1"/>
      <c r="C425" s="1"/>
    </row>
    <row r="426" spans="2:3">
      <c r="B426" s="1"/>
      <c r="C426" s="1"/>
    </row>
    <row r="427" spans="2:3">
      <c r="B427" s="1"/>
      <c r="C427" s="1"/>
    </row>
    <row r="428" spans="2:3">
      <c r="B428" s="1"/>
      <c r="C428" s="1"/>
    </row>
    <row r="429" spans="2:3">
      <c r="B429" s="1"/>
      <c r="C429" s="1"/>
    </row>
    <row r="430" spans="2:3">
      <c r="B430" s="1"/>
      <c r="C430" s="1"/>
    </row>
    <row r="431" spans="2:3">
      <c r="B431" s="1"/>
      <c r="C431" s="1"/>
    </row>
    <row r="432" spans="2:3">
      <c r="B432" s="1"/>
      <c r="C432" s="1"/>
    </row>
    <row r="433" spans="2:3">
      <c r="B433" s="1"/>
      <c r="C433" s="1"/>
    </row>
    <row r="434" spans="2:3">
      <c r="B434" s="1"/>
      <c r="C434" s="1"/>
    </row>
    <row r="435" spans="2:3">
      <c r="B435" s="1"/>
      <c r="C435" s="1"/>
    </row>
    <row r="436" spans="2:3">
      <c r="B436" s="1"/>
      <c r="C436" s="1"/>
    </row>
    <row r="437" spans="2:3">
      <c r="B437" s="1"/>
      <c r="C437" s="1"/>
    </row>
    <row r="438" spans="2:3">
      <c r="B438" s="1"/>
      <c r="C438" s="1"/>
    </row>
    <row r="439" spans="2:3">
      <c r="B439" s="1"/>
      <c r="C439" s="1"/>
    </row>
    <row r="440" spans="2:3">
      <c r="B440" s="1"/>
      <c r="C440" s="1"/>
    </row>
    <row r="441" spans="2:3">
      <c r="B441" s="1"/>
      <c r="C441" s="1"/>
    </row>
    <row r="442" spans="2:3">
      <c r="B442" s="1"/>
      <c r="C442" s="1"/>
    </row>
    <row r="443" spans="2:3">
      <c r="B443" s="1"/>
      <c r="C443" s="1"/>
    </row>
    <row r="444" spans="2:3">
      <c r="B444" s="1"/>
      <c r="C444" s="1"/>
    </row>
    <row r="445" spans="2:3">
      <c r="B445" s="1"/>
      <c r="C445" s="1"/>
    </row>
    <row r="446" spans="2:3">
      <c r="B446" s="1"/>
      <c r="C446" s="1"/>
    </row>
    <row r="447" spans="2:3">
      <c r="B447" s="1"/>
      <c r="C447" s="1"/>
    </row>
    <row r="448" spans="2:3">
      <c r="B448" s="1"/>
      <c r="C448" s="1"/>
    </row>
    <row r="449" spans="2:3">
      <c r="B449" s="1"/>
      <c r="C449" s="1"/>
    </row>
    <row r="450" spans="2:3">
      <c r="B450" s="1"/>
      <c r="C450" s="1"/>
    </row>
    <row r="451" spans="2:3">
      <c r="B451" s="1"/>
      <c r="C451" s="1"/>
    </row>
    <row r="452" spans="2:3">
      <c r="B452" s="1"/>
      <c r="C452" s="1"/>
    </row>
    <row r="453" spans="2:3">
      <c r="B453" s="1"/>
      <c r="C453" s="1"/>
    </row>
    <row r="454" spans="2:3">
      <c r="B454" s="1"/>
      <c r="C454" s="1"/>
    </row>
    <row r="455" spans="2:3">
      <c r="B455" s="1"/>
      <c r="C455" s="1"/>
    </row>
    <row r="456" spans="2:3">
      <c r="B456" s="1"/>
      <c r="C456" s="1"/>
    </row>
    <row r="457" spans="2:3">
      <c r="B457" s="1"/>
      <c r="C457" s="1"/>
    </row>
    <row r="458" spans="2:3">
      <c r="B458" s="1"/>
      <c r="C458" s="1"/>
    </row>
    <row r="459" spans="2:3">
      <c r="B459" s="1"/>
      <c r="C459" s="1"/>
    </row>
    <row r="460" spans="2:3">
      <c r="B460" s="1"/>
      <c r="C460" s="1"/>
    </row>
    <row r="461" spans="2:3">
      <c r="B461" s="1"/>
      <c r="C461" s="1"/>
    </row>
    <row r="462" spans="2:3">
      <c r="B462" s="1"/>
      <c r="C462" s="1"/>
    </row>
    <row r="463" spans="2:3">
      <c r="B463" s="1"/>
      <c r="C463" s="1"/>
    </row>
    <row r="464" spans="2:3">
      <c r="B464" s="1"/>
      <c r="C464" s="1"/>
    </row>
    <row r="465" spans="2:3">
      <c r="B465" s="1"/>
      <c r="C465" s="1"/>
    </row>
    <row r="466" spans="2:3">
      <c r="B466" s="1"/>
      <c r="C466" s="1"/>
    </row>
    <row r="467" spans="2:3">
      <c r="B467" s="1"/>
      <c r="C467" s="1"/>
    </row>
    <row r="468" spans="2:3">
      <c r="B468" s="1"/>
      <c r="C468" s="1"/>
    </row>
    <row r="469" spans="2:3">
      <c r="B469" s="1"/>
      <c r="C469" s="1"/>
    </row>
    <row r="470" spans="2:3">
      <c r="B470" s="1"/>
      <c r="C470" s="1"/>
    </row>
    <row r="471" spans="2:3">
      <c r="B471" s="1"/>
      <c r="C471" s="1"/>
    </row>
    <row r="472" spans="2:3">
      <c r="B472" s="1"/>
      <c r="C472" s="1"/>
    </row>
    <row r="473" spans="2:3">
      <c r="B473" s="1"/>
      <c r="C473" s="1"/>
    </row>
    <row r="474" spans="2:3">
      <c r="B474" s="1"/>
      <c r="C474" s="1"/>
    </row>
    <row r="475" spans="2:3">
      <c r="B475" s="1"/>
      <c r="C475" s="1"/>
    </row>
    <row r="476" spans="2:3">
      <c r="B476" s="1"/>
      <c r="C476" s="1"/>
    </row>
    <row r="477" spans="2:3">
      <c r="B477" s="1"/>
      <c r="C477" s="1"/>
    </row>
    <row r="478" spans="2:3">
      <c r="B478" s="1"/>
      <c r="C478" s="1"/>
    </row>
    <row r="479" spans="2:3">
      <c r="B479" s="1"/>
      <c r="C479" s="1"/>
    </row>
    <row r="480" spans="2:3">
      <c r="B480" s="1"/>
      <c r="C480" s="1"/>
    </row>
    <row r="481" spans="2:3">
      <c r="B481" s="1"/>
      <c r="C481" s="1"/>
    </row>
    <row r="482" spans="2:3">
      <c r="B482" s="1"/>
      <c r="C482" s="1"/>
    </row>
    <row r="483" spans="2:3">
      <c r="B483" s="1"/>
      <c r="C483" s="1"/>
    </row>
    <row r="484" spans="2:3">
      <c r="B484" s="1"/>
      <c r="C484" s="1"/>
    </row>
    <row r="485" spans="2:3">
      <c r="B485" s="1"/>
      <c r="C485" s="1"/>
    </row>
    <row r="486" spans="2:3">
      <c r="B486" s="1"/>
      <c r="C486" s="1"/>
    </row>
    <row r="487" spans="2:3">
      <c r="B487" s="1"/>
      <c r="C487" s="1"/>
    </row>
    <row r="488" spans="2:3">
      <c r="B488" s="1"/>
      <c r="C488" s="1"/>
    </row>
    <row r="489" spans="2:3">
      <c r="B489" s="1"/>
      <c r="C489" s="1"/>
    </row>
    <row r="490" spans="2:3">
      <c r="B490" s="1"/>
      <c r="C490" s="1"/>
    </row>
    <row r="491" spans="2:3">
      <c r="B491" s="1"/>
      <c r="C491" s="1"/>
    </row>
    <row r="492" spans="2:3">
      <c r="B492" s="1"/>
      <c r="C492" s="1"/>
    </row>
    <row r="493" spans="2:3">
      <c r="B493" s="1"/>
      <c r="C493" s="1"/>
    </row>
    <row r="494" spans="2:3">
      <c r="B494" s="1"/>
      <c r="C494" s="1"/>
    </row>
    <row r="495" spans="2:3">
      <c r="B495" s="1"/>
      <c r="C495" s="1"/>
    </row>
    <row r="496" spans="2:3">
      <c r="B496" s="1"/>
      <c r="C496" s="1"/>
    </row>
    <row r="497" spans="2:3">
      <c r="B497" s="1"/>
      <c r="C497" s="1"/>
    </row>
    <row r="498" spans="2:3">
      <c r="B498" s="1"/>
      <c r="C498" s="1"/>
    </row>
    <row r="499" spans="2:3">
      <c r="B499" s="1"/>
      <c r="C499" s="1"/>
    </row>
    <row r="500" spans="2:3">
      <c r="B500" s="1"/>
      <c r="C500" s="1"/>
    </row>
    <row r="501" spans="2:3">
      <c r="B501" s="1"/>
      <c r="C501" s="1"/>
    </row>
    <row r="502" spans="2:3">
      <c r="B502" s="1"/>
      <c r="C502" s="1"/>
    </row>
    <row r="503" spans="2:3">
      <c r="B503" s="1"/>
      <c r="C503" s="1"/>
    </row>
    <row r="504" spans="2:3">
      <c r="B504" s="1"/>
      <c r="C504" s="1"/>
    </row>
    <row r="505" spans="2:3">
      <c r="B505" s="1"/>
      <c r="C505" s="1"/>
    </row>
    <row r="506" spans="2:3">
      <c r="B506" s="1"/>
      <c r="C506" s="1"/>
    </row>
    <row r="507" spans="2:3">
      <c r="B507" s="1"/>
      <c r="C507" s="1"/>
    </row>
    <row r="508" spans="2:3">
      <c r="B508" s="1"/>
      <c r="C508" s="1"/>
    </row>
    <row r="509" spans="2:3">
      <c r="B509" s="1"/>
      <c r="C509" s="1"/>
    </row>
    <row r="510" spans="2:3">
      <c r="B510" s="1"/>
      <c r="C510" s="1"/>
    </row>
    <row r="511" spans="2:3">
      <c r="B511" s="1"/>
      <c r="C511" s="1"/>
    </row>
    <row r="512" spans="2:3">
      <c r="B512" s="1"/>
      <c r="C512" s="1"/>
    </row>
    <row r="513" spans="2:3">
      <c r="B513" s="1"/>
      <c r="C513" s="1"/>
    </row>
    <row r="514" spans="2:3">
      <c r="B514" s="1"/>
      <c r="C514" s="1"/>
    </row>
    <row r="515" spans="2:3">
      <c r="B515" s="1"/>
      <c r="C515" s="1"/>
    </row>
    <row r="516" spans="2:3">
      <c r="B516" s="1"/>
      <c r="C516" s="1"/>
    </row>
    <row r="517" spans="2:3">
      <c r="B517" s="1"/>
      <c r="C517" s="1"/>
    </row>
    <row r="518" spans="2:3">
      <c r="B518" s="1"/>
      <c r="C518" s="1"/>
    </row>
    <row r="519" spans="2:3">
      <c r="B519" s="1"/>
      <c r="C519" s="1"/>
    </row>
    <row r="520" spans="2:3">
      <c r="B520" s="1"/>
      <c r="C520" s="1"/>
    </row>
    <row r="521" spans="2:3">
      <c r="B521" s="1"/>
      <c r="C521" s="1"/>
    </row>
    <row r="522" spans="2:3">
      <c r="B522" s="1"/>
      <c r="C522" s="1"/>
    </row>
    <row r="523" spans="2:3">
      <c r="B523" s="1"/>
      <c r="C523" s="1"/>
    </row>
    <row r="524" spans="2:3">
      <c r="B524" s="1"/>
      <c r="C524" s="1"/>
    </row>
    <row r="525" spans="2:3">
      <c r="B525" s="1"/>
      <c r="C525" s="1"/>
    </row>
    <row r="526" spans="2:3">
      <c r="B526" s="1"/>
      <c r="C526" s="1"/>
    </row>
    <row r="527" spans="2:3">
      <c r="B527" s="1"/>
      <c r="C527" s="1"/>
    </row>
    <row r="528" spans="2:3">
      <c r="B528" s="1"/>
      <c r="C528" s="1"/>
    </row>
    <row r="529" spans="2:3">
      <c r="B529" s="1"/>
      <c r="C529" s="1"/>
    </row>
    <row r="530" spans="2:3">
      <c r="B530" s="1"/>
      <c r="C530" s="1"/>
    </row>
    <row r="531" spans="2:3">
      <c r="B531" s="1"/>
      <c r="C531" s="1"/>
    </row>
    <row r="532" spans="2:3">
      <c r="B532" s="1"/>
      <c r="C532" s="1"/>
    </row>
    <row r="533" spans="2:3">
      <c r="B533" s="1"/>
      <c r="C533" s="1"/>
    </row>
    <row r="534" spans="2:3">
      <c r="B534" s="1"/>
      <c r="C534" s="1"/>
    </row>
    <row r="535" spans="2:3">
      <c r="B535" s="1"/>
      <c r="C535" s="1"/>
    </row>
    <row r="536" spans="2:3">
      <c r="B536" s="1"/>
      <c r="C536" s="1"/>
    </row>
    <row r="537" spans="2:3">
      <c r="B537" s="1"/>
      <c r="C537" s="1"/>
    </row>
    <row r="538" spans="2:3">
      <c r="B538" s="1"/>
      <c r="C538" s="1"/>
    </row>
    <row r="539" spans="2:3">
      <c r="B539" s="1"/>
      <c r="C539" s="1"/>
    </row>
    <row r="540" spans="2:3">
      <c r="B540" s="1"/>
      <c r="C540" s="1"/>
    </row>
    <row r="541" spans="2:3">
      <c r="B541" s="1"/>
      <c r="C541" s="1"/>
    </row>
    <row r="542" spans="2:3">
      <c r="B542" s="1"/>
      <c r="C542" s="1"/>
    </row>
    <row r="543" spans="2:3">
      <c r="B543" s="1"/>
      <c r="C543" s="1"/>
    </row>
    <row r="544" spans="2:3">
      <c r="B544" s="1"/>
      <c r="C544" s="1"/>
    </row>
    <row r="545" spans="2:3">
      <c r="B545" s="1"/>
      <c r="C545" s="1"/>
    </row>
    <row r="546" spans="2:3">
      <c r="B546" s="1"/>
      <c r="C546" s="1"/>
    </row>
    <row r="547" spans="2:3">
      <c r="B547" s="1"/>
      <c r="C547" s="1"/>
    </row>
    <row r="548" spans="2:3">
      <c r="B548" s="1"/>
      <c r="C548" s="1"/>
    </row>
    <row r="549" spans="2:3">
      <c r="B549" s="1"/>
      <c r="C549" s="1"/>
    </row>
    <row r="550" spans="2:3">
      <c r="B550" s="1"/>
      <c r="C550" s="1"/>
    </row>
    <row r="551" spans="2:3">
      <c r="B551" s="1"/>
      <c r="C551" s="1"/>
    </row>
    <row r="552" spans="2:3">
      <c r="B552" s="1"/>
      <c r="C552" s="1"/>
    </row>
    <row r="553" spans="2:3">
      <c r="B553" s="1"/>
      <c r="C553" s="1"/>
    </row>
    <row r="554" spans="2:3">
      <c r="B554" s="1"/>
      <c r="C554" s="1"/>
    </row>
    <row r="555" spans="2:3">
      <c r="B555" s="1"/>
      <c r="C555" s="1"/>
    </row>
    <row r="556" spans="2:3">
      <c r="B556" s="1"/>
      <c r="C556" s="1"/>
    </row>
    <row r="557" spans="2:3">
      <c r="B557" s="1"/>
      <c r="C557" s="1"/>
    </row>
    <row r="558" spans="2:3">
      <c r="B558" s="1"/>
      <c r="C558" s="1"/>
    </row>
    <row r="559" spans="2:3">
      <c r="B559" s="1"/>
      <c r="C559" s="1"/>
    </row>
    <row r="560" spans="2:3">
      <c r="B560" s="1"/>
      <c r="C560" s="1"/>
    </row>
    <row r="561" spans="2:3">
      <c r="B561" s="1"/>
      <c r="C561" s="1"/>
    </row>
    <row r="562" spans="2:3">
      <c r="B562" s="1"/>
      <c r="C562" s="1"/>
    </row>
    <row r="563" spans="2:3">
      <c r="B563" s="1"/>
      <c r="C563" s="1"/>
    </row>
    <row r="564" spans="2:3">
      <c r="B564" s="1"/>
      <c r="C564" s="1"/>
    </row>
    <row r="565" spans="2:3">
      <c r="B565" s="1"/>
      <c r="C565" s="1"/>
    </row>
    <row r="566" spans="2:3">
      <c r="B566" s="1"/>
      <c r="C566" s="1"/>
    </row>
    <row r="567" spans="2:3">
      <c r="B567" s="1"/>
      <c r="C567" s="1"/>
    </row>
    <row r="568" spans="2:3">
      <c r="B568" s="1"/>
      <c r="C568" s="1"/>
    </row>
    <row r="569" spans="2:3">
      <c r="B569" s="1"/>
      <c r="C569" s="1"/>
    </row>
    <row r="570" spans="2:3">
      <c r="B570" s="1"/>
      <c r="C570" s="1"/>
    </row>
    <row r="571" spans="2:3">
      <c r="B571" s="1"/>
      <c r="C571" s="1"/>
    </row>
    <row r="572" spans="2:3">
      <c r="B572" s="1"/>
      <c r="C572" s="1"/>
    </row>
    <row r="573" spans="2:3">
      <c r="B573" s="1"/>
      <c r="C573" s="1"/>
    </row>
    <row r="574" spans="2:3">
      <c r="B574" s="1"/>
      <c r="C574" s="1"/>
    </row>
    <row r="575" spans="2:3">
      <c r="B575" s="1"/>
      <c r="C575" s="1"/>
    </row>
    <row r="576" spans="2:3">
      <c r="B576" s="1"/>
      <c r="C576" s="1"/>
    </row>
    <row r="577" spans="2:3">
      <c r="B577" s="1"/>
      <c r="C577" s="1"/>
    </row>
    <row r="578" spans="2:3">
      <c r="B578" s="1"/>
      <c r="C578" s="1"/>
    </row>
    <row r="579" spans="2:3">
      <c r="B579" s="1"/>
      <c r="C579" s="1"/>
    </row>
    <row r="580" spans="2:3">
      <c r="B580" s="1"/>
      <c r="C580" s="1"/>
    </row>
    <row r="581" spans="2:3">
      <c r="B581" s="1"/>
      <c r="C581" s="1"/>
    </row>
    <row r="582" spans="2:3">
      <c r="B582" s="1"/>
      <c r="C582" s="1"/>
    </row>
    <row r="583" spans="2:3">
      <c r="B583" s="1"/>
      <c r="C583" s="1"/>
    </row>
    <row r="584" spans="2:3">
      <c r="B584" s="1"/>
      <c r="C584" s="1"/>
    </row>
    <row r="585" spans="2:3">
      <c r="B585" s="1"/>
      <c r="C585" s="1"/>
    </row>
    <row r="586" spans="2:3">
      <c r="B586" s="1"/>
      <c r="C586" s="1"/>
    </row>
    <row r="587" spans="2:3">
      <c r="B587" s="1"/>
      <c r="C587" s="1"/>
    </row>
    <row r="588" spans="2:3">
      <c r="B588" s="1"/>
      <c r="C588" s="1"/>
    </row>
    <row r="589" spans="2:3">
      <c r="B589" s="1"/>
      <c r="C589" s="1"/>
    </row>
    <row r="590" spans="2:3">
      <c r="B590" s="1"/>
      <c r="C590" s="1"/>
    </row>
    <row r="1134" spans="1:1">
      <c r="A1134" s="5"/>
    </row>
    <row r="1141" spans="1:1">
      <c r="A1141" s="4"/>
    </row>
    <row r="1148" spans="1:1">
      <c r="A1148" s="4"/>
    </row>
  </sheetData>
  <sortState ref="A2:C27">
    <sortCondition ref="A2:A27"/>
  </sortState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facon cultural</vt:lpstr>
      <vt:lpstr>action</vt:lpstr>
      <vt:lpstr>'facon cultural'!Print_Area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daurelle gilles</dc:creator>
  <cp:lastModifiedBy>Carim</cp:lastModifiedBy>
  <dcterms:created xsi:type="dcterms:W3CDTF">2017-11-28T20:52:43Z</dcterms:created>
  <dcterms:modified xsi:type="dcterms:W3CDTF">2017-11-28T21:20:02Z</dcterms:modified>
</cp:coreProperties>
</file>