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465" windowWidth="21720" windowHeight="13620"/>
  </bookViews>
  <sheets>
    <sheet name="Devis" sheetId="1" r:id="rId1"/>
    <sheet name="Paramètres" sheetId="2" r:id="rId2"/>
  </sheets>
  <definedNames>
    <definedName name="Code">Paramètres!$I$2:$I$5</definedName>
    <definedName name="Indicepropreté">Devis!$C$17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/>
  <c r="G38"/>
  <c r="F35"/>
  <c r="G35"/>
  <c r="E33"/>
  <c r="D33"/>
  <c r="F33"/>
  <c r="G33"/>
  <c r="G31"/>
  <c r="E29"/>
  <c r="D29"/>
  <c r="F29"/>
  <c r="G29"/>
  <c r="H17"/>
  <c r="D27"/>
  <c r="E27"/>
  <c r="F27"/>
  <c r="G27"/>
  <c r="E25"/>
  <c r="D25"/>
  <c r="F25"/>
  <c r="G25"/>
  <c r="D23"/>
  <c r="F23"/>
  <c r="G23"/>
  <c r="G21"/>
  <c r="H29"/>
  <c r="H27"/>
  <c r="H16"/>
  <c r="H25"/>
  <c r="H21"/>
  <c r="H23"/>
  <c r="E31"/>
  <c r="H31"/>
  <c r="H33"/>
  <c r="H35"/>
  <c r="G37"/>
  <c r="H14"/>
</calcChain>
</file>

<file path=xl/sharedStrings.xml><?xml version="1.0" encoding="utf-8"?>
<sst xmlns="http://schemas.openxmlformats.org/spreadsheetml/2006/main" count="62" uniqueCount="56">
  <si>
    <t>TYPE DE TRAVAUX</t>
  </si>
  <si>
    <t>Type de travail</t>
  </si>
  <si>
    <t>Type de facturation</t>
  </si>
  <si>
    <t>Durée</t>
  </si>
  <si>
    <t>Tarif</t>
  </si>
  <si>
    <t>Préparation chantier</t>
  </si>
  <si>
    <t>Forfait</t>
  </si>
  <si>
    <t>Aspiration</t>
  </si>
  <si>
    <t>Application produit</t>
  </si>
  <si>
    <t>Passage rateau</t>
  </si>
  <si>
    <t>Nettoyage moquette</t>
  </si>
  <si>
    <t>Produit</t>
  </si>
  <si>
    <t>Nettoyage machine</t>
  </si>
  <si>
    <t>OXY</t>
  </si>
  <si>
    <t>Observations</t>
  </si>
  <si>
    <t>60 frs de l'heure</t>
  </si>
  <si>
    <t>61 frs de l'heure</t>
  </si>
  <si>
    <t>62 frs de l'heure</t>
  </si>
  <si>
    <t>63 frs de l'heure</t>
  </si>
  <si>
    <t>64 frs de l'heure</t>
  </si>
  <si>
    <t>200 FRS pour 3,63 kilos</t>
  </si>
  <si>
    <t>1 grs</t>
  </si>
  <si>
    <t>1 mm</t>
  </si>
  <si>
    <t>Nom du chantier :</t>
  </si>
  <si>
    <t>Total T.T.C</t>
  </si>
  <si>
    <t>Total T.V.A</t>
  </si>
  <si>
    <t>Total H.T</t>
  </si>
  <si>
    <t>Prix Unitaire</t>
  </si>
  <si>
    <t>Quantité</t>
  </si>
  <si>
    <t>1 - Mise en chantier</t>
  </si>
  <si>
    <t>2 - Aspiration de l'ensemble des sols à traiter avec aspirobrosseur</t>
  </si>
  <si>
    <t>60 mm</t>
  </si>
  <si>
    <t>Date du devis</t>
  </si>
  <si>
    <t>3 - Vaporisation produits temps</t>
  </si>
  <si>
    <t>4 - Coût produits</t>
  </si>
  <si>
    <t>5 - Passage rateau</t>
  </si>
  <si>
    <t>6 - Préparation machine</t>
  </si>
  <si>
    <t xml:space="preserve">8 - Repli matériel </t>
  </si>
  <si>
    <t>TOTAL</t>
  </si>
  <si>
    <t>Rue</t>
  </si>
  <si>
    <t>CP</t>
  </si>
  <si>
    <t>Ville</t>
  </si>
  <si>
    <t>N° Téléphone</t>
  </si>
  <si>
    <t>Nombre de m²</t>
  </si>
  <si>
    <t>7 - Passage de la machine</t>
  </si>
  <si>
    <t>Coût / m²</t>
  </si>
  <si>
    <t>Besoin de X litres pour passages produit</t>
  </si>
  <si>
    <t>Besoin de X litres pour passages produit pour 1 m²</t>
  </si>
  <si>
    <t>Besoin de X grammes de produit pour vaporisation 1 m²</t>
  </si>
  <si>
    <t>Besoin de X grammes pour passages produit</t>
  </si>
  <si>
    <t xml:space="preserve">Prix pour 1 grs = 200 $ soit 0,08 </t>
  </si>
  <si>
    <t>Etat de la moquette</t>
  </si>
  <si>
    <t>Tarif corrigé en fonction de l'indice de propreté</t>
  </si>
  <si>
    <t>1=Très sale</t>
  </si>
  <si>
    <t>Code</t>
  </si>
  <si>
    <t>Coef</t>
  </si>
</sst>
</file>

<file path=xl/styles.xml><?xml version="1.0" encoding="utf-8"?>
<styleSheet xmlns="http://schemas.openxmlformats.org/spreadsheetml/2006/main">
  <numFmts count="7">
    <numFmt numFmtId="164" formatCode="#,##0.00\ [$CHF]"/>
    <numFmt numFmtId="165" formatCode="#,##0\ _€"/>
    <numFmt numFmtId="166" formatCode="#,##0.00\ _€"/>
    <numFmt numFmtId="167" formatCode="0.00000"/>
    <numFmt numFmtId="168" formatCode="#,##0.000"/>
    <numFmt numFmtId="169" formatCode="0\ &quot;grs&quot;"/>
    <numFmt numFmtId="170" formatCode="0.\ 00\ &quot;litres&quot;"/>
  </numFmts>
  <fonts count="1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NumberFormat="1" applyFont="1" applyFill="1" applyBorder="1" applyAlignment="1"/>
    <xf numFmtId="4" fontId="2" fillId="0" borderId="1" xfId="0" applyNumberFormat="1" applyFont="1" applyBorder="1"/>
    <xf numFmtId="14" fontId="2" fillId="0" borderId="0" xfId="0" applyNumberFormat="1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2" fontId="2" fillId="0" borderId="1" xfId="0" applyNumberFormat="1" applyFont="1" applyBorder="1"/>
    <xf numFmtId="2" fontId="2" fillId="0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/>
    </xf>
    <xf numFmtId="0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4" fontId="0" fillId="0" borderId="0" xfId="0" applyNumberFormat="1" applyFont="1" applyFill="1" applyBorder="1" applyProtection="1">
      <protection hidden="1"/>
    </xf>
    <xf numFmtId="2" fontId="0" fillId="0" borderId="0" xfId="0" applyNumberFormat="1" applyProtection="1">
      <protection hidden="1"/>
    </xf>
    <xf numFmtId="167" fontId="0" fillId="0" borderId="0" xfId="0" applyNumberFormat="1" applyProtection="1">
      <protection hidden="1"/>
    </xf>
    <xf numFmtId="168" fontId="0" fillId="0" borderId="0" xfId="0" applyNumberFormat="1" applyFont="1" applyFill="1" applyBorder="1" applyProtection="1">
      <protection hidden="1"/>
    </xf>
    <xf numFmtId="165" fontId="6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vertical="center"/>
    </xf>
    <xf numFmtId="169" fontId="2" fillId="0" borderId="0" xfId="0" applyNumberFormat="1" applyFont="1"/>
    <xf numFmtId="170" fontId="2" fillId="0" borderId="1" xfId="0" applyNumberFormat="1" applyFont="1" applyBorder="1"/>
    <xf numFmtId="166" fontId="6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0" fontId="9" fillId="5" borderId="7" xfId="0" applyFont="1" applyFill="1" applyBorder="1"/>
    <xf numFmtId="0" fontId="6" fillId="0" borderId="0" xfId="0" applyFont="1" applyAlignment="1" applyProtection="1">
      <alignment horizontal="left"/>
      <protection hidden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166" fontId="2" fillId="0" borderId="1" xfId="0" applyNumberFormat="1" applyFont="1" applyBorder="1" applyAlignment="1">
      <alignment horizontal="left" vertical="center"/>
    </xf>
    <xf numFmtId="166" fontId="2" fillId="3" borderId="2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4" borderId="6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6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wrapText="1"/>
    </xf>
    <xf numFmtId="0" fontId="2" fillId="0" borderId="4" xfId="0" applyFont="1" applyBorder="1" applyAlignment="1">
      <alignment horizontal="centerContinuous" vertical="center"/>
    </xf>
    <xf numFmtId="0" fontId="10" fillId="0" borderId="0" xfId="0" applyFont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25" zoomScale="160" zoomScaleNormal="160" zoomScalePageLayoutView="200" workbookViewId="0">
      <selection activeCell="A37" sqref="A37:D37"/>
    </sheetView>
  </sheetViews>
  <sheetFormatPr defaultColWidth="8.85546875" defaultRowHeight="15"/>
  <cols>
    <col min="1" max="1" width="16.28515625" style="1" bestFit="1" customWidth="1"/>
    <col min="2" max="3" width="8.85546875" style="1"/>
    <col min="4" max="4" width="9.140625" style="1" bestFit="1" customWidth="1"/>
    <col min="5" max="5" width="13" style="1" bestFit="1" customWidth="1"/>
    <col min="6" max="7" width="10.140625" style="1" bestFit="1" customWidth="1"/>
    <col min="8" max="8" width="12" style="1" bestFit="1" customWidth="1"/>
    <col min="9" max="16384" width="8.85546875" style="1"/>
  </cols>
  <sheetData>
    <row r="1" spans="1:8">
      <c r="A1" s="57">
        <f>VALUE(LEFT(H7,1))</f>
        <v>1</v>
      </c>
    </row>
    <row r="3" spans="1:8">
      <c r="A3" s="2"/>
    </row>
    <row r="6" spans="1:8" ht="15.75" thickBot="1"/>
    <row r="7" spans="1:8" ht="15.75" thickBot="1">
      <c r="A7" s="50"/>
      <c r="B7" s="50"/>
      <c r="E7" s="46" t="s">
        <v>51</v>
      </c>
      <c r="F7" s="46"/>
      <c r="G7" s="47"/>
      <c r="H7" s="26" t="s">
        <v>53</v>
      </c>
    </row>
    <row r="8" spans="1:8">
      <c r="A8" s="50"/>
      <c r="B8" s="50"/>
    </row>
    <row r="9" spans="1:8">
      <c r="A9" s="50"/>
      <c r="B9" s="50"/>
    </row>
    <row r="11" spans="1:8">
      <c r="A11" s="1" t="s">
        <v>23</v>
      </c>
      <c r="B11" s="42"/>
      <c r="C11" s="42"/>
      <c r="D11" s="42"/>
      <c r="E11" s="43"/>
      <c r="F11" s="49" t="s">
        <v>43</v>
      </c>
      <c r="G11" s="49"/>
      <c r="H11" s="3">
        <v>40</v>
      </c>
    </row>
    <row r="12" spans="1:8">
      <c r="A12" s="1" t="s">
        <v>39</v>
      </c>
      <c r="B12" s="44"/>
      <c r="C12" s="44"/>
      <c r="D12" s="44"/>
      <c r="E12" s="44"/>
    </row>
    <row r="13" spans="1:8">
      <c r="A13" s="1" t="s">
        <v>40</v>
      </c>
      <c r="B13" s="44"/>
      <c r="C13" s="44"/>
      <c r="D13" s="44"/>
      <c r="E13" s="44"/>
    </row>
    <row r="14" spans="1:8">
      <c r="A14" s="1" t="s">
        <v>41</v>
      </c>
      <c r="B14" s="44"/>
      <c r="C14" s="44"/>
      <c r="D14" s="44"/>
      <c r="E14" s="44"/>
      <c r="F14" s="31" t="s">
        <v>32</v>
      </c>
      <c r="G14" s="31"/>
      <c r="H14" s="4">
        <f ca="1">TODAY()</f>
        <v>43117</v>
      </c>
    </row>
    <row r="15" spans="1:8">
      <c r="A15" s="1" t="s">
        <v>42</v>
      </c>
      <c r="B15" s="44"/>
      <c r="C15" s="44"/>
      <c r="D15" s="44"/>
      <c r="E15" s="44"/>
    </row>
    <row r="16" spans="1:8">
      <c r="D16" s="48" t="s">
        <v>46</v>
      </c>
      <c r="E16" s="48"/>
      <c r="F16" s="48"/>
      <c r="G16" s="48"/>
      <c r="H16" s="23">
        <f>Paramètres!D9*Devis!H11</f>
        <v>7</v>
      </c>
    </row>
    <row r="17" spans="1:8">
      <c r="D17" s="49" t="s">
        <v>49</v>
      </c>
      <c r="E17" s="49"/>
      <c r="F17" s="49"/>
      <c r="G17" s="49"/>
      <c r="H17" s="22">
        <f>H11*Paramètres!D10</f>
        <v>170</v>
      </c>
    </row>
    <row r="18" spans="1:8">
      <c r="A18" s="45" t="s">
        <v>0</v>
      </c>
      <c r="B18" s="45"/>
      <c r="C18" s="45"/>
      <c r="D18" s="45"/>
      <c r="E18" s="45"/>
      <c r="F18" s="45"/>
      <c r="G18" s="45"/>
      <c r="H18" s="45"/>
    </row>
    <row r="19" spans="1:8">
      <c r="A19" s="41"/>
      <c r="B19" s="41"/>
      <c r="C19" s="41"/>
      <c r="D19" s="40" t="s">
        <v>28</v>
      </c>
      <c r="E19" s="39" t="s">
        <v>27</v>
      </c>
      <c r="F19" s="52" t="s">
        <v>26</v>
      </c>
      <c r="G19" s="52" t="s">
        <v>25</v>
      </c>
      <c r="H19" s="52" t="s">
        <v>24</v>
      </c>
    </row>
    <row r="20" spans="1:8">
      <c r="A20" s="41"/>
      <c r="B20" s="41"/>
      <c r="C20" s="41"/>
      <c r="D20" s="40"/>
      <c r="E20" s="39"/>
      <c r="F20" s="52"/>
      <c r="G20" s="52"/>
      <c r="H20" s="52"/>
    </row>
    <row r="21" spans="1:8">
      <c r="A21" s="37" t="s">
        <v>29</v>
      </c>
      <c r="B21" s="37"/>
      <c r="C21" s="37"/>
      <c r="D21" s="19" t="s">
        <v>6</v>
      </c>
      <c r="E21" s="20">
        <v>60</v>
      </c>
      <c r="F21" s="20">
        <v>60</v>
      </c>
      <c r="G21" s="20">
        <f>(F21*7.7)/100</f>
        <v>4.62</v>
      </c>
      <c r="H21" s="20">
        <f>F21+G21</f>
        <v>64.62</v>
      </c>
    </row>
    <row r="22" spans="1:8">
      <c r="A22" s="28"/>
      <c r="B22" s="29"/>
      <c r="C22" s="29"/>
      <c r="D22" s="29"/>
      <c r="E22" s="29"/>
      <c r="F22" s="29"/>
      <c r="G22" s="29"/>
      <c r="H22" s="30"/>
    </row>
    <row r="23" spans="1:8" ht="27.95" customHeight="1">
      <c r="A23" s="38" t="s">
        <v>30</v>
      </c>
      <c r="B23" s="38"/>
      <c r="C23" s="38"/>
      <c r="D23" s="10">
        <f>H11</f>
        <v>40</v>
      </c>
      <c r="E23" s="21">
        <v>0.3</v>
      </c>
      <c r="F23" s="21">
        <f>E23*D23</f>
        <v>12</v>
      </c>
      <c r="G23" s="25">
        <f>(F23*7.7)/100</f>
        <v>0.92400000000000004</v>
      </c>
      <c r="H23" s="21">
        <f>F23+G23</f>
        <v>12.923999999999999</v>
      </c>
    </row>
    <row r="24" spans="1:8" ht="14.1" customHeight="1">
      <c r="A24" s="28"/>
      <c r="B24" s="29"/>
      <c r="C24" s="29"/>
      <c r="D24" s="29"/>
      <c r="E24" s="29"/>
      <c r="F24" s="29"/>
      <c r="G24" s="29"/>
      <c r="H24" s="30"/>
    </row>
    <row r="25" spans="1:8">
      <c r="A25" s="37" t="s">
        <v>33</v>
      </c>
      <c r="B25" s="37"/>
      <c r="C25" s="37"/>
      <c r="D25" s="10">
        <f>H11</f>
        <v>40</v>
      </c>
      <c r="E25" s="8">
        <f>Paramètres!F4</f>
        <v>0.75</v>
      </c>
      <c r="F25" s="8">
        <f>E25*D25</f>
        <v>30</v>
      </c>
      <c r="G25" s="20">
        <f>(F25*7.7)/100</f>
        <v>2.31</v>
      </c>
      <c r="H25" s="10">
        <f>F25+G25</f>
        <v>32.31</v>
      </c>
    </row>
    <row r="26" spans="1:8">
      <c r="A26" s="28"/>
      <c r="B26" s="29"/>
      <c r="C26" s="29"/>
      <c r="D26" s="29"/>
      <c r="E26" s="29"/>
      <c r="F26" s="29"/>
      <c r="G26" s="29"/>
      <c r="H26" s="30"/>
    </row>
    <row r="27" spans="1:8">
      <c r="A27" s="32" t="s">
        <v>34</v>
      </c>
      <c r="B27" s="32"/>
      <c r="C27" s="32"/>
      <c r="D27" s="9">
        <f>H17</f>
        <v>170</v>
      </c>
      <c r="E27" s="9">
        <f>Paramètres!F10</f>
        <v>0.08</v>
      </c>
      <c r="F27" s="9">
        <f>D27*E27</f>
        <v>13.6</v>
      </c>
      <c r="G27" s="20">
        <f>(F27*7.7)/100</f>
        <v>1.0471999999999999</v>
      </c>
      <c r="H27" s="9">
        <f>F27+G27</f>
        <v>14.6472</v>
      </c>
    </row>
    <row r="28" spans="1:8">
      <c r="A28" s="5"/>
      <c r="B28" s="6"/>
      <c r="C28" s="6"/>
      <c r="D28" s="6"/>
      <c r="E28" s="6"/>
      <c r="F28" s="6"/>
      <c r="G28" s="6"/>
      <c r="H28" s="7"/>
    </row>
    <row r="29" spans="1:8">
      <c r="A29" s="37" t="s">
        <v>35</v>
      </c>
      <c r="B29" s="37"/>
      <c r="C29" s="37"/>
      <c r="D29" s="10">
        <f>H11</f>
        <v>40</v>
      </c>
      <c r="E29" s="11">
        <f>Paramètres!F5</f>
        <v>0.1</v>
      </c>
      <c r="F29" s="11">
        <f>D29*E29</f>
        <v>4</v>
      </c>
      <c r="G29" s="20">
        <f>(F29*7.7)/100</f>
        <v>0.308</v>
      </c>
      <c r="H29" s="11">
        <f>F29+G29</f>
        <v>4.3079999999999998</v>
      </c>
    </row>
    <row r="30" spans="1:8">
      <c r="A30" s="28"/>
      <c r="B30" s="29"/>
      <c r="C30" s="29"/>
      <c r="D30" s="29"/>
      <c r="E30" s="29"/>
      <c r="F30" s="29"/>
      <c r="G30" s="29"/>
      <c r="H30" s="30"/>
    </row>
    <row r="31" spans="1:8">
      <c r="A31" s="33" t="s">
        <v>36</v>
      </c>
      <c r="B31" s="33"/>
      <c r="C31" s="33"/>
      <c r="D31" s="24" t="s">
        <v>6</v>
      </c>
      <c r="E31" s="3">
        <f>Paramètres!D2</f>
        <v>60</v>
      </c>
      <c r="F31" s="3">
        <v>60</v>
      </c>
      <c r="G31" s="20">
        <f>(F31*7.7)/100</f>
        <v>4.62</v>
      </c>
      <c r="H31" s="8">
        <f>F31+G31</f>
        <v>64.62</v>
      </c>
    </row>
    <row r="32" spans="1:8">
      <c r="A32" s="34"/>
      <c r="B32" s="35"/>
      <c r="C32" s="35"/>
      <c r="D32" s="35"/>
      <c r="E32" s="35"/>
      <c r="F32" s="35"/>
      <c r="G32" s="35"/>
      <c r="H32" s="36"/>
    </row>
    <row r="33" spans="1:8">
      <c r="A33" s="51" t="s">
        <v>44</v>
      </c>
      <c r="B33" s="33"/>
      <c r="C33" s="33"/>
      <c r="D33" s="10">
        <f>H11</f>
        <v>40</v>
      </c>
      <c r="E33" s="8">
        <f>Paramètres!F6</f>
        <v>3</v>
      </c>
      <c r="F33" s="8">
        <f>E33*D33</f>
        <v>120</v>
      </c>
      <c r="G33" s="20">
        <f>(F33*7.7)/100</f>
        <v>9.24</v>
      </c>
      <c r="H33" s="8">
        <f>F33+G33</f>
        <v>129.24</v>
      </c>
    </row>
    <row r="34" spans="1:8">
      <c r="A34" s="34"/>
      <c r="B34" s="35"/>
      <c r="C34" s="35"/>
      <c r="D34" s="35"/>
      <c r="E34" s="35"/>
      <c r="F34" s="35"/>
      <c r="G34" s="35"/>
      <c r="H34" s="36"/>
    </row>
    <row r="35" spans="1:8">
      <c r="A35" s="33" t="s">
        <v>37</v>
      </c>
      <c r="B35" s="33"/>
      <c r="C35" s="33"/>
      <c r="D35" s="10">
        <v>1</v>
      </c>
      <c r="E35" s="8">
        <v>60</v>
      </c>
      <c r="F35" s="8">
        <f>E35*D35</f>
        <v>60</v>
      </c>
      <c r="G35" s="20">
        <f>(F35*7.7)/100</f>
        <v>4.62</v>
      </c>
      <c r="H35" s="8">
        <f>F35+G35</f>
        <v>64.62</v>
      </c>
    </row>
    <row r="36" spans="1:8">
      <c r="A36" s="28"/>
      <c r="B36" s="29"/>
      <c r="C36" s="29"/>
      <c r="D36" s="29"/>
      <c r="E36" s="29"/>
      <c r="F36" s="29"/>
      <c r="G36" s="29"/>
      <c r="H36" s="30"/>
    </row>
    <row r="37" spans="1:8" ht="29.25" customHeight="1">
      <c r="A37" s="58"/>
      <c r="B37" s="59"/>
      <c r="C37" s="59"/>
      <c r="D37" s="60"/>
      <c r="E37" s="54" t="s">
        <v>38</v>
      </c>
      <c r="F37" s="54"/>
      <c r="G37" s="53">
        <f>H21+H23+H25+H27+H29+H31+H33+H35</f>
        <v>387.28920000000005</v>
      </c>
      <c r="H37" s="53"/>
    </row>
    <row r="38" spans="1:8" ht="28.5" customHeight="1">
      <c r="E38" s="55" t="s">
        <v>52</v>
      </c>
      <c r="F38" s="55"/>
      <c r="G38" s="53">
        <f>G37*VLOOKUP(A1,Paramètres!$I$2:$J$5,2)</f>
        <v>774.5784000000001</v>
      </c>
      <c r="H38" s="56"/>
    </row>
  </sheetData>
  <mergeCells count="36">
    <mergeCell ref="E7:G7"/>
    <mergeCell ref="A37:D37"/>
    <mergeCell ref="D16:G16"/>
    <mergeCell ref="D17:G17"/>
    <mergeCell ref="A7:B7"/>
    <mergeCell ref="A8:B8"/>
    <mergeCell ref="A9:B9"/>
    <mergeCell ref="A31:C31"/>
    <mergeCell ref="A33:C33"/>
    <mergeCell ref="F11:G11"/>
    <mergeCell ref="H19:H20"/>
    <mergeCell ref="G19:G20"/>
    <mergeCell ref="F19:F20"/>
    <mergeCell ref="D19:D20"/>
    <mergeCell ref="A19:C20"/>
    <mergeCell ref="B11:E11"/>
    <mergeCell ref="B12:E12"/>
    <mergeCell ref="B13:E13"/>
    <mergeCell ref="B14:E14"/>
    <mergeCell ref="B15:E15"/>
    <mergeCell ref="A18:H18"/>
    <mergeCell ref="A36:H36"/>
    <mergeCell ref="F14:G14"/>
    <mergeCell ref="A27:C27"/>
    <mergeCell ref="A35:C35"/>
    <mergeCell ref="A22:H22"/>
    <mergeCell ref="A24:H24"/>
    <mergeCell ref="A26:H26"/>
    <mergeCell ref="A30:H30"/>
    <mergeCell ref="A32:H32"/>
    <mergeCell ref="A34:H34"/>
    <mergeCell ref="A21:C21"/>
    <mergeCell ref="A23:C23"/>
    <mergeCell ref="A25:C25"/>
    <mergeCell ref="A29:C29"/>
    <mergeCell ref="E19:E20"/>
  </mergeCells>
  <phoneticPr fontId="1" type="noConversion"/>
  <dataValidations count="1">
    <dataValidation type="list" allowBlank="1" showInputMessage="1" showErrorMessage="1" sqref="H7">
      <formula1>"1=Très sale, 2=Sale moyen, 3=Quelques tâches, 4=Peu sale ou entretien"</formula1>
    </dataValidation>
  </dataValidations>
  <pageMargins left="0.39370078740157483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topLeftCell="D1" zoomScale="150" zoomScaleNormal="150" zoomScalePageLayoutView="160" workbookViewId="0">
      <selection activeCell="I2" sqref="I2:I5"/>
    </sheetView>
  </sheetViews>
  <sheetFormatPr defaultColWidth="8.85546875" defaultRowHeight="15"/>
  <cols>
    <col min="1" max="1" width="49.7109375" style="14" customWidth="1"/>
    <col min="2" max="2" width="18.28515625" style="14" bestFit="1" customWidth="1"/>
    <col min="3" max="3" width="12.7109375" style="14" customWidth="1"/>
    <col min="4" max="4" width="8.85546875" style="14"/>
    <col min="5" max="5" width="35.28515625" style="14" customWidth="1"/>
    <col min="6" max="8" width="8.85546875" style="14"/>
    <col min="9" max="9" width="5.5703125" style="14" bestFit="1" customWidth="1"/>
    <col min="10" max="10" width="5.140625" style="13" bestFit="1" customWidth="1"/>
    <col min="11" max="16384" width="8.85546875" style="14"/>
  </cols>
  <sheetData>
    <row r="1" spans="1:10">
      <c r="A1" s="12" t="s">
        <v>1</v>
      </c>
      <c r="B1" s="13" t="s">
        <v>2</v>
      </c>
      <c r="C1" s="13" t="s">
        <v>3</v>
      </c>
      <c r="D1" s="13" t="s">
        <v>4</v>
      </c>
      <c r="E1" s="13" t="s">
        <v>14</v>
      </c>
      <c r="F1" s="13" t="s">
        <v>45</v>
      </c>
      <c r="I1" s="13" t="s">
        <v>54</v>
      </c>
      <c r="J1" s="13" t="s">
        <v>55</v>
      </c>
    </row>
    <row r="2" spans="1:10">
      <c r="A2" s="14" t="s">
        <v>5</v>
      </c>
      <c r="B2" s="14" t="s">
        <v>6</v>
      </c>
      <c r="C2" s="15" t="s">
        <v>31</v>
      </c>
      <c r="D2" s="15">
        <v>60</v>
      </c>
      <c r="E2" s="14" t="s">
        <v>15</v>
      </c>
      <c r="F2" s="16"/>
      <c r="I2" s="13">
        <v>1</v>
      </c>
      <c r="J2" s="13">
        <v>2</v>
      </c>
    </row>
    <row r="3" spans="1:10">
      <c r="A3" s="14" t="s">
        <v>7</v>
      </c>
      <c r="C3" s="15" t="s">
        <v>22</v>
      </c>
      <c r="D3" s="15">
        <v>1</v>
      </c>
      <c r="E3" s="14" t="s">
        <v>16</v>
      </c>
      <c r="F3" s="17">
        <v>0.3</v>
      </c>
      <c r="I3" s="13">
        <v>2</v>
      </c>
      <c r="J3" s="13">
        <v>1.5</v>
      </c>
    </row>
    <row r="4" spans="1:10">
      <c r="A4" s="14" t="s">
        <v>8</v>
      </c>
      <c r="C4" s="15" t="s">
        <v>22</v>
      </c>
      <c r="D4" s="15">
        <v>1</v>
      </c>
      <c r="E4" s="14" t="s">
        <v>17</v>
      </c>
      <c r="F4" s="17">
        <v>0.75</v>
      </c>
      <c r="I4" s="13">
        <v>3</v>
      </c>
      <c r="J4" s="13">
        <v>1</v>
      </c>
    </row>
    <row r="5" spans="1:10">
      <c r="A5" s="14" t="s">
        <v>9</v>
      </c>
      <c r="C5" s="15" t="s">
        <v>22</v>
      </c>
      <c r="D5" s="15">
        <v>1</v>
      </c>
      <c r="E5" s="14" t="s">
        <v>18</v>
      </c>
      <c r="F5" s="17">
        <v>0.1</v>
      </c>
      <c r="I5" s="13">
        <v>4</v>
      </c>
      <c r="J5" s="13">
        <v>0.9</v>
      </c>
    </row>
    <row r="6" spans="1:10">
      <c r="A6" s="14" t="s">
        <v>10</v>
      </c>
      <c r="C6" s="15" t="s">
        <v>22</v>
      </c>
      <c r="D6" s="15">
        <v>1</v>
      </c>
      <c r="E6" s="14" t="s">
        <v>19</v>
      </c>
      <c r="F6" s="17">
        <v>3</v>
      </c>
    </row>
    <row r="7" spans="1:10">
      <c r="A7" s="14" t="s">
        <v>11</v>
      </c>
      <c r="B7" s="14" t="s">
        <v>13</v>
      </c>
      <c r="C7" s="15" t="s">
        <v>21</v>
      </c>
      <c r="D7" s="15">
        <v>0.1</v>
      </c>
      <c r="E7" s="14" t="s">
        <v>20</v>
      </c>
      <c r="F7" s="17"/>
    </row>
    <row r="8" spans="1:10">
      <c r="A8" s="14" t="s">
        <v>12</v>
      </c>
      <c r="B8" s="14" t="s">
        <v>6</v>
      </c>
      <c r="C8" s="15">
        <v>1</v>
      </c>
      <c r="D8" s="15">
        <v>60</v>
      </c>
      <c r="F8" s="17"/>
    </row>
    <row r="9" spans="1:10">
      <c r="A9" s="14" t="s">
        <v>47</v>
      </c>
      <c r="B9" s="27"/>
      <c r="C9" s="27"/>
      <c r="D9" s="18">
        <v>0.17499999999999999</v>
      </c>
    </row>
    <row r="10" spans="1:10">
      <c r="A10" s="14" t="s">
        <v>48</v>
      </c>
      <c r="C10" s="15"/>
      <c r="D10" s="18">
        <v>4.25</v>
      </c>
      <c r="E10" s="14" t="s">
        <v>50</v>
      </c>
      <c r="F10" s="14">
        <v>0.08</v>
      </c>
    </row>
    <row r="11" spans="1:10">
      <c r="C11" s="15"/>
      <c r="D11" s="15"/>
    </row>
    <row r="12" spans="1:10">
      <c r="C12" s="15"/>
      <c r="D12" s="15"/>
    </row>
    <row r="13" spans="1:10">
      <c r="C13" s="15"/>
      <c r="D13" s="15"/>
    </row>
    <row r="14" spans="1:10">
      <c r="D14" s="15"/>
    </row>
    <row r="15" spans="1:10">
      <c r="D15" s="15"/>
    </row>
    <row r="16" spans="1:10">
      <c r="D16" s="15"/>
    </row>
    <row r="17" spans="4:4">
      <c r="D1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Devis</vt:lpstr>
      <vt:lpstr>Paramètres</vt:lpstr>
      <vt:lpstr>Code</vt:lpstr>
      <vt:lpstr>Indicepropreté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Carim</cp:lastModifiedBy>
  <cp:lastPrinted>2017-10-30T10:10:45Z</cp:lastPrinted>
  <dcterms:created xsi:type="dcterms:W3CDTF">2017-10-27T18:39:09Z</dcterms:created>
  <dcterms:modified xsi:type="dcterms:W3CDTF">2018-01-17T16:23:34Z</dcterms:modified>
</cp:coreProperties>
</file>